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6fb1ccc60e661c/Documents/Masters Stuff/"/>
    </mc:Choice>
  </mc:AlternateContent>
  <xr:revisionPtr revIDLastSave="1" documentId="13_ncr:1_{3268A077-C6AF-43BE-8B04-C018CCA7F152}" xr6:coauthVersionLast="46" xr6:coauthVersionMax="46" xr10:uidLastSave="{942A37DF-7D33-4071-95A9-3E47EE065334}"/>
  <bookViews>
    <workbookView xWindow="-110" yWindow="-110" windowWidth="19420" windowHeight="12420" firstSheet="84" activeTab="85" xr2:uid="{00000000-000D-0000-FFFF-FFFF00000000}"/>
  </bookViews>
  <sheets>
    <sheet name="VOL_b_la.5_1_25jun2020_" sheetId="9" r:id="rId1"/>
    <sheet name="VOL_b_da.5_1_25jun2020_" sheetId="10" r:id="rId2"/>
    <sheet name="VOL_b_cl.5_1_25jun2020_" sheetId="11" r:id="rId3"/>
    <sheet name="VOL_b_pt.5_1_25jun2020_" sheetId="33" r:id="rId4"/>
    <sheet name="VOL_b_mo.5_1_25jun2020_" sheetId="7" r:id="rId5"/>
    <sheet name="VOL_b_la2_1_25jun2020_" sheetId="8" r:id="rId6"/>
    <sheet name="VOL_h_da2_1_26jun2020_" sheetId="15" r:id="rId7"/>
    <sheet name="VOL_h_cl2_1_26jun2020_" sheetId="16" r:id="rId8"/>
    <sheet name="VOL_h_pt2_1_26jun2020_" sheetId="46" r:id="rId9"/>
    <sheet name="VOL_h_mo2_1_26jun2020_" sheetId="12" r:id="rId10"/>
    <sheet name="VOL_h_la6_1_26jun2020_" sheetId="13" r:id="rId11"/>
    <sheet name="VOL_h_da6_1_26jun2020_" sheetId="14" r:id="rId12"/>
    <sheet name="VOL_s_cl6_1_27jun2020_" sheetId="1" r:id="rId13"/>
    <sheet name="VOL_s_pt6_1_27jun2020_" sheetId="3" r:id="rId14"/>
    <sheet name="VOL_s_mo6_1_27jun2020_" sheetId="6" r:id="rId15"/>
    <sheet name="VOL_s_la12_1_27jun2020_" sheetId="4" r:id="rId16"/>
    <sheet name="VOL_b_da12_01_3aug2020_" sheetId="139" r:id="rId17"/>
    <sheet name="VOL_s_cl12_01_25aug2020_" sheetId="148" r:id="rId18"/>
    <sheet name="VOL_b_pt12_1_29jun2020_" sheetId="35" r:id="rId19"/>
    <sheet name="VOL_b_mo12_1_29jun2020_" sheetId="34" r:id="rId20"/>
    <sheet name="VOL_b_la24_1_29jun2020_" sheetId="36" r:id="rId21"/>
    <sheet name="VOL_b_da24_1_29jun2020_" sheetId="37" r:id="rId22"/>
    <sheet name="VOL_b_cl24_1_29jun2020_" sheetId="38" r:id="rId23"/>
    <sheet name="VOL_b_pt24_1_29jun2020_" sheetId="39" r:id="rId24"/>
    <sheet name="VOL_s_mo24_01_3aug2020_" sheetId="138" r:id="rId25"/>
    <sheet name="VOL_h_la.5_2_30jun2020_" sheetId="24" r:id="rId26"/>
    <sheet name="VOL_h_da.5_2_30jun2020_" sheetId="25" r:id="rId27"/>
    <sheet name="VOL_h_cl.5_2_30jun2020_" sheetId="26" r:id="rId28"/>
    <sheet name="VOL_h_pt.5_2_30jun2020_" sheetId="27" r:id="rId29"/>
    <sheet name="VOL_h_mo.5_2_30jun2020_" sheetId="28" r:id="rId30"/>
    <sheet name="VOL_b_la2_01(2)_2aug2020_" sheetId="129" r:id="rId31"/>
    <sheet name="VOL_s_da2_2_1jul2020_" sheetId="18" r:id="rId32"/>
    <sheet name="VOL_b_cl2_02_4aug2020_" sheetId="141" r:id="rId33"/>
    <sheet name="VOL_s_pt2_2_1jul2020_" sheetId="20" r:id="rId34"/>
    <sheet name="VOL_s_mo2_2_1jul2020_" sheetId="22" r:id="rId35"/>
    <sheet name="VOL_h_la6_02_4aug2020_" sheetId="142" r:id="rId36"/>
    <sheet name="VOL_b_da6_2_2jul2020_" sheetId="41" r:id="rId37"/>
    <sheet name="VOL_b_cl6_2_2jul2020_" sheetId="42" r:id="rId38"/>
    <sheet name="VOL_b_pt6_2_2jul2020_" sheetId="43" r:id="rId39"/>
    <sheet name="VOL_b_mo6_2_2jul2020_" sheetId="44" r:id="rId40"/>
    <sheet name="VOL_b_la12_2_2jul2020_" sheetId="45" r:id="rId41"/>
    <sheet name="VOL_b_da12_2_2jul2020_" sheetId="40" r:id="rId42"/>
    <sheet name="VOL_h_cl12_2_3jul2020_" sheetId="29" r:id="rId43"/>
    <sheet name="VOL_h_pt12_2_3jul2020_" sheetId="47" r:id="rId44"/>
    <sheet name="VOL_h_mo12_2_3jul2020_" sheetId="30" r:id="rId45"/>
    <sheet name="VOL_h_la24_2_3jul2020_" sheetId="31" r:id="rId46"/>
    <sheet name="VOL_s_da24_2_31jul2020_" sheetId="127" r:id="rId47"/>
    <sheet name="VOL_h_cl24_2_3jul2020_" sheetId="32" r:id="rId48"/>
    <sheet name="VOL_s_pt24_2_5jul2020_" sheetId="74" r:id="rId49"/>
    <sheet name="VOL_h_mo24_02_3aug2020_" sheetId="137" r:id="rId50"/>
    <sheet name="VOL_s_la.5_3_5jul2020_" sheetId="76" r:id="rId51"/>
    <sheet name="VOL_s_da.5_3_5jul2020_" sheetId="77" r:id="rId52"/>
    <sheet name="VOL_h_cl.5_03_1aug2020_" sheetId="126" r:id="rId53"/>
    <sheet name="VOL_s_pt.5_03_25aug2020_" sheetId="147" r:id="rId54"/>
    <sheet name="VOL_b_mo.5_3_6jul2020_" sheetId="66" r:id="rId55"/>
    <sheet name="VOL_b_la2_3_6jul2020_" sheetId="65" r:id="rId56"/>
    <sheet name="VOL_b_da2_3_6jul2020_" sheetId="68" r:id="rId57"/>
    <sheet name="VOL_b_cl2_3_6jul2020_" sheetId="69" r:id="rId58"/>
    <sheet name="VOL_s_pt2_3_28jul2020_" sheetId="116" r:id="rId59"/>
    <sheet name="VOL_b_mo2_3_6jul2020_" sheetId="67" r:id="rId60"/>
    <sheet name="VOL_h_la6_3_7jul2020_" sheetId="55" r:id="rId61"/>
    <sheet name="VOL_h_da6_3_7jul2020_" sheetId="56" r:id="rId62"/>
    <sheet name="VOL_h_cl6_3_7jul2020_" sheetId="53" r:id="rId63"/>
    <sheet name="VOL_h_pt6_3_7jul2020_" sheetId="58" r:id="rId64"/>
    <sheet name="VOL_h_mo6_3_7jul2020_" sheetId="57" r:id="rId65"/>
    <sheet name="VOL_h_la12_3_7jul2020_" sheetId="54" r:id="rId66"/>
    <sheet name="VOL_s_da12_3_8jul2020_" sheetId="80" r:id="rId67"/>
    <sheet name="VOL_s_cl12_3_8jul2020_" sheetId="81" r:id="rId68"/>
    <sheet name="VOL_s_pt12_3_8jul2020_" sheetId="82" r:id="rId69"/>
    <sheet name="VOL_s_mo12_3_8jul2020_" sheetId="83" r:id="rId70"/>
    <sheet name="VOL_s_la24_3_8jul2020_" sheetId="84" r:id="rId71"/>
    <sheet name="VOL_b_da24_03_3aug2020_" sheetId="136" r:id="rId72"/>
    <sheet name="VOL_b_cl24_3_9jul2020_" sheetId="72" r:id="rId73"/>
    <sheet name="VOL_b_pt24_3_9jul2020_" sheetId="71" r:id="rId74"/>
    <sheet name="VOL_b_mo24_3_9jul2020_" sheetId="70" r:id="rId75"/>
    <sheet name="VOL_b_la.5_4_9jul2020_" sheetId="62" r:id="rId76"/>
    <sheet name="VOL_b_da.5_4_9jul2020_" sheetId="63" r:id="rId77"/>
    <sheet name="VOL_b_cl.5_4_9jul2020_" sheetId="64" r:id="rId78"/>
    <sheet name="VOL_h_pt.5_4_9jul2020_" sheetId="49" r:id="rId79"/>
    <sheet name="VOL_h_mo.5_4_9jul2020_" sheetId="48" r:id="rId80"/>
    <sheet name="VOL_h_la2_04_2aug2020_" sheetId="130" r:id="rId81"/>
    <sheet name="VOL_h_da2_4_10jul2020_" sheetId="51" r:id="rId82"/>
    <sheet name="VOL_h_cl2_4_10jul2020_" sheetId="59" r:id="rId83"/>
    <sheet name="VOL_h_pt2_4_10jul2020_" sheetId="50" r:id="rId84"/>
    <sheet name="VOL_b_mo2_4_10jul2020_" sheetId="73" r:id="rId85"/>
    <sheet name="VOL_h_la6_4_10jul2020_" sheetId="61" r:id="rId86"/>
    <sheet name="VOL_h_da6_4_19jul2020_" sheetId="97" r:id="rId87"/>
    <sheet name="VOL_h_cl6_4_24jul2020_" sheetId="107" r:id="rId88"/>
    <sheet name="VOL_h_pt6_4_24jul2020_" sheetId="108" r:id="rId89"/>
    <sheet name="VOL_h_mo6_4_24jul2020_" sheetId="133" r:id="rId90"/>
    <sheet name="VOL_h_la12_4_24jul2020_" sheetId="106" r:id="rId91"/>
    <sheet name="VOL_h_da12_4_24jul2020_" sheetId="132" r:id="rId92"/>
    <sheet name="VOL_b_cl12_4_30jul2020_" sheetId="113" r:id="rId93"/>
    <sheet name="VOL_b_pt12_4_30jul2020_" sheetId="114" r:id="rId94"/>
    <sheet name="VOL_b_mo12_4_30jul2020_" sheetId="115" r:id="rId95"/>
    <sheet name="VOL_b_la24_4_30jul2020_" sheetId="111" r:id="rId96"/>
    <sheet name="VOL_b_da24_04_25aug2020_" sheetId="146" r:id="rId97"/>
    <sheet name="VOL_b_cl24_4_31jul2020_" sheetId="124" r:id="rId98"/>
    <sheet name="VOL_b_pt24_4_30jul2020_" sheetId="112" r:id="rId99"/>
    <sheet name="VOL_s_mo24_04_3aug2020_" sheetId="135" r:id="rId100"/>
    <sheet name="VOL_s_la.5_05_4aug2020_" sheetId="143" r:id="rId101"/>
    <sheet name="VOL_s_da.5_5_18jul2020_" sheetId="87" r:id="rId102"/>
    <sheet name="VOL_s_cl.5_5_18jul2020_" sheetId="88" r:id="rId103"/>
    <sheet name="VOL_h_pt.5_05_4aug2020_" sheetId="144" r:id="rId104"/>
    <sheet name="VOL_s_mo.5_5_18jul2020_" sheetId="89" r:id="rId105"/>
    <sheet name="VOL_s_la2_5_18jul2020_" sheetId="91" r:id="rId106"/>
    <sheet name="VOL_h_da2_5_19jul2020_" sheetId="93" r:id="rId107"/>
    <sheet name="VOL_h_cl2_5_19jul2020_" sheetId="92" r:id="rId108"/>
    <sheet name="VOL_h_pt2_5_19jul2020_" sheetId="95" r:id="rId109"/>
    <sheet name="VOL_h_mo2_5_19jul2020_" sheetId="94" r:id="rId110"/>
    <sheet name="VOL_h_la6_5_19jul2020_" sheetId="96" r:id="rId111"/>
    <sheet name="VOL_h_da6_5_24jul2020_" sheetId="102" r:id="rId112"/>
    <sheet name="VOL_h_cl6_5_29jul2020_" sheetId="119" r:id="rId113"/>
    <sheet name="VOL_h_pt6_5_29jul2020_" sheetId="120" r:id="rId114"/>
    <sheet name="VOL_h_mo6_5_29jul2020_" sheetId="121" r:id="rId115"/>
    <sheet name="VOL_h_la12_5_29jul2020_" sheetId="118" r:id="rId116"/>
    <sheet name="VOL_b_da12_5_30jul2020_" sheetId="117" r:id="rId117"/>
    <sheet name="VOL_b_cl12_05_3aug2020_" sheetId="134" r:id="rId118"/>
    <sheet name="VOL_b_pt12_5_25jul2020_" sheetId="104" r:id="rId119"/>
    <sheet name="VOL_h_mo12_05_4aug2020_" sheetId="145" r:id="rId120"/>
    <sheet name="VOL_b_la24_5_25jul2020_" sheetId="98" r:id="rId121"/>
    <sheet name="VOL_b_da24_5_25jul2020_" sheetId="99" r:id="rId122"/>
    <sheet name="VOL_b_cl24_5_25jul2020_" sheetId="100" r:id="rId123"/>
    <sheet name="VOL_h_pt24_5_31jul2020_" sheetId="122" r:id="rId124"/>
    <sheet name="VOL_b_mo24_5_31jul2020_" sheetId="123" r:id="rId125"/>
  </sheets>
  <calcPr calcId="181029"/>
</workbook>
</file>

<file path=xl/calcChain.xml><?xml version="1.0" encoding="utf-8"?>
<calcChain xmlns="http://schemas.openxmlformats.org/spreadsheetml/2006/main">
  <c r="L18" i="148" l="1"/>
  <c r="N18" i="148" s="1"/>
  <c r="AK18" i="148"/>
  <c r="E18" i="148" s="1"/>
  <c r="AM18" i="148"/>
  <c r="AN18" i="148"/>
  <c r="AO18" i="148"/>
  <c r="AT18" i="148"/>
  <c r="AU18" i="148" s="1"/>
  <c r="AX18" i="148" s="1"/>
  <c r="AW18" i="148"/>
  <c r="L21" i="148"/>
  <c r="N21" i="148"/>
  <c r="AK21" i="148"/>
  <c r="E21" i="148" s="1"/>
  <c r="AM21" i="148"/>
  <c r="AN21" i="148"/>
  <c r="AO21" i="148"/>
  <c r="AT21" i="148"/>
  <c r="AU21" i="148" s="1"/>
  <c r="AX21" i="148" s="1"/>
  <c r="AW21" i="148"/>
  <c r="L24" i="148"/>
  <c r="N24" i="148" s="1"/>
  <c r="AK24" i="148"/>
  <c r="E24" i="148" s="1"/>
  <c r="AM24" i="148"/>
  <c r="AN24" i="148"/>
  <c r="AO24" i="148"/>
  <c r="AT24" i="148"/>
  <c r="AU24" i="148" s="1"/>
  <c r="AX24" i="148" s="1"/>
  <c r="AW24" i="148"/>
  <c r="L27" i="148"/>
  <c r="N27" i="148"/>
  <c r="AK27" i="148"/>
  <c r="E27" i="148" s="1"/>
  <c r="AM27" i="148"/>
  <c r="AN27" i="148"/>
  <c r="AO27" i="148"/>
  <c r="AT27" i="148"/>
  <c r="AU27" i="148" s="1"/>
  <c r="AX27" i="148" s="1"/>
  <c r="AW27" i="148"/>
  <c r="L30" i="148"/>
  <c r="N30" i="148" s="1"/>
  <c r="AK30" i="148"/>
  <c r="E30" i="148" s="1"/>
  <c r="AM30" i="148"/>
  <c r="AN30" i="148"/>
  <c r="AO30" i="148"/>
  <c r="AT30" i="148"/>
  <c r="AU30" i="148" s="1"/>
  <c r="AX30" i="148" s="1"/>
  <c r="AW30" i="148"/>
  <c r="L33" i="148"/>
  <c r="N33" i="148"/>
  <c r="AK33" i="148"/>
  <c r="E33" i="148" s="1"/>
  <c r="AM33" i="148"/>
  <c r="AN33" i="148"/>
  <c r="AO33" i="148"/>
  <c r="AT33" i="148"/>
  <c r="AU33" i="148" s="1"/>
  <c r="AX33" i="148" s="1"/>
  <c r="AW33" i="148"/>
  <c r="L36" i="148"/>
  <c r="N36" i="148" s="1"/>
  <c r="AK36" i="148"/>
  <c r="E36" i="148" s="1"/>
  <c r="AM36" i="148"/>
  <c r="AN36" i="148"/>
  <c r="AO36" i="148"/>
  <c r="AT36" i="148"/>
  <c r="AU36" i="148" s="1"/>
  <c r="AX36" i="148" s="1"/>
  <c r="AW36" i="148"/>
  <c r="L39" i="148"/>
  <c r="N39" i="148"/>
  <c r="AK39" i="148"/>
  <c r="E39" i="148" s="1"/>
  <c r="AM39" i="148"/>
  <c r="AN39" i="148"/>
  <c r="AO39" i="148"/>
  <c r="AT39" i="148"/>
  <c r="AU39" i="148" s="1"/>
  <c r="AX39" i="148" s="1"/>
  <c r="AW39" i="148"/>
  <c r="L42" i="148"/>
  <c r="N42" i="148" s="1"/>
  <c r="AK42" i="148"/>
  <c r="E42" i="148" s="1"/>
  <c r="AM42" i="148"/>
  <c r="AN42" i="148"/>
  <c r="AO42" i="148"/>
  <c r="AT42" i="148"/>
  <c r="AU42" i="148" s="1"/>
  <c r="AX42" i="148" s="1"/>
  <c r="AW42" i="148"/>
  <c r="L45" i="148"/>
  <c r="N45" i="148"/>
  <c r="AK45" i="148"/>
  <c r="E45" i="148" s="1"/>
  <c r="AM45" i="148"/>
  <c r="AN45" i="148"/>
  <c r="AO45" i="148"/>
  <c r="AT45" i="148"/>
  <c r="AU45" i="148" s="1"/>
  <c r="AX45" i="148" s="1"/>
  <c r="AW45" i="148"/>
  <c r="L48" i="148"/>
  <c r="N48" i="148" s="1"/>
  <c r="AK48" i="148"/>
  <c r="E48" i="148" s="1"/>
  <c r="AM48" i="148"/>
  <c r="AN48" i="148"/>
  <c r="AO48" i="148"/>
  <c r="AT48" i="148"/>
  <c r="AU48" i="148" s="1"/>
  <c r="AX48" i="148" s="1"/>
  <c r="AW48" i="148"/>
  <c r="L51" i="148"/>
  <c r="N51" i="148"/>
  <c r="AK51" i="148"/>
  <c r="E51" i="148" s="1"/>
  <c r="AM51" i="148"/>
  <c r="AN51" i="148"/>
  <c r="AO51" i="148"/>
  <c r="AT51" i="148"/>
  <c r="AU51" i="148" s="1"/>
  <c r="AX51" i="148" s="1"/>
  <c r="AW51" i="148"/>
  <c r="L18" i="147"/>
  <c r="N18" i="147"/>
  <c r="AK18" i="147"/>
  <c r="E18" i="147" s="1"/>
  <c r="AM18" i="147"/>
  <c r="AN18" i="147"/>
  <c r="AO18" i="147"/>
  <c r="AT18" i="147"/>
  <c r="AU18" i="147"/>
  <c r="AX18" i="147" s="1"/>
  <c r="AW18" i="147"/>
  <c r="L21" i="147"/>
  <c r="N21" i="147"/>
  <c r="AK21" i="147"/>
  <c r="E21" i="147" s="1"/>
  <c r="AM21" i="147"/>
  <c r="AN21" i="147"/>
  <c r="AO21" i="147"/>
  <c r="AT21" i="147"/>
  <c r="AU21" i="147"/>
  <c r="AX21" i="147" s="1"/>
  <c r="AW21" i="147"/>
  <c r="L24" i="147"/>
  <c r="N24" i="147" s="1"/>
  <c r="AK24" i="147"/>
  <c r="E24" i="147" s="1"/>
  <c r="AM24" i="147"/>
  <c r="AN24" i="147"/>
  <c r="AO24" i="147"/>
  <c r="AT24" i="147"/>
  <c r="AU24" i="147"/>
  <c r="AX24" i="147" s="1"/>
  <c r="AW24" i="147"/>
  <c r="L27" i="147"/>
  <c r="N27" i="147" s="1"/>
  <c r="AK27" i="147"/>
  <c r="E27" i="147" s="1"/>
  <c r="AL27" i="147"/>
  <c r="H27" i="147" s="1"/>
  <c r="AM27" i="147"/>
  <c r="AN27" i="147"/>
  <c r="AO27" i="147"/>
  <c r="AT27" i="147"/>
  <c r="AU27" i="147"/>
  <c r="AX27" i="147" s="1"/>
  <c r="AW27" i="147"/>
  <c r="L30" i="147"/>
  <c r="N30" i="147" s="1"/>
  <c r="AK30" i="147"/>
  <c r="E30" i="147" s="1"/>
  <c r="AL30" i="147"/>
  <c r="H30" i="147" s="1"/>
  <c r="AM30" i="147"/>
  <c r="AN30" i="147"/>
  <c r="AO30" i="147"/>
  <c r="AT30" i="147"/>
  <c r="AU30" i="147"/>
  <c r="AX30" i="147" s="1"/>
  <c r="AW30" i="147"/>
  <c r="L33" i="147"/>
  <c r="N33" i="147" s="1"/>
  <c r="AK33" i="147"/>
  <c r="E33" i="147" s="1"/>
  <c r="AM33" i="147"/>
  <c r="AN33" i="147"/>
  <c r="AO33" i="147"/>
  <c r="AT33" i="147"/>
  <c r="AU33" i="147"/>
  <c r="AX33" i="147" s="1"/>
  <c r="AW33" i="147"/>
  <c r="L36" i="147"/>
  <c r="N36" i="147" s="1"/>
  <c r="AK36" i="147"/>
  <c r="E36" i="147" s="1"/>
  <c r="AL36" i="147"/>
  <c r="H36" i="147" s="1"/>
  <c r="AM36" i="147"/>
  <c r="AN36" i="147"/>
  <c r="AO36" i="147"/>
  <c r="AT36" i="147"/>
  <c r="AU36" i="147"/>
  <c r="AX36" i="147" s="1"/>
  <c r="AW36" i="147"/>
  <c r="L39" i="147"/>
  <c r="N39" i="147"/>
  <c r="AK39" i="147"/>
  <c r="E39" i="147" s="1"/>
  <c r="AM39" i="147"/>
  <c r="AN39" i="147"/>
  <c r="AO39" i="147"/>
  <c r="AT39" i="147"/>
  <c r="AU39" i="147"/>
  <c r="AX39" i="147" s="1"/>
  <c r="AW39" i="147"/>
  <c r="L42" i="147"/>
  <c r="N42" i="147"/>
  <c r="AK42" i="147"/>
  <c r="E42" i="147" s="1"/>
  <c r="AM42" i="147"/>
  <c r="AN42" i="147"/>
  <c r="AO42" i="147"/>
  <c r="AT42" i="147"/>
  <c r="AU42" i="147"/>
  <c r="AX42" i="147" s="1"/>
  <c r="AW42" i="147"/>
  <c r="L45" i="147"/>
  <c r="N45" i="147"/>
  <c r="AK45" i="147"/>
  <c r="E45" i="147" s="1"/>
  <c r="AM45" i="147"/>
  <c r="AN45" i="147"/>
  <c r="AO45" i="147"/>
  <c r="AT45" i="147"/>
  <c r="AU45" i="147"/>
  <c r="AX45" i="147" s="1"/>
  <c r="AW45" i="147"/>
  <c r="L48" i="147"/>
  <c r="N48" i="147" s="1"/>
  <c r="AK48" i="147"/>
  <c r="E48" i="147" s="1"/>
  <c r="AM48" i="147"/>
  <c r="AN48" i="147"/>
  <c r="AO48" i="147"/>
  <c r="AT48" i="147"/>
  <c r="AU48" i="147"/>
  <c r="AX48" i="147" s="1"/>
  <c r="AW48" i="147"/>
  <c r="L51" i="147"/>
  <c r="N51" i="147" s="1"/>
  <c r="AK51" i="147"/>
  <c r="E51" i="147" s="1"/>
  <c r="AL51" i="147"/>
  <c r="H51" i="147" s="1"/>
  <c r="AM51" i="147"/>
  <c r="AN51" i="147"/>
  <c r="AO51" i="147"/>
  <c r="AT51" i="147"/>
  <c r="AU51" i="147"/>
  <c r="AX51" i="147" s="1"/>
  <c r="AW51" i="147"/>
  <c r="E18" i="146"/>
  <c r="L18" i="146"/>
  <c r="N18" i="146"/>
  <c r="AO18" i="146"/>
  <c r="AQ18" i="146"/>
  <c r="AR18" i="146"/>
  <c r="AS18" i="146"/>
  <c r="AX18" i="146"/>
  <c r="AY18" i="146"/>
  <c r="BB18" i="146" s="1"/>
  <c r="BA18" i="146"/>
  <c r="L21" i="146"/>
  <c r="N21" i="146" s="1"/>
  <c r="AO21" i="146"/>
  <c r="E21" i="146" s="1"/>
  <c r="AQ21" i="146"/>
  <c r="AR21" i="146"/>
  <c r="AS21" i="146"/>
  <c r="AX21" i="146"/>
  <c r="AY21" i="146"/>
  <c r="BB21" i="146" s="1"/>
  <c r="BA21" i="146"/>
  <c r="L24" i="146"/>
  <c r="N24" i="146"/>
  <c r="AO24" i="146"/>
  <c r="E24" i="146" s="1"/>
  <c r="AQ24" i="146"/>
  <c r="AR24" i="146"/>
  <c r="AS24" i="146"/>
  <c r="AX24" i="146"/>
  <c r="AY24" i="146"/>
  <c r="BB24" i="146" s="1"/>
  <c r="BA24" i="146"/>
  <c r="L27" i="146"/>
  <c r="N27" i="146" s="1"/>
  <c r="AO27" i="146"/>
  <c r="E27" i="146" s="1"/>
  <c r="AQ27" i="146"/>
  <c r="AR27" i="146"/>
  <c r="AS27" i="146"/>
  <c r="AX27" i="146"/>
  <c r="AY27" i="146"/>
  <c r="BB27" i="146" s="1"/>
  <c r="BA27" i="146"/>
  <c r="L30" i="146"/>
  <c r="N30" i="146"/>
  <c r="AO30" i="146"/>
  <c r="E30" i="146" s="1"/>
  <c r="AQ30" i="146"/>
  <c r="AR30" i="146"/>
  <c r="AS30" i="146"/>
  <c r="AX30" i="146"/>
  <c r="AY30" i="146"/>
  <c r="BB30" i="146" s="1"/>
  <c r="BA30" i="146"/>
  <c r="L33" i="146"/>
  <c r="N33" i="146" s="1"/>
  <c r="AO33" i="146"/>
  <c r="E33" i="146" s="1"/>
  <c r="AQ33" i="146"/>
  <c r="AR33" i="146"/>
  <c r="AS33" i="146"/>
  <c r="AX33" i="146"/>
  <c r="AY33" i="146"/>
  <c r="BB33" i="146" s="1"/>
  <c r="BA33" i="146"/>
  <c r="L36" i="146"/>
  <c r="N36" i="146"/>
  <c r="AO36" i="146"/>
  <c r="E36" i="146" s="1"/>
  <c r="AQ36" i="146"/>
  <c r="AR36" i="146"/>
  <c r="AS36" i="146"/>
  <c r="AX36" i="146"/>
  <c r="AY36" i="146"/>
  <c r="BB36" i="146" s="1"/>
  <c r="BA36" i="146"/>
  <c r="L39" i="146"/>
  <c r="N39" i="146" s="1"/>
  <c r="AO39" i="146"/>
  <c r="E39" i="146" s="1"/>
  <c r="AQ39" i="146"/>
  <c r="AR39" i="146"/>
  <c r="AS39" i="146"/>
  <c r="AX39" i="146"/>
  <c r="AY39" i="146"/>
  <c r="BB39" i="146" s="1"/>
  <c r="BA39" i="146"/>
  <c r="L42" i="146"/>
  <c r="N42" i="146"/>
  <c r="AO42" i="146"/>
  <c r="E42" i="146" s="1"/>
  <c r="AQ42" i="146"/>
  <c r="AR42" i="146"/>
  <c r="AS42" i="146"/>
  <c r="AX42" i="146"/>
  <c r="AY42" i="146"/>
  <c r="BB42" i="146" s="1"/>
  <c r="BA42" i="146"/>
  <c r="L45" i="146"/>
  <c r="N45" i="146" s="1"/>
  <c r="AO45" i="146"/>
  <c r="E45" i="146" s="1"/>
  <c r="AQ45" i="146"/>
  <c r="AR45" i="146"/>
  <c r="AS45" i="146"/>
  <c r="AX45" i="146"/>
  <c r="AY45" i="146"/>
  <c r="BA45" i="146"/>
  <c r="L48" i="146"/>
  <c r="N48" i="146" s="1"/>
  <c r="AO48" i="146"/>
  <c r="AP48" i="146" s="1"/>
  <c r="AQ48" i="146"/>
  <c r="AR48" i="146"/>
  <c r="AS48" i="146"/>
  <c r="AX48" i="146"/>
  <c r="AY48" i="146"/>
  <c r="BB48" i="146" s="1"/>
  <c r="BA48" i="146"/>
  <c r="L51" i="146"/>
  <c r="N51" i="146" s="1"/>
  <c r="AO51" i="146"/>
  <c r="AP51" i="146" s="1"/>
  <c r="H51" i="146" s="1"/>
  <c r="AQ51" i="146"/>
  <c r="AR51" i="146"/>
  <c r="AS51" i="146"/>
  <c r="AX51" i="146"/>
  <c r="AY51" i="146"/>
  <c r="BA51" i="146"/>
  <c r="BG45" i="146" l="1"/>
  <c r="E48" i="146"/>
  <c r="BG48" i="146" s="1"/>
  <c r="BG42" i="146"/>
  <c r="BG39" i="146"/>
  <c r="AT48" i="146"/>
  <c r="J48" i="146" s="1"/>
  <c r="AU48" i="146" s="1"/>
  <c r="AV48" i="146" s="1"/>
  <c r="AW48" i="146" s="1"/>
  <c r="AZ48" i="146" s="1"/>
  <c r="F48" i="146" s="1"/>
  <c r="BC48" i="146" s="1"/>
  <c r="G48" i="146" s="1"/>
  <c r="BC24" i="147"/>
  <c r="BC48" i="147"/>
  <c r="AL33" i="147"/>
  <c r="H33" i="147" s="1"/>
  <c r="AL48" i="148"/>
  <c r="H48" i="148" s="1"/>
  <c r="AL42" i="148"/>
  <c r="H42" i="148" s="1"/>
  <c r="AL36" i="148"/>
  <c r="H36" i="148" s="1"/>
  <c r="AL30" i="148"/>
  <c r="H30" i="148" s="1"/>
  <c r="AL24" i="148"/>
  <c r="H24" i="148" s="1"/>
  <c r="AL18" i="148"/>
  <c r="H18" i="148" s="1"/>
  <c r="BC51" i="147"/>
  <c r="BC30" i="147"/>
  <c r="AP51" i="147"/>
  <c r="J51" i="147" s="1"/>
  <c r="AQ51" i="147" s="1"/>
  <c r="AR51" i="147" s="1"/>
  <c r="AS51" i="147" s="1"/>
  <c r="AV51" i="147" s="1"/>
  <c r="F51" i="147" s="1"/>
  <c r="AY51" i="147" s="1"/>
  <c r="G51" i="147" s="1"/>
  <c r="AZ51" i="147" s="1"/>
  <c r="AL45" i="147"/>
  <c r="H45" i="147" s="1"/>
  <c r="AL42" i="147"/>
  <c r="H42" i="147" s="1"/>
  <c r="AL39" i="147"/>
  <c r="H39" i="147" s="1"/>
  <c r="BC36" i="147"/>
  <c r="AP30" i="147"/>
  <c r="J30" i="147" s="1"/>
  <c r="AQ30" i="147" s="1"/>
  <c r="AR30" i="147" s="1"/>
  <c r="AS30" i="147" s="1"/>
  <c r="AV30" i="147" s="1"/>
  <c r="F30" i="147" s="1"/>
  <c r="AY30" i="147" s="1"/>
  <c r="G30" i="147" s="1"/>
  <c r="AZ30" i="147" s="1"/>
  <c r="AP27" i="147"/>
  <c r="J27" i="147" s="1"/>
  <c r="AQ27" i="147" s="1"/>
  <c r="AR27" i="147" s="1"/>
  <c r="AS27" i="147" s="1"/>
  <c r="AV27" i="147" s="1"/>
  <c r="F27" i="147" s="1"/>
  <c r="AY27" i="147" s="1"/>
  <c r="G27" i="147" s="1"/>
  <c r="BA27" i="147" s="1"/>
  <c r="AL21" i="147"/>
  <c r="H21" i="147" s="1"/>
  <c r="AP45" i="147"/>
  <c r="J45" i="147" s="1"/>
  <c r="AQ45" i="147" s="1"/>
  <c r="I45" i="147" s="1"/>
  <c r="BC27" i="147"/>
  <c r="AL48" i="147"/>
  <c r="H48" i="147" s="1"/>
  <c r="BC42" i="147"/>
  <c r="BC39" i="147"/>
  <c r="AP36" i="147"/>
  <c r="J36" i="147" s="1"/>
  <c r="AQ36" i="147" s="1"/>
  <c r="I36" i="147" s="1"/>
  <c r="AL24" i="147"/>
  <c r="H24" i="147" s="1"/>
  <c r="BC48" i="148"/>
  <c r="AL51" i="148"/>
  <c r="H51" i="148" s="1"/>
  <c r="AP48" i="148"/>
  <c r="J48" i="148" s="1"/>
  <c r="AQ48" i="148" s="1"/>
  <c r="AL45" i="148"/>
  <c r="H45" i="148" s="1"/>
  <c r="AP42" i="148"/>
  <c r="J42" i="148" s="1"/>
  <c r="AQ42" i="148" s="1"/>
  <c r="I42" i="148" s="1"/>
  <c r="AL39" i="148"/>
  <c r="H39" i="148" s="1"/>
  <c r="AL33" i="148"/>
  <c r="H33" i="148" s="1"/>
  <c r="AL27" i="148"/>
  <c r="H27" i="148" s="1"/>
  <c r="AP24" i="148"/>
  <c r="J24" i="148" s="1"/>
  <c r="AQ24" i="148" s="1"/>
  <c r="AL21" i="148"/>
  <c r="H21" i="148" s="1"/>
  <c r="AP18" i="148"/>
  <c r="J18" i="148" s="1"/>
  <c r="AQ18" i="148" s="1"/>
  <c r="BC24" i="148"/>
  <c r="I48" i="148"/>
  <c r="I24" i="148"/>
  <c r="AR24" i="148"/>
  <c r="AS24" i="148" s="1"/>
  <c r="AV24" i="148" s="1"/>
  <c r="F24" i="148" s="1"/>
  <c r="AY24" i="148" s="1"/>
  <c r="G24" i="148" s="1"/>
  <c r="I18" i="148"/>
  <c r="BC42" i="148"/>
  <c r="BC36" i="148"/>
  <c r="BC18" i="148"/>
  <c r="BC51" i="148"/>
  <c r="BC45" i="148"/>
  <c r="BC39" i="148"/>
  <c r="BC33" i="148"/>
  <c r="BC27" i="148"/>
  <c r="BC21" i="148"/>
  <c r="BC30" i="148"/>
  <c r="AR48" i="148"/>
  <c r="AS48" i="148" s="1"/>
  <c r="AV48" i="148" s="1"/>
  <c r="F48" i="148" s="1"/>
  <c r="AY48" i="148" s="1"/>
  <c r="G48" i="148" s="1"/>
  <c r="BC18" i="147"/>
  <c r="BB51" i="147"/>
  <c r="BD51" i="147" s="1"/>
  <c r="BB27" i="147"/>
  <c r="BD27" i="147" s="1"/>
  <c r="BC45" i="147"/>
  <c r="BC33" i="147"/>
  <c r="I30" i="147"/>
  <c r="BC21" i="147"/>
  <c r="AL18" i="147"/>
  <c r="AP18" i="147" s="1"/>
  <c r="J18" i="147" s="1"/>
  <c r="AQ18" i="147" s="1"/>
  <c r="BD48" i="146"/>
  <c r="BE48" i="146"/>
  <c r="BG33" i="146"/>
  <c r="BG18" i="146"/>
  <c r="BG21" i="146"/>
  <c r="BG30" i="146"/>
  <c r="AT51" i="146"/>
  <c r="J51" i="146" s="1"/>
  <c r="AU51" i="146" s="1"/>
  <c r="E51" i="146"/>
  <c r="I48" i="146"/>
  <c r="BB45" i="146"/>
  <c r="BG27" i="146"/>
  <c r="BB51" i="146"/>
  <c r="BF48" i="146"/>
  <c r="BH48" i="146" s="1"/>
  <c r="H48" i="146"/>
  <c r="BG36" i="146"/>
  <c r="BG24" i="146"/>
  <c r="AP45" i="146"/>
  <c r="AT45" i="146" s="1"/>
  <c r="J45" i="146" s="1"/>
  <c r="AU45" i="146" s="1"/>
  <c r="AP42" i="146"/>
  <c r="AP39" i="146"/>
  <c r="AP36" i="146"/>
  <c r="AT36" i="146" s="1"/>
  <c r="J36" i="146" s="1"/>
  <c r="AU36" i="146" s="1"/>
  <c r="AP33" i="146"/>
  <c r="AP30" i="146"/>
  <c r="AP27" i="146"/>
  <c r="AP24" i="146"/>
  <c r="AP21" i="146"/>
  <c r="AP18" i="146"/>
  <c r="L18" i="145"/>
  <c r="N18" i="145"/>
  <c r="AK18" i="145"/>
  <c r="AL18" i="145" s="1"/>
  <c r="AM18" i="145"/>
  <c r="AN18" i="145"/>
  <c r="AO18" i="145"/>
  <c r="AT18" i="145"/>
  <c r="AU18" i="145"/>
  <c r="AW18" i="145"/>
  <c r="L21" i="145"/>
  <c r="N21" i="145"/>
  <c r="AK21" i="145"/>
  <c r="AL21" i="145" s="1"/>
  <c r="H21" i="145" s="1"/>
  <c r="AM21" i="145"/>
  <c r="AN21" i="145"/>
  <c r="AO21" i="145"/>
  <c r="AT21" i="145"/>
  <c r="AU21" i="145"/>
  <c r="AX21" i="145" s="1"/>
  <c r="AW21" i="145"/>
  <c r="L24" i="145"/>
  <c r="N24" i="145"/>
  <c r="AK24" i="145"/>
  <c r="AL24" i="145" s="1"/>
  <c r="AM24" i="145"/>
  <c r="AN24" i="145"/>
  <c r="AO24" i="145"/>
  <c r="AT24" i="145"/>
  <c r="AU24" i="145"/>
  <c r="AW24" i="145"/>
  <c r="L27" i="145"/>
  <c r="N27" i="145" s="1"/>
  <c r="AK27" i="145"/>
  <c r="AL27" i="145" s="1"/>
  <c r="AM27" i="145"/>
  <c r="AN27" i="145"/>
  <c r="AO27" i="145"/>
  <c r="AT27" i="145"/>
  <c r="AU27" i="145"/>
  <c r="AX27" i="145" s="1"/>
  <c r="AW27" i="145"/>
  <c r="L30" i="145"/>
  <c r="N30" i="145" s="1"/>
  <c r="AK30" i="145"/>
  <c r="AL30" i="145" s="1"/>
  <c r="AM30" i="145"/>
  <c r="AN30" i="145"/>
  <c r="AO30" i="145"/>
  <c r="AT30" i="145"/>
  <c r="AU30" i="145"/>
  <c r="AW30" i="145"/>
  <c r="L33" i="145"/>
  <c r="N33" i="145" s="1"/>
  <c r="AK33" i="145"/>
  <c r="AL33" i="145" s="1"/>
  <c r="H33" i="145" s="1"/>
  <c r="AM33" i="145"/>
  <c r="AN33" i="145"/>
  <c r="AO33" i="145"/>
  <c r="AT33" i="145"/>
  <c r="AU33" i="145"/>
  <c r="AX33" i="145" s="1"/>
  <c r="AW33" i="145"/>
  <c r="E36" i="145"/>
  <c r="L36" i="145"/>
  <c r="N36" i="145" s="1"/>
  <c r="BC36" i="145" s="1"/>
  <c r="AK36" i="145"/>
  <c r="AL36" i="145" s="1"/>
  <c r="AM36" i="145"/>
  <c r="AN36" i="145"/>
  <c r="AO36" i="145"/>
  <c r="AT36" i="145"/>
  <c r="AU36" i="145"/>
  <c r="AW36" i="145"/>
  <c r="L39" i="145"/>
  <c r="N39" i="145" s="1"/>
  <c r="AK39" i="145"/>
  <c r="AL39" i="145" s="1"/>
  <c r="H39" i="145" s="1"/>
  <c r="AM39" i="145"/>
  <c r="AN39" i="145"/>
  <c r="AO39" i="145"/>
  <c r="AT39" i="145"/>
  <c r="AU39" i="145"/>
  <c r="AX39" i="145" s="1"/>
  <c r="AW39" i="145"/>
  <c r="L42" i="145"/>
  <c r="N42" i="145" s="1"/>
  <c r="AK42" i="145"/>
  <c r="AL42" i="145" s="1"/>
  <c r="AM42" i="145"/>
  <c r="AN42" i="145"/>
  <c r="AO42" i="145"/>
  <c r="AT42" i="145"/>
  <c r="AU42" i="145"/>
  <c r="AW42" i="145"/>
  <c r="L45" i="145"/>
  <c r="N45" i="145" s="1"/>
  <c r="AK45" i="145"/>
  <c r="AL45" i="145" s="1"/>
  <c r="H45" i="145" s="1"/>
  <c r="AM45" i="145"/>
  <c r="AN45" i="145"/>
  <c r="AO45" i="145"/>
  <c r="AT45" i="145"/>
  <c r="AU45" i="145"/>
  <c r="AX45" i="145" s="1"/>
  <c r="AW45" i="145"/>
  <c r="E48" i="145"/>
  <c r="L48" i="145"/>
  <c r="N48" i="145" s="1"/>
  <c r="BC48" i="145" s="1"/>
  <c r="AK48" i="145"/>
  <c r="AL48" i="145" s="1"/>
  <c r="AM48" i="145"/>
  <c r="AN48" i="145"/>
  <c r="AO48" i="145"/>
  <c r="AT48" i="145"/>
  <c r="AU48" i="145"/>
  <c r="AW48" i="145"/>
  <c r="L51" i="145"/>
  <c r="N51" i="145" s="1"/>
  <c r="AK51" i="145"/>
  <c r="AL51" i="145" s="1"/>
  <c r="AM51" i="145"/>
  <c r="AN51" i="145"/>
  <c r="AO51" i="145"/>
  <c r="AT51" i="145"/>
  <c r="AU51" i="145"/>
  <c r="AX51" i="145" s="1"/>
  <c r="AW51" i="145"/>
  <c r="L18" i="144"/>
  <c r="N18" i="144"/>
  <c r="AK18" i="144"/>
  <c r="E18" i="144" s="1"/>
  <c r="AM18" i="144"/>
  <c r="AN18" i="144"/>
  <c r="AO18" i="144"/>
  <c r="AT18" i="144"/>
  <c r="AU18" i="144"/>
  <c r="AX18" i="144" s="1"/>
  <c r="AW18" i="144"/>
  <c r="L21" i="144"/>
  <c r="N21" i="144"/>
  <c r="AK21" i="144"/>
  <c r="E21" i="144" s="1"/>
  <c r="AL21" i="144"/>
  <c r="H21" i="144" s="1"/>
  <c r="AM21" i="144"/>
  <c r="AN21" i="144"/>
  <c r="AP21" i="144" s="1"/>
  <c r="J21" i="144" s="1"/>
  <c r="AQ21" i="144" s="1"/>
  <c r="AO21" i="144"/>
  <c r="AT21" i="144"/>
  <c r="AU21" i="144"/>
  <c r="AX21" i="144" s="1"/>
  <c r="AW21" i="144"/>
  <c r="L24" i="144"/>
  <c r="N24" i="144" s="1"/>
  <c r="AK24" i="144"/>
  <c r="E24" i="144" s="1"/>
  <c r="AM24" i="144"/>
  <c r="AN24" i="144"/>
  <c r="AO24" i="144"/>
  <c r="AT24" i="144"/>
  <c r="AU24" i="144"/>
  <c r="AX24" i="144" s="1"/>
  <c r="AW24" i="144"/>
  <c r="L27" i="144"/>
  <c r="N27" i="144"/>
  <c r="AK27" i="144"/>
  <c r="E27" i="144" s="1"/>
  <c r="AL27" i="144"/>
  <c r="H27" i="144" s="1"/>
  <c r="AM27" i="144"/>
  <c r="AN27" i="144"/>
  <c r="AO27" i="144"/>
  <c r="AT27" i="144"/>
  <c r="AU27" i="144"/>
  <c r="AX27" i="144" s="1"/>
  <c r="AW27" i="144"/>
  <c r="L30" i="144"/>
  <c r="N30" i="144" s="1"/>
  <c r="AK30" i="144"/>
  <c r="E30" i="144" s="1"/>
  <c r="AM30" i="144"/>
  <c r="AN30" i="144"/>
  <c r="AO30" i="144"/>
  <c r="AT30" i="144"/>
  <c r="AU30" i="144"/>
  <c r="AX30" i="144" s="1"/>
  <c r="AW30" i="144"/>
  <c r="L33" i="144"/>
  <c r="N33" i="144"/>
  <c r="AK33" i="144"/>
  <c r="E33" i="144" s="1"/>
  <c r="AL33" i="144"/>
  <c r="H33" i="144" s="1"/>
  <c r="AM33" i="144"/>
  <c r="AN33" i="144"/>
  <c r="AP33" i="144" s="1"/>
  <c r="J33" i="144" s="1"/>
  <c r="AQ33" i="144" s="1"/>
  <c r="AO33" i="144"/>
  <c r="AT33" i="144"/>
  <c r="AU33" i="144"/>
  <c r="AX33" i="144" s="1"/>
  <c r="AW33" i="144"/>
  <c r="L36" i="144"/>
  <c r="N36" i="144" s="1"/>
  <c r="AK36" i="144"/>
  <c r="E36" i="144" s="1"/>
  <c r="AM36" i="144"/>
  <c r="AN36" i="144"/>
  <c r="AO36" i="144"/>
  <c r="AT36" i="144"/>
  <c r="AU36" i="144"/>
  <c r="AX36" i="144" s="1"/>
  <c r="AW36" i="144"/>
  <c r="H39" i="144"/>
  <c r="L39" i="144"/>
  <c r="N39" i="144"/>
  <c r="AK39" i="144"/>
  <c r="E39" i="144" s="1"/>
  <c r="AL39" i="144"/>
  <c r="AM39" i="144"/>
  <c r="AN39" i="144"/>
  <c r="AO39" i="144"/>
  <c r="AT39" i="144"/>
  <c r="AU39" i="144"/>
  <c r="AX39" i="144" s="1"/>
  <c r="AW39" i="144"/>
  <c r="L42" i="144"/>
  <c r="N42" i="144" s="1"/>
  <c r="AK42" i="144"/>
  <c r="E42" i="144" s="1"/>
  <c r="AM42" i="144"/>
  <c r="AN42" i="144"/>
  <c r="AO42" i="144"/>
  <c r="AT42" i="144"/>
  <c r="AU42" i="144"/>
  <c r="AX42" i="144" s="1"/>
  <c r="AW42" i="144"/>
  <c r="L45" i="144"/>
  <c r="N45" i="144"/>
  <c r="AK45" i="144"/>
  <c r="E45" i="144" s="1"/>
  <c r="AL45" i="144"/>
  <c r="H45" i="144" s="1"/>
  <c r="AM45" i="144"/>
  <c r="AN45" i="144"/>
  <c r="AP45" i="144" s="1"/>
  <c r="J45" i="144" s="1"/>
  <c r="AQ45" i="144" s="1"/>
  <c r="AO45" i="144"/>
  <c r="AT45" i="144"/>
  <c r="AU45" i="144"/>
  <c r="AX45" i="144" s="1"/>
  <c r="AW45" i="144"/>
  <c r="L48" i="144"/>
  <c r="N48" i="144" s="1"/>
  <c r="AK48" i="144"/>
  <c r="E48" i="144" s="1"/>
  <c r="AM48" i="144"/>
  <c r="AN48" i="144"/>
  <c r="AO48" i="144"/>
  <c r="AT48" i="144"/>
  <c r="AU48" i="144"/>
  <c r="AX48" i="144" s="1"/>
  <c r="AW48" i="144"/>
  <c r="L51" i="144"/>
  <c r="N51" i="144"/>
  <c r="AK51" i="144"/>
  <c r="E51" i="144" s="1"/>
  <c r="AL51" i="144"/>
  <c r="H51" i="144" s="1"/>
  <c r="AM51" i="144"/>
  <c r="AN51" i="144"/>
  <c r="AO51" i="144"/>
  <c r="AT51" i="144"/>
  <c r="AU51" i="144"/>
  <c r="AX51" i="144" s="1"/>
  <c r="AW51" i="144"/>
  <c r="L18" i="143"/>
  <c r="N18" i="143" s="1"/>
  <c r="AK18" i="143"/>
  <c r="E18" i="143" s="1"/>
  <c r="AL18" i="143"/>
  <c r="H18" i="143" s="1"/>
  <c r="AM18" i="143"/>
  <c r="AN18" i="143"/>
  <c r="AO18" i="143"/>
  <c r="AT18" i="143"/>
  <c r="AU18" i="143"/>
  <c r="AX18" i="143" s="1"/>
  <c r="AW18" i="143"/>
  <c r="L21" i="143"/>
  <c r="N21" i="143"/>
  <c r="AK21" i="143"/>
  <c r="E21" i="143" s="1"/>
  <c r="AM21" i="143"/>
  <c r="AN21" i="143"/>
  <c r="AO21" i="143"/>
  <c r="AT21" i="143"/>
  <c r="AU21" i="143"/>
  <c r="AX21" i="143" s="1"/>
  <c r="AW21" i="143"/>
  <c r="L24" i="143"/>
  <c r="N24" i="143"/>
  <c r="AK24" i="143"/>
  <c r="E24" i="143" s="1"/>
  <c r="BC24" i="143" s="1"/>
  <c r="AM24" i="143"/>
  <c r="AN24" i="143"/>
  <c r="AO24" i="143"/>
  <c r="AT24" i="143"/>
  <c r="AU24" i="143"/>
  <c r="AX24" i="143" s="1"/>
  <c r="AW24" i="143"/>
  <c r="L27" i="143"/>
  <c r="N27" i="143" s="1"/>
  <c r="AK27" i="143"/>
  <c r="E27" i="143" s="1"/>
  <c r="AL27" i="143"/>
  <c r="H27" i="143" s="1"/>
  <c r="AM27" i="143"/>
  <c r="AN27" i="143"/>
  <c r="AO27" i="143"/>
  <c r="AT27" i="143"/>
  <c r="AU27" i="143"/>
  <c r="AX27" i="143" s="1"/>
  <c r="AW27" i="143"/>
  <c r="L30" i="143"/>
  <c r="N30" i="143" s="1"/>
  <c r="AK30" i="143"/>
  <c r="E30" i="143" s="1"/>
  <c r="AL30" i="143"/>
  <c r="H30" i="143" s="1"/>
  <c r="AM30" i="143"/>
  <c r="AN30" i="143"/>
  <c r="AO30" i="143"/>
  <c r="AT30" i="143"/>
  <c r="AU30" i="143"/>
  <c r="AX30" i="143" s="1"/>
  <c r="AW30" i="143"/>
  <c r="L33" i="143"/>
  <c r="N33" i="143" s="1"/>
  <c r="AK33" i="143"/>
  <c r="E33" i="143" s="1"/>
  <c r="AL33" i="143"/>
  <c r="H33" i="143" s="1"/>
  <c r="AM33" i="143"/>
  <c r="AN33" i="143"/>
  <c r="AO33" i="143"/>
  <c r="AT33" i="143"/>
  <c r="AU33" i="143"/>
  <c r="AX33" i="143" s="1"/>
  <c r="AW33" i="143"/>
  <c r="L36" i="143"/>
  <c r="N36" i="143" s="1"/>
  <c r="AK36" i="143"/>
  <c r="E36" i="143" s="1"/>
  <c r="AL36" i="143"/>
  <c r="H36" i="143" s="1"/>
  <c r="AM36" i="143"/>
  <c r="AN36" i="143"/>
  <c r="AO36" i="143"/>
  <c r="AT36" i="143"/>
  <c r="AU36" i="143"/>
  <c r="AX36" i="143" s="1"/>
  <c r="AW36" i="143"/>
  <c r="L39" i="143"/>
  <c r="N39" i="143"/>
  <c r="AK39" i="143"/>
  <c r="E39" i="143" s="1"/>
  <c r="AM39" i="143"/>
  <c r="AN39" i="143"/>
  <c r="AO39" i="143"/>
  <c r="AT39" i="143"/>
  <c r="AU39" i="143"/>
  <c r="AX39" i="143" s="1"/>
  <c r="AW39" i="143"/>
  <c r="L42" i="143"/>
  <c r="N42" i="143"/>
  <c r="AK42" i="143"/>
  <c r="E42" i="143" s="1"/>
  <c r="BC42" i="143" s="1"/>
  <c r="AM42" i="143"/>
  <c r="AN42" i="143"/>
  <c r="AO42" i="143"/>
  <c r="AT42" i="143"/>
  <c r="AU42" i="143"/>
  <c r="AX42" i="143" s="1"/>
  <c r="AW42" i="143"/>
  <c r="L45" i="143"/>
  <c r="N45" i="143"/>
  <c r="AK45" i="143"/>
  <c r="E45" i="143" s="1"/>
  <c r="BC45" i="143" s="1"/>
  <c r="AM45" i="143"/>
  <c r="AN45" i="143"/>
  <c r="AO45" i="143"/>
  <c r="AT45" i="143"/>
  <c r="AU45" i="143"/>
  <c r="AX45" i="143" s="1"/>
  <c r="AW45" i="143"/>
  <c r="L48" i="143"/>
  <c r="N48" i="143"/>
  <c r="AK48" i="143"/>
  <c r="E48" i="143" s="1"/>
  <c r="AM48" i="143"/>
  <c r="AN48" i="143"/>
  <c r="AO48" i="143"/>
  <c r="AT48" i="143"/>
  <c r="AU48" i="143"/>
  <c r="AX48" i="143" s="1"/>
  <c r="AW48" i="143"/>
  <c r="L51" i="143"/>
  <c r="N51" i="143" s="1"/>
  <c r="AK51" i="143"/>
  <c r="E51" i="143" s="1"/>
  <c r="AL51" i="143"/>
  <c r="H51" i="143" s="1"/>
  <c r="AM51" i="143"/>
  <c r="AN51" i="143"/>
  <c r="AO51" i="143"/>
  <c r="AT51" i="143"/>
  <c r="AU51" i="143"/>
  <c r="AX51" i="143" s="1"/>
  <c r="AW51" i="143"/>
  <c r="L18" i="142"/>
  <c r="N18" i="142" s="1"/>
  <c r="BC18" i="142" s="1"/>
  <c r="AK18" i="142"/>
  <c r="E18" i="142" s="1"/>
  <c r="AL18" i="142"/>
  <c r="H18" i="142" s="1"/>
  <c r="AM18" i="142"/>
  <c r="AN18" i="142"/>
  <c r="AO18" i="142"/>
  <c r="AT18" i="142"/>
  <c r="AU18" i="142"/>
  <c r="AX18" i="142" s="1"/>
  <c r="AW18" i="142"/>
  <c r="L21" i="142"/>
  <c r="N21" i="142"/>
  <c r="AK21" i="142"/>
  <c r="E21" i="142" s="1"/>
  <c r="AL21" i="142"/>
  <c r="H21" i="142" s="1"/>
  <c r="AM21" i="142"/>
  <c r="AN21" i="142"/>
  <c r="AP21" i="142" s="1"/>
  <c r="J21" i="142" s="1"/>
  <c r="AQ21" i="142" s="1"/>
  <c r="AO21" i="142"/>
  <c r="AT21" i="142"/>
  <c r="AU21" i="142"/>
  <c r="AX21" i="142" s="1"/>
  <c r="AW21" i="142"/>
  <c r="L24" i="142"/>
  <c r="N24" i="142"/>
  <c r="AK24" i="142"/>
  <c r="E24" i="142" s="1"/>
  <c r="BC24" i="142" s="1"/>
  <c r="AM24" i="142"/>
  <c r="AN24" i="142"/>
  <c r="AO24" i="142"/>
  <c r="AT24" i="142"/>
  <c r="AU24" i="142"/>
  <c r="AX24" i="142" s="1"/>
  <c r="AW24" i="142"/>
  <c r="L27" i="142"/>
  <c r="N27" i="142" s="1"/>
  <c r="AK27" i="142"/>
  <c r="E27" i="142" s="1"/>
  <c r="AM27" i="142"/>
  <c r="AN27" i="142"/>
  <c r="AO27" i="142"/>
  <c r="AT27" i="142"/>
  <c r="AU27" i="142"/>
  <c r="AX27" i="142" s="1"/>
  <c r="AW27" i="142"/>
  <c r="L30" i="142"/>
  <c r="N30" i="142"/>
  <c r="AK30" i="142"/>
  <c r="E30" i="142" s="1"/>
  <c r="AL30" i="142"/>
  <c r="H30" i="142" s="1"/>
  <c r="AM30" i="142"/>
  <c r="AN30" i="142"/>
  <c r="AO30" i="142"/>
  <c r="AT30" i="142"/>
  <c r="AU30" i="142"/>
  <c r="AX30" i="142" s="1"/>
  <c r="AW30" i="142"/>
  <c r="H33" i="142"/>
  <c r="L33" i="142"/>
  <c r="N33" i="142" s="1"/>
  <c r="AK33" i="142"/>
  <c r="E33" i="142" s="1"/>
  <c r="AL33" i="142"/>
  <c r="AM33" i="142"/>
  <c r="AN33" i="142"/>
  <c r="AO33" i="142"/>
  <c r="AT33" i="142"/>
  <c r="AU33" i="142"/>
  <c r="AX33" i="142" s="1"/>
  <c r="AW33" i="142"/>
  <c r="L36" i="142"/>
  <c r="N36" i="142"/>
  <c r="AK36" i="142"/>
  <c r="E36" i="142" s="1"/>
  <c r="BC36" i="142" s="1"/>
  <c r="AM36" i="142"/>
  <c r="AN36" i="142"/>
  <c r="AO36" i="142"/>
  <c r="AT36" i="142"/>
  <c r="AU36" i="142"/>
  <c r="AX36" i="142" s="1"/>
  <c r="AW36" i="142"/>
  <c r="L39" i="142"/>
  <c r="N39" i="142" s="1"/>
  <c r="AK39" i="142"/>
  <c r="E39" i="142" s="1"/>
  <c r="AL39" i="142"/>
  <c r="AM39" i="142"/>
  <c r="AN39" i="142"/>
  <c r="AO39" i="142"/>
  <c r="AT39" i="142"/>
  <c r="AU39" i="142" s="1"/>
  <c r="AX39" i="142" s="1"/>
  <c r="AW39" i="142"/>
  <c r="L42" i="142"/>
  <c r="N42" i="142" s="1"/>
  <c r="AK42" i="142"/>
  <c r="E42" i="142" s="1"/>
  <c r="AM42" i="142"/>
  <c r="AN42" i="142"/>
  <c r="AO42" i="142"/>
  <c r="AT42" i="142"/>
  <c r="AU42" i="142" s="1"/>
  <c r="AX42" i="142" s="1"/>
  <c r="AW42" i="142"/>
  <c r="H45" i="142"/>
  <c r="L45" i="142"/>
  <c r="N45" i="142" s="1"/>
  <c r="BC45" i="142" s="1"/>
  <c r="AK45" i="142"/>
  <c r="E45" i="142" s="1"/>
  <c r="AL45" i="142"/>
  <c r="AM45" i="142"/>
  <c r="AN45" i="142"/>
  <c r="AO45" i="142"/>
  <c r="AT45" i="142"/>
  <c r="AU45" i="142" s="1"/>
  <c r="AX45" i="142" s="1"/>
  <c r="AW45" i="142"/>
  <c r="H48" i="142"/>
  <c r="L48" i="142"/>
  <c r="N48" i="142" s="1"/>
  <c r="BC48" i="142" s="1"/>
  <c r="AK48" i="142"/>
  <c r="E48" i="142" s="1"/>
  <c r="AL48" i="142"/>
  <c r="AM48" i="142"/>
  <c r="AP48" i="142" s="1"/>
  <c r="J48" i="142" s="1"/>
  <c r="AQ48" i="142" s="1"/>
  <c r="AN48" i="142"/>
  <c r="AO48" i="142"/>
  <c r="AT48" i="142"/>
  <c r="AU48" i="142" s="1"/>
  <c r="AX48" i="142" s="1"/>
  <c r="AW48" i="142"/>
  <c r="L51" i="142"/>
  <c r="N51" i="142" s="1"/>
  <c r="AK51" i="142"/>
  <c r="E51" i="142" s="1"/>
  <c r="AL51" i="142"/>
  <c r="H51" i="142" s="1"/>
  <c r="AM51" i="142"/>
  <c r="AN51" i="142"/>
  <c r="AO51" i="142"/>
  <c r="AT51" i="142"/>
  <c r="AU51" i="142" s="1"/>
  <c r="AX51" i="142" s="1"/>
  <c r="AW51" i="142"/>
  <c r="L18" i="141"/>
  <c r="N18" i="141"/>
  <c r="BG18" i="141" s="1"/>
  <c r="AO18" i="141"/>
  <c r="E18" i="141" s="1"/>
  <c r="AP18" i="141"/>
  <c r="H18" i="141" s="1"/>
  <c r="AQ18" i="141"/>
  <c r="AR18" i="141"/>
  <c r="AT18" i="141" s="1"/>
  <c r="J18" i="141" s="1"/>
  <c r="AU18" i="141" s="1"/>
  <c r="AS18" i="141"/>
  <c r="AX18" i="141"/>
  <c r="AY18" i="141"/>
  <c r="BB18" i="141" s="1"/>
  <c r="BA18" i="141"/>
  <c r="L21" i="141"/>
  <c r="N21" i="141"/>
  <c r="AO21" i="141"/>
  <c r="E21" i="141" s="1"/>
  <c r="BG21" i="141" s="1"/>
  <c r="AQ21" i="141"/>
  <c r="AR21" i="141"/>
  <c r="AS21" i="141"/>
  <c r="AX21" i="141"/>
  <c r="AY21" i="141"/>
  <c r="BB21" i="141" s="1"/>
  <c r="BA21" i="141"/>
  <c r="H24" i="141"/>
  <c r="L24" i="141"/>
  <c r="N24" i="141" s="1"/>
  <c r="AO24" i="141"/>
  <c r="E24" i="141" s="1"/>
  <c r="AP24" i="141"/>
  <c r="AQ24" i="141"/>
  <c r="AR24" i="141"/>
  <c r="AS24" i="141"/>
  <c r="AX24" i="141"/>
  <c r="AY24" i="141"/>
  <c r="BB24" i="141" s="1"/>
  <c r="BA24" i="141"/>
  <c r="H27" i="141"/>
  <c r="L27" i="141"/>
  <c r="N27" i="141" s="1"/>
  <c r="BG27" i="141" s="1"/>
  <c r="AO27" i="141"/>
  <c r="E27" i="141" s="1"/>
  <c r="AP27" i="141"/>
  <c r="AQ27" i="141"/>
  <c r="AR27" i="141"/>
  <c r="AS27" i="141"/>
  <c r="AX27" i="141"/>
  <c r="AY27" i="141"/>
  <c r="BB27" i="141" s="1"/>
  <c r="BA27" i="141"/>
  <c r="L30" i="141"/>
  <c r="N30" i="141"/>
  <c r="AO30" i="141"/>
  <c r="E30" i="141" s="1"/>
  <c r="AQ30" i="141"/>
  <c r="AR30" i="141"/>
  <c r="AS30" i="141"/>
  <c r="AX30" i="141"/>
  <c r="AY30" i="141"/>
  <c r="BB30" i="141" s="1"/>
  <c r="BA30" i="141"/>
  <c r="L33" i="141"/>
  <c r="N33" i="141"/>
  <c r="AO33" i="141"/>
  <c r="E33" i="141" s="1"/>
  <c r="BG33" i="141" s="1"/>
  <c r="AP33" i="141"/>
  <c r="H33" i="141" s="1"/>
  <c r="AQ33" i="141"/>
  <c r="AR33" i="141"/>
  <c r="AS33" i="141"/>
  <c r="AX33" i="141"/>
  <c r="AY33" i="141"/>
  <c r="BB33" i="141" s="1"/>
  <c r="BA33" i="141"/>
  <c r="L36" i="141"/>
  <c r="N36" i="141" s="1"/>
  <c r="BG36" i="141" s="1"/>
  <c r="AO36" i="141"/>
  <c r="E36" i="141" s="1"/>
  <c r="AP36" i="141"/>
  <c r="H36" i="141" s="1"/>
  <c r="AQ36" i="141"/>
  <c r="AR36" i="141"/>
  <c r="AS36" i="141"/>
  <c r="AX36" i="141"/>
  <c r="AY36" i="141"/>
  <c r="BB36" i="141" s="1"/>
  <c r="BA36" i="141"/>
  <c r="L39" i="141"/>
  <c r="N39" i="141" s="1"/>
  <c r="BG39" i="141" s="1"/>
  <c r="AO39" i="141"/>
  <c r="E39" i="141" s="1"/>
  <c r="AP39" i="141"/>
  <c r="AQ39" i="141"/>
  <c r="AR39" i="141"/>
  <c r="AS39" i="141"/>
  <c r="AX39" i="141"/>
  <c r="AY39" i="141"/>
  <c r="BB39" i="141" s="1"/>
  <c r="BA39" i="141"/>
  <c r="L42" i="141"/>
  <c r="N42" i="141" s="1"/>
  <c r="AO42" i="141"/>
  <c r="E42" i="141" s="1"/>
  <c r="AP42" i="141"/>
  <c r="AQ42" i="141"/>
  <c r="AT42" i="141" s="1"/>
  <c r="J42" i="141" s="1"/>
  <c r="AU42" i="141" s="1"/>
  <c r="AR42" i="141"/>
  <c r="AS42" i="141"/>
  <c r="AX42" i="141"/>
  <c r="AY42" i="141"/>
  <c r="BB42" i="141" s="1"/>
  <c r="BA42" i="141"/>
  <c r="L45" i="141"/>
  <c r="N45" i="141" s="1"/>
  <c r="AO45" i="141"/>
  <c r="E45" i="141" s="1"/>
  <c r="AP45" i="141"/>
  <c r="AQ45" i="141"/>
  <c r="AR45" i="141"/>
  <c r="AS45" i="141"/>
  <c r="AX45" i="141"/>
  <c r="AY45" i="141"/>
  <c r="BB45" i="141" s="1"/>
  <c r="BA45" i="141"/>
  <c r="L48" i="141"/>
  <c r="N48" i="141" s="1"/>
  <c r="AO48" i="141"/>
  <c r="E48" i="141" s="1"/>
  <c r="AQ48" i="141"/>
  <c r="AR48" i="141"/>
  <c r="AS48" i="141"/>
  <c r="AX48" i="141"/>
  <c r="AY48" i="141"/>
  <c r="BB48" i="141" s="1"/>
  <c r="BA48" i="141"/>
  <c r="L51" i="141"/>
  <c r="N51" i="141" s="1"/>
  <c r="BG51" i="141" s="1"/>
  <c r="AO51" i="141"/>
  <c r="E51" i="141" s="1"/>
  <c r="AP51" i="141"/>
  <c r="AQ51" i="141"/>
  <c r="AR51" i="141"/>
  <c r="AS51" i="141"/>
  <c r="AX51" i="141"/>
  <c r="AY51" i="141"/>
  <c r="BB51" i="141" s="1"/>
  <c r="BA51" i="141"/>
  <c r="E42" i="145" l="1"/>
  <c r="BC42" i="145" s="1"/>
  <c r="E30" i="145"/>
  <c r="BC30" i="145" s="1"/>
  <c r="AL42" i="144"/>
  <c r="H42" i="144" s="1"/>
  <c r="AL30" i="144"/>
  <c r="H30" i="144" s="1"/>
  <c r="AP39" i="144"/>
  <c r="J39" i="144" s="1"/>
  <c r="AQ39" i="144" s="1"/>
  <c r="AP27" i="144"/>
  <c r="J27" i="144" s="1"/>
  <c r="AQ27" i="144" s="1"/>
  <c r="AR27" i="144" s="1"/>
  <c r="AS27" i="144" s="1"/>
  <c r="AV27" i="144" s="1"/>
  <c r="F27" i="144" s="1"/>
  <c r="AY27" i="144" s="1"/>
  <c r="G27" i="144" s="1"/>
  <c r="AP51" i="144"/>
  <c r="J51" i="144" s="1"/>
  <c r="AQ51" i="144" s="1"/>
  <c r="I51" i="144" s="1"/>
  <c r="AL48" i="144"/>
  <c r="H48" i="144" s="1"/>
  <c r="AP42" i="144"/>
  <c r="J42" i="144" s="1"/>
  <c r="AQ42" i="144" s="1"/>
  <c r="AL36" i="144"/>
  <c r="H36" i="144" s="1"/>
  <c r="AP30" i="144"/>
  <c r="J30" i="144" s="1"/>
  <c r="AQ30" i="144" s="1"/>
  <c r="I30" i="144" s="1"/>
  <c r="AL24" i="144"/>
  <c r="H24" i="144" s="1"/>
  <c r="BC51" i="143"/>
  <c r="AP48" i="143"/>
  <c r="J48" i="143" s="1"/>
  <c r="AQ48" i="143" s="1"/>
  <c r="I48" i="143" s="1"/>
  <c r="BC27" i="143"/>
  <c r="AP51" i="143"/>
  <c r="J51" i="143" s="1"/>
  <c r="AQ51" i="143" s="1"/>
  <c r="I51" i="143" s="1"/>
  <c r="AL39" i="143"/>
  <c r="H39" i="143" s="1"/>
  <c r="BC33" i="143"/>
  <c r="BC30" i="143"/>
  <c r="AP27" i="143"/>
  <c r="J27" i="143" s="1"/>
  <c r="AQ27" i="143" s="1"/>
  <c r="AR27" i="143" s="1"/>
  <c r="AS27" i="143" s="1"/>
  <c r="AV27" i="143" s="1"/>
  <c r="F27" i="143" s="1"/>
  <c r="AY27" i="143" s="1"/>
  <c r="G27" i="143" s="1"/>
  <c r="AL21" i="143"/>
  <c r="H21" i="143" s="1"/>
  <c r="AL48" i="143"/>
  <c r="H48" i="143" s="1"/>
  <c r="AL45" i="143"/>
  <c r="H45" i="143" s="1"/>
  <c r="AL42" i="143"/>
  <c r="H42" i="143" s="1"/>
  <c r="BC39" i="143"/>
  <c r="AP36" i="143"/>
  <c r="J36" i="143" s="1"/>
  <c r="AQ36" i="143" s="1"/>
  <c r="AR36" i="143" s="1"/>
  <c r="AS36" i="143" s="1"/>
  <c r="AV36" i="143" s="1"/>
  <c r="F36" i="143" s="1"/>
  <c r="AY36" i="143" s="1"/>
  <c r="G36" i="143" s="1"/>
  <c r="BA36" i="143" s="1"/>
  <c r="AP33" i="143"/>
  <c r="J33" i="143" s="1"/>
  <c r="AQ33" i="143" s="1"/>
  <c r="AR33" i="143" s="1"/>
  <c r="AS33" i="143" s="1"/>
  <c r="AV33" i="143" s="1"/>
  <c r="F33" i="143" s="1"/>
  <c r="AY33" i="143" s="1"/>
  <c r="G33" i="143" s="1"/>
  <c r="BA33" i="143" s="1"/>
  <c r="AP30" i="143"/>
  <c r="J30" i="143" s="1"/>
  <c r="AQ30" i="143" s="1"/>
  <c r="AR30" i="143" s="1"/>
  <c r="AS30" i="143" s="1"/>
  <c r="AV30" i="143" s="1"/>
  <c r="F30" i="143" s="1"/>
  <c r="AY30" i="143" s="1"/>
  <c r="G30" i="143" s="1"/>
  <c r="AL24" i="143"/>
  <c r="H24" i="143" s="1"/>
  <c r="AP18" i="143"/>
  <c r="J18" i="143" s="1"/>
  <c r="AQ18" i="143" s="1"/>
  <c r="I18" i="143" s="1"/>
  <c r="I51" i="147"/>
  <c r="I27" i="147"/>
  <c r="AZ27" i="147"/>
  <c r="AP39" i="147"/>
  <c r="J39" i="147" s="1"/>
  <c r="AQ39" i="147" s="1"/>
  <c r="AR39" i="147" s="1"/>
  <c r="AS39" i="147" s="1"/>
  <c r="AV39" i="147" s="1"/>
  <c r="F39" i="147" s="1"/>
  <c r="AY39" i="147" s="1"/>
  <c r="G39" i="147" s="1"/>
  <c r="BA51" i="147"/>
  <c r="AP33" i="147"/>
  <c r="J33" i="147" s="1"/>
  <c r="AQ33" i="147" s="1"/>
  <c r="BC42" i="142"/>
  <c r="BC27" i="142"/>
  <c r="BC51" i="142"/>
  <c r="BC39" i="142"/>
  <c r="AP30" i="142"/>
  <c r="J30" i="142" s="1"/>
  <c r="AQ30" i="142" s="1"/>
  <c r="BC30" i="142"/>
  <c r="AP45" i="142"/>
  <c r="J45" i="142" s="1"/>
  <c r="AQ45" i="142" s="1"/>
  <c r="AP51" i="142"/>
  <c r="J51" i="142" s="1"/>
  <c r="AQ51" i="142" s="1"/>
  <c r="BB51" i="142" s="1"/>
  <c r="BD51" i="142" s="1"/>
  <c r="AL42" i="142"/>
  <c r="H42" i="142" s="1"/>
  <c r="AP39" i="142"/>
  <c r="J39" i="142" s="1"/>
  <c r="AQ39" i="142" s="1"/>
  <c r="AL36" i="142"/>
  <c r="H36" i="142" s="1"/>
  <c r="BC33" i="142"/>
  <c r="AL27" i="142"/>
  <c r="H27" i="142" s="1"/>
  <c r="AL24" i="142"/>
  <c r="H24" i="142" s="1"/>
  <c r="BC21" i="142"/>
  <c r="AP18" i="142"/>
  <c r="J18" i="142" s="1"/>
  <c r="AQ18" i="142" s="1"/>
  <c r="AT51" i="141"/>
  <c r="J51" i="141" s="1"/>
  <c r="AU51" i="141" s="1"/>
  <c r="BG48" i="141"/>
  <c r="AT39" i="141"/>
  <c r="J39" i="141" s="1"/>
  <c r="AU39" i="141" s="1"/>
  <c r="AV39" i="141" s="1"/>
  <c r="AW39" i="141" s="1"/>
  <c r="AZ39" i="141" s="1"/>
  <c r="F39" i="141" s="1"/>
  <c r="AT30" i="141"/>
  <c r="J30" i="141" s="1"/>
  <c r="AU30" i="141" s="1"/>
  <c r="I30" i="141" s="1"/>
  <c r="BG30" i="141"/>
  <c r="AT21" i="141"/>
  <c r="J21" i="141" s="1"/>
  <c r="AU21" i="141" s="1"/>
  <c r="I21" i="141" s="1"/>
  <c r="AT48" i="141"/>
  <c r="J48" i="141" s="1"/>
  <c r="AU48" i="141" s="1"/>
  <c r="I48" i="141" s="1"/>
  <c r="BG45" i="141"/>
  <c r="AT33" i="141"/>
  <c r="J33" i="141" s="1"/>
  <c r="AU33" i="141" s="1"/>
  <c r="AP48" i="141"/>
  <c r="AT45" i="141"/>
  <c r="J45" i="141" s="1"/>
  <c r="AU45" i="141" s="1"/>
  <c r="AV45" i="141" s="1"/>
  <c r="AW45" i="141" s="1"/>
  <c r="AZ45" i="141" s="1"/>
  <c r="F45" i="141" s="1"/>
  <c r="BC45" i="141" s="1"/>
  <c r="G45" i="141" s="1"/>
  <c r="BG42" i="141"/>
  <c r="AT36" i="141"/>
  <c r="J36" i="141" s="1"/>
  <c r="AU36" i="141" s="1"/>
  <c r="AP30" i="141"/>
  <c r="H30" i="141" s="1"/>
  <c r="AT24" i="141"/>
  <c r="J24" i="141" s="1"/>
  <c r="AU24" i="141" s="1"/>
  <c r="AV24" i="141" s="1"/>
  <c r="AW24" i="141" s="1"/>
  <c r="AZ24" i="141" s="1"/>
  <c r="F24" i="141" s="1"/>
  <c r="BC24" i="141" s="1"/>
  <c r="G24" i="141" s="1"/>
  <c r="BG24" i="141"/>
  <c r="AP21" i="141"/>
  <c r="H21" i="141" s="1"/>
  <c r="AP30" i="148"/>
  <c r="J30" i="148" s="1"/>
  <c r="AQ30" i="148" s="1"/>
  <c r="AR42" i="148"/>
  <c r="AS42" i="148" s="1"/>
  <c r="AV42" i="148" s="1"/>
  <c r="F42" i="148" s="1"/>
  <c r="AY42" i="148" s="1"/>
  <c r="G42" i="148" s="1"/>
  <c r="BA42" i="148" s="1"/>
  <c r="AP33" i="148"/>
  <c r="J33" i="148" s="1"/>
  <c r="AQ33" i="148" s="1"/>
  <c r="AR18" i="148"/>
  <c r="AS18" i="148" s="1"/>
  <c r="AV18" i="148" s="1"/>
  <c r="F18" i="148" s="1"/>
  <c r="AY18" i="148" s="1"/>
  <c r="G18" i="148" s="1"/>
  <c r="AP36" i="148"/>
  <c r="J36" i="148" s="1"/>
  <c r="AQ36" i="148" s="1"/>
  <c r="AR45" i="147"/>
  <c r="AS45" i="147" s="1"/>
  <c r="AV45" i="147" s="1"/>
  <c r="F45" i="147" s="1"/>
  <c r="AY45" i="147" s="1"/>
  <c r="G45" i="147" s="1"/>
  <c r="AZ45" i="147" s="1"/>
  <c r="BA30" i="147"/>
  <c r="AP48" i="147"/>
  <c r="J48" i="147" s="1"/>
  <c r="AQ48" i="147" s="1"/>
  <c r="BB30" i="147"/>
  <c r="BD30" i="147" s="1"/>
  <c r="AR36" i="147"/>
  <c r="AS36" i="147" s="1"/>
  <c r="AV36" i="147" s="1"/>
  <c r="F36" i="147" s="1"/>
  <c r="AY36" i="147" s="1"/>
  <c r="G36" i="147" s="1"/>
  <c r="AZ36" i="147" s="1"/>
  <c r="AP21" i="147"/>
  <c r="J21" i="147" s="1"/>
  <c r="AQ21" i="147" s="1"/>
  <c r="AP24" i="147"/>
  <c r="J24" i="147" s="1"/>
  <c r="AQ24" i="147" s="1"/>
  <c r="AP42" i="147"/>
  <c r="J42" i="147" s="1"/>
  <c r="AQ42" i="147" s="1"/>
  <c r="AP39" i="148"/>
  <c r="J39" i="148" s="1"/>
  <c r="AQ39" i="148" s="1"/>
  <c r="AP21" i="148"/>
  <c r="J21" i="148" s="1"/>
  <c r="AQ21" i="148" s="1"/>
  <c r="AP45" i="148"/>
  <c r="J45" i="148" s="1"/>
  <c r="AQ45" i="148" s="1"/>
  <c r="BB24" i="148"/>
  <c r="BD24" i="148" s="1"/>
  <c r="AP27" i="148"/>
  <c r="J27" i="148" s="1"/>
  <c r="AQ27" i="148" s="1"/>
  <c r="AP51" i="148"/>
  <c r="J51" i="148" s="1"/>
  <c r="AQ51" i="148" s="1"/>
  <c r="BA48" i="148"/>
  <c r="AZ48" i="148"/>
  <c r="BA24" i="148"/>
  <c r="AZ24" i="148"/>
  <c r="BB48" i="148"/>
  <c r="BD48" i="148" s="1"/>
  <c r="BA18" i="148"/>
  <c r="AZ18" i="148"/>
  <c r="I18" i="147"/>
  <c r="AR18" i="147"/>
  <c r="AS18" i="147" s="1"/>
  <c r="AV18" i="147" s="1"/>
  <c r="F18" i="147" s="1"/>
  <c r="AY18" i="147" s="1"/>
  <c r="G18" i="147" s="1"/>
  <c r="BA45" i="147"/>
  <c r="H18" i="147"/>
  <c r="I36" i="146"/>
  <c r="AV36" i="146"/>
  <c r="AW36" i="146" s="1"/>
  <c r="AZ36" i="146" s="1"/>
  <c r="F36" i="146" s="1"/>
  <c r="BC36" i="146" s="1"/>
  <c r="G36" i="146" s="1"/>
  <c r="H27" i="146"/>
  <c r="H39" i="146"/>
  <c r="AT39" i="146"/>
  <c r="J39" i="146" s="1"/>
  <c r="AU39" i="146" s="1"/>
  <c r="BG51" i="146"/>
  <c r="H24" i="146"/>
  <c r="H36" i="146"/>
  <c r="H18" i="146"/>
  <c r="H30" i="146"/>
  <c r="H42" i="146"/>
  <c r="AT27" i="146"/>
  <c r="J27" i="146" s="1"/>
  <c r="AU27" i="146" s="1"/>
  <c r="AT42" i="146"/>
  <c r="J42" i="146" s="1"/>
  <c r="AU42" i="146" s="1"/>
  <c r="AT24" i="146"/>
  <c r="J24" i="146" s="1"/>
  <c r="AU24" i="146" s="1"/>
  <c r="AT30" i="146"/>
  <c r="J30" i="146" s="1"/>
  <c r="AU30" i="146" s="1"/>
  <c r="AV51" i="146"/>
  <c r="AW51" i="146" s="1"/>
  <c r="AZ51" i="146" s="1"/>
  <c r="F51" i="146" s="1"/>
  <c r="BC51" i="146" s="1"/>
  <c r="G51" i="146" s="1"/>
  <c r="I51" i="146"/>
  <c r="I45" i="146"/>
  <c r="AV45" i="146"/>
  <c r="AW45" i="146" s="1"/>
  <c r="AZ45" i="146" s="1"/>
  <c r="F45" i="146" s="1"/>
  <c r="BC45" i="146" s="1"/>
  <c r="G45" i="146" s="1"/>
  <c r="H21" i="146"/>
  <c r="H33" i="146"/>
  <c r="H45" i="146"/>
  <c r="AT33" i="146"/>
  <c r="J33" i="146" s="1"/>
  <c r="AU33" i="146" s="1"/>
  <c r="AT18" i="146"/>
  <c r="J18" i="146" s="1"/>
  <c r="AU18" i="146" s="1"/>
  <c r="AT21" i="146"/>
  <c r="J21" i="146" s="1"/>
  <c r="AU21" i="146" s="1"/>
  <c r="AP51" i="145"/>
  <c r="J51" i="145" s="1"/>
  <c r="AQ51" i="145" s="1"/>
  <c r="AP45" i="145"/>
  <c r="J45" i="145" s="1"/>
  <c r="AQ45" i="145" s="1"/>
  <c r="AP39" i="145"/>
  <c r="J39" i="145" s="1"/>
  <c r="AQ39" i="145" s="1"/>
  <c r="AP33" i="145"/>
  <c r="J33" i="145" s="1"/>
  <c r="AQ33" i="145" s="1"/>
  <c r="AP27" i="145"/>
  <c r="J27" i="145" s="1"/>
  <c r="AQ27" i="145" s="1"/>
  <c r="E27" i="145"/>
  <c r="AP21" i="145"/>
  <c r="J21" i="145" s="1"/>
  <c r="AQ21" i="145" s="1"/>
  <c r="E21" i="145"/>
  <c r="H27" i="145"/>
  <c r="E51" i="145"/>
  <c r="AX48" i="145"/>
  <c r="H48" i="145"/>
  <c r="E45" i="145"/>
  <c r="AX42" i="145"/>
  <c r="H42" i="145"/>
  <c r="E39" i="145"/>
  <c r="AX36" i="145"/>
  <c r="H36" i="145"/>
  <c r="E33" i="145"/>
  <c r="AX30" i="145"/>
  <c r="H30" i="145"/>
  <c r="H24" i="145"/>
  <c r="H18" i="145"/>
  <c r="H51" i="145"/>
  <c r="AP48" i="145"/>
  <c r="J48" i="145" s="1"/>
  <c r="AQ48" i="145" s="1"/>
  <c r="AP42" i="145"/>
  <c r="J42" i="145" s="1"/>
  <c r="AQ42" i="145" s="1"/>
  <c r="AP36" i="145"/>
  <c r="J36" i="145" s="1"/>
  <c r="AQ36" i="145" s="1"/>
  <c r="AP30" i="145"/>
  <c r="J30" i="145" s="1"/>
  <c r="AQ30" i="145" s="1"/>
  <c r="AX24" i="145"/>
  <c r="AP24" i="145"/>
  <c r="J24" i="145" s="1"/>
  <c r="AQ24" i="145" s="1"/>
  <c r="E24" i="145"/>
  <c r="AX18" i="145"/>
  <c r="AP18" i="145"/>
  <c r="J18" i="145" s="1"/>
  <c r="AQ18" i="145" s="1"/>
  <c r="E18" i="145"/>
  <c r="BC48" i="144"/>
  <c r="I33" i="144"/>
  <c r="AR33" i="144"/>
  <c r="AS33" i="144" s="1"/>
  <c r="AV33" i="144" s="1"/>
  <c r="F33" i="144" s="1"/>
  <c r="AY33" i="144" s="1"/>
  <c r="G33" i="144" s="1"/>
  <c r="BC24" i="144"/>
  <c r="BC51" i="144"/>
  <c r="BC39" i="144"/>
  <c r="BC27" i="144"/>
  <c r="BC18" i="144"/>
  <c r="I21" i="144"/>
  <c r="AR21" i="144"/>
  <c r="AS21" i="144" s="1"/>
  <c r="AV21" i="144" s="1"/>
  <c r="F21" i="144" s="1"/>
  <c r="AY21" i="144" s="1"/>
  <c r="G21" i="144" s="1"/>
  <c r="BC42" i="144"/>
  <c r="BC30" i="144"/>
  <c r="I27" i="144"/>
  <c r="I45" i="144"/>
  <c r="AR45" i="144"/>
  <c r="AS45" i="144" s="1"/>
  <c r="AV45" i="144" s="1"/>
  <c r="F45" i="144" s="1"/>
  <c r="AY45" i="144" s="1"/>
  <c r="G45" i="144" s="1"/>
  <c r="BC36" i="144"/>
  <c r="I39" i="144"/>
  <c r="AR39" i="144"/>
  <c r="AS39" i="144" s="1"/>
  <c r="AV39" i="144" s="1"/>
  <c r="F39" i="144" s="1"/>
  <c r="AY39" i="144" s="1"/>
  <c r="G39" i="144" s="1"/>
  <c r="BC45" i="144"/>
  <c r="I42" i="144"/>
  <c r="AR42" i="144"/>
  <c r="AS42" i="144" s="1"/>
  <c r="AV42" i="144" s="1"/>
  <c r="F42" i="144" s="1"/>
  <c r="AY42" i="144" s="1"/>
  <c r="G42" i="144" s="1"/>
  <c r="BC33" i="144"/>
  <c r="BC21" i="144"/>
  <c r="AL18" i="144"/>
  <c r="AZ36" i="143"/>
  <c r="BA30" i="143"/>
  <c r="AZ30" i="143"/>
  <c r="I27" i="143"/>
  <c r="BC21" i="143"/>
  <c r="AR18" i="143"/>
  <c r="AS18" i="143" s="1"/>
  <c r="AV18" i="143" s="1"/>
  <c r="F18" i="143" s="1"/>
  <c r="AY18" i="143" s="1"/>
  <c r="G18" i="143" s="1"/>
  <c r="AR48" i="143"/>
  <c r="AS48" i="143" s="1"/>
  <c r="AV48" i="143" s="1"/>
  <c r="F48" i="143" s="1"/>
  <c r="AY48" i="143" s="1"/>
  <c r="G48" i="143" s="1"/>
  <c r="BD30" i="143"/>
  <c r="I30" i="143"/>
  <c r="BB30" i="143"/>
  <c r="BC18" i="143"/>
  <c r="AR51" i="143"/>
  <c r="AS51" i="143" s="1"/>
  <c r="AV51" i="143" s="1"/>
  <c r="F51" i="143" s="1"/>
  <c r="AY51" i="143" s="1"/>
  <c r="G51" i="143" s="1"/>
  <c r="BC48" i="143"/>
  <c r="BC36" i="143"/>
  <c r="I33" i="143"/>
  <c r="I51" i="142"/>
  <c r="AR51" i="142"/>
  <c r="AS51" i="142" s="1"/>
  <c r="AV51" i="142" s="1"/>
  <c r="F51" i="142" s="1"/>
  <c r="AY51" i="142" s="1"/>
  <c r="G51" i="142" s="1"/>
  <c r="I39" i="142"/>
  <c r="AR39" i="142"/>
  <c r="AS39" i="142" s="1"/>
  <c r="AV39" i="142" s="1"/>
  <c r="F39" i="142" s="1"/>
  <c r="AY39" i="142" s="1"/>
  <c r="G39" i="142" s="1"/>
  <c r="I18" i="142"/>
  <c r="I30" i="142"/>
  <c r="AR30" i="142"/>
  <c r="AS30" i="142" s="1"/>
  <c r="AV30" i="142" s="1"/>
  <c r="F30" i="142" s="1"/>
  <c r="AY30" i="142" s="1"/>
  <c r="G30" i="142" s="1"/>
  <c r="I48" i="142"/>
  <c r="AR48" i="142"/>
  <c r="AS48" i="142" s="1"/>
  <c r="AV48" i="142" s="1"/>
  <c r="F48" i="142" s="1"/>
  <c r="AY48" i="142" s="1"/>
  <c r="G48" i="142" s="1"/>
  <c r="I21" i="142"/>
  <c r="AR21" i="142"/>
  <c r="AS21" i="142" s="1"/>
  <c r="AV21" i="142" s="1"/>
  <c r="F21" i="142" s="1"/>
  <c r="AY21" i="142" s="1"/>
  <c r="G21" i="142" s="1"/>
  <c r="BB48" i="142"/>
  <c r="BD48" i="142" s="1"/>
  <c r="I45" i="142"/>
  <c r="AR45" i="142"/>
  <c r="AS45" i="142" s="1"/>
  <c r="AV45" i="142" s="1"/>
  <c r="F45" i="142" s="1"/>
  <c r="AY45" i="142" s="1"/>
  <c r="G45" i="142" s="1"/>
  <c r="H39" i="142"/>
  <c r="AP33" i="142"/>
  <c r="J33" i="142" s="1"/>
  <c r="AQ33" i="142" s="1"/>
  <c r="I18" i="141"/>
  <c r="AV18" i="141"/>
  <c r="AW18" i="141" s="1"/>
  <c r="AZ18" i="141" s="1"/>
  <c r="F18" i="141" s="1"/>
  <c r="BC18" i="141" s="1"/>
  <c r="G18" i="141" s="1"/>
  <c r="I45" i="141"/>
  <c r="I51" i="141"/>
  <c r="AV51" i="141"/>
  <c r="AW51" i="141" s="1"/>
  <c r="AZ51" i="141" s="1"/>
  <c r="F51" i="141" s="1"/>
  <c r="BC51" i="141" s="1"/>
  <c r="G51" i="141" s="1"/>
  <c r="I39" i="141"/>
  <c r="AV30" i="141"/>
  <c r="AW30" i="141" s="1"/>
  <c r="AZ30" i="141" s="1"/>
  <c r="F30" i="141" s="1"/>
  <c r="BC30" i="141" s="1"/>
  <c r="G30" i="141" s="1"/>
  <c r="AV21" i="141"/>
  <c r="AW21" i="141" s="1"/>
  <c r="AZ21" i="141" s="1"/>
  <c r="F21" i="141" s="1"/>
  <c r="BC21" i="141" s="1"/>
  <c r="G21" i="141" s="1"/>
  <c r="I42" i="141"/>
  <c r="AV42" i="141"/>
  <c r="AW42" i="141" s="1"/>
  <c r="AZ42" i="141" s="1"/>
  <c r="F42" i="141" s="1"/>
  <c r="BC42" i="141" s="1"/>
  <c r="G42" i="141" s="1"/>
  <c r="AV48" i="141"/>
  <c r="AW48" i="141" s="1"/>
  <c r="AZ48" i="141" s="1"/>
  <c r="F48" i="141" s="1"/>
  <c r="BC48" i="141" s="1"/>
  <c r="G48" i="141" s="1"/>
  <c r="I33" i="141"/>
  <c r="AV33" i="141"/>
  <c r="AW33" i="141" s="1"/>
  <c r="AZ33" i="141" s="1"/>
  <c r="F33" i="141" s="1"/>
  <c r="BC33" i="141" s="1"/>
  <c r="G33" i="141" s="1"/>
  <c r="H39" i="141"/>
  <c r="I36" i="141"/>
  <c r="H51" i="141"/>
  <c r="H45" i="141"/>
  <c r="H42" i="141"/>
  <c r="H48" i="141"/>
  <c r="AV36" i="141"/>
  <c r="AW36" i="141" s="1"/>
  <c r="AZ36" i="141" s="1"/>
  <c r="F36" i="141" s="1"/>
  <c r="BC36" i="141" s="1"/>
  <c r="G36" i="141" s="1"/>
  <c r="AT27" i="141"/>
  <c r="J27" i="141" s="1"/>
  <c r="AU27" i="141" s="1"/>
  <c r="L18" i="139"/>
  <c r="N18" i="139" s="1"/>
  <c r="AO18" i="139"/>
  <c r="E18" i="139" s="1"/>
  <c r="AQ18" i="139"/>
  <c r="AR18" i="139"/>
  <c r="AS18" i="139"/>
  <c r="AX18" i="139"/>
  <c r="AY18" i="139"/>
  <c r="BB18" i="139" s="1"/>
  <c r="BA18" i="139"/>
  <c r="L21" i="139"/>
  <c r="N21" i="139" s="1"/>
  <c r="AO21" i="139"/>
  <c r="E21" i="139" s="1"/>
  <c r="AP21" i="139"/>
  <c r="H21" i="139" s="1"/>
  <c r="AQ21" i="139"/>
  <c r="AR21" i="139"/>
  <c r="AS21" i="139"/>
  <c r="AX21" i="139"/>
  <c r="AY21" i="139"/>
  <c r="BB21" i="139" s="1"/>
  <c r="BA21" i="139"/>
  <c r="L24" i="139"/>
  <c r="N24" i="139"/>
  <c r="AO24" i="139"/>
  <c r="E24" i="139" s="1"/>
  <c r="AQ24" i="139"/>
  <c r="AR24" i="139"/>
  <c r="AS24" i="139"/>
  <c r="AX24" i="139"/>
  <c r="AY24" i="139"/>
  <c r="BB24" i="139" s="1"/>
  <c r="BA24" i="139"/>
  <c r="L27" i="139"/>
  <c r="N27" i="139" s="1"/>
  <c r="AO27" i="139"/>
  <c r="E27" i="139" s="1"/>
  <c r="AQ27" i="139"/>
  <c r="AR27" i="139"/>
  <c r="AS27" i="139"/>
  <c r="AX27" i="139"/>
  <c r="AY27" i="139"/>
  <c r="BB27" i="139" s="1"/>
  <c r="BA27" i="139"/>
  <c r="L30" i="139"/>
  <c r="N30" i="139"/>
  <c r="AO30" i="139"/>
  <c r="E30" i="139" s="1"/>
  <c r="BG30" i="139" s="1"/>
  <c r="AP30" i="139"/>
  <c r="H30" i="139" s="1"/>
  <c r="AQ30" i="139"/>
  <c r="AR30" i="139"/>
  <c r="AS30" i="139"/>
  <c r="AX30" i="139"/>
  <c r="AY30" i="139"/>
  <c r="BB30" i="139" s="1"/>
  <c r="BA30" i="139"/>
  <c r="L33" i="139"/>
  <c r="N33" i="139"/>
  <c r="AO33" i="139"/>
  <c r="E33" i="139" s="1"/>
  <c r="AP33" i="139"/>
  <c r="H33" i="139" s="1"/>
  <c r="AQ33" i="139"/>
  <c r="AR33" i="139"/>
  <c r="AS33" i="139"/>
  <c r="AX33" i="139"/>
  <c r="AY33" i="139"/>
  <c r="BB33" i="139" s="1"/>
  <c r="BA33" i="139"/>
  <c r="L36" i="139"/>
  <c r="N36" i="139"/>
  <c r="AO36" i="139"/>
  <c r="E36" i="139" s="1"/>
  <c r="AP36" i="139"/>
  <c r="H36" i="139" s="1"/>
  <c r="AQ36" i="139"/>
  <c r="AR36" i="139"/>
  <c r="AS36" i="139"/>
  <c r="AX36" i="139"/>
  <c r="AY36" i="139"/>
  <c r="BB36" i="139" s="1"/>
  <c r="BA36" i="139"/>
  <c r="L39" i="139"/>
  <c r="N39" i="139" s="1"/>
  <c r="AO39" i="139"/>
  <c r="E39" i="139" s="1"/>
  <c r="AQ39" i="139"/>
  <c r="AR39" i="139"/>
  <c r="AS39" i="139"/>
  <c r="AX39" i="139"/>
  <c r="AY39" i="139"/>
  <c r="BB39" i="139" s="1"/>
  <c r="BA39" i="139"/>
  <c r="L42" i="139"/>
  <c r="N42" i="139" s="1"/>
  <c r="AO42" i="139"/>
  <c r="E42" i="139" s="1"/>
  <c r="AP42" i="139"/>
  <c r="H42" i="139" s="1"/>
  <c r="AQ42" i="139"/>
  <c r="AR42" i="139"/>
  <c r="AS42" i="139"/>
  <c r="AX42" i="139"/>
  <c r="AY42" i="139"/>
  <c r="BB42" i="139" s="1"/>
  <c r="BA42" i="139"/>
  <c r="L45" i="139"/>
  <c r="N45" i="139"/>
  <c r="AO45" i="139"/>
  <c r="E45" i="139" s="1"/>
  <c r="AQ45" i="139"/>
  <c r="AR45" i="139"/>
  <c r="AS45" i="139"/>
  <c r="AX45" i="139"/>
  <c r="AY45" i="139"/>
  <c r="BB45" i="139" s="1"/>
  <c r="BA45" i="139"/>
  <c r="L48" i="139"/>
  <c r="N48" i="139" s="1"/>
  <c r="AO48" i="139"/>
  <c r="E48" i="139" s="1"/>
  <c r="AP48" i="139"/>
  <c r="H48" i="139" s="1"/>
  <c r="AQ48" i="139"/>
  <c r="AR48" i="139"/>
  <c r="AS48" i="139"/>
  <c r="AX48" i="139"/>
  <c r="AY48" i="139"/>
  <c r="BB48" i="139" s="1"/>
  <c r="BA48" i="139"/>
  <c r="L51" i="139"/>
  <c r="N51" i="139"/>
  <c r="AO51" i="139"/>
  <c r="E51" i="139" s="1"/>
  <c r="BG51" i="139" s="1"/>
  <c r="AQ51" i="139"/>
  <c r="AR51" i="139"/>
  <c r="AS51" i="139"/>
  <c r="AX51" i="139"/>
  <c r="AY51" i="139"/>
  <c r="BB51" i="139" s="1"/>
  <c r="BA51" i="139"/>
  <c r="L18" i="138"/>
  <c r="N18" i="138" s="1"/>
  <c r="AK18" i="138"/>
  <c r="E18" i="138" s="1"/>
  <c r="AM18" i="138"/>
  <c r="AN18" i="138"/>
  <c r="AO18" i="138"/>
  <c r="AT18" i="138"/>
  <c r="AU18" i="138"/>
  <c r="AX18" i="138" s="1"/>
  <c r="AW18" i="138"/>
  <c r="L21" i="138"/>
  <c r="N21" i="138" s="1"/>
  <c r="AK21" i="138"/>
  <c r="E21" i="138" s="1"/>
  <c r="AM21" i="138"/>
  <c r="AN21" i="138"/>
  <c r="AO21" i="138"/>
  <c r="AT21" i="138"/>
  <c r="AU21" i="138"/>
  <c r="AX21" i="138" s="1"/>
  <c r="AW21" i="138"/>
  <c r="L24" i="138"/>
  <c r="N24" i="138" s="1"/>
  <c r="AK24" i="138"/>
  <c r="E24" i="138" s="1"/>
  <c r="AL24" i="138"/>
  <c r="H24" i="138" s="1"/>
  <c r="AM24" i="138"/>
  <c r="AN24" i="138"/>
  <c r="AO24" i="138"/>
  <c r="AT24" i="138"/>
  <c r="AU24" i="138"/>
  <c r="AX24" i="138" s="1"/>
  <c r="AW24" i="138"/>
  <c r="L27" i="138"/>
  <c r="N27" i="138" s="1"/>
  <c r="AK27" i="138"/>
  <c r="E27" i="138" s="1"/>
  <c r="AM27" i="138"/>
  <c r="AN27" i="138"/>
  <c r="AO27" i="138"/>
  <c r="AT27" i="138"/>
  <c r="AU27" i="138"/>
  <c r="AX27" i="138" s="1"/>
  <c r="AW27" i="138"/>
  <c r="L30" i="138"/>
  <c r="N30" i="138" s="1"/>
  <c r="AK30" i="138"/>
  <c r="E30" i="138" s="1"/>
  <c r="AL30" i="138"/>
  <c r="H30" i="138" s="1"/>
  <c r="AM30" i="138"/>
  <c r="AN30" i="138"/>
  <c r="AO30" i="138"/>
  <c r="AT30" i="138"/>
  <c r="AU30" i="138"/>
  <c r="AX30" i="138" s="1"/>
  <c r="AW30" i="138"/>
  <c r="L33" i="138"/>
  <c r="N33" i="138" s="1"/>
  <c r="AK33" i="138"/>
  <c r="E33" i="138" s="1"/>
  <c r="AL33" i="138"/>
  <c r="H33" i="138" s="1"/>
  <c r="AM33" i="138"/>
  <c r="AN33" i="138"/>
  <c r="AO33" i="138"/>
  <c r="AT33" i="138"/>
  <c r="AU33" i="138"/>
  <c r="AX33" i="138" s="1"/>
  <c r="AW33" i="138"/>
  <c r="L36" i="138"/>
  <c r="N36" i="138"/>
  <c r="AK36" i="138"/>
  <c r="E36" i="138" s="1"/>
  <c r="AM36" i="138"/>
  <c r="AN36" i="138"/>
  <c r="AO36" i="138"/>
  <c r="AT36" i="138"/>
  <c r="AU36" i="138"/>
  <c r="AX36" i="138" s="1"/>
  <c r="AW36" i="138"/>
  <c r="L39" i="138"/>
  <c r="N39" i="138" s="1"/>
  <c r="AK39" i="138"/>
  <c r="E39" i="138" s="1"/>
  <c r="AM39" i="138"/>
  <c r="AN39" i="138"/>
  <c r="AO39" i="138"/>
  <c r="AT39" i="138"/>
  <c r="AU39" i="138"/>
  <c r="AX39" i="138" s="1"/>
  <c r="AW39" i="138"/>
  <c r="L42" i="138"/>
  <c r="N42" i="138"/>
  <c r="AK42" i="138"/>
  <c r="E42" i="138" s="1"/>
  <c r="BC42" i="138" s="1"/>
  <c r="AM42" i="138"/>
  <c r="AN42" i="138"/>
  <c r="AO42" i="138"/>
  <c r="AT42" i="138"/>
  <c r="AU42" i="138"/>
  <c r="AX42" i="138" s="1"/>
  <c r="AW42" i="138"/>
  <c r="L45" i="138"/>
  <c r="N45" i="138"/>
  <c r="AK45" i="138"/>
  <c r="E45" i="138" s="1"/>
  <c r="AM45" i="138"/>
  <c r="AN45" i="138"/>
  <c r="AO45" i="138"/>
  <c r="AT45" i="138"/>
  <c r="AU45" i="138"/>
  <c r="AX45" i="138" s="1"/>
  <c r="AW45" i="138"/>
  <c r="L48" i="138"/>
  <c r="N48" i="138" s="1"/>
  <c r="AK48" i="138"/>
  <c r="E48" i="138" s="1"/>
  <c r="AM48" i="138"/>
  <c r="AN48" i="138"/>
  <c r="AO48" i="138"/>
  <c r="AT48" i="138"/>
  <c r="AU48" i="138"/>
  <c r="AX48" i="138" s="1"/>
  <c r="AW48" i="138"/>
  <c r="L51" i="138"/>
  <c r="N51" i="138" s="1"/>
  <c r="AK51" i="138"/>
  <c r="E51" i="138" s="1"/>
  <c r="AL51" i="138"/>
  <c r="H51" i="138" s="1"/>
  <c r="AM51" i="138"/>
  <c r="AN51" i="138"/>
  <c r="AO51" i="138"/>
  <c r="AT51" i="138"/>
  <c r="AU51" i="138"/>
  <c r="AX51" i="138" s="1"/>
  <c r="AW51" i="138"/>
  <c r="L18" i="137"/>
  <c r="N18" i="137" s="1"/>
  <c r="AK18" i="137"/>
  <c r="E18" i="137" s="1"/>
  <c r="AM18" i="137"/>
  <c r="AN18" i="137"/>
  <c r="AO18" i="137"/>
  <c r="AT18" i="137"/>
  <c r="AU18" i="137"/>
  <c r="AX18" i="137" s="1"/>
  <c r="AW18" i="137"/>
  <c r="L21" i="137"/>
  <c r="N21" i="137" s="1"/>
  <c r="AK21" i="137"/>
  <c r="E21" i="137" s="1"/>
  <c r="AM21" i="137"/>
  <c r="AN21" i="137"/>
  <c r="AO21" i="137"/>
  <c r="AT21" i="137"/>
  <c r="AU21" i="137"/>
  <c r="AX21" i="137" s="1"/>
  <c r="AW21" i="137"/>
  <c r="L24" i="137"/>
  <c r="N24" i="137"/>
  <c r="AK24" i="137"/>
  <c r="E24" i="137" s="1"/>
  <c r="BC24" i="137" s="1"/>
  <c r="AL24" i="137"/>
  <c r="H24" i="137" s="1"/>
  <c r="AM24" i="137"/>
  <c r="AN24" i="137"/>
  <c r="AO24" i="137"/>
  <c r="AT24" i="137"/>
  <c r="AU24" i="137"/>
  <c r="AX24" i="137" s="1"/>
  <c r="AW24" i="137"/>
  <c r="L27" i="137"/>
  <c r="N27" i="137"/>
  <c r="AK27" i="137"/>
  <c r="E27" i="137" s="1"/>
  <c r="AL27" i="137"/>
  <c r="H27" i="137" s="1"/>
  <c r="AM27" i="137"/>
  <c r="AN27" i="137"/>
  <c r="AO27" i="137"/>
  <c r="AT27" i="137"/>
  <c r="AU27" i="137"/>
  <c r="AX27" i="137" s="1"/>
  <c r="AW27" i="137"/>
  <c r="L30" i="137"/>
  <c r="N30" i="137" s="1"/>
  <c r="AK30" i="137"/>
  <c r="E30" i="137" s="1"/>
  <c r="AL30" i="137"/>
  <c r="H30" i="137" s="1"/>
  <c r="AM30" i="137"/>
  <c r="AN30" i="137"/>
  <c r="AO30" i="137"/>
  <c r="AT30" i="137"/>
  <c r="AU30" i="137"/>
  <c r="AX30" i="137" s="1"/>
  <c r="AW30" i="137"/>
  <c r="L33" i="137"/>
  <c r="N33" i="137"/>
  <c r="AK33" i="137"/>
  <c r="E33" i="137" s="1"/>
  <c r="AM33" i="137"/>
  <c r="AN33" i="137"/>
  <c r="AO33" i="137"/>
  <c r="AT33" i="137"/>
  <c r="AU33" i="137"/>
  <c r="AX33" i="137" s="1"/>
  <c r="AW33" i="137"/>
  <c r="L36" i="137"/>
  <c r="N36" i="137" s="1"/>
  <c r="AK36" i="137"/>
  <c r="E36" i="137" s="1"/>
  <c r="AL36" i="137"/>
  <c r="H36" i="137" s="1"/>
  <c r="AM36" i="137"/>
  <c r="AN36" i="137"/>
  <c r="AO36" i="137"/>
  <c r="AT36" i="137"/>
  <c r="AU36" i="137"/>
  <c r="AX36" i="137" s="1"/>
  <c r="AW36" i="137"/>
  <c r="L39" i="137"/>
  <c r="N39" i="137"/>
  <c r="AK39" i="137"/>
  <c r="E39" i="137" s="1"/>
  <c r="AM39" i="137"/>
  <c r="AN39" i="137"/>
  <c r="AO39" i="137"/>
  <c r="AT39" i="137"/>
  <c r="AU39" i="137"/>
  <c r="AX39" i="137" s="1"/>
  <c r="AW39" i="137"/>
  <c r="L42" i="137"/>
  <c r="N42" i="137" s="1"/>
  <c r="AK42" i="137"/>
  <c r="E42" i="137" s="1"/>
  <c r="AL42" i="137"/>
  <c r="H42" i="137" s="1"/>
  <c r="AM42" i="137"/>
  <c r="AN42" i="137"/>
  <c r="AO42" i="137"/>
  <c r="AT42" i="137"/>
  <c r="AU42" i="137"/>
  <c r="AX42" i="137" s="1"/>
  <c r="AW42" i="137"/>
  <c r="L45" i="137"/>
  <c r="N45" i="137"/>
  <c r="AK45" i="137"/>
  <c r="E45" i="137" s="1"/>
  <c r="AL45" i="137"/>
  <c r="H45" i="137" s="1"/>
  <c r="AM45" i="137"/>
  <c r="AN45" i="137"/>
  <c r="AO45" i="137"/>
  <c r="AT45" i="137"/>
  <c r="AU45" i="137"/>
  <c r="AX45" i="137" s="1"/>
  <c r="AW45" i="137"/>
  <c r="L48" i="137"/>
  <c r="N48" i="137"/>
  <c r="AK48" i="137"/>
  <c r="E48" i="137" s="1"/>
  <c r="AL48" i="137"/>
  <c r="H48" i="137" s="1"/>
  <c r="AM48" i="137"/>
  <c r="AN48" i="137"/>
  <c r="AP48" i="137" s="1"/>
  <c r="J48" i="137" s="1"/>
  <c r="AQ48" i="137" s="1"/>
  <c r="AR48" i="137" s="1"/>
  <c r="AS48" i="137" s="1"/>
  <c r="AV48" i="137" s="1"/>
  <c r="F48" i="137" s="1"/>
  <c r="AY48" i="137" s="1"/>
  <c r="G48" i="137" s="1"/>
  <c r="AO48" i="137"/>
  <c r="AT48" i="137"/>
  <c r="AU48" i="137"/>
  <c r="AX48" i="137" s="1"/>
  <c r="AW48" i="137"/>
  <c r="L51" i="137"/>
  <c r="N51" i="137"/>
  <c r="AK51" i="137"/>
  <c r="E51" i="137" s="1"/>
  <c r="AL51" i="137"/>
  <c r="H51" i="137" s="1"/>
  <c r="AM51" i="137"/>
  <c r="AN51" i="137"/>
  <c r="AO51" i="137"/>
  <c r="AT51" i="137"/>
  <c r="AU51" i="137"/>
  <c r="AX51" i="137" s="1"/>
  <c r="AW51" i="137"/>
  <c r="L18" i="136"/>
  <c r="N18" i="136" s="1"/>
  <c r="AO18" i="136"/>
  <c r="E18" i="136" s="1"/>
  <c r="AQ18" i="136"/>
  <c r="AR18" i="136"/>
  <c r="AS18" i="136"/>
  <c r="AX18" i="136"/>
  <c r="AY18" i="136"/>
  <c r="BB18" i="136" s="1"/>
  <c r="BA18" i="136"/>
  <c r="L21" i="136"/>
  <c r="N21" i="136" s="1"/>
  <c r="AO21" i="136"/>
  <c r="E21" i="136" s="1"/>
  <c r="AQ21" i="136"/>
  <c r="AR21" i="136"/>
  <c r="AS21" i="136"/>
  <c r="AX21" i="136"/>
  <c r="AY21" i="136"/>
  <c r="BB21" i="136" s="1"/>
  <c r="BA21" i="136"/>
  <c r="L24" i="136"/>
  <c r="N24" i="136" s="1"/>
  <c r="AO24" i="136"/>
  <c r="E24" i="136" s="1"/>
  <c r="AP24" i="136"/>
  <c r="H24" i="136" s="1"/>
  <c r="AQ24" i="136"/>
  <c r="AR24" i="136"/>
  <c r="AS24" i="136"/>
  <c r="AX24" i="136"/>
  <c r="AY24" i="136"/>
  <c r="BB24" i="136" s="1"/>
  <c r="BA24" i="136"/>
  <c r="L27" i="136"/>
  <c r="N27" i="136" s="1"/>
  <c r="AO27" i="136"/>
  <c r="E27" i="136" s="1"/>
  <c r="AQ27" i="136"/>
  <c r="AR27" i="136"/>
  <c r="AS27" i="136"/>
  <c r="AX27" i="136"/>
  <c r="AY27" i="136"/>
  <c r="BB27" i="136" s="1"/>
  <c r="BA27" i="136"/>
  <c r="L30" i="136"/>
  <c r="N30" i="136" s="1"/>
  <c r="AO30" i="136"/>
  <c r="E30" i="136" s="1"/>
  <c r="AQ30" i="136"/>
  <c r="AR30" i="136"/>
  <c r="AS30" i="136"/>
  <c r="AX30" i="136"/>
  <c r="AY30" i="136"/>
  <c r="BB30" i="136" s="1"/>
  <c r="BA30" i="136"/>
  <c r="L33" i="136"/>
  <c r="N33" i="136" s="1"/>
  <c r="AO33" i="136"/>
  <c r="E33" i="136" s="1"/>
  <c r="AQ33" i="136"/>
  <c r="AR33" i="136"/>
  <c r="AS33" i="136"/>
  <c r="AX33" i="136"/>
  <c r="AY33" i="136"/>
  <c r="BB33" i="136" s="1"/>
  <c r="BA33" i="136"/>
  <c r="L36" i="136"/>
  <c r="N36" i="136" s="1"/>
  <c r="AO36" i="136"/>
  <c r="E36" i="136" s="1"/>
  <c r="AQ36" i="136"/>
  <c r="AR36" i="136"/>
  <c r="AS36" i="136"/>
  <c r="AX36" i="136"/>
  <c r="AY36" i="136"/>
  <c r="BB36" i="136" s="1"/>
  <c r="BA36" i="136"/>
  <c r="L39" i="136"/>
  <c r="N39" i="136" s="1"/>
  <c r="AO39" i="136"/>
  <c r="E39" i="136" s="1"/>
  <c r="AQ39" i="136"/>
  <c r="AR39" i="136"/>
  <c r="AS39" i="136"/>
  <c r="AX39" i="136"/>
  <c r="AY39" i="136"/>
  <c r="BB39" i="136" s="1"/>
  <c r="BA39" i="136"/>
  <c r="L42" i="136"/>
  <c r="N42" i="136" s="1"/>
  <c r="BG42" i="136" s="1"/>
  <c r="AO42" i="136"/>
  <c r="E42" i="136" s="1"/>
  <c r="AQ42" i="136"/>
  <c r="AR42" i="136"/>
  <c r="AS42" i="136"/>
  <c r="AX42" i="136"/>
  <c r="AY42" i="136"/>
  <c r="BB42" i="136" s="1"/>
  <c r="BA42" i="136"/>
  <c r="L45" i="136"/>
  <c r="N45" i="136" s="1"/>
  <c r="AO45" i="136"/>
  <c r="E45" i="136" s="1"/>
  <c r="AQ45" i="136"/>
  <c r="AR45" i="136"/>
  <c r="AS45" i="136"/>
  <c r="AX45" i="136"/>
  <c r="AY45" i="136"/>
  <c r="BB45" i="136" s="1"/>
  <c r="BA45" i="136"/>
  <c r="L48" i="136"/>
  <c r="N48" i="136" s="1"/>
  <c r="AO48" i="136"/>
  <c r="E48" i="136" s="1"/>
  <c r="AQ48" i="136"/>
  <c r="AR48" i="136"/>
  <c r="AS48" i="136"/>
  <c r="AX48" i="136"/>
  <c r="AY48" i="136"/>
  <c r="BB48" i="136" s="1"/>
  <c r="BA48" i="136"/>
  <c r="L51" i="136"/>
  <c r="N51" i="136" s="1"/>
  <c r="AO51" i="136"/>
  <c r="E51" i="136" s="1"/>
  <c r="AQ51" i="136"/>
  <c r="AR51" i="136"/>
  <c r="AS51" i="136"/>
  <c r="AX51" i="136"/>
  <c r="AY51" i="136"/>
  <c r="BB51" i="136" s="1"/>
  <c r="BA51" i="136"/>
  <c r="L18" i="135"/>
  <c r="N18" i="135" s="1"/>
  <c r="AK18" i="135"/>
  <c r="E18" i="135" s="1"/>
  <c r="AM18" i="135"/>
  <c r="AN18" i="135"/>
  <c r="AO18" i="135"/>
  <c r="AT18" i="135"/>
  <c r="AU18" i="135"/>
  <c r="AX18" i="135" s="1"/>
  <c r="AW18" i="135"/>
  <c r="L21" i="135"/>
  <c r="N21" i="135"/>
  <c r="AK21" i="135"/>
  <c r="E21" i="135" s="1"/>
  <c r="AM21" i="135"/>
  <c r="AN21" i="135"/>
  <c r="AO21" i="135"/>
  <c r="AT21" i="135"/>
  <c r="AU21" i="135"/>
  <c r="AX21" i="135" s="1"/>
  <c r="AW21" i="135"/>
  <c r="L24" i="135"/>
  <c r="N24" i="135" s="1"/>
  <c r="AK24" i="135"/>
  <c r="E24" i="135" s="1"/>
  <c r="AM24" i="135"/>
  <c r="AN24" i="135"/>
  <c r="AO24" i="135"/>
  <c r="AT24" i="135"/>
  <c r="AU24" i="135"/>
  <c r="AX24" i="135" s="1"/>
  <c r="AW24" i="135"/>
  <c r="L27" i="135"/>
  <c r="N27" i="135" s="1"/>
  <c r="AK27" i="135"/>
  <c r="E27" i="135" s="1"/>
  <c r="AM27" i="135"/>
  <c r="AN27" i="135"/>
  <c r="AO27" i="135"/>
  <c r="AT27" i="135"/>
  <c r="AU27" i="135"/>
  <c r="AX27" i="135" s="1"/>
  <c r="AW27" i="135"/>
  <c r="L30" i="135"/>
  <c r="N30" i="135" s="1"/>
  <c r="BC30" i="135" s="1"/>
  <c r="AK30" i="135"/>
  <c r="E30" i="135" s="1"/>
  <c r="AM30" i="135"/>
  <c r="AN30" i="135"/>
  <c r="AO30" i="135"/>
  <c r="AT30" i="135"/>
  <c r="AU30" i="135"/>
  <c r="AX30" i="135" s="1"/>
  <c r="AW30" i="135"/>
  <c r="L33" i="135"/>
  <c r="N33" i="135" s="1"/>
  <c r="AK33" i="135"/>
  <c r="E33" i="135" s="1"/>
  <c r="AM33" i="135"/>
  <c r="AN33" i="135"/>
  <c r="AO33" i="135"/>
  <c r="AT33" i="135"/>
  <c r="AU33" i="135"/>
  <c r="AX33" i="135" s="1"/>
  <c r="AW33" i="135"/>
  <c r="L36" i="135"/>
  <c r="N36" i="135"/>
  <c r="AK36" i="135"/>
  <c r="E36" i="135" s="1"/>
  <c r="AM36" i="135"/>
  <c r="AN36" i="135"/>
  <c r="AO36" i="135"/>
  <c r="AT36" i="135"/>
  <c r="AU36" i="135"/>
  <c r="AX36" i="135" s="1"/>
  <c r="AW36" i="135"/>
  <c r="L39" i="135"/>
  <c r="N39" i="135" s="1"/>
  <c r="AK39" i="135"/>
  <c r="E39" i="135" s="1"/>
  <c r="AM39" i="135"/>
  <c r="AN39" i="135"/>
  <c r="AO39" i="135"/>
  <c r="AT39" i="135"/>
  <c r="AU39" i="135"/>
  <c r="AX39" i="135" s="1"/>
  <c r="AW39" i="135"/>
  <c r="L42" i="135"/>
  <c r="N42" i="135" s="1"/>
  <c r="BC42" i="135" s="1"/>
  <c r="AK42" i="135"/>
  <c r="E42" i="135" s="1"/>
  <c r="AM42" i="135"/>
  <c r="AN42" i="135"/>
  <c r="AO42" i="135"/>
  <c r="AT42" i="135"/>
  <c r="AU42" i="135"/>
  <c r="AX42" i="135" s="1"/>
  <c r="AW42" i="135"/>
  <c r="L45" i="135"/>
  <c r="N45" i="135" s="1"/>
  <c r="AK45" i="135"/>
  <c r="E45" i="135" s="1"/>
  <c r="AM45" i="135"/>
  <c r="AN45" i="135"/>
  <c r="AO45" i="135"/>
  <c r="AT45" i="135"/>
  <c r="AU45" i="135"/>
  <c r="AX45" i="135" s="1"/>
  <c r="AW45" i="135"/>
  <c r="L48" i="135"/>
  <c r="N48" i="135" s="1"/>
  <c r="AK48" i="135"/>
  <c r="E48" i="135" s="1"/>
  <c r="AM48" i="135"/>
  <c r="AN48" i="135"/>
  <c r="AO48" i="135"/>
  <c r="AT48" i="135"/>
  <c r="AU48" i="135"/>
  <c r="AX48" i="135" s="1"/>
  <c r="AW48" i="135"/>
  <c r="L51" i="135"/>
  <c r="N51" i="135" s="1"/>
  <c r="AK51" i="135"/>
  <c r="E51" i="135" s="1"/>
  <c r="AM51" i="135"/>
  <c r="AN51" i="135"/>
  <c r="AO51" i="135"/>
  <c r="AT51" i="135"/>
  <c r="AU51" i="135"/>
  <c r="AX51" i="135" s="1"/>
  <c r="AW51" i="135"/>
  <c r="L18" i="134"/>
  <c r="N18" i="134" s="1"/>
  <c r="AO18" i="134"/>
  <c r="E18" i="134" s="1"/>
  <c r="AQ18" i="134"/>
  <c r="AR18" i="134"/>
  <c r="AS18" i="134"/>
  <c r="AX18" i="134"/>
  <c r="AY18" i="134"/>
  <c r="BB18" i="134" s="1"/>
  <c r="BA18" i="134"/>
  <c r="L21" i="134"/>
  <c r="N21" i="134"/>
  <c r="AO21" i="134"/>
  <c r="E21" i="134" s="1"/>
  <c r="AQ21" i="134"/>
  <c r="AR21" i="134"/>
  <c r="AS21" i="134"/>
  <c r="AX21" i="134"/>
  <c r="AY21" i="134"/>
  <c r="BB21" i="134" s="1"/>
  <c r="BA21" i="134"/>
  <c r="L24" i="134"/>
  <c r="N24" i="134" s="1"/>
  <c r="AO24" i="134"/>
  <c r="E24" i="134" s="1"/>
  <c r="AQ24" i="134"/>
  <c r="AR24" i="134"/>
  <c r="AS24" i="134"/>
  <c r="AX24" i="134"/>
  <c r="AY24" i="134"/>
  <c r="BB24" i="134" s="1"/>
  <c r="BA24" i="134"/>
  <c r="L27" i="134"/>
  <c r="N27" i="134" s="1"/>
  <c r="AO27" i="134"/>
  <c r="E27" i="134" s="1"/>
  <c r="AQ27" i="134"/>
  <c r="AR27" i="134"/>
  <c r="AS27" i="134"/>
  <c r="AX27" i="134"/>
  <c r="AY27" i="134"/>
  <c r="BB27" i="134" s="1"/>
  <c r="BA27" i="134"/>
  <c r="L30" i="134"/>
  <c r="N30" i="134" s="1"/>
  <c r="AO30" i="134"/>
  <c r="E30" i="134" s="1"/>
  <c r="AQ30" i="134"/>
  <c r="AR30" i="134"/>
  <c r="AS30" i="134"/>
  <c r="AX30" i="134"/>
  <c r="AY30" i="134"/>
  <c r="BB30" i="134" s="1"/>
  <c r="BA30" i="134"/>
  <c r="L33" i="134"/>
  <c r="N33" i="134" s="1"/>
  <c r="AO33" i="134"/>
  <c r="E33" i="134" s="1"/>
  <c r="AQ33" i="134"/>
  <c r="AR33" i="134"/>
  <c r="AS33" i="134"/>
  <c r="AX33" i="134"/>
  <c r="AY33" i="134"/>
  <c r="BB33" i="134" s="1"/>
  <c r="BA33" i="134"/>
  <c r="L36" i="134"/>
  <c r="N36" i="134"/>
  <c r="AO36" i="134"/>
  <c r="E36" i="134" s="1"/>
  <c r="BG36" i="134" s="1"/>
  <c r="AQ36" i="134"/>
  <c r="AR36" i="134"/>
  <c r="AS36" i="134"/>
  <c r="AX36" i="134"/>
  <c r="AY36" i="134"/>
  <c r="BB36" i="134" s="1"/>
  <c r="BA36" i="134"/>
  <c r="L39" i="134"/>
  <c r="N39" i="134"/>
  <c r="AO39" i="134"/>
  <c r="E39" i="134" s="1"/>
  <c r="AQ39" i="134"/>
  <c r="AR39" i="134"/>
  <c r="AS39" i="134"/>
  <c r="AX39" i="134"/>
  <c r="AY39" i="134"/>
  <c r="BB39" i="134" s="1"/>
  <c r="BA39" i="134"/>
  <c r="L42" i="134"/>
  <c r="N42" i="134" s="1"/>
  <c r="AO42" i="134"/>
  <c r="E42" i="134" s="1"/>
  <c r="AQ42" i="134"/>
  <c r="AR42" i="134"/>
  <c r="AS42" i="134"/>
  <c r="AX42" i="134"/>
  <c r="AY42" i="134"/>
  <c r="BB42" i="134" s="1"/>
  <c r="BA42" i="134"/>
  <c r="L45" i="134"/>
  <c r="N45" i="134" s="1"/>
  <c r="AO45" i="134"/>
  <c r="E45" i="134" s="1"/>
  <c r="AQ45" i="134"/>
  <c r="AR45" i="134"/>
  <c r="AS45" i="134"/>
  <c r="AX45" i="134"/>
  <c r="AY45" i="134"/>
  <c r="BB45" i="134" s="1"/>
  <c r="BA45" i="134"/>
  <c r="L48" i="134"/>
  <c r="N48" i="134"/>
  <c r="AO48" i="134"/>
  <c r="E48" i="134" s="1"/>
  <c r="AQ48" i="134"/>
  <c r="AR48" i="134"/>
  <c r="AS48" i="134"/>
  <c r="AX48" i="134"/>
  <c r="AY48" i="134"/>
  <c r="BB48" i="134" s="1"/>
  <c r="BA48" i="134"/>
  <c r="L51" i="134"/>
  <c r="N51" i="134" s="1"/>
  <c r="AO51" i="134"/>
  <c r="E51" i="134" s="1"/>
  <c r="AQ51" i="134"/>
  <c r="AR51" i="134"/>
  <c r="AS51" i="134"/>
  <c r="AX51" i="134"/>
  <c r="AY51" i="134"/>
  <c r="BB51" i="134" s="1"/>
  <c r="BA51" i="134"/>
  <c r="BG48" i="134" l="1"/>
  <c r="AP24" i="134"/>
  <c r="H24" i="134" s="1"/>
  <c r="AP36" i="144"/>
  <c r="J36" i="144" s="1"/>
  <c r="AQ36" i="144" s="1"/>
  <c r="AR30" i="144"/>
  <c r="AS30" i="144" s="1"/>
  <c r="AV30" i="144" s="1"/>
  <c r="F30" i="144" s="1"/>
  <c r="AY30" i="144" s="1"/>
  <c r="G30" i="144" s="1"/>
  <c r="AR51" i="144"/>
  <c r="AS51" i="144" s="1"/>
  <c r="AV51" i="144" s="1"/>
  <c r="F51" i="144" s="1"/>
  <c r="AY51" i="144" s="1"/>
  <c r="G51" i="144" s="1"/>
  <c r="BA51" i="144" s="1"/>
  <c r="AP24" i="144"/>
  <c r="J24" i="144" s="1"/>
  <c r="AQ24" i="144" s="1"/>
  <c r="AP48" i="144"/>
  <c r="J48" i="144" s="1"/>
  <c r="AQ48" i="144" s="1"/>
  <c r="BB48" i="143"/>
  <c r="BD48" i="143" s="1"/>
  <c r="AZ33" i="143"/>
  <c r="BB36" i="143"/>
  <c r="BD36" i="143" s="1"/>
  <c r="BB51" i="143"/>
  <c r="BD51" i="143" s="1"/>
  <c r="AP24" i="143"/>
  <c r="J24" i="143" s="1"/>
  <c r="AQ24" i="143" s="1"/>
  <c r="AP21" i="143"/>
  <c r="J21" i="143" s="1"/>
  <c r="AQ21" i="143" s="1"/>
  <c r="BB33" i="143"/>
  <c r="BD33" i="143" s="1"/>
  <c r="I36" i="143"/>
  <c r="AP42" i="143"/>
  <c r="J42" i="143" s="1"/>
  <c r="AQ42" i="143" s="1"/>
  <c r="AP45" i="143"/>
  <c r="J45" i="143" s="1"/>
  <c r="AQ45" i="143" s="1"/>
  <c r="AP39" i="143"/>
  <c r="J39" i="143" s="1"/>
  <c r="AQ39" i="143" s="1"/>
  <c r="BC48" i="135"/>
  <c r="BC24" i="135"/>
  <c r="BC36" i="135"/>
  <c r="BF36" i="146"/>
  <c r="BH36" i="146" s="1"/>
  <c r="AP39" i="136"/>
  <c r="H39" i="136" s="1"/>
  <c r="AP33" i="136"/>
  <c r="H33" i="136" s="1"/>
  <c r="BG48" i="136"/>
  <c r="AP45" i="136"/>
  <c r="H45" i="136" s="1"/>
  <c r="AT39" i="136"/>
  <c r="J39" i="136" s="1"/>
  <c r="AU39" i="136" s="1"/>
  <c r="AP36" i="136"/>
  <c r="H36" i="136" s="1"/>
  <c r="AT33" i="136"/>
  <c r="J33" i="136" s="1"/>
  <c r="AU33" i="136" s="1"/>
  <c r="AV33" i="136" s="1"/>
  <c r="AW33" i="136" s="1"/>
  <c r="AZ33" i="136" s="1"/>
  <c r="F33" i="136" s="1"/>
  <c r="BC33" i="136" s="1"/>
  <c r="G33" i="136" s="1"/>
  <c r="AP27" i="136"/>
  <c r="H27" i="136" s="1"/>
  <c r="AP21" i="136"/>
  <c r="H21" i="136" s="1"/>
  <c r="BA36" i="147"/>
  <c r="I39" i="147"/>
  <c r="BB39" i="147"/>
  <c r="BD39" i="147" s="1"/>
  <c r="AZ39" i="147"/>
  <c r="BA39" i="147"/>
  <c r="AR33" i="147"/>
  <c r="AS33" i="147" s="1"/>
  <c r="AV33" i="147" s="1"/>
  <c r="F33" i="147" s="1"/>
  <c r="I33" i="147"/>
  <c r="BB45" i="147"/>
  <c r="BD45" i="147" s="1"/>
  <c r="AP45" i="137"/>
  <c r="J45" i="137" s="1"/>
  <c r="AQ45" i="137" s="1"/>
  <c r="AR45" i="137" s="1"/>
  <c r="AS45" i="137" s="1"/>
  <c r="AV45" i="137" s="1"/>
  <c r="F45" i="137" s="1"/>
  <c r="AY45" i="137" s="1"/>
  <c r="G45" i="137" s="1"/>
  <c r="BC21" i="137"/>
  <c r="AL39" i="137"/>
  <c r="H39" i="137" s="1"/>
  <c r="AP36" i="137"/>
  <c r="J36" i="137" s="1"/>
  <c r="AQ36" i="137" s="1"/>
  <c r="AR36" i="137" s="1"/>
  <c r="AS36" i="137" s="1"/>
  <c r="AV36" i="137" s="1"/>
  <c r="F36" i="137" s="1"/>
  <c r="AY36" i="137" s="1"/>
  <c r="G36" i="137" s="1"/>
  <c r="AL33" i="137"/>
  <c r="H33" i="137" s="1"/>
  <c r="BB39" i="142"/>
  <c r="BD39" i="142" s="1"/>
  <c r="AR18" i="142"/>
  <c r="AS18" i="142" s="1"/>
  <c r="AV18" i="142" s="1"/>
  <c r="F18" i="142" s="1"/>
  <c r="AY18" i="142" s="1"/>
  <c r="G18" i="142" s="1"/>
  <c r="AZ18" i="142" s="1"/>
  <c r="AP36" i="142"/>
  <c r="J36" i="142" s="1"/>
  <c r="AQ36" i="142" s="1"/>
  <c r="AP24" i="142"/>
  <c r="J24" i="142" s="1"/>
  <c r="AQ24" i="142" s="1"/>
  <c r="AP27" i="142"/>
  <c r="J27" i="142" s="1"/>
  <c r="AQ27" i="142" s="1"/>
  <c r="BB21" i="142"/>
  <c r="BD21" i="142" s="1"/>
  <c r="AP42" i="142"/>
  <c r="J42" i="142" s="1"/>
  <c r="AQ42" i="142" s="1"/>
  <c r="BC39" i="141"/>
  <c r="G39" i="141" s="1"/>
  <c r="BF39" i="141"/>
  <c r="BH39" i="141" s="1"/>
  <c r="BF30" i="141"/>
  <c r="BH30" i="141" s="1"/>
  <c r="I24" i="141"/>
  <c r="BF21" i="141"/>
  <c r="BH21" i="141" s="1"/>
  <c r="BF36" i="141"/>
  <c r="BH36" i="141" s="1"/>
  <c r="BC39" i="138"/>
  <c r="AL48" i="138"/>
  <c r="H48" i="138" s="1"/>
  <c r="AL36" i="138"/>
  <c r="H36" i="138" s="1"/>
  <c r="AL27" i="138"/>
  <c r="H27" i="138" s="1"/>
  <c r="AR33" i="148"/>
  <c r="AS33" i="148" s="1"/>
  <c r="AV33" i="148" s="1"/>
  <c r="F33" i="148" s="1"/>
  <c r="I33" i="148"/>
  <c r="I36" i="148"/>
  <c r="AR36" i="148"/>
  <c r="AS36" i="148" s="1"/>
  <c r="AV36" i="148" s="1"/>
  <c r="F36" i="148" s="1"/>
  <c r="I30" i="148"/>
  <c r="AR30" i="148"/>
  <c r="AS30" i="148" s="1"/>
  <c r="AV30" i="148" s="1"/>
  <c r="F30" i="148" s="1"/>
  <c r="AZ42" i="148"/>
  <c r="BB42" i="148"/>
  <c r="BD42" i="148" s="1"/>
  <c r="BB18" i="148"/>
  <c r="BD18" i="148" s="1"/>
  <c r="BG27" i="139"/>
  <c r="AT48" i="139"/>
  <c r="J48" i="139" s="1"/>
  <c r="AU48" i="139" s="1"/>
  <c r="AV48" i="139" s="1"/>
  <c r="AW48" i="139" s="1"/>
  <c r="AZ48" i="139" s="1"/>
  <c r="F48" i="139" s="1"/>
  <c r="BC48" i="139" s="1"/>
  <c r="G48" i="139" s="1"/>
  <c r="AP45" i="139"/>
  <c r="H45" i="139" s="1"/>
  <c r="AT42" i="139"/>
  <c r="J42" i="139" s="1"/>
  <c r="AU42" i="139" s="1"/>
  <c r="AV42" i="139" s="1"/>
  <c r="AW42" i="139" s="1"/>
  <c r="AZ42" i="139" s="1"/>
  <c r="F42" i="139" s="1"/>
  <c r="BC42" i="139" s="1"/>
  <c r="G42" i="139" s="1"/>
  <c r="AP39" i="139"/>
  <c r="H39" i="139" s="1"/>
  <c r="BG33" i="139"/>
  <c r="AP24" i="139"/>
  <c r="H24" i="139" s="1"/>
  <c r="AT21" i="139"/>
  <c r="J21" i="139" s="1"/>
  <c r="AU21" i="139" s="1"/>
  <c r="AV21" i="139" s="1"/>
  <c r="AW21" i="139" s="1"/>
  <c r="AZ21" i="139" s="1"/>
  <c r="F21" i="139" s="1"/>
  <c r="BC21" i="139" s="1"/>
  <c r="G21" i="139" s="1"/>
  <c r="BE21" i="139" s="1"/>
  <c r="BG18" i="139"/>
  <c r="AR21" i="147"/>
  <c r="AS21" i="147" s="1"/>
  <c r="AV21" i="147" s="1"/>
  <c r="F21" i="147" s="1"/>
  <c r="AY21" i="147" s="1"/>
  <c r="G21" i="147" s="1"/>
  <c r="I21" i="147"/>
  <c r="BB21" i="147"/>
  <c r="BD21" i="147" s="1"/>
  <c r="AR42" i="147"/>
  <c r="AS42" i="147" s="1"/>
  <c r="AV42" i="147" s="1"/>
  <c r="F42" i="147" s="1"/>
  <c r="AY42" i="147" s="1"/>
  <c r="G42" i="147" s="1"/>
  <c r="I42" i="147"/>
  <c r="I24" i="147"/>
  <c r="AR24" i="147"/>
  <c r="AS24" i="147" s="1"/>
  <c r="AV24" i="147" s="1"/>
  <c r="F24" i="147" s="1"/>
  <c r="AR48" i="147"/>
  <c r="AS48" i="147" s="1"/>
  <c r="AV48" i="147" s="1"/>
  <c r="F48" i="147" s="1"/>
  <c r="AY48" i="147" s="1"/>
  <c r="G48" i="147" s="1"/>
  <c r="I48" i="147"/>
  <c r="BB36" i="147"/>
  <c r="BD36" i="147" s="1"/>
  <c r="BB18" i="147"/>
  <c r="BD18" i="147" s="1"/>
  <c r="I21" i="148"/>
  <c r="AR21" i="148"/>
  <c r="AS21" i="148" s="1"/>
  <c r="AV21" i="148" s="1"/>
  <c r="F21" i="148" s="1"/>
  <c r="AR51" i="148"/>
  <c r="AS51" i="148" s="1"/>
  <c r="AV51" i="148" s="1"/>
  <c r="F51" i="148" s="1"/>
  <c r="I51" i="148"/>
  <c r="I27" i="148"/>
  <c r="AR27" i="148"/>
  <c r="AS27" i="148" s="1"/>
  <c r="AV27" i="148" s="1"/>
  <c r="F27" i="148" s="1"/>
  <c r="I45" i="148"/>
  <c r="AR45" i="148"/>
  <c r="AS45" i="148" s="1"/>
  <c r="AV45" i="148" s="1"/>
  <c r="F45" i="148" s="1"/>
  <c r="I39" i="148"/>
  <c r="AR39" i="148"/>
  <c r="AS39" i="148" s="1"/>
  <c r="AV39" i="148" s="1"/>
  <c r="F39" i="148" s="1"/>
  <c r="BA18" i="147"/>
  <c r="AZ18" i="147"/>
  <c r="I27" i="146"/>
  <c r="AV27" i="146"/>
  <c r="AW27" i="146" s="1"/>
  <c r="AZ27" i="146" s="1"/>
  <c r="F27" i="146" s="1"/>
  <c r="BC27" i="146" s="1"/>
  <c r="G27" i="146" s="1"/>
  <c r="I33" i="146"/>
  <c r="AV33" i="146"/>
  <c r="AW33" i="146" s="1"/>
  <c r="AZ33" i="146" s="1"/>
  <c r="F33" i="146" s="1"/>
  <c r="BC33" i="146" s="1"/>
  <c r="G33" i="146" s="1"/>
  <c r="I30" i="146"/>
  <c r="AV30" i="146"/>
  <c r="AW30" i="146" s="1"/>
  <c r="AZ30" i="146" s="1"/>
  <c r="F30" i="146" s="1"/>
  <c r="I39" i="146"/>
  <c r="AV39" i="146"/>
  <c r="AW39" i="146" s="1"/>
  <c r="AZ39" i="146" s="1"/>
  <c r="F39" i="146" s="1"/>
  <c r="BC39" i="146" s="1"/>
  <c r="G39" i="146" s="1"/>
  <c r="I18" i="146"/>
  <c r="AV18" i="146"/>
  <c r="AW18" i="146" s="1"/>
  <c r="AZ18" i="146" s="1"/>
  <c r="F18" i="146" s="1"/>
  <c r="BC18" i="146" s="1"/>
  <c r="G18" i="146" s="1"/>
  <c r="BD51" i="146"/>
  <c r="BE51" i="146"/>
  <c r="BF51" i="146"/>
  <c r="BH51" i="146" s="1"/>
  <c r="I24" i="146"/>
  <c r="AV24" i="146"/>
  <c r="AW24" i="146" s="1"/>
  <c r="AZ24" i="146" s="1"/>
  <c r="F24" i="146" s="1"/>
  <c r="BC24" i="146" s="1"/>
  <c r="G24" i="146" s="1"/>
  <c r="BE36" i="146"/>
  <c r="BD36" i="146"/>
  <c r="BD45" i="146"/>
  <c r="BE45" i="146"/>
  <c r="I21" i="146"/>
  <c r="AV21" i="146"/>
  <c r="AW21" i="146" s="1"/>
  <c r="AZ21" i="146" s="1"/>
  <c r="F21" i="146" s="1"/>
  <c r="BC21" i="146" s="1"/>
  <c r="G21" i="146" s="1"/>
  <c r="BF45" i="146"/>
  <c r="BH45" i="146" s="1"/>
  <c r="I42" i="146"/>
  <c r="AV42" i="146"/>
  <c r="AW42" i="146" s="1"/>
  <c r="AZ42" i="146" s="1"/>
  <c r="F42" i="146" s="1"/>
  <c r="BF39" i="146"/>
  <c r="BH39" i="146" s="1"/>
  <c r="I21" i="145"/>
  <c r="AR21" i="145"/>
  <c r="AS21" i="145" s="1"/>
  <c r="AV21" i="145" s="1"/>
  <c r="F21" i="145" s="1"/>
  <c r="AY21" i="145" s="1"/>
  <c r="G21" i="145" s="1"/>
  <c r="BC24" i="145"/>
  <c r="I36" i="145"/>
  <c r="AR36" i="145"/>
  <c r="AS36" i="145" s="1"/>
  <c r="AV36" i="145" s="1"/>
  <c r="F36" i="145" s="1"/>
  <c r="BC27" i="145"/>
  <c r="I45" i="145"/>
  <c r="AR45" i="145"/>
  <c r="AS45" i="145" s="1"/>
  <c r="AV45" i="145" s="1"/>
  <c r="F45" i="145" s="1"/>
  <c r="I30" i="145"/>
  <c r="AR30" i="145"/>
  <c r="AS30" i="145" s="1"/>
  <c r="AV30" i="145" s="1"/>
  <c r="F30" i="145" s="1"/>
  <c r="AY30" i="145" s="1"/>
  <c r="G30" i="145" s="1"/>
  <c r="BC18" i="145"/>
  <c r="AR24" i="145"/>
  <c r="AS24" i="145" s="1"/>
  <c r="AV24" i="145" s="1"/>
  <c r="F24" i="145" s="1"/>
  <c r="AY24" i="145" s="1"/>
  <c r="G24" i="145" s="1"/>
  <c r="I24" i="145"/>
  <c r="I42" i="145"/>
  <c r="AR42" i="145"/>
  <c r="AS42" i="145" s="1"/>
  <c r="AV42" i="145" s="1"/>
  <c r="F42" i="145" s="1"/>
  <c r="BB24" i="145"/>
  <c r="BD24" i="145" s="1"/>
  <c r="BC33" i="145"/>
  <c r="BC39" i="145"/>
  <c r="BC45" i="145"/>
  <c r="BC51" i="145"/>
  <c r="I27" i="145"/>
  <c r="AR27" i="145"/>
  <c r="AS27" i="145" s="1"/>
  <c r="AV27" i="145" s="1"/>
  <c r="F27" i="145" s="1"/>
  <c r="AY27" i="145" s="1"/>
  <c r="G27" i="145" s="1"/>
  <c r="I51" i="145"/>
  <c r="AR51" i="145"/>
  <c r="AS51" i="145" s="1"/>
  <c r="AV51" i="145" s="1"/>
  <c r="F51" i="145" s="1"/>
  <c r="I39" i="145"/>
  <c r="AR39" i="145"/>
  <c r="AS39" i="145" s="1"/>
  <c r="AV39" i="145" s="1"/>
  <c r="F39" i="145" s="1"/>
  <c r="AY39" i="145" s="1"/>
  <c r="G39" i="145" s="1"/>
  <c r="AR18" i="145"/>
  <c r="AS18" i="145" s="1"/>
  <c r="AV18" i="145" s="1"/>
  <c r="F18" i="145" s="1"/>
  <c r="I18" i="145"/>
  <c r="I48" i="145"/>
  <c r="AR48" i="145"/>
  <c r="AS48" i="145" s="1"/>
  <c r="AV48" i="145" s="1"/>
  <c r="F48" i="145" s="1"/>
  <c r="BC21" i="145"/>
  <c r="I33" i="145"/>
  <c r="AR33" i="145"/>
  <c r="AS33" i="145" s="1"/>
  <c r="AV33" i="145" s="1"/>
  <c r="F33" i="145" s="1"/>
  <c r="H18" i="144"/>
  <c r="BB30" i="144"/>
  <c r="BD30" i="144" s="1"/>
  <c r="BA42" i="144"/>
  <c r="AZ42" i="144"/>
  <c r="AZ51" i="144"/>
  <c r="AP18" i="144"/>
  <c r="J18" i="144" s="1"/>
  <c r="AQ18" i="144" s="1"/>
  <c r="BA21" i="144"/>
  <c r="AZ21" i="144"/>
  <c r="BA33" i="144"/>
  <c r="AZ33" i="144"/>
  <c r="BB42" i="144"/>
  <c r="BD42" i="144" s="1"/>
  <c r="BB39" i="144"/>
  <c r="BD39" i="144" s="1"/>
  <c r="BB51" i="144"/>
  <c r="BD51" i="144" s="1"/>
  <c r="BB45" i="144"/>
  <c r="BD45" i="144" s="1"/>
  <c r="BB27" i="144"/>
  <c r="BD27" i="144" s="1"/>
  <c r="BB21" i="144"/>
  <c r="BD21" i="144" s="1"/>
  <c r="BA30" i="144"/>
  <c r="AZ30" i="144"/>
  <c r="BA39" i="144"/>
  <c r="AZ39" i="144"/>
  <c r="BA45" i="144"/>
  <c r="AZ45" i="144"/>
  <c r="BA27" i="144"/>
  <c r="AZ27" i="144"/>
  <c r="BB33" i="144"/>
  <c r="BD33" i="144" s="1"/>
  <c r="BA27" i="143"/>
  <c r="AZ27" i="143"/>
  <c r="BA48" i="143"/>
  <c r="AZ48" i="143"/>
  <c r="BA18" i="143"/>
  <c r="AZ18" i="143"/>
  <c r="BA51" i="143"/>
  <c r="AZ51" i="143"/>
  <c r="BB18" i="143"/>
  <c r="BD18" i="143" s="1"/>
  <c r="BB27" i="143"/>
  <c r="BD27" i="143" s="1"/>
  <c r="BA48" i="142"/>
  <c r="AZ48" i="142"/>
  <c r="I33" i="142"/>
  <c r="AR33" i="142"/>
  <c r="AS33" i="142" s="1"/>
  <c r="AV33" i="142" s="1"/>
  <c r="F33" i="142" s="1"/>
  <c r="AY33" i="142" s="1"/>
  <c r="G33" i="142" s="1"/>
  <c r="BA21" i="142"/>
  <c r="AZ21" i="142"/>
  <c r="BB45" i="142"/>
  <c r="BD45" i="142" s="1"/>
  <c r="BA45" i="142"/>
  <c r="AZ45" i="142"/>
  <c r="BA30" i="142"/>
  <c r="AZ30" i="142"/>
  <c r="BA39" i="142"/>
  <c r="AZ39" i="142"/>
  <c r="BA51" i="142"/>
  <c r="AZ51" i="142"/>
  <c r="I27" i="142"/>
  <c r="AR27" i="142"/>
  <c r="AS27" i="142" s="1"/>
  <c r="AV27" i="142" s="1"/>
  <c r="F27" i="142" s="1"/>
  <c r="AY27" i="142" s="1"/>
  <c r="G27" i="142" s="1"/>
  <c r="BB30" i="142"/>
  <c r="BD30" i="142" s="1"/>
  <c r="BA18" i="142"/>
  <c r="BE42" i="141"/>
  <c r="BD42" i="141"/>
  <c r="BE24" i="141"/>
  <c r="BD24" i="141"/>
  <c r="BF33" i="141"/>
  <c r="BH33" i="141" s="1"/>
  <c r="BE48" i="141"/>
  <c r="BD48" i="141"/>
  <c r="BE39" i="141"/>
  <c r="BD39" i="141"/>
  <c r="BE18" i="141"/>
  <c r="BD18" i="141"/>
  <c r="BE33" i="141"/>
  <c r="BD33" i="141"/>
  <c r="I27" i="141"/>
  <c r="AV27" i="141"/>
  <c r="AW27" i="141" s="1"/>
  <c r="AZ27" i="141" s="1"/>
  <c r="F27" i="141" s="1"/>
  <c r="BC27" i="141" s="1"/>
  <c r="G27" i="141" s="1"/>
  <c r="BF24" i="141"/>
  <c r="BH24" i="141" s="1"/>
  <c r="BF48" i="141"/>
  <c r="BH48" i="141" s="1"/>
  <c r="BE30" i="141"/>
  <c r="BD30" i="141"/>
  <c r="BF45" i="141"/>
  <c r="BH45" i="141" s="1"/>
  <c r="BF18" i="141"/>
  <c r="BH18" i="141" s="1"/>
  <c r="BE51" i="141"/>
  <c r="BD51" i="141"/>
  <c r="BE36" i="141"/>
  <c r="BD36" i="141"/>
  <c r="BF51" i="141"/>
  <c r="BH51" i="141" s="1"/>
  <c r="BE21" i="141"/>
  <c r="BD21" i="141"/>
  <c r="BF42" i="141"/>
  <c r="BH42" i="141" s="1"/>
  <c r="BE45" i="141"/>
  <c r="BD45" i="141"/>
  <c r="BG39" i="139"/>
  <c r="AT36" i="139"/>
  <c r="J36" i="139" s="1"/>
  <c r="AU36" i="139" s="1"/>
  <c r="AV36" i="139" s="1"/>
  <c r="AW36" i="139" s="1"/>
  <c r="AZ36" i="139" s="1"/>
  <c r="F36" i="139" s="1"/>
  <c r="AT33" i="139"/>
  <c r="J33" i="139" s="1"/>
  <c r="AU33" i="139" s="1"/>
  <c r="AV33" i="139" s="1"/>
  <c r="AW33" i="139" s="1"/>
  <c r="AZ33" i="139" s="1"/>
  <c r="F33" i="139" s="1"/>
  <c r="BC33" i="139" s="1"/>
  <c r="G33" i="139" s="1"/>
  <c r="BE33" i="139" s="1"/>
  <c r="AT30" i="139"/>
  <c r="J30" i="139" s="1"/>
  <c r="AU30" i="139" s="1"/>
  <c r="AV30" i="139" s="1"/>
  <c r="AW30" i="139" s="1"/>
  <c r="AZ30" i="139" s="1"/>
  <c r="F30" i="139" s="1"/>
  <c r="BC30" i="139" s="1"/>
  <c r="G30" i="139" s="1"/>
  <c r="BE30" i="139" s="1"/>
  <c r="AP51" i="139"/>
  <c r="H51" i="139" s="1"/>
  <c r="BG45" i="139"/>
  <c r="BG42" i="139"/>
  <c r="AT39" i="139"/>
  <c r="J39" i="139" s="1"/>
  <c r="AU39" i="139" s="1"/>
  <c r="AP27" i="139"/>
  <c r="H27" i="139" s="1"/>
  <c r="BG21" i="139"/>
  <c r="BD21" i="139"/>
  <c r="BD30" i="139"/>
  <c r="BE42" i="139"/>
  <c r="BD42" i="139"/>
  <c r="I39" i="139"/>
  <c r="I48" i="139"/>
  <c r="I42" i="139"/>
  <c r="BF42" i="139"/>
  <c r="BG48" i="139"/>
  <c r="AV39" i="139"/>
  <c r="AW39" i="139" s="1"/>
  <c r="AZ39" i="139" s="1"/>
  <c r="F39" i="139" s="1"/>
  <c r="BC39" i="139" s="1"/>
  <c r="G39" i="139" s="1"/>
  <c r="BG36" i="139"/>
  <c r="BG24" i="139"/>
  <c r="I21" i="139"/>
  <c r="BF21" i="139"/>
  <c r="BH21" i="139" s="1"/>
  <c r="AP18" i="139"/>
  <c r="BC24" i="138"/>
  <c r="BC51" i="138"/>
  <c r="BC30" i="138"/>
  <c r="BC27" i="138"/>
  <c r="AP24" i="138"/>
  <c r="J24" i="138" s="1"/>
  <c r="AQ24" i="138" s="1"/>
  <c r="BC48" i="138"/>
  <c r="AP51" i="138"/>
  <c r="J51" i="138" s="1"/>
  <c r="AQ51" i="138" s="1"/>
  <c r="AR51" i="138" s="1"/>
  <c r="AS51" i="138" s="1"/>
  <c r="AV51" i="138" s="1"/>
  <c r="F51" i="138" s="1"/>
  <c r="AY51" i="138" s="1"/>
  <c r="G51" i="138" s="1"/>
  <c r="AZ51" i="138" s="1"/>
  <c r="AL45" i="138"/>
  <c r="H45" i="138" s="1"/>
  <c r="AL42" i="138"/>
  <c r="H42" i="138" s="1"/>
  <c r="AL39" i="138"/>
  <c r="H39" i="138" s="1"/>
  <c r="BC36" i="138"/>
  <c r="AP33" i="138"/>
  <c r="J33" i="138" s="1"/>
  <c r="AQ33" i="138" s="1"/>
  <c r="AR33" i="138" s="1"/>
  <c r="AS33" i="138" s="1"/>
  <c r="AV33" i="138" s="1"/>
  <c r="F33" i="138" s="1"/>
  <c r="AY33" i="138" s="1"/>
  <c r="G33" i="138" s="1"/>
  <c r="AP30" i="138"/>
  <c r="J30" i="138" s="1"/>
  <c r="AQ30" i="138" s="1"/>
  <c r="AR30" i="138" s="1"/>
  <c r="AS30" i="138" s="1"/>
  <c r="AV30" i="138" s="1"/>
  <c r="F30" i="138" s="1"/>
  <c r="AY30" i="138" s="1"/>
  <c r="G30" i="138" s="1"/>
  <c r="BA30" i="138" s="1"/>
  <c r="AP27" i="138"/>
  <c r="J27" i="138" s="1"/>
  <c r="AQ27" i="138" s="1"/>
  <c r="AR27" i="138" s="1"/>
  <c r="AS27" i="138" s="1"/>
  <c r="AV27" i="138" s="1"/>
  <c r="F27" i="138" s="1"/>
  <c r="AY27" i="138" s="1"/>
  <c r="G27" i="138" s="1"/>
  <c r="BA27" i="138" s="1"/>
  <c r="AL21" i="138"/>
  <c r="H21" i="138" s="1"/>
  <c r="AZ30" i="138"/>
  <c r="AZ27" i="138"/>
  <c r="I24" i="138"/>
  <c r="BC18" i="138"/>
  <c r="I51" i="138"/>
  <c r="I27" i="138"/>
  <c r="BC45" i="138"/>
  <c r="BC33" i="138"/>
  <c r="I30" i="138"/>
  <c r="BB30" i="138"/>
  <c r="AR24" i="138"/>
  <c r="AS24" i="138" s="1"/>
  <c r="AV24" i="138" s="1"/>
  <c r="F24" i="138" s="1"/>
  <c r="AY24" i="138" s="1"/>
  <c r="G24" i="138" s="1"/>
  <c r="BC21" i="138"/>
  <c r="AL18" i="138"/>
  <c r="AP18" i="138" s="1"/>
  <c r="J18" i="138" s="1"/>
  <c r="AQ18" i="138" s="1"/>
  <c r="BA36" i="137"/>
  <c r="AZ36" i="137"/>
  <c r="BA48" i="137"/>
  <c r="AZ48" i="137"/>
  <c r="AP51" i="137"/>
  <c r="J51" i="137" s="1"/>
  <c r="AQ51" i="137" s="1"/>
  <c r="BC42" i="137"/>
  <c r="BC30" i="137"/>
  <c r="AP27" i="137"/>
  <c r="J27" i="137" s="1"/>
  <c r="AQ27" i="137" s="1"/>
  <c r="AP24" i="137"/>
  <c r="J24" i="137" s="1"/>
  <c r="AQ24" i="137" s="1"/>
  <c r="AR24" i="137" s="1"/>
  <c r="AS24" i="137" s="1"/>
  <c r="AV24" i="137" s="1"/>
  <c r="F24" i="137" s="1"/>
  <c r="AY24" i="137" s="1"/>
  <c r="G24" i="137" s="1"/>
  <c r="AZ24" i="137" s="1"/>
  <c r="BC48" i="137"/>
  <c r="AP42" i="137"/>
  <c r="J42" i="137" s="1"/>
  <c r="AQ42" i="137" s="1"/>
  <c r="AR42" i="137" s="1"/>
  <c r="AS42" i="137" s="1"/>
  <c r="AV42" i="137" s="1"/>
  <c r="F42" i="137" s="1"/>
  <c r="AY42" i="137" s="1"/>
  <c r="G42" i="137" s="1"/>
  <c r="BC36" i="137"/>
  <c r="AP30" i="137"/>
  <c r="J30" i="137" s="1"/>
  <c r="AQ30" i="137" s="1"/>
  <c r="AR30" i="137" s="1"/>
  <c r="AS30" i="137" s="1"/>
  <c r="AV30" i="137" s="1"/>
  <c r="F30" i="137" s="1"/>
  <c r="AY30" i="137" s="1"/>
  <c r="G30" i="137" s="1"/>
  <c r="AL21" i="137"/>
  <c r="H21" i="137" s="1"/>
  <c r="BA45" i="137"/>
  <c r="AZ45" i="137"/>
  <c r="I51" i="137"/>
  <c r="I27" i="137"/>
  <c r="BC45" i="137"/>
  <c r="BC33" i="137"/>
  <c r="BC18" i="137"/>
  <c r="I45" i="137"/>
  <c r="BB45" i="137"/>
  <c r="AR27" i="137"/>
  <c r="AS27" i="137" s="1"/>
  <c r="AV27" i="137" s="1"/>
  <c r="F27" i="137" s="1"/>
  <c r="AY27" i="137" s="1"/>
  <c r="G27" i="137" s="1"/>
  <c r="AR51" i="137"/>
  <c r="AS51" i="137" s="1"/>
  <c r="AV51" i="137" s="1"/>
  <c r="F51" i="137" s="1"/>
  <c r="AY51" i="137" s="1"/>
  <c r="G51" i="137" s="1"/>
  <c r="BC51" i="137"/>
  <c r="I48" i="137"/>
  <c r="BB48" i="137"/>
  <c r="BD48" i="137" s="1"/>
  <c r="BC39" i="137"/>
  <c r="I36" i="137"/>
  <c r="BB36" i="137"/>
  <c r="BD36" i="137" s="1"/>
  <c r="BC27" i="137"/>
  <c r="AL18" i="137"/>
  <c r="BG18" i="136"/>
  <c r="AP51" i="136"/>
  <c r="H51" i="136" s="1"/>
  <c r="AP48" i="136"/>
  <c r="H48" i="136" s="1"/>
  <c r="BG45" i="136"/>
  <c r="AP30" i="136"/>
  <c r="H30" i="136" s="1"/>
  <c r="BG24" i="136"/>
  <c r="BG21" i="136"/>
  <c r="AT45" i="136"/>
  <c r="J45" i="136" s="1"/>
  <c r="AU45" i="136" s="1"/>
  <c r="BG30" i="136"/>
  <c r="AT27" i="136"/>
  <c r="J27" i="136" s="1"/>
  <c r="AU27" i="136" s="1"/>
  <c r="AV27" i="136" s="1"/>
  <c r="AW27" i="136" s="1"/>
  <c r="AZ27" i="136" s="1"/>
  <c r="F27" i="136" s="1"/>
  <c r="BC27" i="136" s="1"/>
  <c r="G27" i="136" s="1"/>
  <c r="BE27" i="136" s="1"/>
  <c r="AT24" i="136"/>
  <c r="J24" i="136" s="1"/>
  <c r="AU24" i="136" s="1"/>
  <c r="AV24" i="136" s="1"/>
  <c r="AW24" i="136" s="1"/>
  <c r="AZ24" i="136" s="1"/>
  <c r="F24" i="136" s="1"/>
  <c r="BC24" i="136" s="1"/>
  <c r="G24" i="136" s="1"/>
  <c r="AT21" i="136"/>
  <c r="J21" i="136" s="1"/>
  <c r="AU21" i="136" s="1"/>
  <c r="AV21" i="136" s="1"/>
  <c r="AW21" i="136" s="1"/>
  <c r="AZ21" i="136" s="1"/>
  <c r="F21" i="136" s="1"/>
  <c r="BC21" i="136" s="1"/>
  <c r="G21" i="136" s="1"/>
  <c r="BE21" i="136" s="1"/>
  <c r="BG51" i="136"/>
  <c r="AT48" i="136"/>
  <c r="J48" i="136" s="1"/>
  <c r="AU48" i="136" s="1"/>
  <c r="I48" i="136" s="1"/>
  <c r="AP42" i="136"/>
  <c r="H42" i="136" s="1"/>
  <c r="BG36" i="136"/>
  <c r="BG33" i="136"/>
  <c r="AT30" i="136"/>
  <c r="J30" i="136" s="1"/>
  <c r="AU30" i="136" s="1"/>
  <c r="AV30" i="136" s="1"/>
  <c r="AW30" i="136" s="1"/>
  <c r="AZ30" i="136" s="1"/>
  <c r="F30" i="136" s="1"/>
  <c r="BC30" i="136" s="1"/>
  <c r="G30" i="136" s="1"/>
  <c r="AP18" i="136"/>
  <c r="H18" i="136" s="1"/>
  <c r="BE24" i="136"/>
  <c r="BD24" i="136"/>
  <c r="I45" i="136"/>
  <c r="AV45" i="136"/>
  <c r="AW45" i="136" s="1"/>
  <c r="AZ45" i="136" s="1"/>
  <c r="F45" i="136" s="1"/>
  <c r="BC45" i="136" s="1"/>
  <c r="G45" i="136" s="1"/>
  <c r="BD27" i="136"/>
  <c r="BE33" i="136"/>
  <c r="BD33" i="136"/>
  <c r="I39" i="136"/>
  <c r="BF39" i="136"/>
  <c r="AV39" i="136"/>
  <c r="AW39" i="136" s="1"/>
  <c r="AZ39" i="136" s="1"/>
  <c r="F39" i="136" s="1"/>
  <c r="BC39" i="136" s="1"/>
  <c r="G39" i="136" s="1"/>
  <c r="I33" i="136"/>
  <c r="BF33" i="136"/>
  <c r="BH33" i="136" s="1"/>
  <c r="I21" i="136"/>
  <c r="BF21" i="136"/>
  <c r="BF27" i="136"/>
  <c r="AT51" i="136"/>
  <c r="J51" i="136" s="1"/>
  <c r="AU51" i="136" s="1"/>
  <c r="BG39" i="136"/>
  <c r="BG27" i="136"/>
  <c r="I24" i="136"/>
  <c r="BF24" i="136"/>
  <c r="BC51" i="135"/>
  <c r="BC39" i="135"/>
  <c r="BC27" i="135"/>
  <c r="BC45" i="135"/>
  <c r="BC33" i="135"/>
  <c r="BC18" i="135"/>
  <c r="BC21" i="135"/>
  <c r="AL51" i="135"/>
  <c r="AL48" i="135"/>
  <c r="AP48" i="135" s="1"/>
  <c r="J48" i="135" s="1"/>
  <c r="AQ48" i="135" s="1"/>
  <c r="AL45" i="135"/>
  <c r="AP45" i="135" s="1"/>
  <c r="J45" i="135" s="1"/>
  <c r="AQ45" i="135" s="1"/>
  <c r="AL42" i="135"/>
  <c r="AP42" i="135" s="1"/>
  <c r="J42" i="135" s="1"/>
  <c r="AQ42" i="135" s="1"/>
  <c r="AL39" i="135"/>
  <c r="AL36" i="135"/>
  <c r="AL33" i="135"/>
  <c r="AL30" i="135"/>
  <c r="AL27" i="135"/>
  <c r="AL24" i="135"/>
  <c r="AP24" i="135" s="1"/>
  <c r="J24" i="135" s="1"/>
  <c r="AQ24" i="135" s="1"/>
  <c r="AL21" i="135"/>
  <c r="AP21" i="135" s="1"/>
  <c r="J21" i="135" s="1"/>
  <c r="AQ21" i="135" s="1"/>
  <c r="AL18" i="135"/>
  <c r="AT24" i="134"/>
  <c r="J24" i="134" s="1"/>
  <c r="AU24" i="134" s="1"/>
  <c r="I24" i="134" s="1"/>
  <c r="BG42" i="134"/>
  <c r="AP21" i="134"/>
  <c r="H21" i="134" s="1"/>
  <c r="BG30" i="134"/>
  <c r="BG18" i="134"/>
  <c r="AT39" i="134"/>
  <c r="J39" i="134" s="1"/>
  <c r="AU39" i="134" s="1"/>
  <c r="BG27" i="134"/>
  <c r="AV24" i="134"/>
  <c r="AW24" i="134" s="1"/>
  <c r="AZ24" i="134" s="1"/>
  <c r="F24" i="134" s="1"/>
  <c r="BC24" i="134" s="1"/>
  <c r="G24" i="134" s="1"/>
  <c r="BG24" i="134"/>
  <c r="BG51" i="134"/>
  <c r="BG45" i="134"/>
  <c r="BG39" i="134"/>
  <c r="BG33" i="134"/>
  <c r="AT27" i="134"/>
  <c r="J27" i="134" s="1"/>
  <c r="AU27" i="134" s="1"/>
  <c r="BG21" i="134"/>
  <c r="AP51" i="134"/>
  <c r="AP48" i="134"/>
  <c r="AP45" i="134"/>
  <c r="AT45" i="134" s="1"/>
  <c r="J45" i="134" s="1"/>
  <c r="AU45" i="134" s="1"/>
  <c r="AP42" i="134"/>
  <c r="AT42" i="134" s="1"/>
  <c r="J42" i="134" s="1"/>
  <c r="AU42" i="134" s="1"/>
  <c r="AP39" i="134"/>
  <c r="AP36" i="134"/>
  <c r="AP33" i="134"/>
  <c r="AP30" i="134"/>
  <c r="AT30" i="134" s="1"/>
  <c r="J30" i="134" s="1"/>
  <c r="AU30" i="134" s="1"/>
  <c r="AP27" i="134"/>
  <c r="AP18" i="134"/>
  <c r="L18" i="133"/>
  <c r="N18" i="133" s="1"/>
  <c r="AK18" i="133"/>
  <c r="AL18" i="133" s="1"/>
  <c r="AM18" i="133"/>
  <c r="AN18" i="133"/>
  <c r="AO18" i="133"/>
  <c r="AP18" i="133" s="1"/>
  <c r="J18" i="133" s="1"/>
  <c r="AQ18" i="133" s="1"/>
  <c r="AT18" i="133"/>
  <c r="AU18" i="133" s="1"/>
  <c r="AX18" i="133" s="1"/>
  <c r="AW18" i="133"/>
  <c r="L21" i="133"/>
  <c r="N21" i="133"/>
  <c r="AK21" i="133"/>
  <c r="AL21" i="133" s="1"/>
  <c r="AM21" i="133"/>
  <c r="AN21" i="133"/>
  <c r="AO21" i="133"/>
  <c r="AP21" i="133" s="1"/>
  <c r="J21" i="133" s="1"/>
  <c r="AQ21" i="133" s="1"/>
  <c r="AT21" i="133"/>
  <c r="AU21" i="133" s="1"/>
  <c r="AX21" i="133" s="1"/>
  <c r="AW21" i="133"/>
  <c r="E24" i="133"/>
  <c r="L24" i="133"/>
  <c r="N24" i="133" s="1"/>
  <c r="AK24" i="133"/>
  <c r="AL24" i="133" s="1"/>
  <c r="AM24" i="133"/>
  <c r="AN24" i="133"/>
  <c r="AO24" i="133"/>
  <c r="AT24" i="133"/>
  <c r="AU24" i="133" s="1"/>
  <c r="AX24" i="133" s="1"/>
  <c r="AW24" i="133"/>
  <c r="L27" i="133"/>
  <c r="N27" i="133" s="1"/>
  <c r="AK27" i="133"/>
  <c r="AL27" i="133" s="1"/>
  <c r="AM27" i="133"/>
  <c r="AN27" i="133"/>
  <c r="AO27" i="133"/>
  <c r="AT27" i="133"/>
  <c r="AU27" i="133" s="1"/>
  <c r="AX27" i="133" s="1"/>
  <c r="AW27" i="133"/>
  <c r="L30" i="133"/>
  <c r="N30" i="133" s="1"/>
  <c r="AK30" i="133"/>
  <c r="AL30" i="133" s="1"/>
  <c r="AM30" i="133"/>
  <c r="AN30" i="133"/>
  <c r="AO30" i="133"/>
  <c r="AT30" i="133"/>
  <c r="AU30" i="133" s="1"/>
  <c r="AX30" i="133" s="1"/>
  <c r="AW30" i="133"/>
  <c r="L33" i="133"/>
  <c r="N33" i="133" s="1"/>
  <c r="AK33" i="133"/>
  <c r="AL33" i="133" s="1"/>
  <c r="AM33" i="133"/>
  <c r="AN33" i="133"/>
  <c r="AO33" i="133"/>
  <c r="AT33" i="133"/>
  <c r="AU33" i="133" s="1"/>
  <c r="AX33" i="133" s="1"/>
  <c r="AW33" i="133"/>
  <c r="E36" i="133"/>
  <c r="BC36" i="133" s="1"/>
  <c r="L36" i="133"/>
  <c r="N36" i="133"/>
  <c r="AK36" i="133"/>
  <c r="AL36" i="133" s="1"/>
  <c r="AM36" i="133"/>
  <c r="AN36" i="133"/>
  <c r="AO36" i="133"/>
  <c r="AT36" i="133"/>
  <c r="AU36" i="133" s="1"/>
  <c r="AX36" i="133" s="1"/>
  <c r="AW36" i="133"/>
  <c r="L39" i="133"/>
  <c r="N39" i="133"/>
  <c r="AK39" i="133"/>
  <c r="AL39" i="133" s="1"/>
  <c r="AM39" i="133"/>
  <c r="AN39" i="133"/>
  <c r="AO39" i="133"/>
  <c r="AT39" i="133"/>
  <c r="AU39" i="133" s="1"/>
  <c r="AX39" i="133" s="1"/>
  <c r="AW39" i="133"/>
  <c r="L42" i="133"/>
  <c r="N42" i="133"/>
  <c r="AK42" i="133"/>
  <c r="AL42" i="133" s="1"/>
  <c r="AM42" i="133"/>
  <c r="AN42" i="133"/>
  <c r="AO42" i="133"/>
  <c r="AT42" i="133"/>
  <c r="AU42" i="133" s="1"/>
  <c r="AX42" i="133" s="1"/>
  <c r="AW42" i="133"/>
  <c r="L45" i="133"/>
  <c r="N45" i="133"/>
  <c r="AK45" i="133"/>
  <c r="AL45" i="133" s="1"/>
  <c r="AM45" i="133"/>
  <c r="AN45" i="133"/>
  <c r="AO45" i="133"/>
  <c r="AT45" i="133"/>
  <c r="AU45" i="133" s="1"/>
  <c r="AX45" i="133" s="1"/>
  <c r="AW45" i="133"/>
  <c r="L48" i="133"/>
  <c r="N48" i="133"/>
  <c r="AK48" i="133"/>
  <c r="AL48" i="133" s="1"/>
  <c r="AM48" i="133"/>
  <c r="AN48" i="133"/>
  <c r="AO48" i="133"/>
  <c r="AT48" i="133"/>
  <c r="AU48" i="133" s="1"/>
  <c r="AW48" i="133"/>
  <c r="L51" i="133"/>
  <c r="N51" i="133"/>
  <c r="AK51" i="133"/>
  <c r="AL51" i="133" s="1"/>
  <c r="AM51" i="133"/>
  <c r="AN51" i="133"/>
  <c r="AO51" i="133"/>
  <c r="AT51" i="133"/>
  <c r="AU51" i="133" s="1"/>
  <c r="AW51" i="133"/>
  <c r="L18" i="132"/>
  <c r="N18" i="132" s="1"/>
  <c r="AK18" i="132"/>
  <c r="E18" i="132" s="1"/>
  <c r="AM18" i="132"/>
  <c r="AN18" i="132"/>
  <c r="AO18" i="132"/>
  <c r="AT18" i="132"/>
  <c r="AU18" i="132"/>
  <c r="AX18" i="132" s="1"/>
  <c r="AW18" i="132"/>
  <c r="L21" i="132"/>
  <c r="N21" i="132" s="1"/>
  <c r="AK21" i="132"/>
  <c r="E21" i="132" s="1"/>
  <c r="AM21" i="132"/>
  <c r="AN21" i="132"/>
  <c r="AO21" i="132"/>
  <c r="AT21" i="132"/>
  <c r="AU21" i="132"/>
  <c r="AX21" i="132" s="1"/>
  <c r="AW21" i="132"/>
  <c r="L24" i="132"/>
  <c r="N24" i="132" s="1"/>
  <c r="AK24" i="132"/>
  <c r="E24" i="132" s="1"/>
  <c r="AM24" i="132"/>
  <c r="AN24" i="132"/>
  <c r="AO24" i="132"/>
  <c r="AT24" i="132"/>
  <c r="AU24" i="132"/>
  <c r="AX24" i="132" s="1"/>
  <c r="AW24" i="132"/>
  <c r="L27" i="132"/>
  <c r="N27" i="132" s="1"/>
  <c r="AK27" i="132"/>
  <c r="E27" i="132" s="1"/>
  <c r="AM27" i="132"/>
  <c r="AN27" i="132"/>
  <c r="AO27" i="132"/>
  <c r="AT27" i="132"/>
  <c r="AU27" i="132"/>
  <c r="AX27" i="132" s="1"/>
  <c r="AW27" i="132"/>
  <c r="L30" i="132"/>
  <c r="N30" i="132" s="1"/>
  <c r="AK30" i="132"/>
  <c r="E30" i="132" s="1"/>
  <c r="AM30" i="132"/>
  <c r="AN30" i="132"/>
  <c r="AO30" i="132"/>
  <c r="AT30" i="132"/>
  <c r="AU30" i="132"/>
  <c r="AX30" i="132" s="1"/>
  <c r="AW30" i="132"/>
  <c r="L33" i="132"/>
  <c r="N33" i="132" s="1"/>
  <c r="AK33" i="132"/>
  <c r="E33" i="132" s="1"/>
  <c r="AM33" i="132"/>
  <c r="AN33" i="132"/>
  <c r="AO33" i="132"/>
  <c r="AT33" i="132"/>
  <c r="AU33" i="132"/>
  <c r="AX33" i="132" s="1"/>
  <c r="AW33" i="132"/>
  <c r="L36" i="132"/>
  <c r="N36" i="132" s="1"/>
  <c r="AK36" i="132"/>
  <c r="E36" i="132" s="1"/>
  <c r="AM36" i="132"/>
  <c r="AN36" i="132"/>
  <c r="AO36" i="132"/>
  <c r="AT36" i="132"/>
  <c r="AU36" i="132"/>
  <c r="AX36" i="132" s="1"/>
  <c r="AW36" i="132"/>
  <c r="L39" i="132"/>
  <c r="N39" i="132" s="1"/>
  <c r="AK39" i="132"/>
  <c r="E39" i="132" s="1"/>
  <c r="AM39" i="132"/>
  <c r="AN39" i="132"/>
  <c r="AO39" i="132"/>
  <c r="AT39" i="132"/>
  <c r="AU39" i="132"/>
  <c r="AX39" i="132" s="1"/>
  <c r="AW39" i="132"/>
  <c r="L42" i="132"/>
  <c r="N42" i="132" s="1"/>
  <c r="AK42" i="132"/>
  <c r="E42" i="132" s="1"/>
  <c r="AM42" i="132"/>
  <c r="AN42" i="132"/>
  <c r="AO42" i="132"/>
  <c r="AT42" i="132"/>
  <c r="AU42" i="132"/>
  <c r="AX42" i="132" s="1"/>
  <c r="AW42" i="132"/>
  <c r="L45" i="132"/>
  <c r="N45" i="132" s="1"/>
  <c r="AK45" i="132"/>
  <c r="E45" i="132" s="1"/>
  <c r="AM45" i="132"/>
  <c r="AN45" i="132"/>
  <c r="AO45" i="132"/>
  <c r="AT45" i="132"/>
  <c r="AU45" i="132"/>
  <c r="AX45" i="132" s="1"/>
  <c r="AW45" i="132"/>
  <c r="L48" i="132"/>
  <c r="N48" i="132" s="1"/>
  <c r="AK48" i="132"/>
  <c r="E48" i="132" s="1"/>
  <c r="BC48" i="132" s="1"/>
  <c r="AM48" i="132"/>
  <c r="AN48" i="132"/>
  <c r="AO48" i="132"/>
  <c r="AT48" i="132"/>
  <c r="AU48" i="132"/>
  <c r="AX48" i="132" s="1"/>
  <c r="AW48" i="132"/>
  <c r="L51" i="132"/>
  <c r="N51" i="132" s="1"/>
  <c r="AK51" i="132"/>
  <c r="E51" i="132" s="1"/>
  <c r="BC51" i="132" s="1"/>
  <c r="AM51" i="132"/>
  <c r="AN51" i="132"/>
  <c r="AO51" i="132"/>
  <c r="AT51" i="132"/>
  <c r="AU51" i="132"/>
  <c r="AX51" i="132" s="1"/>
  <c r="AW51" i="132"/>
  <c r="L18" i="130"/>
  <c r="N18" i="130" s="1"/>
  <c r="AK18" i="130"/>
  <c r="E18" i="130" s="1"/>
  <c r="AM18" i="130"/>
  <c r="AN18" i="130"/>
  <c r="AO18" i="130"/>
  <c r="AT18" i="130"/>
  <c r="AU18" i="130"/>
  <c r="AX18" i="130" s="1"/>
  <c r="AW18" i="130"/>
  <c r="L21" i="130"/>
  <c r="N21" i="130" s="1"/>
  <c r="AK21" i="130"/>
  <c r="E21" i="130" s="1"/>
  <c r="AL21" i="130"/>
  <c r="H21" i="130" s="1"/>
  <c r="AM21" i="130"/>
  <c r="AN21" i="130"/>
  <c r="AP21" i="130" s="1"/>
  <c r="J21" i="130" s="1"/>
  <c r="AQ21" i="130" s="1"/>
  <c r="AR21" i="130" s="1"/>
  <c r="AS21" i="130" s="1"/>
  <c r="AV21" i="130" s="1"/>
  <c r="F21" i="130" s="1"/>
  <c r="AY21" i="130" s="1"/>
  <c r="G21" i="130" s="1"/>
  <c r="AO21" i="130"/>
  <c r="AT21" i="130"/>
  <c r="AU21" i="130"/>
  <c r="AX21" i="130" s="1"/>
  <c r="AW21" i="130"/>
  <c r="L24" i="130"/>
  <c r="N24" i="130"/>
  <c r="AK24" i="130"/>
  <c r="E24" i="130" s="1"/>
  <c r="AL24" i="130"/>
  <c r="H24" i="130" s="1"/>
  <c r="AM24" i="130"/>
  <c r="AN24" i="130"/>
  <c r="AP24" i="130" s="1"/>
  <c r="J24" i="130" s="1"/>
  <c r="AQ24" i="130" s="1"/>
  <c r="AO24" i="130"/>
  <c r="AT24" i="130"/>
  <c r="AU24" i="130"/>
  <c r="AX24" i="130" s="1"/>
  <c r="AW24" i="130"/>
  <c r="L27" i="130"/>
  <c r="N27" i="130" s="1"/>
  <c r="AK27" i="130"/>
  <c r="E27" i="130" s="1"/>
  <c r="AM27" i="130"/>
  <c r="AN27" i="130"/>
  <c r="AO27" i="130"/>
  <c r="AT27" i="130"/>
  <c r="AU27" i="130"/>
  <c r="AX27" i="130" s="1"/>
  <c r="AW27" i="130"/>
  <c r="L30" i="130"/>
  <c r="N30" i="130"/>
  <c r="AK30" i="130"/>
  <c r="E30" i="130" s="1"/>
  <c r="BC30" i="130" s="1"/>
  <c r="AL30" i="130"/>
  <c r="H30" i="130" s="1"/>
  <c r="AM30" i="130"/>
  <c r="AN30" i="130"/>
  <c r="AO30" i="130"/>
  <c r="AT30" i="130"/>
  <c r="AU30" i="130"/>
  <c r="AX30" i="130" s="1"/>
  <c r="AW30" i="130"/>
  <c r="L33" i="130"/>
  <c r="N33" i="130"/>
  <c r="AK33" i="130"/>
  <c r="E33" i="130" s="1"/>
  <c r="AL33" i="130"/>
  <c r="H33" i="130" s="1"/>
  <c r="AM33" i="130"/>
  <c r="AN33" i="130"/>
  <c r="AO33" i="130"/>
  <c r="AT33" i="130"/>
  <c r="AU33" i="130"/>
  <c r="AX33" i="130" s="1"/>
  <c r="AW33" i="130"/>
  <c r="L36" i="130"/>
  <c r="N36" i="130"/>
  <c r="AK36" i="130"/>
  <c r="E36" i="130" s="1"/>
  <c r="AL36" i="130"/>
  <c r="H36" i="130" s="1"/>
  <c r="AM36" i="130"/>
  <c r="AN36" i="130"/>
  <c r="AO36" i="130"/>
  <c r="AT36" i="130"/>
  <c r="AU36" i="130"/>
  <c r="AX36" i="130" s="1"/>
  <c r="AW36" i="130"/>
  <c r="L39" i="130"/>
  <c r="N39" i="130" s="1"/>
  <c r="AK39" i="130"/>
  <c r="E39" i="130" s="1"/>
  <c r="AM39" i="130"/>
  <c r="AN39" i="130"/>
  <c r="AO39" i="130"/>
  <c r="AT39" i="130"/>
  <c r="AU39" i="130"/>
  <c r="AX39" i="130" s="1"/>
  <c r="AW39" i="130"/>
  <c r="L42" i="130"/>
  <c r="N42" i="130"/>
  <c r="BC42" i="130" s="1"/>
  <c r="AK42" i="130"/>
  <c r="E42" i="130" s="1"/>
  <c r="AL42" i="130"/>
  <c r="H42" i="130" s="1"/>
  <c r="AM42" i="130"/>
  <c r="AN42" i="130"/>
  <c r="AP42" i="130" s="1"/>
  <c r="J42" i="130" s="1"/>
  <c r="AQ42" i="130" s="1"/>
  <c r="AR42" i="130" s="1"/>
  <c r="AS42" i="130" s="1"/>
  <c r="AV42" i="130" s="1"/>
  <c r="F42" i="130" s="1"/>
  <c r="AY42" i="130" s="1"/>
  <c r="G42" i="130" s="1"/>
  <c r="AO42" i="130"/>
  <c r="AT42" i="130"/>
  <c r="AU42" i="130"/>
  <c r="AX42" i="130" s="1"/>
  <c r="AW42" i="130"/>
  <c r="L45" i="130"/>
  <c r="N45" i="130" s="1"/>
  <c r="BC45" i="130" s="1"/>
  <c r="AK45" i="130"/>
  <c r="E45" i="130" s="1"/>
  <c r="AM45" i="130"/>
  <c r="AN45" i="130"/>
  <c r="AO45" i="130"/>
  <c r="AT45" i="130"/>
  <c r="AU45" i="130"/>
  <c r="AX45" i="130" s="1"/>
  <c r="AW45" i="130"/>
  <c r="L48" i="130"/>
  <c r="N48" i="130"/>
  <c r="AK48" i="130"/>
  <c r="E48" i="130" s="1"/>
  <c r="AL48" i="130"/>
  <c r="H48" i="130" s="1"/>
  <c r="AM48" i="130"/>
  <c r="AN48" i="130"/>
  <c r="AP48" i="130" s="1"/>
  <c r="J48" i="130" s="1"/>
  <c r="AQ48" i="130" s="1"/>
  <c r="AO48" i="130"/>
  <c r="AT48" i="130"/>
  <c r="AU48" i="130"/>
  <c r="AX48" i="130" s="1"/>
  <c r="AW48" i="130"/>
  <c r="L51" i="130"/>
  <c r="N51" i="130" s="1"/>
  <c r="AK51" i="130"/>
  <c r="E51" i="130" s="1"/>
  <c r="BC51" i="130" s="1"/>
  <c r="AM51" i="130"/>
  <c r="AN51" i="130"/>
  <c r="AO51" i="130"/>
  <c r="AT51" i="130"/>
  <c r="AU51" i="130"/>
  <c r="AX51" i="130" s="1"/>
  <c r="AW51" i="130"/>
  <c r="L18" i="129"/>
  <c r="N18" i="129"/>
  <c r="AO18" i="129"/>
  <c r="E18" i="129" s="1"/>
  <c r="AQ18" i="129"/>
  <c r="AR18" i="129"/>
  <c r="AS18" i="129"/>
  <c r="AX18" i="129"/>
  <c r="AY18" i="129"/>
  <c r="BB18" i="129" s="1"/>
  <c r="BA18" i="129"/>
  <c r="L21" i="129"/>
  <c r="N21" i="129" s="1"/>
  <c r="AO21" i="129"/>
  <c r="E21" i="129" s="1"/>
  <c r="AQ21" i="129"/>
  <c r="AR21" i="129"/>
  <c r="AS21" i="129"/>
  <c r="AX21" i="129"/>
  <c r="AY21" i="129"/>
  <c r="BB21" i="129" s="1"/>
  <c r="BA21" i="129"/>
  <c r="L24" i="129"/>
  <c r="N24" i="129" s="1"/>
  <c r="AO24" i="129"/>
  <c r="E24" i="129" s="1"/>
  <c r="AQ24" i="129"/>
  <c r="AR24" i="129"/>
  <c r="AS24" i="129"/>
  <c r="AX24" i="129"/>
  <c r="AY24" i="129"/>
  <c r="BB24" i="129" s="1"/>
  <c r="BA24" i="129"/>
  <c r="L27" i="129"/>
  <c r="N27" i="129"/>
  <c r="AO27" i="129"/>
  <c r="E27" i="129" s="1"/>
  <c r="BG27" i="129" s="1"/>
  <c r="AQ27" i="129"/>
  <c r="AR27" i="129"/>
  <c r="AS27" i="129"/>
  <c r="AX27" i="129"/>
  <c r="AY27" i="129"/>
  <c r="BB27" i="129" s="1"/>
  <c r="BA27" i="129"/>
  <c r="L30" i="129"/>
  <c r="N30" i="129"/>
  <c r="AO30" i="129"/>
  <c r="E30" i="129" s="1"/>
  <c r="AQ30" i="129"/>
  <c r="AR30" i="129"/>
  <c r="AS30" i="129"/>
  <c r="AX30" i="129"/>
  <c r="AY30" i="129"/>
  <c r="BB30" i="129" s="1"/>
  <c r="BA30" i="129"/>
  <c r="L33" i="129"/>
  <c r="N33" i="129" s="1"/>
  <c r="AO33" i="129"/>
  <c r="E33" i="129" s="1"/>
  <c r="AQ33" i="129"/>
  <c r="AR33" i="129"/>
  <c r="AS33" i="129"/>
  <c r="AX33" i="129"/>
  <c r="AY33" i="129"/>
  <c r="BB33" i="129" s="1"/>
  <c r="BA33" i="129"/>
  <c r="L36" i="129"/>
  <c r="N36" i="129" s="1"/>
  <c r="AO36" i="129"/>
  <c r="E36" i="129" s="1"/>
  <c r="AQ36" i="129"/>
  <c r="AR36" i="129"/>
  <c r="AS36" i="129"/>
  <c r="AX36" i="129"/>
  <c r="AY36" i="129"/>
  <c r="BB36" i="129" s="1"/>
  <c r="BA36" i="129"/>
  <c r="L39" i="129"/>
  <c r="N39" i="129"/>
  <c r="AO39" i="129"/>
  <c r="E39" i="129" s="1"/>
  <c r="BG39" i="129" s="1"/>
  <c r="AQ39" i="129"/>
  <c r="AR39" i="129"/>
  <c r="AS39" i="129"/>
  <c r="AX39" i="129"/>
  <c r="AY39" i="129"/>
  <c r="BB39" i="129" s="1"/>
  <c r="BA39" i="129"/>
  <c r="L42" i="129"/>
  <c r="N42" i="129"/>
  <c r="AO42" i="129"/>
  <c r="E42" i="129" s="1"/>
  <c r="AQ42" i="129"/>
  <c r="AR42" i="129"/>
  <c r="AS42" i="129"/>
  <c r="AX42" i="129"/>
  <c r="AY42" i="129"/>
  <c r="BB42" i="129" s="1"/>
  <c r="BA42" i="129"/>
  <c r="L45" i="129"/>
  <c r="N45" i="129" s="1"/>
  <c r="BG45" i="129" s="1"/>
  <c r="AO45" i="129"/>
  <c r="E45" i="129" s="1"/>
  <c r="AQ45" i="129"/>
  <c r="AR45" i="129"/>
  <c r="AS45" i="129"/>
  <c r="AX45" i="129"/>
  <c r="AY45" i="129"/>
  <c r="BB45" i="129" s="1"/>
  <c r="BA45" i="129"/>
  <c r="L48" i="129"/>
  <c r="N48" i="129" s="1"/>
  <c r="AO48" i="129"/>
  <c r="E48" i="129" s="1"/>
  <c r="AQ48" i="129"/>
  <c r="AR48" i="129"/>
  <c r="AS48" i="129"/>
  <c r="AX48" i="129"/>
  <c r="AY48" i="129"/>
  <c r="BB48" i="129" s="1"/>
  <c r="BA48" i="129"/>
  <c r="L51" i="129"/>
  <c r="N51" i="129"/>
  <c r="AO51" i="129"/>
  <c r="E51" i="129" s="1"/>
  <c r="AQ51" i="129"/>
  <c r="AR51" i="129"/>
  <c r="AS51" i="129"/>
  <c r="AX51" i="129"/>
  <c r="AY51" i="129"/>
  <c r="BB51" i="129" s="1"/>
  <c r="BA51" i="129"/>
  <c r="I48" i="144" l="1"/>
  <c r="AR48" i="144"/>
  <c r="AS48" i="144" s="1"/>
  <c r="AV48" i="144" s="1"/>
  <c r="F48" i="144" s="1"/>
  <c r="BB24" i="144"/>
  <c r="BD24" i="144" s="1"/>
  <c r="I24" i="144"/>
  <c r="AR24" i="144"/>
  <c r="AS24" i="144" s="1"/>
  <c r="AV24" i="144" s="1"/>
  <c r="F24" i="144" s="1"/>
  <c r="AY24" i="144" s="1"/>
  <c r="G24" i="144" s="1"/>
  <c r="AR36" i="144"/>
  <c r="AS36" i="144" s="1"/>
  <c r="AV36" i="144" s="1"/>
  <c r="F36" i="144" s="1"/>
  <c r="I36" i="144"/>
  <c r="AR42" i="143"/>
  <c r="AS42" i="143" s="1"/>
  <c r="AV42" i="143" s="1"/>
  <c r="F42" i="143" s="1"/>
  <c r="AY42" i="143" s="1"/>
  <c r="G42" i="143" s="1"/>
  <c r="I42" i="143"/>
  <c r="BB42" i="143"/>
  <c r="BD42" i="143" s="1"/>
  <c r="I21" i="143"/>
  <c r="AR21" i="143"/>
  <c r="AS21" i="143" s="1"/>
  <c r="AV21" i="143" s="1"/>
  <c r="F21" i="143" s="1"/>
  <c r="AR39" i="143"/>
  <c r="AS39" i="143" s="1"/>
  <c r="AV39" i="143" s="1"/>
  <c r="F39" i="143" s="1"/>
  <c r="I39" i="143"/>
  <c r="AR45" i="143"/>
  <c r="AS45" i="143" s="1"/>
  <c r="AV45" i="143" s="1"/>
  <c r="F45" i="143" s="1"/>
  <c r="AY45" i="143" s="1"/>
  <c r="G45" i="143" s="1"/>
  <c r="I45" i="143"/>
  <c r="I24" i="143"/>
  <c r="AR24" i="143"/>
  <c r="AS24" i="143" s="1"/>
  <c r="AV24" i="143" s="1"/>
  <c r="F24" i="143" s="1"/>
  <c r="BF21" i="146"/>
  <c r="BH21" i="146" s="1"/>
  <c r="BF24" i="146"/>
  <c r="BH24" i="146" s="1"/>
  <c r="BF27" i="146"/>
  <c r="BH27" i="146" s="1"/>
  <c r="BC45" i="132"/>
  <c r="BC24" i="133"/>
  <c r="BC27" i="130"/>
  <c r="AL45" i="130"/>
  <c r="H45" i="130" s="1"/>
  <c r="AL39" i="130"/>
  <c r="H39" i="130" s="1"/>
  <c r="BC33" i="130"/>
  <c r="BC18" i="130"/>
  <c r="BC39" i="130"/>
  <c r="AP36" i="130"/>
  <c r="J36" i="130" s="1"/>
  <c r="AQ36" i="130" s="1"/>
  <c r="AP33" i="130"/>
  <c r="J33" i="130" s="1"/>
  <c r="AQ33" i="130" s="1"/>
  <c r="AR33" i="130" s="1"/>
  <c r="AS33" i="130" s="1"/>
  <c r="AV33" i="130" s="1"/>
  <c r="F33" i="130" s="1"/>
  <c r="AY33" i="130" s="1"/>
  <c r="G33" i="130" s="1"/>
  <c r="AP30" i="130"/>
  <c r="J30" i="130" s="1"/>
  <c r="AQ30" i="130" s="1"/>
  <c r="AR30" i="130" s="1"/>
  <c r="AS30" i="130" s="1"/>
  <c r="AV30" i="130" s="1"/>
  <c r="F30" i="130" s="1"/>
  <c r="AY30" i="130" s="1"/>
  <c r="G30" i="130" s="1"/>
  <c r="AL51" i="130"/>
  <c r="H51" i="130" s="1"/>
  <c r="BC48" i="130"/>
  <c r="AP45" i="130"/>
  <c r="J45" i="130" s="1"/>
  <c r="AQ45" i="130" s="1"/>
  <c r="AP39" i="130"/>
  <c r="J39" i="130" s="1"/>
  <c r="AQ39" i="130" s="1"/>
  <c r="AL27" i="130"/>
  <c r="H27" i="130" s="1"/>
  <c r="BC21" i="130"/>
  <c r="I30" i="136"/>
  <c r="AT36" i="136"/>
  <c r="J36" i="136" s="1"/>
  <c r="AU36" i="136" s="1"/>
  <c r="BD21" i="136"/>
  <c r="AY33" i="147"/>
  <c r="G33" i="147" s="1"/>
  <c r="BB33" i="147"/>
  <c r="BD33" i="147" s="1"/>
  <c r="I42" i="137"/>
  <c r="AP39" i="137"/>
  <c r="J39" i="137" s="1"/>
  <c r="AQ39" i="137" s="1"/>
  <c r="AR39" i="137" s="1"/>
  <c r="AS39" i="137" s="1"/>
  <c r="AV39" i="137" s="1"/>
  <c r="F39" i="137" s="1"/>
  <c r="AY39" i="137" s="1"/>
  <c r="G39" i="137" s="1"/>
  <c r="BA39" i="137" s="1"/>
  <c r="AP33" i="137"/>
  <c r="J33" i="137" s="1"/>
  <c r="AQ33" i="137" s="1"/>
  <c r="I36" i="142"/>
  <c r="AR36" i="142"/>
  <c r="AS36" i="142" s="1"/>
  <c r="AV36" i="142" s="1"/>
  <c r="F36" i="142" s="1"/>
  <c r="AY36" i="142" s="1"/>
  <c r="G36" i="142" s="1"/>
  <c r="BB36" i="142"/>
  <c r="BD36" i="142" s="1"/>
  <c r="AR42" i="142"/>
  <c r="AS42" i="142" s="1"/>
  <c r="AV42" i="142" s="1"/>
  <c r="F42" i="142" s="1"/>
  <c r="I42" i="142"/>
  <c r="I24" i="142"/>
  <c r="AR24" i="142"/>
  <c r="AS24" i="142" s="1"/>
  <c r="AV24" i="142" s="1"/>
  <c r="F24" i="142" s="1"/>
  <c r="BB18" i="142"/>
  <c r="BD18" i="142" s="1"/>
  <c r="BG48" i="129"/>
  <c r="BG36" i="129"/>
  <c r="BG24" i="129"/>
  <c r="BG33" i="129"/>
  <c r="BG21" i="129"/>
  <c r="BG51" i="129"/>
  <c r="BG42" i="129"/>
  <c r="BG30" i="129"/>
  <c r="BG18" i="129"/>
  <c r="BB33" i="138"/>
  <c r="I33" i="138"/>
  <c r="AP48" i="138"/>
  <c r="J48" i="138" s="1"/>
  <c r="AQ48" i="138" s="1"/>
  <c r="AP36" i="138"/>
  <c r="J36" i="138" s="1"/>
  <c r="AQ36" i="138" s="1"/>
  <c r="AY36" i="148"/>
  <c r="G36" i="148" s="1"/>
  <c r="BB36" i="148"/>
  <c r="BD36" i="148" s="1"/>
  <c r="AY30" i="148"/>
  <c r="G30" i="148" s="1"/>
  <c r="BB30" i="148"/>
  <c r="BD30" i="148" s="1"/>
  <c r="AY33" i="148"/>
  <c r="G33" i="148" s="1"/>
  <c r="BB33" i="148"/>
  <c r="BD33" i="148" s="1"/>
  <c r="BH42" i="139"/>
  <c r="I36" i="139"/>
  <c r="I30" i="139"/>
  <c r="AT24" i="139"/>
  <c r="J24" i="139" s="1"/>
  <c r="AU24" i="139" s="1"/>
  <c r="BF33" i="139"/>
  <c r="BH33" i="139" s="1"/>
  <c r="AT45" i="139"/>
  <c r="J45" i="139" s="1"/>
  <c r="AU45" i="139" s="1"/>
  <c r="AY24" i="147"/>
  <c r="G24" i="147" s="1"/>
  <c r="BB24" i="147"/>
  <c r="BD24" i="147" s="1"/>
  <c r="AZ48" i="147"/>
  <c r="BA48" i="147"/>
  <c r="BA42" i="147"/>
  <c r="AZ42" i="147"/>
  <c r="BB48" i="147"/>
  <c r="BD48" i="147" s="1"/>
  <c r="BB42" i="147"/>
  <c r="BD42" i="147" s="1"/>
  <c r="AZ21" i="147"/>
  <c r="BA21" i="147"/>
  <c r="AY45" i="148"/>
  <c r="G45" i="148" s="1"/>
  <c r="BB45" i="148"/>
  <c r="BD45" i="148" s="1"/>
  <c r="AY51" i="148"/>
  <c r="G51" i="148" s="1"/>
  <c r="BB51" i="148"/>
  <c r="BD51" i="148" s="1"/>
  <c r="AY39" i="148"/>
  <c r="G39" i="148" s="1"/>
  <c r="BB39" i="148"/>
  <c r="BD39" i="148" s="1"/>
  <c r="AY27" i="148"/>
  <c r="G27" i="148" s="1"/>
  <c r="BB27" i="148"/>
  <c r="BD27" i="148" s="1"/>
  <c r="AY21" i="148"/>
  <c r="G21" i="148" s="1"/>
  <c r="BB21" i="148"/>
  <c r="BD21" i="148" s="1"/>
  <c r="BE18" i="146"/>
  <c r="BD18" i="146"/>
  <c r="BC30" i="146"/>
  <c r="G30" i="146" s="1"/>
  <c r="BF30" i="146"/>
  <c r="BH30" i="146" s="1"/>
  <c r="BF18" i="146"/>
  <c r="BH18" i="146" s="1"/>
  <c r="BE27" i="146"/>
  <c r="BD27" i="146"/>
  <c r="BE33" i="146"/>
  <c r="BD33" i="146"/>
  <c r="BC42" i="146"/>
  <c r="G42" i="146" s="1"/>
  <c r="BF42" i="146"/>
  <c r="BH42" i="146" s="1"/>
  <c r="BE21" i="146"/>
  <c r="BD21" i="146"/>
  <c r="BE24" i="146"/>
  <c r="BD24" i="146"/>
  <c r="BE39" i="146"/>
  <c r="BD39" i="146"/>
  <c r="BF33" i="146"/>
  <c r="BH33" i="146" s="1"/>
  <c r="AY42" i="145"/>
  <c r="G42" i="145" s="1"/>
  <c r="BB42" i="145"/>
  <c r="BD42" i="145" s="1"/>
  <c r="BA27" i="145"/>
  <c r="AZ27" i="145"/>
  <c r="AY45" i="145"/>
  <c r="G45" i="145" s="1"/>
  <c r="BB45" i="145"/>
  <c r="BD45" i="145" s="1"/>
  <c r="AY36" i="145"/>
  <c r="G36" i="145" s="1"/>
  <c r="BB36" i="145"/>
  <c r="BD36" i="145" s="1"/>
  <c r="AZ21" i="145"/>
  <c r="BA21" i="145"/>
  <c r="BA39" i="145"/>
  <c r="AZ39" i="145"/>
  <c r="BB21" i="145"/>
  <c r="BD21" i="145" s="1"/>
  <c r="BB30" i="145"/>
  <c r="BD30" i="145" s="1"/>
  <c r="AY33" i="145"/>
  <c r="G33" i="145" s="1"/>
  <c r="BB33" i="145"/>
  <c r="BD33" i="145" s="1"/>
  <c r="AY48" i="145"/>
  <c r="G48" i="145" s="1"/>
  <c r="BB48" i="145"/>
  <c r="BD48" i="145" s="1"/>
  <c r="BB27" i="145"/>
  <c r="BD27" i="145" s="1"/>
  <c r="AY18" i="145"/>
  <c r="G18" i="145" s="1"/>
  <c r="BB18" i="145"/>
  <c r="BD18" i="145" s="1"/>
  <c r="AY51" i="145"/>
  <c r="G51" i="145" s="1"/>
  <c r="BB51" i="145"/>
  <c r="BD51" i="145" s="1"/>
  <c r="BA24" i="145"/>
  <c r="AZ24" i="145"/>
  <c r="AZ30" i="145"/>
  <c r="BA30" i="145"/>
  <c r="BB39" i="145"/>
  <c r="BD39" i="145" s="1"/>
  <c r="I18" i="144"/>
  <c r="AR18" i="144"/>
  <c r="AS18" i="144" s="1"/>
  <c r="AV18" i="144" s="1"/>
  <c r="F18" i="144" s="1"/>
  <c r="BA33" i="142"/>
  <c r="AZ33" i="142"/>
  <c r="BB27" i="142"/>
  <c r="BD27" i="142" s="1"/>
  <c r="BB33" i="142"/>
  <c r="BD33" i="142" s="1"/>
  <c r="BA27" i="142"/>
  <c r="AZ27" i="142"/>
  <c r="BE27" i="141"/>
  <c r="BD27" i="141"/>
  <c r="BF27" i="141"/>
  <c r="BH27" i="141" s="1"/>
  <c r="BC36" i="139"/>
  <c r="G36" i="139" s="1"/>
  <c r="BE36" i="139" s="1"/>
  <c r="BF36" i="139"/>
  <c r="BH36" i="139" s="1"/>
  <c r="BF39" i="139"/>
  <c r="BH39" i="139" s="1"/>
  <c r="I33" i="139"/>
  <c r="BD33" i="139"/>
  <c r="AT27" i="139"/>
  <c r="J27" i="139" s="1"/>
  <c r="AU27" i="139" s="1"/>
  <c r="BF30" i="139"/>
  <c r="BH30" i="139" s="1"/>
  <c r="AT51" i="139"/>
  <c r="J51" i="139" s="1"/>
  <c r="AU51" i="139" s="1"/>
  <c r="H18" i="139"/>
  <c r="AT18" i="139"/>
  <c r="J18" i="139" s="1"/>
  <c r="AU18" i="139" s="1"/>
  <c r="BE48" i="139"/>
  <c r="BD48" i="139"/>
  <c r="BF48" i="139"/>
  <c r="BH48" i="139" s="1"/>
  <c r="BE39" i="139"/>
  <c r="BD39" i="139"/>
  <c r="BA51" i="138"/>
  <c r="AP39" i="138"/>
  <c r="J39" i="138" s="1"/>
  <c r="AQ39" i="138" s="1"/>
  <c r="BD30" i="138"/>
  <c r="AP42" i="138"/>
  <c r="J42" i="138" s="1"/>
  <c r="AQ42" i="138" s="1"/>
  <c r="AP21" i="138"/>
  <c r="J21" i="138" s="1"/>
  <c r="AQ21" i="138" s="1"/>
  <c r="BB27" i="138"/>
  <c r="BD27" i="138" s="1"/>
  <c r="BB51" i="138"/>
  <c r="BD51" i="138" s="1"/>
  <c r="AP45" i="138"/>
  <c r="J45" i="138" s="1"/>
  <c r="AQ45" i="138" s="1"/>
  <c r="I18" i="138"/>
  <c r="AR18" i="138"/>
  <c r="AS18" i="138" s="1"/>
  <c r="AV18" i="138" s="1"/>
  <c r="F18" i="138" s="1"/>
  <c r="AY18" i="138" s="1"/>
  <c r="G18" i="138" s="1"/>
  <c r="BA33" i="138"/>
  <c r="AZ33" i="138"/>
  <c r="H18" i="138"/>
  <c r="BB18" i="138"/>
  <c r="BD18" i="138" s="1"/>
  <c r="BA24" i="138"/>
  <c r="AZ24" i="138"/>
  <c r="BD33" i="138"/>
  <c r="BB24" i="138"/>
  <c r="BD24" i="138" s="1"/>
  <c r="BA24" i="137"/>
  <c r="I24" i="137"/>
  <c r="I30" i="137"/>
  <c r="AZ39" i="137"/>
  <c r="BB24" i="137"/>
  <c r="BD24" i="137" s="1"/>
  <c r="AP21" i="137"/>
  <c r="J21" i="137" s="1"/>
  <c r="AQ21" i="137" s="1"/>
  <c r="BA30" i="137"/>
  <c r="AZ30" i="137"/>
  <c r="BA27" i="137"/>
  <c r="AZ27" i="137"/>
  <c r="BB27" i="137"/>
  <c r="BD27" i="137" s="1"/>
  <c r="BA42" i="137"/>
  <c r="AZ42" i="137"/>
  <c r="BD45" i="137"/>
  <c r="BB42" i="137"/>
  <c r="BD42" i="137" s="1"/>
  <c r="BB51" i="137"/>
  <c r="BD51" i="137" s="1"/>
  <c r="BA51" i="137"/>
  <c r="AZ51" i="137"/>
  <c r="BB30" i="137"/>
  <c r="BD30" i="137" s="1"/>
  <c r="H18" i="137"/>
  <c r="AP18" i="137"/>
  <c r="J18" i="137" s="1"/>
  <c r="AQ18" i="137" s="1"/>
  <c r="BH24" i="136"/>
  <c r="BH21" i="136"/>
  <c r="AV48" i="136"/>
  <c r="AW48" i="136" s="1"/>
  <c r="AZ48" i="136" s="1"/>
  <c r="F48" i="136" s="1"/>
  <c r="BC48" i="136" s="1"/>
  <c r="G48" i="136" s="1"/>
  <c r="BD48" i="136" s="1"/>
  <c r="I27" i="136"/>
  <c r="AT18" i="136"/>
  <c r="J18" i="136" s="1"/>
  <c r="AU18" i="136" s="1"/>
  <c r="AT42" i="136"/>
  <c r="J42" i="136" s="1"/>
  <c r="AU42" i="136" s="1"/>
  <c r="BE30" i="136"/>
  <c r="BD30" i="136"/>
  <c r="BE45" i="136"/>
  <c r="BD45" i="136"/>
  <c r="BE48" i="136"/>
  <c r="BF30" i="136"/>
  <c r="BH30" i="136" s="1"/>
  <c r="BF45" i="136"/>
  <c r="BH45" i="136" s="1"/>
  <c r="I51" i="136"/>
  <c r="AV51" i="136"/>
  <c r="AW51" i="136" s="1"/>
  <c r="AZ51" i="136" s="1"/>
  <c r="F51" i="136" s="1"/>
  <c r="BC51" i="136" s="1"/>
  <c r="G51" i="136" s="1"/>
  <c r="BH27" i="136"/>
  <c r="BE39" i="136"/>
  <c r="BD39" i="136"/>
  <c r="BH39" i="136"/>
  <c r="H27" i="135"/>
  <c r="H39" i="135"/>
  <c r="H51" i="135"/>
  <c r="AP39" i="135"/>
  <c r="J39" i="135" s="1"/>
  <c r="AQ39" i="135" s="1"/>
  <c r="I42" i="135"/>
  <c r="AR42" i="135"/>
  <c r="AS42" i="135" s="1"/>
  <c r="AV42" i="135" s="1"/>
  <c r="F42" i="135" s="1"/>
  <c r="AY42" i="135" s="1"/>
  <c r="G42" i="135" s="1"/>
  <c r="H18" i="135"/>
  <c r="H30" i="135"/>
  <c r="H42" i="135"/>
  <c r="I21" i="135"/>
  <c r="AR21" i="135"/>
  <c r="AS21" i="135" s="1"/>
  <c r="AV21" i="135" s="1"/>
  <c r="F21" i="135" s="1"/>
  <c r="AY21" i="135" s="1"/>
  <c r="G21" i="135" s="1"/>
  <c r="I45" i="135"/>
  <c r="AR45" i="135"/>
  <c r="AS45" i="135" s="1"/>
  <c r="AV45" i="135" s="1"/>
  <c r="F45" i="135" s="1"/>
  <c r="AY45" i="135" s="1"/>
  <c r="G45" i="135" s="1"/>
  <c r="I48" i="135"/>
  <c r="AR48" i="135"/>
  <c r="AS48" i="135" s="1"/>
  <c r="AV48" i="135" s="1"/>
  <c r="F48" i="135" s="1"/>
  <c r="AY48" i="135" s="1"/>
  <c r="G48" i="135" s="1"/>
  <c r="I24" i="135"/>
  <c r="AR24" i="135"/>
  <c r="AS24" i="135" s="1"/>
  <c r="AV24" i="135" s="1"/>
  <c r="F24" i="135" s="1"/>
  <c r="AY24" i="135" s="1"/>
  <c r="G24" i="135" s="1"/>
  <c r="H21" i="135"/>
  <c r="H33" i="135"/>
  <c r="H45" i="135"/>
  <c r="AP27" i="135"/>
  <c r="J27" i="135" s="1"/>
  <c r="AQ27" i="135" s="1"/>
  <c r="AP51" i="135"/>
  <c r="J51" i="135" s="1"/>
  <c r="AQ51" i="135" s="1"/>
  <c r="AP30" i="135"/>
  <c r="J30" i="135" s="1"/>
  <c r="AQ30" i="135" s="1"/>
  <c r="H24" i="135"/>
  <c r="H36" i="135"/>
  <c r="H48" i="135"/>
  <c r="AP33" i="135"/>
  <c r="J33" i="135" s="1"/>
  <c r="AQ33" i="135" s="1"/>
  <c r="AP18" i="135"/>
  <c r="J18" i="135" s="1"/>
  <c r="AQ18" i="135" s="1"/>
  <c r="AP36" i="135"/>
  <c r="J36" i="135" s="1"/>
  <c r="AQ36" i="135" s="1"/>
  <c r="AT21" i="134"/>
  <c r="J21" i="134" s="1"/>
  <c r="AU21" i="134" s="1"/>
  <c r="BF24" i="134"/>
  <c r="BH24" i="134" s="1"/>
  <c r="I45" i="134"/>
  <c r="AV45" i="134"/>
  <c r="AW45" i="134" s="1"/>
  <c r="AZ45" i="134" s="1"/>
  <c r="F45" i="134" s="1"/>
  <c r="BC45" i="134" s="1"/>
  <c r="G45" i="134" s="1"/>
  <c r="I30" i="134"/>
  <c r="AV30" i="134"/>
  <c r="AW30" i="134" s="1"/>
  <c r="AZ30" i="134" s="1"/>
  <c r="F30" i="134" s="1"/>
  <c r="BC30" i="134" s="1"/>
  <c r="G30" i="134" s="1"/>
  <c r="I42" i="134"/>
  <c r="AV42" i="134"/>
  <c r="AW42" i="134" s="1"/>
  <c r="AZ42" i="134" s="1"/>
  <c r="F42" i="134" s="1"/>
  <c r="BC42" i="134" s="1"/>
  <c r="G42" i="134" s="1"/>
  <c r="H18" i="134"/>
  <c r="H36" i="134"/>
  <c r="H48" i="134"/>
  <c r="I27" i="134"/>
  <c r="AV27" i="134"/>
  <c r="AW27" i="134" s="1"/>
  <c r="AZ27" i="134" s="1"/>
  <c r="F27" i="134" s="1"/>
  <c r="BC27" i="134" s="1"/>
  <c r="G27" i="134" s="1"/>
  <c r="AT48" i="134"/>
  <c r="J48" i="134" s="1"/>
  <c r="AU48" i="134" s="1"/>
  <c r="I39" i="134"/>
  <c r="AV39" i="134"/>
  <c r="AW39" i="134" s="1"/>
  <c r="AZ39" i="134" s="1"/>
  <c r="F39" i="134" s="1"/>
  <c r="BC39" i="134" s="1"/>
  <c r="G39" i="134" s="1"/>
  <c r="H33" i="134"/>
  <c r="BF27" i="134"/>
  <c r="BH27" i="134" s="1"/>
  <c r="H27" i="134"/>
  <c r="H39" i="134"/>
  <c r="H51" i="134"/>
  <c r="AT51" i="134"/>
  <c r="J51" i="134" s="1"/>
  <c r="AU51" i="134" s="1"/>
  <c r="H45" i="134"/>
  <c r="H30" i="134"/>
  <c r="H42" i="134"/>
  <c r="BE24" i="134"/>
  <c r="BD24" i="134"/>
  <c r="AT18" i="134"/>
  <c r="J18" i="134" s="1"/>
  <c r="AU18" i="134" s="1"/>
  <c r="AT36" i="134"/>
  <c r="J36" i="134" s="1"/>
  <c r="AU36" i="134" s="1"/>
  <c r="AT33" i="134"/>
  <c r="J33" i="134" s="1"/>
  <c r="AU33" i="134" s="1"/>
  <c r="H42" i="133"/>
  <c r="AX48" i="133"/>
  <c r="AP45" i="133"/>
  <c r="J45" i="133" s="1"/>
  <c r="AQ45" i="133" s="1"/>
  <c r="AP42" i="133"/>
  <c r="J42" i="133" s="1"/>
  <c r="AQ42" i="133" s="1"/>
  <c r="AP39" i="133"/>
  <c r="J39" i="133" s="1"/>
  <c r="AQ39" i="133" s="1"/>
  <c r="AP36" i="133"/>
  <c r="J36" i="133" s="1"/>
  <c r="AQ36" i="133" s="1"/>
  <c r="H33" i="133"/>
  <c r="H30" i="133"/>
  <c r="H27" i="133"/>
  <c r="H24" i="133"/>
  <c r="AX51" i="133"/>
  <c r="H51" i="133"/>
  <c r="E51" i="133"/>
  <c r="H48" i="133"/>
  <c r="E48" i="133"/>
  <c r="AP33" i="133"/>
  <c r="J33" i="133" s="1"/>
  <c r="AQ33" i="133" s="1"/>
  <c r="AP30" i="133"/>
  <c r="J30" i="133" s="1"/>
  <c r="AQ30" i="133" s="1"/>
  <c r="AP27" i="133"/>
  <c r="J27" i="133" s="1"/>
  <c r="AQ27" i="133" s="1"/>
  <c r="AP24" i="133"/>
  <c r="J24" i="133" s="1"/>
  <c r="AQ24" i="133" s="1"/>
  <c r="H21" i="133"/>
  <c r="H18" i="133"/>
  <c r="H45" i="133"/>
  <c r="H39" i="133"/>
  <c r="H36" i="133"/>
  <c r="AP51" i="133"/>
  <c r="J51" i="133" s="1"/>
  <c r="AQ51" i="133" s="1"/>
  <c r="AP48" i="133"/>
  <c r="J48" i="133" s="1"/>
  <c r="AQ48" i="133" s="1"/>
  <c r="I21" i="133"/>
  <c r="AR21" i="133"/>
  <c r="AS21" i="133" s="1"/>
  <c r="AV21" i="133" s="1"/>
  <c r="F21" i="133" s="1"/>
  <c r="AY21" i="133" s="1"/>
  <c r="I18" i="133"/>
  <c r="AR18" i="133"/>
  <c r="AS18" i="133" s="1"/>
  <c r="AV18" i="133" s="1"/>
  <c r="F18" i="133" s="1"/>
  <c r="AY18" i="133" s="1"/>
  <c r="E45" i="133"/>
  <c r="E42" i="133"/>
  <c r="E27" i="133"/>
  <c r="E39" i="133"/>
  <c r="E33" i="133"/>
  <c r="E30" i="133"/>
  <c r="E21" i="133"/>
  <c r="E18" i="133"/>
  <c r="BC42" i="132"/>
  <c r="BC39" i="132"/>
  <c r="BC36" i="132"/>
  <c r="BC33" i="132"/>
  <c r="BC30" i="132"/>
  <c r="BC27" i="132"/>
  <c r="BC24" i="132"/>
  <c r="BC21" i="132"/>
  <c r="BC18" i="132"/>
  <c r="AL51" i="132"/>
  <c r="AL48" i="132"/>
  <c r="AL45" i="132"/>
  <c r="AP45" i="132" s="1"/>
  <c r="J45" i="132" s="1"/>
  <c r="AQ45" i="132" s="1"/>
  <c r="AL42" i="132"/>
  <c r="AL39" i="132"/>
  <c r="AL36" i="132"/>
  <c r="AL33" i="132"/>
  <c r="AL30" i="132"/>
  <c r="AL27" i="132"/>
  <c r="AL24" i="132"/>
  <c r="AL21" i="132"/>
  <c r="AL18" i="132"/>
  <c r="I48" i="130"/>
  <c r="AR48" i="130"/>
  <c r="AS48" i="130" s="1"/>
  <c r="AV48" i="130" s="1"/>
  <c r="F48" i="130" s="1"/>
  <c r="AY48" i="130" s="1"/>
  <c r="G48" i="130" s="1"/>
  <c r="BA33" i="130"/>
  <c r="AZ33" i="130"/>
  <c r="BA42" i="130"/>
  <c r="AZ42" i="130"/>
  <c r="BA21" i="130"/>
  <c r="AZ21" i="130"/>
  <c r="BA30" i="130"/>
  <c r="AZ30" i="130"/>
  <c r="I45" i="130"/>
  <c r="AR45" i="130"/>
  <c r="AS45" i="130" s="1"/>
  <c r="AV45" i="130" s="1"/>
  <c r="F45" i="130" s="1"/>
  <c r="AY45" i="130" s="1"/>
  <c r="G45" i="130" s="1"/>
  <c r="I36" i="130"/>
  <c r="I24" i="130"/>
  <c r="I39" i="130"/>
  <c r="I42" i="130"/>
  <c r="BB42" i="130"/>
  <c r="BD42" i="130" s="1"/>
  <c r="AR36" i="130"/>
  <c r="AS36" i="130" s="1"/>
  <c r="AV36" i="130" s="1"/>
  <c r="F36" i="130" s="1"/>
  <c r="AY36" i="130" s="1"/>
  <c r="G36" i="130" s="1"/>
  <c r="BD30" i="130"/>
  <c r="I30" i="130"/>
  <c r="BB30" i="130"/>
  <c r="AR24" i="130"/>
  <c r="AS24" i="130" s="1"/>
  <c r="AV24" i="130" s="1"/>
  <c r="F24" i="130" s="1"/>
  <c r="AY24" i="130" s="1"/>
  <c r="G24" i="130" s="1"/>
  <c r="AR39" i="130"/>
  <c r="AS39" i="130" s="1"/>
  <c r="AV39" i="130" s="1"/>
  <c r="F39" i="130" s="1"/>
  <c r="AY39" i="130" s="1"/>
  <c r="G39" i="130" s="1"/>
  <c r="BC36" i="130"/>
  <c r="I33" i="130"/>
  <c r="BB33" i="130"/>
  <c r="BD33" i="130" s="1"/>
  <c r="BC24" i="130"/>
  <c r="I21" i="130"/>
  <c r="BB21" i="130"/>
  <c r="BD21" i="130" s="1"/>
  <c r="AL18" i="130"/>
  <c r="AT51" i="129"/>
  <c r="J51" i="129" s="1"/>
  <c r="AU51" i="129" s="1"/>
  <c r="AP51" i="129"/>
  <c r="AP48" i="129"/>
  <c r="AT48" i="129" s="1"/>
  <c r="J48" i="129" s="1"/>
  <c r="AU48" i="129" s="1"/>
  <c r="AP45" i="129"/>
  <c r="AP42" i="129"/>
  <c r="AT42" i="129" s="1"/>
  <c r="J42" i="129" s="1"/>
  <c r="AU42" i="129" s="1"/>
  <c r="AP39" i="129"/>
  <c r="AP36" i="129"/>
  <c r="AP33" i="129"/>
  <c r="AP30" i="129"/>
  <c r="AP27" i="129"/>
  <c r="AT27" i="129" s="1"/>
  <c r="J27" i="129" s="1"/>
  <c r="AU27" i="129" s="1"/>
  <c r="AP24" i="129"/>
  <c r="AP21" i="129"/>
  <c r="AT21" i="129" s="1"/>
  <c r="J21" i="129" s="1"/>
  <c r="AU21" i="129" s="1"/>
  <c r="AP18" i="129"/>
  <c r="L18" i="127"/>
  <c r="N18" i="127" s="1"/>
  <c r="AK18" i="127"/>
  <c r="E18" i="127" s="1"/>
  <c r="AM18" i="127"/>
  <c r="AN18" i="127"/>
  <c r="AO18" i="127"/>
  <c r="AT18" i="127"/>
  <c r="AU18" i="127"/>
  <c r="AX18" i="127" s="1"/>
  <c r="AW18" i="127"/>
  <c r="L21" i="127"/>
  <c r="N21" i="127" s="1"/>
  <c r="AK21" i="127"/>
  <c r="E21" i="127" s="1"/>
  <c r="AM21" i="127"/>
  <c r="AN21" i="127"/>
  <c r="AO21" i="127"/>
  <c r="AT21" i="127"/>
  <c r="AU21" i="127"/>
  <c r="AX21" i="127" s="1"/>
  <c r="AW21" i="127"/>
  <c r="L24" i="127"/>
  <c r="N24" i="127" s="1"/>
  <c r="AK24" i="127"/>
  <c r="E24" i="127" s="1"/>
  <c r="AM24" i="127"/>
  <c r="AN24" i="127"/>
  <c r="AO24" i="127"/>
  <c r="AT24" i="127"/>
  <c r="AU24" i="127"/>
  <c r="AX24" i="127" s="1"/>
  <c r="AW24" i="127"/>
  <c r="L27" i="127"/>
  <c r="N27" i="127" s="1"/>
  <c r="AK27" i="127"/>
  <c r="E27" i="127" s="1"/>
  <c r="AM27" i="127"/>
  <c r="AN27" i="127"/>
  <c r="AO27" i="127"/>
  <c r="AT27" i="127"/>
  <c r="AU27" i="127"/>
  <c r="AX27" i="127" s="1"/>
  <c r="AW27" i="127"/>
  <c r="L30" i="127"/>
  <c r="N30" i="127" s="1"/>
  <c r="AK30" i="127"/>
  <c r="E30" i="127" s="1"/>
  <c r="AM30" i="127"/>
  <c r="AN30" i="127"/>
  <c r="AO30" i="127"/>
  <c r="AT30" i="127"/>
  <c r="AU30" i="127"/>
  <c r="AX30" i="127" s="1"/>
  <c r="AW30" i="127"/>
  <c r="L33" i="127"/>
  <c r="N33" i="127"/>
  <c r="AK33" i="127"/>
  <c r="E33" i="127" s="1"/>
  <c r="AM33" i="127"/>
  <c r="AN33" i="127"/>
  <c r="AO33" i="127"/>
  <c r="AT33" i="127"/>
  <c r="AU33" i="127"/>
  <c r="AX33" i="127" s="1"/>
  <c r="AW33" i="127"/>
  <c r="L36" i="127"/>
  <c r="N36" i="127" s="1"/>
  <c r="AK36" i="127"/>
  <c r="E36" i="127" s="1"/>
  <c r="AM36" i="127"/>
  <c r="AN36" i="127"/>
  <c r="AO36" i="127"/>
  <c r="AT36" i="127"/>
  <c r="AU36" i="127"/>
  <c r="AX36" i="127" s="1"/>
  <c r="AW36" i="127"/>
  <c r="L39" i="127"/>
  <c r="N39" i="127"/>
  <c r="AK39" i="127"/>
  <c r="E39" i="127" s="1"/>
  <c r="AM39" i="127"/>
  <c r="AN39" i="127"/>
  <c r="AO39" i="127"/>
  <c r="AT39" i="127"/>
  <c r="AU39" i="127"/>
  <c r="AX39" i="127" s="1"/>
  <c r="AW39" i="127"/>
  <c r="L42" i="127"/>
  <c r="N42" i="127" s="1"/>
  <c r="AK42" i="127"/>
  <c r="E42" i="127" s="1"/>
  <c r="AM42" i="127"/>
  <c r="AN42" i="127"/>
  <c r="AO42" i="127"/>
  <c r="AT42" i="127"/>
  <c r="AU42" i="127"/>
  <c r="AX42" i="127" s="1"/>
  <c r="AW42" i="127"/>
  <c r="L45" i="127"/>
  <c r="N45" i="127" s="1"/>
  <c r="AK45" i="127"/>
  <c r="E45" i="127" s="1"/>
  <c r="AM45" i="127"/>
  <c r="AN45" i="127"/>
  <c r="AO45" i="127"/>
  <c r="AT45" i="127"/>
  <c r="AU45" i="127"/>
  <c r="AX45" i="127" s="1"/>
  <c r="AW45" i="127"/>
  <c r="L48" i="127"/>
  <c r="N48" i="127" s="1"/>
  <c r="AK48" i="127"/>
  <c r="E48" i="127" s="1"/>
  <c r="AM48" i="127"/>
  <c r="AN48" i="127"/>
  <c r="AO48" i="127"/>
  <c r="AT48" i="127"/>
  <c r="AU48" i="127"/>
  <c r="AX48" i="127" s="1"/>
  <c r="AW48" i="127"/>
  <c r="L51" i="127"/>
  <c r="N51" i="127" s="1"/>
  <c r="AK51" i="127"/>
  <c r="E51" i="127" s="1"/>
  <c r="AM51" i="127"/>
  <c r="AN51" i="127"/>
  <c r="AO51" i="127"/>
  <c r="AT51" i="127"/>
  <c r="AU51" i="127"/>
  <c r="AX51" i="127" s="1"/>
  <c r="AW51" i="127"/>
  <c r="L18" i="126"/>
  <c r="N18" i="126"/>
  <c r="AK18" i="126"/>
  <c r="E18" i="126" s="1"/>
  <c r="AM18" i="126"/>
  <c r="AN18" i="126"/>
  <c r="AO18" i="126"/>
  <c r="AT18" i="126"/>
  <c r="AU18" i="126"/>
  <c r="AX18" i="126" s="1"/>
  <c r="AW18" i="126"/>
  <c r="L21" i="126"/>
  <c r="N21" i="126" s="1"/>
  <c r="AK21" i="126"/>
  <c r="E21" i="126" s="1"/>
  <c r="AM21" i="126"/>
  <c r="AN21" i="126"/>
  <c r="AO21" i="126"/>
  <c r="AT21" i="126"/>
  <c r="AU21" i="126"/>
  <c r="AX21" i="126" s="1"/>
  <c r="AW21" i="126"/>
  <c r="L24" i="126"/>
  <c r="N24" i="126" s="1"/>
  <c r="AK24" i="126"/>
  <c r="E24" i="126" s="1"/>
  <c r="AM24" i="126"/>
  <c r="AN24" i="126"/>
  <c r="AO24" i="126"/>
  <c r="AT24" i="126"/>
  <c r="AU24" i="126"/>
  <c r="AX24" i="126" s="1"/>
  <c r="AW24" i="126"/>
  <c r="L27" i="126"/>
  <c r="N27" i="126"/>
  <c r="AK27" i="126"/>
  <c r="E27" i="126" s="1"/>
  <c r="AM27" i="126"/>
  <c r="AN27" i="126"/>
  <c r="AO27" i="126"/>
  <c r="AT27" i="126"/>
  <c r="AU27" i="126"/>
  <c r="AX27" i="126" s="1"/>
  <c r="AW27" i="126"/>
  <c r="L30" i="126"/>
  <c r="N30" i="126" s="1"/>
  <c r="AK30" i="126"/>
  <c r="E30" i="126" s="1"/>
  <c r="AM30" i="126"/>
  <c r="AN30" i="126"/>
  <c r="AO30" i="126"/>
  <c r="AT30" i="126"/>
  <c r="AU30" i="126"/>
  <c r="AX30" i="126" s="1"/>
  <c r="AW30" i="126"/>
  <c r="L33" i="126"/>
  <c r="N33" i="126" s="1"/>
  <c r="AK33" i="126"/>
  <c r="E33" i="126" s="1"/>
  <c r="AM33" i="126"/>
  <c r="AN33" i="126"/>
  <c r="AO33" i="126"/>
  <c r="AT33" i="126"/>
  <c r="AU33" i="126"/>
  <c r="AX33" i="126" s="1"/>
  <c r="AW33" i="126"/>
  <c r="L36" i="126"/>
  <c r="N36" i="126" s="1"/>
  <c r="AK36" i="126"/>
  <c r="E36" i="126" s="1"/>
  <c r="AM36" i="126"/>
  <c r="AN36" i="126"/>
  <c r="AO36" i="126"/>
  <c r="AT36" i="126"/>
  <c r="AU36" i="126"/>
  <c r="AX36" i="126" s="1"/>
  <c r="AW36" i="126"/>
  <c r="L39" i="126"/>
  <c r="N39" i="126" s="1"/>
  <c r="AK39" i="126"/>
  <c r="E39" i="126" s="1"/>
  <c r="AM39" i="126"/>
  <c r="AN39" i="126"/>
  <c r="AO39" i="126"/>
  <c r="AT39" i="126"/>
  <c r="AU39" i="126"/>
  <c r="AW39" i="126"/>
  <c r="L42" i="126"/>
  <c r="N42" i="126"/>
  <c r="AK42" i="126"/>
  <c r="AL42" i="126" s="1"/>
  <c r="AM42" i="126"/>
  <c r="AN42" i="126"/>
  <c r="AO42" i="126"/>
  <c r="AT42" i="126"/>
  <c r="AU42" i="126"/>
  <c r="AX42" i="126" s="1"/>
  <c r="AW42" i="126"/>
  <c r="L45" i="126"/>
  <c r="N45" i="126" s="1"/>
  <c r="AK45" i="126"/>
  <c r="AL45" i="126" s="1"/>
  <c r="AM45" i="126"/>
  <c r="AN45" i="126"/>
  <c r="AO45" i="126"/>
  <c r="AT45" i="126"/>
  <c r="AU45" i="126"/>
  <c r="AW45" i="126"/>
  <c r="L48" i="126"/>
  <c r="N48" i="126" s="1"/>
  <c r="AK48" i="126"/>
  <c r="AL48" i="126" s="1"/>
  <c r="AM48" i="126"/>
  <c r="AN48" i="126"/>
  <c r="AO48" i="126"/>
  <c r="AT48" i="126"/>
  <c r="AU48" i="126"/>
  <c r="AX48" i="126" s="1"/>
  <c r="AW48" i="126"/>
  <c r="L51" i="126"/>
  <c r="N51" i="126"/>
  <c r="AK51" i="126"/>
  <c r="AL51" i="126" s="1"/>
  <c r="AM51" i="126"/>
  <c r="AN51" i="126"/>
  <c r="AO51" i="126"/>
  <c r="AT51" i="126"/>
  <c r="AU51" i="126"/>
  <c r="AW51" i="126"/>
  <c r="L18" i="124"/>
  <c r="N18" i="124" s="1"/>
  <c r="AO18" i="124"/>
  <c r="E18" i="124" s="1"/>
  <c r="AQ18" i="124"/>
  <c r="AR18" i="124"/>
  <c r="AS18" i="124"/>
  <c r="AX18" i="124"/>
  <c r="AY18" i="124"/>
  <c r="BB18" i="124" s="1"/>
  <c r="BA18" i="124"/>
  <c r="L21" i="124"/>
  <c r="N21" i="124"/>
  <c r="AO21" i="124"/>
  <c r="E21" i="124" s="1"/>
  <c r="AQ21" i="124"/>
  <c r="AR21" i="124"/>
  <c r="AS21" i="124"/>
  <c r="AX21" i="124"/>
  <c r="AY21" i="124"/>
  <c r="BB21" i="124" s="1"/>
  <c r="BA21" i="124"/>
  <c r="L24" i="124"/>
  <c r="N24" i="124"/>
  <c r="AO24" i="124"/>
  <c r="E24" i="124" s="1"/>
  <c r="AQ24" i="124"/>
  <c r="AR24" i="124"/>
  <c r="AS24" i="124"/>
  <c r="AX24" i="124"/>
  <c r="AY24" i="124"/>
  <c r="BB24" i="124" s="1"/>
  <c r="BA24" i="124"/>
  <c r="L27" i="124"/>
  <c r="N27" i="124" s="1"/>
  <c r="AO27" i="124"/>
  <c r="E27" i="124" s="1"/>
  <c r="AQ27" i="124"/>
  <c r="AR27" i="124"/>
  <c r="AS27" i="124"/>
  <c r="AX27" i="124"/>
  <c r="AY27" i="124"/>
  <c r="BB27" i="124" s="1"/>
  <c r="BA27" i="124"/>
  <c r="L30" i="124"/>
  <c r="N30" i="124"/>
  <c r="AO30" i="124"/>
  <c r="E30" i="124" s="1"/>
  <c r="AQ30" i="124"/>
  <c r="AR30" i="124"/>
  <c r="AS30" i="124"/>
  <c r="AX30" i="124"/>
  <c r="AY30" i="124"/>
  <c r="BB30" i="124" s="1"/>
  <c r="BA30" i="124"/>
  <c r="L33" i="124"/>
  <c r="N33" i="124" s="1"/>
  <c r="AO33" i="124"/>
  <c r="E33" i="124" s="1"/>
  <c r="AQ33" i="124"/>
  <c r="AR33" i="124"/>
  <c r="AS33" i="124"/>
  <c r="AX33" i="124"/>
  <c r="AY33" i="124"/>
  <c r="BB33" i="124" s="1"/>
  <c r="BA33" i="124"/>
  <c r="L36" i="124"/>
  <c r="N36" i="124"/>
  <c r="AO36" i="124"/>
  <c r="E36" i="124" s="1"/>
  <c r="AQ36" i="124"/>
  <c r="AR36" i="124"/>
  <c r="AS36" i="124"/>
  <c r="AX36" i="124"/>
  <c r="AY36" i="124"/>
  <c r="BB36" i="124" s="1"/>
  <c r="BA36" i="124"/>
  <c r="L39" i="124"/>
  <c r="N39" i="124" s="1"/>
  <c r="AO39" i="124"/>
  <c r="E39" i="124" s="1"/>
  <c r="AQ39" i="124"/>
  <c r="AR39" i="124"/>
  <c r="AS39" i="124"/>
  <c r="AX39" i="124"/>
  <c r="AY39" i="124"/>
  <c r="BB39" i="124" s="1"/>
  <c r="BA39" i="124"/>
  <c r="L42" i="124"/>
  <c r="N42" i="124"/>
  <c r="AO42" i="124"/>
  <c r="E42" i="124" s="1"/>
  <c r="AQ42" i="124"/>
  <c r="AR42" i="124"/>
  <c r="AS42" i="124"/>
  <c r="AX42" i="124"/>
  <c r="AY42" i="124"/>
  <c r="BB42" i="124" s="1"/>
  <c r="BA42" i="124"/>
  <c r="L45" i="124"/>
  <c r="N45" i="124"/>
  <c r="AO45" i="124"/>
  <c r="E45" i="124" s="1"/>
  <c r="AQ45" i="124"/>
  <c r="AR45" i="124"/>
  <c r="AS45" i="124"/>
  <c r="AX45" i="124"/>
  <c r="AY45" i="124"/>
  <c r="BB45" i="124" s="1"/>
  <c r="BA45" i="124"/>
  <c r="L48" i="124"/>
  <c r="N48" i="124" s="1"/>
  <c r="AO48" i="124"/>
  <c r="E48" i="124" s="1"/>
  <c r="AQ48" i="124"/>
  <c r="AR48" i="124"/>
  <c r="AS48" i="124"/>
  <c r="AX48" i="124"/>
  <c r="AY48" i="124"/>
  <c r="BB48" i="124" s="1"/>
  <c r="BA48" i="124"/>
  <c r="L51" i="124"/>
  <c r="N51" i="124" s="1"/>
  <c r="AO51" i="124"/>
  <c r="E51" i="124" s="1"/>
  <c r="AQ51" i="124"/>
  <c r="AR51" i="124"/>
  <c r="AS51" i="124"/>
  <c r="AX51" i="124"/>
  <c r="AY51" i="124"/>
  <c r="BB51" i="124" s="1"/>
  <c r="BA51" i="124"/>
  <c r="L18" i="123"/>
  <c r="N18" i="123"/>
  <c r="AO18" i="123"/>
  <c r="E18" i="123" s="1"/>
  <c r="AQ18" i="123"/>
  <c r="AR18" i="123"/>
  <c r="AS18" i="123"/>
  <c r="AX18" i="123"/>
  <c r="AY18" i="123"/>
  <c r="BB18" i="123" s="1"/>
  <c r="BA18" i="123"/>
  <c r="L21" i="123"/>
  <c r="N21" i="123" s="1"/>
  <c r="AO21" i="123"/>
  <c r="E21" i="123" s="1"/>
  <c r="AQ21" i="123"/>
  <c r="AR21" i="123"/>
  <c r="AS21" i="123"/>
  <c r="AX21" i="123"/>
  <c r="AY21" i="123"/>
  <c r="BB21" i="123" s="1"/>
  <c r="BA21" i="123"/>
  <c r="L24" i="123"/>
  <c r="N24" i="123" s="1"/>
  <c r="AO24" i="123"/>
  <c r="E24" i="123" s="1"/>
  <c r="AP24" i="123"/>
  <c r="H24" i="123" s="1"/>
  <c r="AQ24" i="123"/>
  <c r="AR24" i="123"/>
  <c r="AS24" i="123"/>
  <c r="AX24" i="123"/>
  <c r="AY24" i="123"/>
  <c r="BB24" i="123" s="1"/>
  <c r="BA24" i="123"/>
  <c r="L27" i="123"/>
  <c r="N27" i="123"/>
  <c r="AO27" i="123"/>
  <c r="E27" i="123" s="1"/>
  <c r="AQ27" i="123"/>
  <c r="AR27" i="123"/>
  <c r="AS27" i="123"/>
  <c r="AX27" i="123"/>
  <c r="AY27" i="123"/>
  <c r="BB27" i="123" s="1"/>
  <c r="BA27" i="123"/>
  <c r="L30" i="123"/>
  <c r="N30" i="123" s="1"/>
  <c r="AO30" i="123"/>
  <c r="E30" i="123" s="1"/>
  <c r="AQ30" i="123"/>
  <c r="AR30" i="123"/>
  <c r="AS30" i="123"/>
  <c r="AX30" i="123"/>
  <c r="AY30" i="123"/>
  <c r="BB30" i="123" s="1"/>
  <c r="BA30" i="123"/>
  <c r="L33" i="123"/>
  <c r="N33" i="123" s="1"/>
  <c r="AO33" i="123"/>
  <c r="E33" i="123" s="1"/>
  <c r="AQ33" i="123"/>
  <c r="AR33" i="123"/>
  <c r="AS33" i="123"/>
  <c r="AX33" i="123"/>
  <c r="AY33" i="123"/>
  <c r="BB33" i="123" s="1"/>
  <c r="BA33" i="123"/>
  <c r="L36" i="123"/>
  <c r="N36" i="123"/>
  <c r="AO36" i="123"/>
  <c r="E36" i="123" s="1"/>
  <c r="AQ36" i="123"/>
  <c r="AR36" i="123"/>
  <c r="AS36" i="123"/>
  <c r="AX36" i="123"/>
  <c r="AY36" i="123"/>
  <c r="BB36" i="123" s="1"/>
  <c r="BA36" i="123"/>
  <c r="L39" i="123"/>
  <c r="N39" i="123"/>
  <c r="AO39" i="123"/>
  <c r="E39" i="123" s="1"/>
  <c r="AQ39" i="123"/>
  <c r="AR39" i="123"/>
  <c r="AS39" i="123"/>
  <c r="AX39" i="123"/>
  <c r="AY39" i="123"/>
  <c r="BB39" i="123" s="1"/>
  <c r="BA39" i="123"/>
  <c r="L42" i="123"/>
  <c r="N42" i="123" s="1"/>
  <c r="AO42" i="123"/>
  <c r="E42" i="123" s="1"/>
  <c r="AP42" i="123"/>
  <c r="H42" i="123" s="1"/>
  <c r="AQ42" i="123"/>
  <c r="AR42" i="123"/>
  <c r="AS42" i="123"/>
  <c r="AX42" i="123"/>
  <c r="AY42" i="123"/>
  <c r="BB42" i="123" s="1"/>
  <c r="BA42" i="123"/>
  <c r="L45" i="123"/>
  <c r="N45" i="123" s="1"/>
  <c r="AO45" i="123"/>
  <c r="E45" i="123" s="1"/>
  <c r="AP45" i="123"/>
  <c r="H45" i="123" s="1"/>
  <c r="AQ45" i="123"/>
  <c r="AR45" i="123"/>
  <c r="AS45" i="123"/>
  <c r="AX45" i="123"/>
  <c r="AY45" i="123"/>
  <c r="BB45" i="123" s="1"/>
  <c r="BA45" i="123"/>
  <c r="L48" i="123"/>
  <c r="N48" i="123" s="1"/>
  <c r="AO48" i="123"/>
  <c r="E48" i="123" s="1"/>
  <c r="AQ48" i="123"/>
  <c r="AR48" i="123"/>
  <c r="AS48" i="123"/>
  <c r="AX48" i="123"/>
  <c r="AY48" i="123"/>
  <c r="BB48" i="123" s="1"/>
  <c r="BA48" i="123"/>
  <c r="L51" i="123"/>
  <c r="N51" i="123" s="1"/>
  <c r="AO51" i="123"/>
  <c r="E51" i="123" s="1"/>
  <c r="AP51" i="123"/>
  <c r="H51" i="123" s="1"/>
  <c r="AQ51" i="123"/>
  <c r="AR51" i="123"/>
  <c r="AS51" i="123"/>
  <c r="AX51" i="123"/>
  <c r="AY51" i="123"/>
  <c r="BB51" i="123" s="1"/>
  <c r="BA51" i="123"/>
  <c r="L18" i="122"/>
  <c r="N18" i="122" s="1"/>
  <c r="AK18" i="122"/>
  <c r="E18" i="122" s="1"/>
  <c r="AM18" i="122"/>
  <c r="AN18" i="122"/>
  <c r="AO18" i="122"/>
  <c r="AT18" i="122"/>
  <c r="AU18" i="122"/>
  <c r="AX18" i="122" s="1"/>
  <c r="AW18" i="122"/>
  <c r="L21" i="122"/>
  <c r="N21" i="122" s="1"/>
  <c r="AK21" i="122"/>
  <c r="E21" i="122" s="1"/>
  <c r="AM21" i="122"/>
  <c r="AN21" i="122"/>
  <c r="AO21" i="122"/>
  <c r="AT21" i="122"/>
  <c r="AU21" i="122"/>
  <c r="AX21" i="122" s="1"/>
  <c r="AW21" i="122"/>
  <c r="L24" i="122"/>
  <c r="N24" i="122"/>
  <c r="AK24" i="122"/>
  <c r="E24" i="122" s="1"/>
  <c r="AM24" i="122"/>
  <c r="AN24" i="122"/>
  <c r="AO24" i="122"/>
  <c r="AT24" i="122"/>
  <c r="AU24" i="122"/>
  <c r="AX24" i="122" s="1"/>
  <c r="AW24" i="122"/>
  <c r="L27" i="122"/>
  <c r="N27" i="122" s="1"/>
  <c r="AK27" i="122"/>
  <c r="E27" i="122" s="1"/>
  <c r="AM27" i="122"/>
  <c r="AN27" i="122"/>
  <c r="AO27" i="122"/>
  <c r="AT27" i="122"/>
  <c r="AU27" i="122"/>
  <c r="AX27" i="122" s="1"/>
  <c r="AW27" i="122"/>
  <c r="L30" i="122"/>
  <c r="N30" i="122" s="1"/>
  <c r="AK30" i="122"/>
  <c r="E30" i="122" s="1"/>
  <c r="AL30" i="122"/>
  <c r="H30" i="122" s="1"/>
  <c r="AM30" i="122"/>
  <c r="AN30" i="122"/>
  <c r="AO30" i="122"/>
  <c r="AT30" i="122"/>
  <c r="AU30" i="122"/>
  <c r="AX30" i="122" s="1"/>
  <c r="AW30" i="122"/>
  <c r="L33" i="122"/>
  <c r="N33" i="122" s="1"/>
  <c r="AK33" i="122"/>
  <c r="E33" i="122" s="1"/>
  <c r="AM33" i="122"/>
  <c r="AN33" i="122"/>
  <c r="AO33" i="122"/>
  <c r="AT33" i="122"/>
  <c r="AU33" i="122"/>
  <c r="AX33" i="122" s="1"/>
  <c r="AW33" i="122"/>
  <c r="L36" i="122"/>
  <c r="N36" i="122"/>
  <c r="AK36" i="122"/>
  <c r="E36" i="122" s="1"/>
  <c r="AM36" i="122"/>
  <c r="AN36" i="122"/>
  <c r="AO36" i="122"/>
  <c r="AT36" i="122"/>
  <c r="AU36" i="122"/>
  <c r="AX36" i="122" s="1"/>
  <c r="AW36" i="122"/>
  <c r="L39" i="122"/>
  <c r="N39" i="122" s="1"/>
  <c r="AK39" i="122"/>
  <c r="E39" i="122" s="1"/>
  <c r="AM39" i="122"/>
  <c r="AN39" i="122"/>
  <c r="AO39" i="122"/>
  <c r="AT39" i="122"/>
  <c r="AU39" i="122"/>
  <c r="AX39" i="122" s="1"/>
  <c r="AW39" i="122"/>
  <c r="L42" i="122"/>
  <c r="N42" i="122" s="1"/>
  <c r="AK42" i="122"/>
  <c r="E42" i="122" s="1"/>
  <c r="AL42" i="122"/>
  <c r="H42" i="122" s="1"/>
  <c r="AM42" i="122"/>
  <c r="AN42" i="122"/>
  <c r="AO42" i="122"/>
  <c r="AT42" i="122"/>
  <c r="AU42" i="122"/>
  <c r="AX42" i="122" s="1"/>
  <c r="AW42" i="122"/>
  <c r="L45" i="122"/>
  <c r="N45" i="122" s="1"/>
  <c r="AK45" i="122"/>
  <c r="E45" i="122" s="1"/>
  <c r="AM45" i="122"/>
  <c r="AN45" i="122"/>
  <c r="AO45" i="122"/>
  <c r="AT45" i="122"/>
  <c r="AU45" i="122"/>
  <c r="AX45" i="122" s="1"/>
  <c r="AW45" i="122"/>
  <c r="L48" i="122"/>
  <c r="N48" i="122"/>
  <c r="AK48" i="122"/>
  <c r="E48" i="122" s="1"/>
  <c r="AM48" i="122"/>
  <c r="AN48" i="122"/>
  <c r="AO48" i="122"/>
  <c r="AT48" i="122"/>
  <c r="AU48" i="122"/>
  <c r="AX48" i="122" s="1"/>
  <c r="AW48" i="122"/>
  <c r="L51" i="122"/>
  <c r="N51" i="122" s="1"/>
  <c r="AK51" i="122"/>
  <c r="E51" i="122" s="1"/>
  <c r="AM51" i="122"/>
  <c r="AN51" i="122"/>
  <c r="AO51" i="122"/>
  <c r="AT51" i="122"/>
  <c r="AU51" i="122"/>
  <c r="AX51" i="122" s="1"/>
  <c r="AW51" i="122"/>
  <c r="AP39" i="123" l="1"/>
  <c r="H39" i="123" s="1"/>
  <c r="BG30" i="123"/>
  <c r="AP21" i="123"/>
  <c r="H21" i="123" s="1"/>
  <c r="BG33" i="123"/>
  <c r="AT51" i="123"/>
  <c r="J51" i="123" s="1"/>
  <c r="AU51" i="123" s="1"/>
  <c r="AP48" i="123"/>
  <c r="H48" i="123" s="1"/>
  <c r="BG39" i="123"/>
  <c r="AP27" i="123"/>
  <c r="H27" i="123" s="1"/>
  <c r="AP36" i="122"/>
  <c r="J36" i="122" s="1"/>
  <c r="AQ36" i="122" s="1"/>
  <c r="AR36" i="122" s="1"/>
  <c r="AS36" i="122" s="1"/>
  <c r="AV36" i="122" s="1"/>
  <c r="F36" i="122" s="1"/>
  <c r="AY36" i="122" s="1"/>
  <c r="G36" i="122" s="1"/>
  <c r="AP24" i="122"/>
  <c r="J24" i="122" s="1"/>
  <c r="AQ24" i="122" s="1"/>
  <c r="AL48" i="122"/>
  <c r="H48" i="122" s="1"/>
  <c r="AL36" i="122"/>
  <c r="H36" i="122" s="1"/>
  <c r="AL24" i="122"/>
  <c r="H24" i="122" s="1"/>
  <c r="AY36" i="144"/>
  <c r="G36" i="144" s="1"/>
  <c r="BB36" i="144"/>
  <c r="BD36" i="144" s="1"/>
  <c r="AY48" i="144"/>
  <c r="G48" i="144" s="1"/>
  <c r="BB48" i="144"/>
  <c r="BD48" i="144" s="1"/>
  <c r="AZ24" i="144"/>
  <c r="BA24" i="144"/>
  <c r="AY24" i="143"/>
  <c r="G24" i="143" s="1"/>
  <c r="BB24" i="143"/>
  <c r="BD24" i="143" s="1"/>
  <c r="BB45" i="143"/>
  <c r="BD45" i="143" s="1"/>
  <c r="AY39" i="143"/>
  <c r="G39" i="143" s="1"/>
  <c r="BB39" i="143"/>
  <c r="BD39" i="143" s="1"/>
  <c r="BA45" i="143"/>
  <c r="AZ45" i="143"/>
  <c r="AY21" i="143"/>
  <c r="G21" i="143" s="1"/>
  <c r="BB21" i="143"/>
  <c r="BD21" i="143" s="1"/>
  <c r="BA42" i="143"/>
  <c r="AZ42" i="143"/>
  <c r="BB45" i="135"/>
  <c r="BD45" i="135" s="1"/>
  <c r="BG45" i="124"/>
  <c r="G21" i="133"/>
  <c r="BB24" i="130"/>
  <c r="AP27" i="130"/>
  <c r="J27" i="130" s="1"/>
  <c r="AQ27" i="130" s="1"/>
  <c r="AP51" i="130"/>
  <c r="J51" i="130" s="1"/>
  <c r="AQ51" i="130" s="1"/>
  <c r="AV36" i="136"/>
  <c r="AW36" i="136" s="1"/>
  <c r="AZ36" i="136" s="1"/>
  <c r="F36" i="136" s="1"/>
  <c r="BC36" i="136" s="1"/>
  <c r="G36" i="136" s="1"/>
  <c r="I36" i="136"/>
  <c r="BA33" i="147"/>
  <c r="AZ33" i="147"/>
  <c r="BC39" i="126"/>
  <c r="BC27" i="126"/>
  <c r="BB39" i="137"/>
  <c r="BD39" i="137" s="1"/>
  <c r="AR33" i="137"/>
  <c r="AS33" i="137" s="1"/>
  <c r="AV33" i="137" s="1"/>
  <c r="F33" i="137" s="1"/>
  <c r="AY33" i="137" s="1"/>
  <c r="G33" i="137" s="1"/>
  <c r="I33" i="137"/>
  <c r="BB33" i="137"/>
  <c r="BD33" i="137" s="1"/>
  <c r="I39" i="137"/>
  <c r="AY24" i="142"/>
  <c r="G24" i="142" s="1"/>
  <c r="BB24" i="142"/>
  <c r="BD24" i="142" s="1"/>
  <c r="AY42" i="142"/>
  <c r="G42" i="142" s="1"/>
  <c r="BB42" i="142"/>
  <c r="BD42" i="142" s="1"/>
  <c r="BA36" i="142"/>
  <c r="AZ36" i="142"/>
  <c r="AR48" i="138"/>
  <c r="AS48" i="138" s="1"/>
  <c r="AV48" i="138" s="1"/>
  <c r="F48" i="138" s="1"/>
  <c r="AY48" i="138" s="1"/>
  <c r="G48" i="138" s="1"/>
  <c r="I48" i="138"/>
  <c r="BB48" i="138"/>
  <c r="BD48" i="138" s="1"/>
  <c r="AR36" i="138"/>
  <c r="AS36" i="138" s="1"/>
  <c r="AV36" i="138" s="1"/>
  <c r="F36" i="138" s="1"/>
  <c r="AY36" i="138" s="1"/>
  <c r="G36" i="138" s="1"/>
  <c r="I36" i="138"/>
  <c r="BA30" i="148"/>
  <c r="AZ30" i="148"/>
  <c r="BA33" i="148"/>
  <c r="AZ33" i="148"/>
  <c r="BA36" i="148"/>
  <c r="AZ36" i="148"/>
  <c r="I24" i="139"/>
  <c r="AV24" i="139"/>
  <c r="AW24" i="139" s="1"/>
  <c r="AZ24" i="139" s="1"/>
  <c r="F24" i="139" s="1"/>
  <c r="BC24" i="139" s="1"/>
  <c r="G24" i="139" s="1"/>
  <c r="BD36" i="139"/>
  <c r="AV45" i="139"/>
  <c r="AW45" i="139" s="1"/>
  <c r="AZ45" i="139" s="1"/>
  <c r="F45" i="139" s="1"/>
  <c r="BC45" i="139" s="1"/>
  <c r="G45" i="139" s="1"/>
  <c r="I45" i="139"/>
  <c r="BF24" i="139"/>
  <c r="BH24" i="139" s="1"/>
  <c r="BA24" i="147"/>
  <c r="AZ24" i="147"/>
  <c r="BA27" i="148"/>
  <c r="AZ27" i="148"/>
  <c r="AZ51" i="148"/>
  <c r="BA51" i="148"/>
  <c r="BA21" i="148"/>
  <c r="AZ21" i="148"/>
  <c r="BA39" i="148"/>
  <c r="AZ39" i="148"/>
  <c r="AZ45" i="148"/>
  <c r="BA45" i="148"/>
  <c r="BE30" i="146"/>
  <c r="BD30" i="146"/>
  <c r="BE42" i="146"/>
  <c r="BD42" i="146"/>
  <c r="BA51" i="145"/>
  <c r="AZ51" i="145"/>
  <c r="BA18" i="145"/>
  <c r="AZ18" i="145"/>
  <c r="BA33" i="145"/>
  <c r="AZ33" i="145"/>
  <c r="AZ36" i="145"/>
  <c r="BA36" i="145"/>
  <c r="AZ48" i="145"/>
  <c r="BA48" i="145"/>
  <c r="BA45" i="145"/>
  <c r="AZ45" i="145"/>
  <c r="AZ42" i="145"/>
  <c r="BA42" i="145"/>
  <c r="AY18" i="144"/>
  <c r="G18" i="144" s="1"/>
  <c r="BB18" i="144"/>
  <c r="BD18" i="144" s="1"/>
  <c r="I27" i="139"/>
  <c r="AV27" i="139"/>
  <c r="AW27" i="139" s="1"/>
  <c r="AZ27" i="139" s="1"/>
  <c r="F27" i="139" s="1"/>
  <c r="BC27" i="139" s="1"/>
  <c r="G27" i="139" s="1"/>
  <c r="AV51" i="139"/>
  <c r="AW51" i="139" s="1"/>
  <c r="AZ51" i="139" s="1"/>
  <c r="F51" i="139" s="1"/>
  <c r="I51" i="139"/>
  <c r="I18" i="139"/>
  <c r="AV18" i="139"/>
  <c r="AW18" i="139" s="1"/>
  <c r="AZ18" i="139" s="1"/>
  <c r="F18" i="139" s="1"/>
  <c r="AR39" i="138"/>
  <c r="AS39" i="138" s="1"/>
  <c r="AV39" i="138" s="1"/>
  <c r="F39" i="138" s="1"/>
  <c r="AY39" i="138" s="1"/>
  <c r="G39" i="138" s="1"/>
  <c r="I39" i="138"/>
  <c r="AR21" i="138"/>
  <c r="AS21" i="138" s="1"/>
  <c r="AV21" i="138" s="1"/>
  <c r="F21" i="138" s="1"/>
  <c r="AY21" i="138" s="1"/>
  <c r="G21" i="138" s="1"/>
  <c r="I21" i="138"/>
  <c r="I45" i="138"/>
  <c r="AR45" i="138"/>
  <c r="AS45" i="138" s="1"/>
  <c r="AV45" i="138" s="1"/>
  <c r="F45" i="138" s="1"/>
  <c r="AY45" i="138" s="1"/>
  <c r="G45" i="138" s="1"/>
  <c r="BB45" i="138"/>
  <c r="BD45" i="138" s="1"/>
  <c r="BB39" i="138"/>
  <c r="BD39" i="138" s="1"/>
  <c r="AR42" i="138"/>
  <c r="AS42" i="138" s="1"/>
  <c r="AV42" i="138" s="1"/>
  <c r="F42" i="138" s="1"/>
  <c r="AY42" i="138" s="1"/>
  <c r="G42" i="138" s="1"/>
  <c r="I42" i="138"/>
  <c r="BB42" i="138"/>
  <c r="BD42" i="138" s="1"/>
  <c r="BB21" i="138"/>
  <c r="BD21" i="138" s="1"/>
  <c r="BA18" i="138"/>
  <c r="AZ18" i="138"/>
  <c r="AR21" i="137"/>
  <c r="AS21" i="137" s="1"/>
  <c r="AV21" i="137" s="1"/>
  <c r="F21" i="137" s="1"/>
  <c r="AY21" i="137" s="1"/>
  <c r="G21" i="137" s="1"/>
  <c r="I21" i="137"/>
  <c r="BB21" i="137"/>
  <c r="BD21" i="137" s="1"/>
  <c r="I18" i="137"/>
  <c r="AR18" i="137"/>
  <c r="AS18" i="137" s="1"/>
  <c r="AV18" i="137" s="1"/>
  <c r="F18" i="137" s="1"/>
  <c r="BF48" i="136"/>
  <c r="BH48" i="136" s="1"/>
  <c r="AV42" i="136"/>
  <c r="AW42" i="136" s="1"/>
  <c r="AZ42" i="136" s="1"/>
  <c r="F42" i="136" s="1"/>
  <c r="BC42" i="136" s="1"/>
  <c r="G42" i="136" s="1"/>
  <c r="I42" i="136"/>
  <c r="I18" i="136"/>
  <c r="AV18" i="136"/>
  <c r="AW18" i="136" s="1"/>
  <c r="AZ18" i="136" s="1"/>
  <c r="F18" i="136" s="1"/>
  <c r="BE51" i="136"/>
  <c r="BD51" i="136"/>
  <c r="BF51" i="136"/>
  <c r="BH51" i="136" s="1"/>
  <c r="BB21" i="135"/>
  <c r="BD21" i="135" s="1"/>
  <c r="BB48" i="135"/>
  <c r="BD48" i="135" s="1"/>
  <c r="BB42" i="135"/>
  <c r="BD42" i="135" s="1"/>
  <c r="I18" i="135"/>
  <c r="AR18" i="135"/>
  <c r="AS18" i="135" s="1"/>
  <c r="AV18" i="135" s="1"/>
  <c r="F18" i="135" s="1"/>
  <c r="AY18" i="135" s="1"/>
  <c r="G18" i="135" s="1"/>
  <c r="I30" i="135"/>
  <c r="AR30" i="135"/>
  <c r="AS30" i="135" s="1"/>
  <c r="AV30" i="135" s="1"/>
  <c r="F30" i="135" s="1"/>
  <c r="AY30" i="135" s="1"/>
  <c r="G30" i="135" s="1"/>
  <c r="I33" i="135"/>
  <c r="AR33" i="135"/>
  <c r="AS33" i="135" s="1"/>
  <c r="AV33" i="135" s="1"/>
  <c r="F33" i="135" s="1"/>
  <c r="AY33" i="135" s="1"/>
  <c r="G33" i="135" s="1"/>
  <c r="I51" i="135"/>
  <c r="AR51" i="135"/>
  <c r="AS51" i="135" s="1"/>
  <c r="AV51" i="135" s="1"/>
  <c r="F51" i="135" s="1"/>
  <c r="AY51" i="135" s="1"/>
  <c r="G51" i="135" s="1"/>
  <c r="BA24" i="135"/>
  <c r="AZ24" i="135"/>
  <c r="BA45" i="135"/>
  <c r="AZ45" i="135"/>
  <c r="I39" i="135"/>
  <c r="AR39" i="135"/>
  <c r="AS39" i="135" s="1"/>
  <c r="AV39" i="135" s="1"/>
  <c r="F39" i="135" s="1"/>
  <c r="AY39" i="135" s="1"/>
  <c r="G39" i="135" s="1"/>
  <c r="I27" i="135"/>
  <c r="AR27" i="135"/>
  <c r="AS27" i="135" s="1"/>
  <c r="AV27" i="135" s="1"/>
  <c r="F27" i="135" s="1"/>
  <c r="AY27" i="135" s="1"/>
  <c r="G27" i="135" s="1"/>
  <c r="BB33" i="135"/>
  <c r="BD33" i="135" s="1"/>
  <c r="I36" i="135"/>
  <c r="AR36" i="135"/>
  <c r="AS36" i="135" s="1"/>
  <c r="AV36" i="135" s="1"/>
  <c r="F36" i="135" s="1"/>
  <c r="BB24" i="135"/>
  <c r="BD24" i="135" s="1"/>
  <c r="BA48" i="135"/>
  <c r="AZ48" i="135"/>
  <c r="BA21" i="135"/>
  <c r="AZ21" i="135"/>
  <c r="BA42" i="135"/>
  <c r="AZ42" i="135"/>
  <c r="BB51" i="135"/>
  <c r="BD51" i="135" s="1"/>
  <c r="BB27" i="135"/>
  <c r="BD27" i="135" s="1"/>
  <c r="BF39" i="134"/>
  <c r="BH39" i="134" s="1"/>
  <c r="BF45" i="134"/>
  <c r="BH45" i="134" s="1"/>
  <c r="BF42" i="134"/>
  <c r="BH42" i="134" s="1"/>
  <c r="AV21" i="134"/>
  <c r="AW21" i="134" s="1"/>
  <c r="AZ21" i="134" s="1"/>
  <c r="F21" i="134" s="1"/>
  <c r="I21" i="134"/>
  <c r="BF30" i="134"/>
  <c r="BH30" i="134" s="1"/>
  <c r="I48" i="134"/>
  <c r="AV48" i="134"/>
  <c r="AW48" i="134" s="1"/>
  <c r="AZ48" i="134" s="1"/>
  <c r="F48" i="134" s="1"/>
  <c r="BC48" i="134" s="1"/>
  <c r="G48" i="134" s="1"/>
  <c r="I33" i="134"/>
  <c r="AV33" i="134"/>
  <c r="AW33" i="134" s="1"/>
  <c r="AZ33" i="134" s="1"/>
  <c r="F33" i="134" s="1"/>
  <c r="BC33" i="134" s="1"/>
  <c r="G33" i="134" s="1"/>
  <c r="BE30" i="134"/>
  <c r="BD30" i="134"/>
  <c r="I36" i="134"/>
  <c r="AV36" i="134"/>
  <c r="AW36" i="134" s="1"/>
  <c r="AZ36" i="134" s="1"/>
  <c r="F36" i="134" s="1"/>
  <c r="BC36" i="134" s="1"/>
  <c r="G36" i="134" s="1"/>
  <c r="I51" i="134"/>
  <c r="AV51" i="134"/>
  <c r="AW51" i="134" s="1"/>
  <c r="AZ51" i="134" s="1"/>
  <c r="F51" i="134" s="1"/>
  <c r="BE27" i="134"/>
  <c r="BD27" i="134"/>
  <c r="BE42" i="134"/>
  <c r="BD42" i="134"/>
  <c r="BE45" i="134"/>
  <c r="BD45" i="134"/>
  <c r="I18" i="134"/>
  <c r="AV18" i="134"/>
  <c r="AW18" i="134" s="1"/>
  <c r="AZ18" i="134" s="1"/>
  <c r="F18" i="134" s="1"/>
  <c r="BE39" i="134"/>
  <c r="BD39" i="134"/>
  <c r="BF36" i="134"/>
  <c r="BH36" i="134" s="1"/>
  <c r="BC18" i="133"/>
  <c r="BC42" i="133"/>
  <c r="I30" i="133"/>
  <c r="AR30" i="133"/>
  <c r="AS30" i="133" s="1"/>
  <c r="AV30" i="133" s="1"/>
  <c r="F30" i="133" s="1"/>
  <c r="AY30" i="133" s="1"/>
  <c r="G30" i="133" s="1"/>
  <c r="BC21" i="133"/>
  <c r="BC27" i="133"/>
  <c r="BC45" i="133"/>
  <c r="BB21" i="133"/>
  <c r="I33" i="133"/>
  <c r="AR33" i="133"/>
  <c r="AS33" i="133" s="1"/>
  <c r="AV33" i="133" s="1"/>
  <c r="F33" i="133" s="1"/>
  <c r="BC51" i="133"/>
  <c r="I36" i="133"/>
  <c r="AR36" i="133"/>
  <c r="AS36" i="133" s="1"/>
  <c r="AV36" i="133" s="1"/>
  <c r="F36" i="133" s="1"/>
  <c r="BA21" i="133"/>
  <c r="AZ21" i="133"/>
  <c r="BC30" i="133"/>
  <c r="G18" i="133"/>
  <c r="AR48" i="133"/>
  <c r="AS48" i="133" s="1"/>
  <c r="AV48" i="133" s="1"/>
  <c r="F48" i="133" s="1"/>
  <c r="I48" i="133"/>
  <c r="I24" i="133"/>
  <c r="AR24" i="133"/>
  <c r="AS24" i="133" s="1"/>
  <c r="AV24" i="133" s="1"/>
  <c r="F24" i="133" s="1"/>
  <c r="AY24" i="133" s="1"/>
  <c r="G24" i="133" s="1"/>
  <c r="BC48" i="133"/>
  <c r="I39" i="133"/>
  <c r="AR39" i="133"/>
  <c r="AS39" i="133" s="1"/>
  <c r="AV39" i="133" s="1"/>
  <c r="F39" i="133" s="1"/>
  <c r="BC39" i="133"/>
  <c r="I45" i="133"/>
  <c r="AR45" i="133"/>
  <c r="AS45" i="133" s="1"/>
  <c r="AV45" i="133" s="1"/>
  <c r="F45" i="133" s="1"/>
  <c r="AY45" i="133" s="1"/>
  <c r="G45" i="133" s="1"/>
  <c r="BC33" i="133"/>
  <c r="AR51" i="133"/>
  <c r="AS51" i="133" s="1"/>
  <c r="AV51" i="133" s="1"/>
  <c r="F51" i="133" s="1"/>
  <c r="AY51" i="133" s="1"/>
  <c r="G51" i="133" s="1"/>
  <c r="I51" i="133"/>
  <c r="BB18" i="133"/>
  <c r="I27" i="133"/>
  <c r="AR27" i="133"/>
  <c r="AS27" i="133" s="1"/>
  <c r="AV27" i="133" s="1"/>
  <c r="F27" i="133" s="1"/>
  <c r="I42" i="133"/>
  <c r="AR42" i="133"/>
  <c r="AS42" i="133" s="1"/>
  <c r="AV42" i="133" s="1"/>
  <c r="F42" i="133" s="1"/>
  <c r="AY42" i="133" s="1"/>
  <c r="G42" i="133" s="1"/>
  <c r="BB42" i="133"/>
  <c r="BD42" i="133" s="1"/>
  <c r="I45" i="132"/>
  <c r="AR45" i="132"/>
  <c r="AS45" i="132" s="1"/>
  <c r="AV45" i="132" s="1"/>
  <c r="F45" i="132" s="1"/>
  <c r="AY45" i="132" s="1"/>
  <c r="G45" i="132" s="1"/>
  <c r="H21" i="132"/>
  <c r="AP21" i="132"/>
  <c r="J21" i="132" s="1"/>
  <c r="AQ21" i="132" s="1"/>
  <c r="H24" i="132"/>
  <c r="H36" i="132"/>
  <c r="H48" i="132"/>
  <c r="AP24" i="132"/>
  <c r="J24" i="132" s="1"/>
  <c r="AQ24" i="132" s="1"/>
  <c r="AP36" i="132"/>
  <c r="J36" i="132" s="1"/>
  <c r="AQ36" i="132" s="1"/>
  <c r="AP48" i="132"/>
  <c r="J48" i="132" s="1"/>
  <c r="AQ48" i="132" s="1"/>
  <c r="H33" i="132"/>
  <c r="H45" i="132"/>
  <c r="AP33" i="132"/>
  <c r="J33" i="132" s="1"/>
  <c r="AQ33" i="132" s="1"/>
  <c r="H27" i="132"/>
  <c r="H39" i="132"/>
  <c r="H51" i="132"/>
  <c r="AP27" i="132"/>
  <c r="J27" i="132" s="1"/>
  <c r="AQ27" i="132" s="1"/>
  <c r="AP39" i="132"/>
  <c r="J39" i="132" s="1"/>
  <c r="AQ39" i="132" s="1"/>
  <c r="AP51" i="132"/>
  <c r="J51" i="132" s="1"/>
  <c r="AQ51" i="132" s="1"/>
  <c r="H18" i="132"/>
  <c r="H30" i="132"/>
  <c r="H42" i="132"/>
  <c r="AP18" i="132"/>
  <c r="J18" i="132" s="1"/>
  <c r="AQ18" i="132" s="1"/>
  <c r="AP30" i="132"/>
  <c r="J30" i="132" s="1"/>
  <c r="AQ30" i="132" s="1"/>
  <c r="AP42" i="132"/>
  <c r="J42" i="132" s="1"/>
  <c r="AQ42" i="132" s="1"/>
  <c r="H18" i="130"/>
  <c r="BA39" i="130"/>
  <c r="AZ39" i="130"/>
  <c r="BA45" i="130"/>
  <c r="AZ45" i="130"/>
  <c r="BA24" i="130"/>
  <c r="AZ24" i="130"/>
  <c r="BA36" i="130"/>
  <c r="AZ36" i="130"/>
  <c r="BB45" i="130"/>
  <c r="BD45" i="130" s="1"/>
  <c r="BB48" i="130"/>
  <c r="BD48" i="130" s="1"/>
  <c r="BD24" i="130"/>
  <c r="BA48" i="130"/>
  <c r="AZ48" i="130"/>
  <c r="AP18" i="130"/>
  <c r="J18" i="130" s="1"/>
  <c r="AQ18" i="130" s="1"/>
  <c r="BB39" i="130"/>
  <c r="BD39" i="130" s="1"/>
  <c r="BB36" i="130"/>
  <c r="BD36" i="130" s="1"/>
  <c r="I42" i="129"/>
  <c r="AV42" i="129"/>
  <c r="AW42" i="129" s="1"/>
  <c r="AZ42" i="129" s="1"/>
  <c r="F42" i="129" s="1"/>
  <c r="BC42" i="129" s="1"/>
  <c r="G42" i="129" s="1"/>
  <c r="H18" i="129"/>
  <c r="I21" i="129"/>
  <c r="AV21" i="129"/>
  <c r="AW21" i="129" s="1"/>
  <c r="AZ21" i="129" s="1"/>
  <c r="F21" i="129" s="1"/>
  <c r="BC21" i="129" s="1"/>
  <c r="G21" i="129" s="1"/>
  <c r="AT18" i="129"/>
  <c r="J18" i="129" s="1"/>
  <c r="AU18" i="129" s="1"/>
  <c r="H33" i="129"/>
  <c r="H45" i="129"/>
  <c r="I48" i="129"/>
  <c r="AV48" i="129"/>
  <c r="AW48" i="129" s="1"/>
  <c r="AZ48" i="129" s="1"/>
  <c r="F48" i="129" s="1"/>
  <c r="BC48" i="129" s="1"/>
  <c r="G48" i="129" s="1"/>
  <c r="H24" i="129"/>
  <c r="H36" i="129"/>
  <c r="H48" i="129"/>
  <c r="AT33" i="129"/>
  <c r="J33" i="129" s="1"/>
  <c r="AU33" i="129" s="1"/>
  <c r="AT24" i="129"/>
  <c r="J24" i="129" s="1"/>
  <c r="AU24" i="129" s="1"/>
  <c r="H30" i="129"/>
  <c r="BF42" i="129"/>
  <c r="BH42" i="129" s="1"/>
  <c r="H42" i="129"/>
  <c r="I51" i="129"/>
  <c r="AV51" i="129"/>
  <c r="AW51" i="129" s="1"/>
  <c r="AZ51" i="129" s="1"/>
  <c r="F51" i="129" s="1"/>
  <c r="BC51" i="129" s="1"/>
  <c r="G51" i="129" s="1"/>
  <c r="BF21" i="129"/>
  <c r="BH21" i="129" s="1"/>
  <c r="H21" i="129"/>
  <c r="I27" i="129"/>
  <c r="AV27" i="129"/>
  <c r="AW27" i="129" s="1"/>
  <c r="AZ27" i="129" s="1"/>
  <c r="F27" i="129" s="1"/>
  <c r="BC27" i="129" s="1"/>
  <c r="G27" i="129" s="1"/>
  <c r="AT30" i="129"/>
  <c r="J30" i="129" s="1"/>
  <c r="AU30" i="129" s="1"/>
  <c r="H27" i="129"/>
  <c r="H39" i="129"/>
  <c r="H51" i="129"/>
  <c r="AT39" i="129"/>
  <c r="J39" i="129" s="1"/>
  <c r="AU39" i="129" s="1"/>
  <c r="AT45" i="129"/>
  <c r="J45" i="129" s="1"/>
  <c r="AU45" i="129" s="1"/>
  <c r="AT36" i="129"/>
  <c r="J36" i="129" s="1"/>
  <c r="AU36" i="129" s="1"/>
  <c r="BC36" i="126"/>
  <c r="BC33" i="126"/>
  <c r="BC30" i="126"/>
  <c r="AP42" i="122"/>
  <c r="J42" i="122" s="1"/>
  <c r="AQ42" i="122" s="1"/>
  <c r="I42" i="122" s="1"/>
  <c r="AP30" i="122"/>
  <c r="J30" i="122" s="1"/>
  <c r="AQ30" i="122" s="1"/>
  <c r="AR30" i="122" s="1"/>
  <c r="AS30" i="122" s="1"/>
  <c r="AV30" i="122" s="1"/>
  <c r="F30" i="122" s="1"/>
  <c r="AY30" i="122" s="1"/>
  <c r="G30" i="122" s="1"/>
  <c r="AL51" i="122"/>
  <c r="H51" i="122" s="1"/>
  <c r="AL39" i="122"/>
  <c r="H39" i="122" s="1"/>
  <c r="AL27" i="122"/>
  <c r="H27" i="122" s="1"/>
  <c r="AL45" i="122"/>
  <c r="H45" i="122" s="1"/>
  <c r="AP39" i="122"/>
  <c r="J39" i="122" s="1"/>
  <c r="AQ39" i="122" s="1"/>
  <c r="AR39" i="122" s="1"/>
  <c r="AS39" i="122" s="1"/>
  <c r="AV39" i="122" s="1"/>
  <c r="F39" i="122" s="1"/>
  <c r="AY39" i="122" s="1"/>
  <c r="G39" i="122" s="1"/>
  <c r="AL33" i="122"/>
  <c r="H33" i="122" s="1"/>
  <c r="AL21" i="122"/>
  <c r="H21" i="122" s="1"/>
  <c r="AT33" i="123"/>
  <c r="J33" i="123" s="1"/>
  <c r="AU33" i="123" s="1"/>
  <c r="AV33" i="123" s="1"/>
  <c r="AW33" i="123" s="1"/>
  <c r="AZ33" i="123" s="1"/>
  <c r="F33" i="123" s="1"/>
  <c r="BC33" i="123" s="1"/>
  <c r="G33" i="123" s="1"/>
  <c r="BE33" i="123" s="1"/>
  <c r="BG45" i="123"/>
  <c r="BG42" i="123"/>
  <c r="AT39" i="123"/>
  <c r="J39" i="123" s="1"/>
  <c r="AU39" i="123" s="1"/>
  <c r="I39" i="123" s="1"/>
  <c r="BG21" i="123"/>
  <c r="BG51" i="123"/>
  <c r="AT48" i="123"/>
  <c r="J48" i="123" s="1"/>
  <c r="AU48" i="123" s="1"/>
  <c r="AT45" i="123"/>
  <c r="J45" i="123" s="1"/>
  <c r="AU45" i="123" s="1"/>
  <c r="AV45" i="123" s="1"/>
  <c r="AW45" i="123" s="1"/>
  <c r="AZ45" i="123" s="1"/>
  <c r="F45" i="123" s="1"/>
  <c r="BC45" i="123" s="1"/>
  <c r="G45" i="123" s="1"/>
  <c r="BD45" i="123" s="1"/>
  <c r="AT42" i="123"/>
  <c r="J42" i="123" s="1"/>
  <c r="AU42" i="123" s="1"/>
  <c r="AV42" i="123" s="1"/>
  <c r="AW42" i="123" s="1"/>
  <c r="AZ42" i="123" s="1"/>
  <c r="F42" i="123" s="1"/>
  <c r="BC42" i="123" s="1"/>
  <c r="G42" i="123" s="1"/>
  <c r="BD42" i="123" s="1"/>
  <c r="AP36" i="123"/>
  <c r="H36" i="123" s="1"/>
  <c r="AP33" i="123"/>
  <c r="H33" i="123" s="1"/>
  <c r="AP30" i="123"/>
  <c r="H30" i="123" s="1"/>
  <c r="BG27" i="123"/>
  <c r="AT24" i="123"/>
  <c r="J24" i="123" s="1"/>
  <c r="AU24" i="123" s="1"/>
  <c r="AV24" i="123" s="1"/>
  <c r="AW24" i="123" s="1"/>
  <c r="AZ24" i="123" s="1"/>
  <c r="F24" i="123" s="1"/>
  <c r="BG18" i="123"/>
  <c r="BG39" i="124"/>
  <c r="BG36" i="124"/>
  <c r="BC48" i="127"/>
  <c r="BC51" i="127"/>
  <c r="BC18" i="127"/>
  <c r="BC33" i="127"/>
  <c r="BC21" i="127"/>
  <c r="BC30" i="127"/>
  <c r="BC39" i="127"/>
  <c r="BC27" i="127"/>
  <c r="BC45" i="127"/>
  <c r="BC42" i="127"/>
  <c r="BC36" i="127"/>
  <c r="BC24" i="127"/>
  <c r="AL51" i="127"/>
  <c r="AP51" i="127" s="1"/>
  <c r="J51" i="127" s="1"/>
  <c r="AQ51" i="127" s="1"/>
  <c r="AL48" i="127"/>
  <c r="AL45" i="127"/>
  <c r="AL42" i="127"/>
  <c r="AL39" i="127"/>
  <c r="AP39" i="127" s="1"/>
  <c r="J39" i="127" s="1"/>
  <c r="AQ39" i="127" s="1"/>
  <c r="AL36" i="127"/>
  <c r="AL33" i="127"/>
  <c r="AL30" i="127"/>
  <c r="AP30" i="127" s="1"/>
  <c r="J30" i="127" s="1"/>
  <c r="AQ30" i="127" s="1"/>
  <c r="AL27" i="127"/>
  <c r="AP27" i="127" s="1"/>
  <c r="J27" i="127" s="1"/>
  <c r="AQ27" i="127" s="1"/>
  <c r="AL24" i="127"/>
  <c r="AL21" i="127"/>
  <c r="AL18" i="127"/>
  <c r="AP18" i="127" s="1"/>
  <c r="J18" i="127" s="1"/>
  <c r="AQ18" i="127" s="1"/>
  <c r="BC21" i="126"/>
  <c r="AP48" i="126"/>
  <c r="J48" i="126" s="1"/>
  <c r="AQ48" i="126" s="1"/>
  <c r="E48" i="126"/>
  <c r="AP42" i="126"/>
  <c r="J42" i="126" s="1"/>
  <c r="AQ42" i="126" s="1"/>
  <c r="E42" i="126"/>
  <c r="BC18" i="126"/>
  <c r="H51" i="126"/>
  <c r="H45" i="126"/>
  <c r="H48" i="126"/>
  <c r="H42" i="126"/>
  <c r="AX51" i="126"/>
  <c r="AP51" i="126"/>
  <c r="J51" i="126" s="1"/>
  <c r="AQ51" i="126" s="1"/>
  <c r="E51" i="126"/>
  <c r="AX45" i="126"/>
  <c r="AP45" i="126"/>
  <c r="J45" i="126" s="1"/>
  <c r="AQ45" i="126" s="1"/>
  <c r="E45" i="126"/>
  <c r="AX39" i="126"/>
  <c r="BC24" i="126"/>
  <c r="AL39" i="126"/>
  <c r="AL36" i="126"/>
  <c r="AP36" i="126" s="1"/>
  <c r="J36" i="126" s="1"/>
  <c r="AQ36" i="126" s="1"/>
  <c r="AL33" i="126"/>
  <c r="AP33" i="126" s="1"/>
  <c r="J33" i="126" s="1"/>
  <c r="AQ33" i="126" s="1"/>
  <c r="AL30" i="126"/>
  <c r="AL27" i="126"/>
  <c r="AL24" i="126"/>
  <c r="AL21" i="126"/>
  <c r="AL18" i="126"/>
  <c r="AP18" i="126" s="1"/>
  <c r="J18" i="126" s="1"/>
  <c r="AQ18" i="126" s="1"/>
  <c r="BG21" i="124"/>
  <c r="BG51" i="124"/>
  <c r="BG30" i="124"/>
  <c r="BG18" i="124"/>
  <c r="AT39" i="124"/>
  <c r="J39" i="124" s="1"/>
  <c r="AU39" i="124" s="1"/>
  <c r="BG27" i="124"/>
  <c r="BG33" i="124"/>
  <c r="BG48" i="124"/>
  <c r="BG42" i="124"/>
  <c r="BG24" i="124"/>
  <c r="AP51" i="124"/>
  <c r="AP48" i="124"/>
  <c r="AP45" i="124"/>
  <c r="AT45" i="124" s="1"/>
  <c r="J45" i="124" s="1"/>
  <c r="AU45" i="124" s="1"/>
  <c r="AP42" i="124"/>
  <c r="AP39" i="124"/>
  <c r="AP36" i="124"/>
  <c r="AT36" i="124" s="1"/>
  <c r="J36" i="124" s="1"/>
  <c r="AU36" i="124" s="1"/>
  <c r="AP33" i="124"/>
  <c r="AT33" i="124" s="1"/>
  <c r="J33" i="124" s="1"/>
  <c r="AU33" i="124" s="1"/>
  <c r="AP30" i="124"/>
  <c r="AP27" i="124"/>
  <c r="AT27" i="124" s="1"/>
  <c r="J27" i="124" s="1"/>
  <c r="AU27" i="124" s="1"/>
  <c r="AP24" i="124"/>
  <c r="AT24" i="124" s="1"/>
  <c r="J24" i="124" s="1"/>
  <c r="AU24" i="124" s="1"/>
  <c r="AP21" i="124"/>
  <c r="AT21" i="124" s="1"/>
  <c r="J21" i="124" s="1"/>
  <c r="AU21" i="124" s="1"/>
  <c r="AP18" i="124"/>
  <c r="AT18" i="124" s="1"/>
  <c r="J18" i="124" s="1"/>
  <c r="AU18" i="124" s="1"/>
  <c r="BD33" i="123"/>
  <c r="BE42" i="123"/>
  <c r="I48" i="123"/>
  <c r="I51" i="123"/>
  <c r="AV48" i="123"/>
  <c r="AW48" i="123" s="1"/>
  <c r="AZ48" i="123" s="1"/>
  <c r="F48" i="123" s="1"/>
  <c r="BC48" i="123" s="1"/>
  <c r="G48" i="123" s="1"/>
  <c r="I42" i="123"/>
  <c r="BF42" i="123"/>
  <c r="AV51" i="123"/>
  <c r="AW51" i="123" s="1"/>
  <c r="AZ51" i="123" s="1"/>
  <c r="F51" i="123" s="1"/>
  <c r="BC51" i="123" s="1"/>
  <c r="G51" i="123" s="1"/>
  <c r="BG48" i="123"/>
  <c r="AV39" i="123"/>
  <c r="AW39" i="123" s="1"/>
  <c r="AZ39" i="123" s="1"/>
  <c r="F39" i="123" s="1"/>
  <c r="BC39" i="123" s="1"/>
  <c r="G39" i="123" s="1"/>
  <c r="BG36" i="123"/>
  <c r="BG24" i="123"/>
  <c r="AP18" i="123"/>
  <c r="BC48" i="122"/>
  <c r="BC51" i="122"/>
  <c r="BC39" i="122"/>
  <c r="I36" i="122"/>
  <c r="BC27" i="122"/>
  <c r="I24" i="122"/>
  <c r="AR24" i="122"/>
  <c r="AS24" i="122" s="1"/>
  <c r="AV24" i="122" s="1"/>
  <c r="F24" i="122" s="1"/>
  <c r="AY24" i="122" s="1"/>
  <c r="G24" i="122" s="1"/>
  <c r="BC18" i="122"/>
  <c r="BC24" i="122"/>
  <c r="I39" i="122"/>
  <c r="BC30" i="122"/>
  <c r="BC36" i="122"/>
  <c r="BC42" i="122"/>
  <c r="BC45" i="122"/>
  <c r="BC33" i="122"/>
  <c r="I30" i="122"/>
  <c r="BC21" i="122"/>
  <c r="AL18" i="122"/>
  <c r="L18" i="121"/>
  <c r="N18" i="121" s="1"/>
  <c r="AK18" i="121"/>
  <c r="E18" i="121" s="1"/>
  <c r="AM18" i="121"/>
  <c r="AN18" i="121"/>
  <c r="AO18" i="121"/>
  <c r="AT18" i="121"/>
  <c r="AU18" i="121"/>
  <c r="AX18" i="121" s="1"/>
  <c r="AW18" i="121"/>
  <c r="L21" i="121"/>
  <c r="N21" i="121"/>
  <c r="AK21" i="121"/>
  <c r="E21" i="121" s="1"/>
  <c r="AM21" i="121"/>
  <c r="AN21" i="121"/>
  <c r="AO21" i="121"/>
  <c r="AT21" i="121"/>
  <c r="AU21" i="121"/>
  <c r="AX21" i="121" s="1"/>
  <c r="AW21" i="121"/>
  <c r="L24" i="121"/>
  <c r="N24" i="121"/>
  <c r="AK24" i="121"/>
  <c r="E24" i="121" s="1"/>
  <c r="AL24" i="121"/>
  <c r="H24" i="121" s="1"/>
  <c r="AM24" i="121"/>
  <c r="AN24" i="121"/>
  <c r="AO24" i="121"/>
  <c r="AT24" i="121"/>
  <c r="AU24" i="121"/>
  <c r="AX24" i="121" s="1"/>
  <c r="AW24" i="121"/>
  <c r="L27" i="121"/>
  <c r="N27" i="121" s="1"/>
  <c r="AK27" i="121"/>
  <c r="E27" i="121" s="1"/>
  <c r="AL27" i="121"/>
  <c r="H27" i="121" s="1"/>
  <c r="AM27" i="121"/>
  <c r="AN27" i="121"/>
  <c r="AO27" i="121"/>
  <c r="AT27" i="121"/>
  <c r="AU27" i="121"/>
  <c r="AX27" i="121" s="1"/>
  <c r="AW27" i="121"/>
  <c r="L30" i="121"/>
  <c r="N30" i="121"/>
  <c r="AK30" i="121"/>
  <c r="E30" i="121" s="1"/>
  <c r="AM30" i="121"/>
  <c r="AN30" i="121"/>
  <c r="AO30" i="121"/>
  <c r="AT30" i="121"/>
  <c r="AU30" i="121"/>
  <c r="AX30" i="121" s="1"/>
  <c r="AW30" i="121"/>
  <c r="L33" i="121"/>
  <c r="N33" i="121" s="1"/>
  <c r="AK33" i="121"/>
  <c r="E33" i="121" s="1"/>
  <c r="AM33" i="121"/>
  <c r="AN33" i="121"/>
  <c r="AO33" i="121"/>
  <c r="AT33" i="121"/>
  <c r="AU33" i="121"/>
  <c r="AX33" i="121" s="1"/>
  <c r="AW33" i="121"/>
  <c r="L36" i="121"/>
  <c r="N36" i="121"/>
  <c r="AK36" i="121"/>
  <c r="E36" i="121" s="1"/>
  <c r="AL36" i="121"/>
  <c r="H36" i="121" s="1"/>
  <c r="AM36" i="121"/>
  <c r="AN36" i="121"/>
  <c r="AO36" i="121"/>
  <c r="AT36" i="121"/>
  <c r="AU36" i="121"/>
  <c r="AX36" i="121" s="1"/>
  <c r="AW36" i="121"/>
  <c r="L39" i="121"/>
  <c r="N39" i="121" s="1"/>
  <c r="AK39" i="121"/>
  <c r="E39" i="121" s="1"/>
  <c r="AM39" i="121"/>
  <c r="AN39" i="121"/>
  <c r="AO39" i="121"/>
  <c r="AT39" i="121"/>
  <c r="AU39" i="121"/>
  <c r="AX39" i="121" s="1"/>
  <c r="AW39" i="121"/>
  <c r="L42" i="121"/>
  <c r="N42" i="121" s="1"/>
  <c r="AK42" i="121"/>
  <c r="E42" i="121" s="1"/>
  <c r="AL42" i="121"/>
  <c r="H42" i="121" s="1"/>
  <c r="AM42" i="121"/>
  <c r="AN42" i="121"/>
  <c r="AO42" i="121"/>
  <c r="AT42" i="121"/>
  <c r="AU42" i="121"/>
  <c r="AX42" i="121" s="1"/>
  <c r="AW42" i="121"/>
  <c r="L45" i="121"/>
  <c r="N45" i="121"/>
  <c r="AK45" i="121"/>
  <c r="E45" i="121" s="1"/>
  <c r="AM45" i="121"/>
  <c r="AN45" i="121"/>
  <c r="AO45" i="121"/>
  <c r="AT45" i="121"/>
  <c r="AU45" i="121"/>
  <c r="AX45" i="121" s="1"/>
  <c r="AW45" i="121"/>
  <c r="L48" i="121"/>
  <c r="N48" i="121"/>
  <c r="AK48" i="121"/>
  <c r="E48" i="121" s="1"/>
  <c r="AL48" i="121"/>
  <c r="H48" i="121" s="1"/>
  <c r="AM48" i="121"/>
  <c r="AN48" i="121"/>
  <c r="AO48" i="121"/>
  <c r="AT48" i="121"/>
  <c r="AU48" i="121"/>
  <c r="AX48" i="121" s="1"/>
  <c r="AW48" i="121"/>
  <c r="L51" i="121"/>
  <c r="N51" i="121" s="1"/>
  <c r="AK51" i="121"/>
  <c r="E51" i="121" s="1"/>
  <c r="AL51" i="121"/>
  <c r="H51" i="121" s="1"/>
  <c r="AM51" i="121"/>
  <c r="AN51" i="121"/>
  <c r="AO51" i="121"/>
  <c r="AT51" i="121"/>
  <c r="AU51" i="121"/>
  <c r="AX51" i="121" s="1"/>
  <c r="AW51" i="121"/>
  <c r="L18" i="120"/>
  <c r="N18" i="120" s="1"/>
  <c r="AK18" i="120"/>
  <c r="E18" i="120" s="1"/>
  <c r="AL18" i="120"/>
  <c r="H18" i="120" s="1"/>
  <c r="AM18" i="120"/>
  <c r="AN18" i="120"/>
  <c r="AO18" i="120"/>
  <c r="AT18" i="120"/>
  <c r="AU18" i="120"/>
  <c r="AX18" i="120" s="1"/>
  <c r="AW18" i="120"/>
  <c r="L21" i="120"/>
  <c r="N21" i="120" s="1"/>
  <c r="AK21" i="120"/>
  <c r="E21" i="120" s="1"/>
  <c r="AM21" i="120"/>
  <c r="AN21" i="120"/>
  <c r="AO21" i="120"/>
  <c r="AT21" i="120"/>
  <c r="AU21" i="120"/>
  <c r="AX21" i="120" s="1"/>
  <c r="AW21" i="120"/>
  <c r="L24" i="120"/>
  <c r="N24" i="120" s="1"/>
  <c r="BC24" i="120" s="1"/>
  <c r="AK24" i="120"/>
  <c r="E24" i="120" s="1"/>
  <c r="AL24" i="120"/>
  <c r="H24" i="120" s="1"/>
  <c r="AM24" i="120"/>
  <c r="AN24" i="120"/>
  <c r="AO24" i="120"/>
  <c r="AT24" i="120"/>
  <c r="AU24" i="120"/>
  <c r="AX24" i="120" s="1"/>
  <c r="AW24" i="120"/>
  <c r="L27" i="120"/>
  <c r="N27" i="120" s="1"/>
  <c r="AK27" i="120"/>
  <c r="E27" i="120" s="1"/>
  <c r="AL27" i="120"/>
  <c r="H27" i="120" s="1"/>
  <c r="AM27" i="120"/>
  <c r="AN27" i="120"/>
  <c r="AO27" i="120"/>
  <c r="AT27" i="120"/>
  <c r="AU27" i="120"/>
  <c r="AX27" i="120" s="1"/>
  <c r="AW27" i="120"/>
  <c r="L30" i="120"/>
  <c r="N30" i="120"/>
  <c r="BC30" i="120" s="1"/>
  <c r="AK30" i="120"/>
  <c r="E30" i="120" s="1"/>
  <c r="AL30" i="120"/>
  <c r="H30" i="120" s="1"/>
  <c r="AM30" i="120"/>
  <c r="AN30" i="120"/>
  <c r="AP30" i="120" s="1"/>
  <c r="J30" i="120" s="1"/>
  <c r="AQ30" i="120" s="1"/>
  <c r="AO30" i="120"/>
  <c r="AT30" i="120"/>
  <c r="AU30" i="120"/>
  <c r="AX30" i="120" s="1"/>
  <c r="AW30" i="120"/>
  <c r="L33" i="120"/>
  <c r="N33" i="120"/>
  <c r="AK33" i="120"/>
  <c r="E33" i="120" s="1"/>
  <c r="BC33" i="120" s="1"/>
  <c r="AM33" i="120"/>
  <c r="AN33" i="120"/>
  <c r="AO33" i="120"/>
  <c r="AT33" i="120"/>
  <c r="AU33" i="120"/>
  <c r="AX33" i="120" s="1"/>
  <c r="AW33" i="120"/>
  <c r="L36" i="120"/>
  <c r="N36" i="120" s="1"/>
  <c r="AK36" i="120"/>
  <c r="E36" i="120" s="1"/>
  <c r="AL36" i="120"/>
  <c r="H36" i="120" s="1"/>
  <c r="AM36" i="120"/>
  <c r="AN36" i="120"/>
  <c r="AO36" i="120"/>
  <c r="AT36" i="120"/>
  <c r="AU36" i="120"/>
  <c r="AX36" i="120" s="1"/>
  <c r="AW36" i="120"/>
  <c r="L39" i="120"/>
  <c r="N39" i="120" s="1"/>
  <c r="AK39" i="120"/>
  <c r="E39" i="120" s="1"/>
  <c r="AM39" i="120"/>
  <c r="AN39" i="120"/>
  <c r="AO39" i="120"/>
  <c r="AT39" i="120"/>
  <c r="AU39" i="120"/>
  <c r="AX39" i="120" s="1"/>
  <c r="AW39" i="120"/>
  <c r="L42" i="120"/>
  <c r="AP42" i="120" s="1"/>
  <c r="J42" i="120" s="1"/>
  <c r="AQ42" i="120" s="1"/>
  <c r="AK42" i="120"/>
  <c r="E42" i="120" s="1"/>
  <c r="AL42" i="120"/>
  <c r="H42" i="120" s="1"/>
  <c r="AM42" i="120"/>
  <c r="AN42" i="120"/>
  <c r="AO42" i="120"/>
  <c r="AT42" i="120"/>
  <c r="AU42" i="120"/>
  <c r="AX42" i="120" s="1"/>
  <c r="AW42" i="120"/>
  <c r="L45" i="120"/>
  <c r="N45" i="120"/>
  <c r="AK45" i="120"/>
  <c r="E45" i="120" s="1"/>
  <c r="AM45" i="120"/>
  <c r="AN45" i="120"/>
  <c r="AO45" i="120"/>
  <c r="AT45" i="120"/>
  <c r="AU45" i="120"/>
  <c r="AX45" i="120" s="1"/>
  <c r="AW45" i="120"/>
  <c r="L48" i="120"/>
  <c r="AP48" i="120" s="1"/>
  <c r="J48" i="120" s="1"/>
  <c r="AQ48" i="120" s="1"/>
  <c r="AK48" i="120"/>
  <c r="E48" i="120" s="1"/>
  <c r="AL48" i="120"/>
  <c r="H48" i="120" s="1"/>
  <c r="AM48" i="120"/>
  <c r="AN48" i="120"/>
  <c r="AO48" i="120"/>
  <c r="AT48" i="120"/>
  <c r="AU48" i="120"/>
  <c r="AX48" i="120" s="1"/>
  <c r="AW48" i="120"/>
  <c r="L51" i="120"/>
  <c r="N51" i="120"/>
  <c r="AK51" i="120"/>
  <c r="E51" i="120" s="1"/>
  <c r="AM51" i="120"/>
  <c r="AN51" i="120"/>
  <c r="AO51" i="120"/>
  <c r="AT51" i="120"/>
  <c r="AU51" i="120"/>
  <c r="AX51" i="120" s="1"/>
  <c r="AW51" i="120"/>
  <c r="L18" i="119"/>
  <c r="N18" i="119" s="1"/>
  <c r="AK18" i="119"/>
  <c r="E18" i="119" s="1"/>
  <c r="AM18" i="119"/>
  <c r="AN18" i="119"/>
  <c r="AO18" i="119"/>
  <c r="AT18" i="119"/>
  <c r="AU18" i="119" s="1"/>
  <c r="AX18" i="119" s="1"/>
  <c r="AW18" i="119"/>
  <c r="L21" i="119"/>
  <c r="N21" i="119"/>
  <c r="AK21" i="119"/>
  <c r="E21" i="119" s="1"/>
  <c r="AM21" i="119"/>
  <c r="AN21" i="119"/>
  <c r="AO21" i="119"/>
  <c r="AT21" i="119"/>
  <c r="AU21" i="119" s="1"/>
  <c r="AX21" i="119" s="1"/>
  <c r="AW21" i="119"/>
  <c r="L24" i="119"/>
  <c r="N24" i="119"/>
  <c r="AK24" i="119"/>
  <c r="E24" i="119" s="1"/>
  <c r="AM24" i="119"/>
  <c r="AN24" i="119"/>
  <c r="AO24" i="119"/>
  <c r="AT24" i="119"/>
  <c r="AU24" i="119" s="1"/>
  <c r="AX24" i="119" s="1"/>
  <c r="AW24" i="119"/>
  <c r="L27" i="119"/>
  <c r="N27" i="119"/>
  <c r="AK27" i="119"/>
  <c r="E27" i="119" s="1"/>
  <c r="AM27" i="119"/>
  <c r="AN27" i="119"/>
  <c r="AO27" i="119"/>
  <c r="AT27" i="119"/>
  <c r="AU27" i="119" s="1"/>
  <c r="AX27" i="119" s="1"/>
  <c r="AW27" i="119"/>
  <c r="L30" i="119"/>
  <c r="N30" i="119"/>
  <c r="AK30" i="119"/>
  <c r="AL30" i="119" s="1"/>
  <c r="AM30" i="119"/>
  <c r="AN30" i="119"/>
  <c r="AO30" i="119"/>
  <c r="AT30" i="119"/>
  <c r="AU30" i="119" s="1"/>
  <c r="AX30" i="119" s="1"/>
  <c r="AW30" i="119"/>
  <c r="L33" i="119"/>
  <c r="N33" i="119"/>
  <c r="AK33" i="119"/>
  <c r="AL33" i="119" s="1"/>
  <c r="AM33" i="119"/>
  <c r="AN33" i="119"/>
  <c r="AO33" i="119"/>
  <c r="AT33" i="119"/>
  <c r="AU33" i="119" s="1"/>
  <c r="AX33" i="119" s="1"/>
  <c r="AW33" i="119"/>
  <c r="L36" i="119"/>
  <c r="N36" i="119"/>
  <c r="AK36" i="119"/>
  <c r="AL36" i="119" s="1"/>
  <c r="AM36" i="119"/>
  <c r="AN36" i="119"/>
  <c r="AO36" i="119"/>
  <c r="AT36" i="119"/>
  <c r="AU36" i="119" s="1"/>
  <c r="AX36" i="119" s="1"/>
  <c r="AW36" i="119"/>
  <c r="E39" i="119"/>
  <c r="L39" i="119"/>
  <c r="N39" i="119" s="1"/>
  <c r="AK39" i="119"/>
  <c r="AL39" i="119" s="1"/>
  <c r="AM39" i="119"/>
  <c r="AN39" i="119"/>
  <c r="AO39" i="119"/>
  <c r="AT39" i="119"/>
  <c r="AU39" i="119" s="1"/>
  <c r="AW39" i="119"/>
  <c r="L42" i="119"/>
  <c r="N42" i="119" s="1"/>
  <c r="AK42" i="119"/>
  <c r="AL42" i="119" s="1"/>
  <c r="AM42" i="119"/>
  <c r="AN42" i="119"/>
  <c r="AO42" i="119"/>
  <c r="AT42" i="119"/>
  <c r="AU42" i="119" s="1"/>
  <c r="AW42" i="119"/>
  <c r="E45" i="119"/>
  <c r="L45" i="119"/>
  <c r="N45" i="119"/>
  <c r="AK45" i="119"/>
  <c r="AL45" i="119" s="1"/>
  <c r="AM45" i="119"/>
  <c r="AN45" i="119"/>
  <c r="AO45" i="119"/>
  <c r="AT45" i="119"/>
  <c r="AU45" i="119" s="1"/>
  <c r="AX45" i="119" s="1"/>
  <c r="AW45" i="119"/>
  <c r="L48" i="119"/>
  <c r="N48" i="119"/>
  <c r="AK48" i="119"/>
  <c r="AL48" i="119" s="1"/>
  <c r="AM48" i="119"/>
  <c r="AN48" i="119"/>
  <c r="AO48" i="119"/>
  <c r="AT48" i="119"/>
  <c r="AU48" i="119" s="1"/>
  <c r="AX48" i="119" s="1"/>
  <c r="AW48" i="119"/>
  <c r="L51" i="119"/>
  <c r="N51" i="119"/>
  <c r="AK51" i="119"/>
  <c r="AL51" i="119" s="1"/>
  <c r="AM51" i="119"/>
  <c r="AN51" i="119"/>
  <c r="AO51" i="119"/>
  <c r="AP51" i="119" s="1"/>
  <c r="J51" i="119" s="1"/>
  <c r="AQ51" i="119" s="1"/>
  <c r="AR51" i="119" s="1"/>
  <c r="AS51" i="119" s="1"/>
  <c r="AV51" i="119" s="1"/>
  <c r="F51" i="119" s="1"/>
  <c r="AY51" i="119" s="1"/>
  <c r="AT51" i="119"/>
  <c r="AU51" i="119" s="1"/>
  <c r="AW51" i="119"/>
  <c r="L18" i="118"/>
  <c r="N18" i="118" s="1"/>
  <c r="AK18" i="118"/>
  <c r="E18" i="118" s="1"/>
  <c r="AM18" i="118"/>
  <c r="AN18" i="118"/>
  <c r="AO18" i="118"/>
  <c r="AT18" i="118"/>
  <c r="AU18" i="118"/>
  <c r="AX18" i="118" s="1"/>
  <c r="AW18" i="118"/>
  <c r="L21" i="118"/>
  <c r="N21" i="118"/>
  <c r="AK21" i="118"/>
  <c r="E21" i="118" s="1"/>
  <c r="AM21" i="118"/>
  <c r="AN21" i="118"/>
  <c r="AO21" i="118"/>
  <c r="AT21" i="118"/>
  <c r="AU21" i="118"/>
  <c r="AX21" i="118" s="1"/>
  <c r="AW21" i="118"/>
  <c r="L24" i="118"/>
  <c r="N24" i="118" s="1"/>
  <c r="AK24" i="118"/>
  <c r="E24" i="118" s="1"/>
  <c r="AM24" i="118"/>
  <c r="AN24" i="118"/>
  <c r="AO24" i="118"/>
  <c r="AT24" i="118"/>
  <c r="AU24" i="118"/>
  <c r="AX24" i="118" s="1"/>
  <c r="AW24" i="118"/>
  <c r="L27" i="118"/>
  <c r="N27" i="118"/>
  <c r="AK27" i="118"/>
  <c r="E27" i="118" s="1"/>
  <c r="BC27" i="118" s="1"/>
  <c r="AM27" i="118"/>
  <c r="AN27" i="118"/>
  <c r="AO27" i="118"/>
  <c r="AT27" i="118"/>
  <c r="AU27" i="118"/>
  <c r="AX27" i="118" s="1"/>
  <c r="AW27" i="118"/>
  <c r="L30" i="118"/>
  <c r="N30" i="118" s="1"/>
  <c r="AK30" i="118"/>
  <c r="E30" i="118" s="1"/>
  <c r="AM30" i="118"/>
  <c r="AN30" i="118"/>
  <c r="AO30" i="118"/>
  <c r="AT30" i="118"/>
  <c r="AU30" i="118"/>
  <c r="AX30" i="118" s="1"/>
  <c r="AW30" i="118"/>
  <c r="L33" i="118"/>
  <c r="N33" i="118"/>
  <c r="AK33" i="118"/>
  <c r="E33" i="118" s="1"/>
  <c r="AM33" i="118"/>
  <c r="AN33" i="118"/>
  <c r="AO33" i="118"/>
  <c r="AT33" i="118"/>
  <c r="AU33" i="118"/>
  <c r="AX33" i="118" s="1"/>
  <c r="AW33" i="118"/>
  <c r="BC33" i="118"/>
  <c r="L36" i="118"/>
  <c r="N36" i="118" s="1"/>
  <c r="AK36" i="118"/>
  <c r="E36" i="118" s="1"/>
  <c r="AM36" i="118"/>
  <c r="AN36" i="118"/>
  <c r="AO36" i="118"/>
  <c r="AT36" i="118"/>
  <c r="AU36" i="118"/>
  <c r="AX36" i="118" s="1"/>
  <c r="AW36" i="118"/>
  <c r="L39" i="118"/>
  <c r="N39" i="118"/>
  <c r="AK39" i="118"/>
  <c r="E39" i="118" s="1"/>
  <c r="BC39" i="118" s="1"/>
  <c r="AM39" i="118"/>
  <c r="AN39" i="118"/>
  <c r="AO39" i="118"/>
  <c r="AT39" i="118"/>
  <c r="AU39" i="118"/>
  <c r="AX39" i="118" s="1"/>
  <c r="AW39" i="118"/>
  <c r="L42" i="118"/>
  <c r="N42" i="118" s="1"/>
  <c r="AK42" i="118"/>
  <c r="E42" i="118" s="1"/>
  <c r="AM42" i="118"/>
  <c r="AN42" i="118"/>
  <c r="AO42" i="118"/>
  <c r="AT42" i="118"/>
  <c r="AU42" i="118"/>
  <c r="AX42" i="118" s="1"/>
  <c r="AW42" i="118"/>
  <c r="L45" i="118"/>
  <c r="N45" i="118"/>
  <c r="AK45" i="118"/>
  <c r="E45" i="118" s="1"/>
  <c r="BC45" i="118" s="1"/>
  <c r="AM45" i="118"/>
  <c r="AN45" i="118"/>
  <c r="AO45" i="118"/>
  <c r="AT45" i="118"/>
  <c r="AU45" i="118"/>
  <c r="AX45" i="118" s="1"/>
  <c r="AW45" i="118"/>
  <c r="L48" i="118"/>
  <c r="N48" i="118" s="1"/>
  <c r="AK48" i="118"/>
  <c r="E48" i="118" s="1"/>
  <c r="AM48" i="118"/>
  <c r="AN48" i="118"/>
  <c r="AO48" i="118"/>
  <c r="AT48" i="118"/>
  <c r="AU48" i="118"/>
  <c r="AX48" i="118" s="1"/>
  <c r="AW48" i="118"/>
  <c r="L51" i="118"/>
  <c r="N51" i="118" s="1"/>
  <c r="AK51" i="118"/>
  <c r="E51" i="118" s="1"/>
  <c r="AM51" i="118"/>
  <c r="AN51" i="118"/>
  <c r="AO51" i="118"/>
  <c r="AT51" i="118"/>
  <c r="AU51" i="118"/>
  <c r="AX51" i="118" s="1"/>
  <c r="AW51" i="118"/>
  <c r="L18" i="117"/>
  <c r="N18" i="117"/>
  <c r="AO18" i="117"/>
  <c r="E18" i="117" s="1"/>
  <c r="AQ18" i="117"/>
  <c r="AR18" i="117"/>
  <c r="AS18" i="117"/>
  <c r="AX18" i="117"/>
  <c r="AY18" i="117"/>
  <c r="BB18" i="117" s="1"/>
  <c r="BA18" i="117"/>
  <c r="L21" i="117"/>
  <c r="N21" i="117" s="1"/>
  <c r="AO21" i="117"/>
  <c r="E21" i="117" s="1"/>
  <c r="AQ21" i="117"/>
  <c r="AR21" i="117"/>
  <c r="AS21" i="117"/>
  <c r="AX21" i="117"/>
  <c r="AY21" i="117"/>
  <c r="BB21" i="117" s="1"/>
  <c r="BA21" i="117"/>
  <c r="L24" i="117"/>
  <c r="N24" i="117"/>
  <c r="AO24" i="117"/>
  <c r="E24" i="117" s="1"/>
  <c r="AQ24" i="117"/>
  <c r="AR24" i="117"/>
  <c r="AS24" i="117"/>
  <c r="AX24" i="117"/>
  <c r="AY24" i="117"/>
  <c r="BB24" i="117" s="1"/>
  <c r="BA24" i="117"/>
  <c r="L27" i="117"/>
  <c r="N27" i="117" s="1"/>
  <c r="AO27" i="117"/>
  <c r="E27" i="117" s="1"/>
  <c r="AQ27" i="117"/>
  <c r="AR27" i="117"/>
  <c r="AS27" i="117"/>
  <c r="AX27" i="117"/>
  <c r="AY27" i="117"/>
  <c r="BB27" i="117" s="1"/>
  <c r="BA27" i="117"/>
  <c r="L30" i="117"/>
  <c r="N30" i="117"/>
  <c r="AO30" i="117"/>
  <c r="E30" i="117" s="1"/>
  <c r="AQ30" i="117"/>
  <c r="AR30" i="117"/>
  <c r="AS30" i="117"/>
  <c r="AX30" i="117"/>
  <c r="AY30" i="117"/>
  <c r="BB30" i="117" s="1"/>
  <c r="BA30" i="117"/>
  <c r="L33" i="117"/>
  <c r="N33" i="117" s="1"/>
  <c r="AO33" i="117"/>
  <c r="E33" i="117" s="1"/>
  <c r="AQ33" i="117"/>
  <c r="AR33" i="117"/>
  <c r="AS33" i="117"/>
  <c r="AX33" i="117"/>
  <c r="AY33" i="117"/>
  <c r="BB33" i="117" s="1"/>
  <c r="BA33" i="117"/>
  <c r="L36" i="117"/>
  <c r="N36" i="117" s="1"/>
  <c r="AO36" i="117"/>
  <c r="E36" i="117" s="1"/>
  <c r="AQ36" i="117"/>
  <c r="AR36" i="117"/>
  <c r="AS36" i="117"/>
  <c r="AX36" i="117"/>
  <c r="AY36" i="117"/>
  <c r="BB36" i="117" s="1"/>
  <c r="BA36" i="117"/>
  <c r="L39" i="117"/>
  <c r="N39" i="117"/>
  <c r="AO39" i="117"/>
  <c r="E39" i="117" s="1"/>
  <c r="BG39" i="117" s="1"/>
  <c r="AQ39" i="117"/>
  <c r="AR39" i="117"/>
  <c r="AS39" i="117"/>
  <c r="AX39" i="117"/>
  <c r="AY39" i="117"/>
  <c r="BB39" i="117" s="1"/>
  <c r="BA39" i="117"/>
  <c r="L42" i="117"/>
  <c r="N42" i="117"/>
  <c r="AO42" i="117"/>
  <c r="E42" i="117" s="1"/>
  <c r="AQ42" i="117"/>
  <c r="AR42" i="117"/>
  <c r="AS42" i="117"/>
  <c r="AX42" i="117"/>
  <c r="AY42" i="117"/>
  <c r="BB42" i="117" s="1"/>
  <c r="BA42" i="117"/>
  <c r="L45" i="117"/>
  <c r="N45" i="117" s="1"/>
  <c r="AO45" i="117"/>
  <c r="E45" i="117" s="1"/>
  <c r="AQ45" i="117"/>
  <c r="AR45" i="117"/>
  <c r="AS45" i="117"/>
  <c r="AX45" i="117"/>
  <c r="AY45" i="117"/>
  <c r="BB45" i="117" s="1"/>
  <c r="BA45" i="117"/>
  <c r="L48" i="117"/>
  <c r="N48" i="117" s="1"/>
  <c r="AO48" i="117"/>
  <c r="E48" i="117" s="1"/>
  <c r="AQ48" i="117"/>
  <c r="AR48" i="117"/>
  <c r="AS48" i="117"/>
  <c r="AX48" i="117"/>
  <c r="AY48" i="117"/>
  <c r="BB48" i="117" s="1"/>
  <c r="BA48" i="117"/>
  <c r="L51" i="117"/>
  <c r="N51" i="117"/>
  <c r="AO51" i="117"/>
  <c r="E51" i="117" s="1"/>
  <c r="BG51" i="117" s="1"/>
  <c r="AQ51" i="117"/>
  <c r="AR51" i="117"/>
  <c r="AS51" i="117"/>
  <c r="AX51" i="117"/>
  <c r="AY51" i="117"/>
  <c r="BB51" i="117" s="1"/>
  <c r="BA51" i="117"/>
  <c r="L18" i="116"/>
  <c r="N18" i="116" s="1"/>
  <c r="AK18" i="116"/>
  <c r="E18" i="116" s="1"/>
  <c r="AM18" i="116"/>
  <c r="AN18" i="116"/>
  <c r="AO18" i="116"/>
  <c r="AT18" i="116"/>
  <c r="AU18" i="116"/>
  <c r="AX18" i="116" s="1"/>
  <c r="AW18" i="116"/>
  <c r="L21" i="116"/>
  <c r="N21" i="116" s="1"/>
  <c r="AK21" i="116"/>
  <c r="E21" i="116" s="1"/>
  <c r="AM21" i="116"/>
  <c r="AN21" i="116"/>
  <c r="AO21" i="116"/>
  <c r="AT21" i="116"/>
  <c r="AU21" i="116"/>
  <c r="AX21" i="116" s="1"/>
  <c r="AW21" i="116"/>
  <c r="L24" i="116"/>
  <c r="N24" i="116" s="1"/>
  <c r="AK24" i="116"/>
  <c r="E24" i="116" s="1"/>
  <c r="AM24" i="116"/>
  <c r="AN24" i="116"/>
  <c r="AO24" i="116"/>
  <c r="AT24" i="116"/>
  <c r="AU24" i="116"/>
  <c r="AX24" i="116" s="1"/>
  <c r="AW24" i="116"/>
  <c r="L27" i="116"/>
  <c r="N27" i="116" s="1"/>
  <c r="AK27" i="116"/>
  <c r="E27" i="116" s="1"/>
  <c r="AM27" i="116"/>
  <c r="AN27" i="116"/>
  <c r="AO27" i="116"/>
  <c r="AT27" i="116"/>
  <c r="AU27" i="116"/>
  <c r="AX27" i="116" s="1"/>
  <c r="AW27" i="116"/>
  <c r="L30" i="116"/>
  <c r="N30" i="116"/>
  <c r="AK30" i="116"/>
  <c r="E30" i="116" s="1"/>
  <c r="BC30" i="116" s="1"/>
  <c r="AM30" i="116"/>
  <c r="AN30" i="116"/>
  <c r="AO30" i="116"/>
  <c r="AT30" i="116"/>
  <c r="AU30" i="116"/>
  <c r="AX30" i="116" s="1"/>
  <c r="AW30" i="116"/>
  <c r="L33" i="116"/>
  <c r="N33" i="116" s="1"/>
  <c r="AK33" i="116"/>
  <c r="E33" i="116" s="1"/>
  <c r="AM33" i="116"/>
  <c r="AN33" i="116"/>
  <c r="AO33" i="116"/>
  <c r="AT33" i="116"/>
  <c r="AU33" i="116"/>
  <c r="AX33" i="116" s="1"/>
  <c r="AW33" i="116"/>
  <c r="L36" i="116"/>
  <c r="N36" i="116" s="1"/>
  <c r="AK36" i="116"/>
  <c r="E36" i="116" s="1"/>
  <c r="BC36" i="116" s="1"/>
  <c r="AM36" i="116"/>
  <c r="AN36" i="116"/>
  <c r="AO36" i="116"/>
  <c r="AT36" i="116"/>
  <c r="AU36" i="116"/>
  <c r="AX36" i="116" s="1"/>
  <c r="AW36" i="116"/>
  <c r="L39" i="116"/>
  <c r="N39" i="116" s="1"/>
  <c r="AK39" i="116"/>
  <c r="E39" i="116" s="1"/>
  <c r="AM39" i="116"/>
  <c r="AN39" i="116"/>
  <c r="AO39" i="116"/>
  <c r="AT39" i="116"/>
  <c r="AU39" i="116"/>
  <c r="AX39" i="116" s="1"/>
  <c r="AW39" i="116"/>
  <c r="L42" i="116"/>
  <c r="N42" i="116"/>
  <c r="AK42" i="116"/>
  <c r="E42" i="116" s="1"/>
  <c r="AM42" i="116"/>
  <c r="AN42" i="116"/>
  <c r="AO42" i="116"/>
  <c r="AT42" i="116"/>
  <c r="AU42" i="116"/>
  <c r="AX42" i="116" s="1"/>
  <c r="AW42" i="116"/>
  <c r="L45" i="116"/>
  <c r="N45" i="116" s="1"/>
  <c r="BC45" i="116" s="1"/>
  <c r="AK45" i="116"/>
  <c r="E45" i="116" s="1"/>
  <c r="AM45" i="116"/>
  <c r="AN45" i="116"/>
  <c r="AO45" i="116"/>
  <c r="AT45" i="116"/>
  <c r="AU45" i="116"/>
  <c r="AX45" i="116" s="1"/>
  <c r="AW45" i="116"/>
  <c r="L48" i="116"/>
  <c r="N48" i="116" s="1"/>
  <c r="AK48" i="116"/>
  <c r="AM48" i="116"/>
  <c r="AN48" i="116"/>
  <c r="AO48" i="116"/>
  <c r="AT48" i="116"/>
  <c r="AU48" i="116"/>
  <c r="AW48" i="116"/>
  <c r="L51" i="116"/>
  <c r="N51" i="116" s="1"/>
  <c r="AK51" i="116"/>
  <c r="AL51" i="116" s="1"/>
  <c r="AM51" i="116"/>
  <c r="AN51" i="116"/>
  <c r="AO51" i="116"/>
  <c r="AT51" i="116"/>
  <c r="AU51" i="116"/>
  <c r="AX51" i="116" s="1"/>
  <c r="AW51" i="116"/>
  <c r="L18" i="115"/>
  <c r="N18" i="115" s="1"/>
  <c r="AO18" i="115"/>
  <c r="E18" i="115" s="1"/>
  <c r="AQ18" i="115"/>
  <c r="AR18" i="115"/>
  <c r="AS18" i="115"/>
  <c r="AX18" i="115"/>
  <c r="AY18" i="115"/>
  <c r="BB18" i="115" s="1"/>
  <c r="BA18" i="115"/>
  <c r="L21" i="115"/>
  <c r="N21" i="115" s="1"/>
  <c r="AO21" i="115"/>
  <c r="E21" i="115" s="1"/>
  <c r="AQ21" i="115"/>
  <c r="AR21" i="115"/>
  <c r="AS21" i="115"/>
  <c r="AX21" i="115"/>
  <c r="AY21" i="115"/>
  <c r="BB21" i="115" s="1"/>
  <c r="BA21" i="115"/>
  <c r="L24" i="115"/>
  <c r="N24" i="115"/>
  <c r="AO24" i="115"/>
  <c r="E24" i="115" s="1"/>
  <c r="AQ24" i="115"/>
  <c r="AR24" i="115"/>
  <c r="AS24" i="115"/>
  <c r="AX24" i="115"/>
  <c r="AY24" i="115"/>
  <c r="BB24" i="115" s="1"/>
  <c r="BA24" i="115"/>
  <c r="L27" i="115"/>
  <c r="N27" i="115" s="1"/>
  <c r="AO27" i="115"/>
  <c r="E27" i="115" s="1"/>
  <c r="AQ27" i="115"/>
  <c r="AR27" i="115"/>
  <c r="AS27" i="115"/>
  <c r="AX27" i="115"/>
  <c r="AY27" i="115"/>
  <c r="BB27" i="115" s="1"/>
  <c r="BA27" i="115"/>
  <c r="L30" i="115"/>
  <c r="N30" i="115" s="1"/>
  <c r="AO30" i="115"/>
  <c r="E30" i="115" s="1"/>
  <c r="AQ30" i="115"/>
  <c r="AR30" i="115"/>
  <c r="AS30" i="115"/>
  <c r="AX30" i="115"/>
  <c r="AY30" i="115"/>
  <c r="BB30" i="115" s="1"/>
  <c r="BA30" i="115"/>
  <c r="L33" i="115"/>
  <c r="N33" i="115" s="1"/>
  <c r="AO33" i="115"/>
  <c r="E33" i="115" s="1"/>
  <c r="AQ33" i="115"/>
  <c r="AR33" i="115"/>
  <c r="AS33" i="115"/>
  <c r="AX33" i="115"/>
  <c r="AY33" i="115"/>
  <c r="BB33" i="115" s="1"/>
  <c r="BA33" i="115"/>
  <c r="L36" i="115"/>
  <c r="N36" i="115"/>
  <c r="AO36" i="115"/>
  <c r="E36" i="115" s="1"/>
  <c r="AQ36" i="115"/>
  <c r="AR36" i="115"/>
  <c r="AS36" i="115"/>
  <c r="AX36" i="115"/>
  <c r="AY36" i="115"/>
  <c r="BB36" i="115" s="1"/>
  <c r="BA36" i="115"/>
  <c r="L39" i="115"/>
  <c r="N39" i="115" s="1"/>
  <c r="AO39" i="115"/>
  <c r="E39" i="115" s="1"/>
  <c r="AQ39" i="115"/>
  <c r="AR39" i="115"/>
  <c r="AS39" i="115"/>
  <c r="AX39" i="115"/>
  <c r="AY39" i="115"/>
  <c r="BB39" i="115" s="1"/>
  <c r="BA39" i="115"/>
  <c r="L42" i="115"/>
  <c r="N42" i="115" s="1"/>
  <c r="AO42" i="115"/>
  <c r="E42" i="115" s="1"/>
  <c r="AQ42" i="115"/>
  <c r="AR42" i="115"/>
  <c r="AS42" i="115"/>
  <c r="AX42" i="115"/>
  <c r="AY42" i="115"/>
  <c r="BB42" i="115" s="1"/>
  <c r="BA42" i="115"/>
  <c r="L45" i="115"/>
  <c r="N45" i="115" s="1"/>
  <c r="AO45" i="115"/>
  <c r="E45" i="115" s="1"/>
  <c r="AQ45" i="115"/>
  <c r="AR45" i="115"/>
  <c r="AS45" i="115"/>
  <c r="AX45" i="115"/>
  <c r="AY45" i="115"/>
  <c r="BB45" i="115" s="1"/>
  <c r="BA45" i="115"/>
  <c r="L48" i="115"/>
  <c r="N48" i="115"/>
  <c r="AO48" i="115"/>
  <c r="E48" i="115" s="1"/>
  <c r="AQ48" i="115"/>
  <c r="AR48" i="115"/>
  <c r="AS48" i="115"/>
  <c r="AX48" i="115"/>
  <c r="AY48" i="115"/>
  <c r="BB48" i="115" s="1"/>
  <c r="BA48" i="115"/>
  <c r="L51" i="115"/>
  <c r="N51" i="115" s="1"/>
  <c r="AO51" i="115"/>
  <c r="E51" i="115" s="1"/>
  <c r="AQ51" i="115"/>
  <c r="AR51" i="115"/>
  <c r="AS51" i="115"/>
  <c r="AX51" i="115"/>
  <c r="AY51" i="115"/>
  <c r="BB51" i="115" s="1"/>
  <c r="BA51" i="115"/>
  <c r="L18" i="114"/>
  <c r="N18" i="114" s="1"/>
  <c r="BG18" i="114" s="1"/>
  <c r="AO18" i="114"/>
  <c r="E18" i="114" s="1"/>
  <c r="AP18" i="114"/>
  <c r="H18" i="114" s="1"/>
  <c r="AQ18" i="114"/>
  <c r="AR18" i="114"/>
  <c r="AS18" i="114"/>
  <c r="AX18" i="114"/>
  <c r="AY18" i="114"/>
  <c r="BB18" i="114" s="1"/>
  <c r="BA18" i="114"/>
  <c r="L21" i="114"/>
  <c r="N21" i="114" s="1"/>
  <c r="AO21" i="114"/>
  <c r="E21" i="114" s="1"/>
  <c r="AP21" i="114"/>
  <c r="H21" i="114" s="1"/>
  <c r="AQ21" i="114"/>
  <c r="AR21" i="114"/>
  <c r="AS21" i="114"/>
  <c r="AX21" i="114"/>
  <c r="AY21" i="114"/>
  <c r="BB21" i="114" s="1"/>
  <c r="BA21" i="114"/>
  <c r="L24" i="114"/>
  <c r="N24" i="114" s="1"/>
  <c r="AO24" i="114"/>
  <c r="E24" i="114" s="1"/>
  <c r="AQ24" i="114"/>
  <c r="AR24" i="114"/>
  <c r="AS24" i="114"/>
  <c r="AX24" i="114"/>
  <c r="AY24" i="114"/>
  <c r="BB24" i="114" s="1"/>
  <c r="BA24" i="114"/>
  <c r="L27" i="114"/>
  <c r="N27" i="114" s="1"/>
  <c r="AO27" i="114"/>
  <c r="E27" i="114" s="1"/>
  <c r="AQ27" i="114"/>
  <c r="AR27" i="114"/>
  <c r="AS27" i="114"/>
  <c r="AX27" i="114"/>
  <c r="AY27" i="114"/>
  <c r="BB27" i="114" s="1"/>
  <c r="BA27" i="114"/>
  <c r="L30" i="114"/>
  <c r="N30" i="114" s="1"/>
  <c r="BG30" i="114" s="1"/>
  <c r="AO30" i="114"/>
  <c r="E30" i="114" s="1"/>
  <c r="AP30" i="114"/>
  <c r="H30" i="114" s="1"/>
  <c r="AQ30" i="114"/>
  <c r="AR30" i="114"/>
  <c r="AS30" i="114"/>
  <c r="AX30" i="114"/>
  <c r="AY30" i="114"/>
  <c r="BB30" i="114" s="1"/>
  <c r="BA30" i="114"/>
  <c r="L33" i="114"/>
  <c r="N33" i="114"/>
  <c r="AO33" i="114"/>
  <c r="E33" i="114" s="1"/>
  <c r="AQ33" i="114"/>
  <c r="AR33" i="114"/>
  <c r="AS33" i="114"/>
  <c r="AX33" i="114"/>
  <c r="AY33" i="114"/>
  <c r="BB33" i="114" s="1"/>
  <c r="BA33" i="114"/>
  <c r="L36" i="114"/>
  <c r="N36" i="114" s="1"/>
  <c r="AO36" i="114"/>
  <c r="E36" i="114" s="1"/>
  <c r="AP36" i="114"/>
  <c r="H36" i="114" s="1"/>
  <c r="AQ36" i="114"/>
  <c r="AR36" i="114"/>
  <c r="AS36" i="114"/>
  <c r="AX36" i="114"/>
  <c r="AY36" i="114"/>
  <c r="BB36" i="114" s="1"/>
  <c r="BA36" i="114"/>
  <c r="L39" i="114"/>
  <c r="N39" i="114" s="1"/>
  <c r="AO39" i="114"/>
  <c r="E39" i="114" s="1"/>
  <c r="AQ39" i="114"/>
  <c r="AR39" i="114"/>
  <c r="AS39" i="114"/>
  <c r="AX39" i="114"/>
  <c r="AY39" i="114"/>
  <c r="BB39" i="114" s="1"/>
  <c r="BA39" i="114"/>
  <c r="L42" i="114"/>
  <c r="N42" i="114" s="1"/>
  <c r="AO42" i="114"/>
  <c r="E42" i="114" s="1"/>
  <c r="AQ42" i="114"/>
  <c r="AR42" i="114"/>
  <c r="AS42" i="114"/>
  <c r="AX42" i="114"/>
  <c r="AY42" i="114"/>
  <c r="BB42" i="114" s="1"/>
  <c r="BA42" i="114"/>
  <c r="L45" i="114"/>
  <c r="N45" i="114" s="1"/>
  <c r="AO45" i="114"/>
  <c r="E45" i="114" s="1"/>
  <c r="AQ45" i="114"/>
  <c r="AR45" i="114"/>
  <c r="AS45" i="114"/>
  <c r="AX45" i="114"/>
  <c r="AY45" i="114"/>
  <c r="BB45" i="114" s="1"/>
  <c r="BA45" i="114"/>
  <c r="L48" i="114"/>
  <c r="N48" i="114" s="1"/>
  <c r="AO48" i="114"/>
  <c r="E48" i="114" s="1"/>
  <c r="AP48" i="114"/>
  <c r="AQ48" i="114"/>
  <c r="AR48" i="114"/>
  <c r="AS48" i="114"/>
  <c r="AX48" i="114"/>
  <c r="AY48" i="114"/>
  <c r="BB48" i="114" s="1"/>
  <c r="BA48" i="114"/>
  <c r="L51" i="114"/>
  <c r="N51" i="114" s="1"/>
  <c r="AO51" i="114"/>
  <c r="E51" i="114" s="1"/>
  <c r="AQ51" i="114"/>
  <c r="AR51" i="114"/>
  <c r="AS51" i="114"/>
  <c r="AX51" i="114"/>
  <c r="AY51" i="114"/>
  <c r="BB51" i="114" s="1"/>
  <c r="BA51" i="114"/>
  <c r="L18" i="113"/>
  <c r="N18" i="113"/>
  <c r="AO18" i="113"/>
  <c r="E18" i="113" s="1"/>
  <c r="AP18" i="113"/>
  <c r="H18" i="113" s="1"/>
  <c r="AQ18" i="113"/>
  <c r="AR18" i="113"/>
  <c r="AS18" i="113"/>
  <c r="AX18" i="113"/>
  <c r="AY18" i="113"/>
  <c r="BB18" i="113" s="1"/>
  <c r="BA18" i="113"/>
  <c r="L21" i="113"/>
  <c r="N21" i="113" s="1"/>
  <c r="AO21" i="113"/>
  <c r="E21" i="113" s="1"/>
  <c r="AQ21" i="113"/>
  <c r="AR21" i="113"/>
  <c r="AS21" i="113"/>
  <c r="AX21" i="113"/>
  <c r="AY21" i="113"/>
  <c r="BB21" i="113" s="1"/>
  <c r="BA21" i="113"/>
  <c r="L24" i="113"/>
  <c r="N24" i="113" s="1"/>
  <c r="AO24" i="113"/>
  <c r="E24" i="113" s="1"/>
  <c r="AP24" i="113"/>
  <c r="H24" i="113" s="1"/>
  <c r="AQ24" i="113"/>
  <c r="AR24" i="113"/>
  <c r="AS24" i="113"/>
  <c r="AX24" i="113"/>
  <c r="AY24" i="113"/>
  <c r="BB24" i="113" s="1"/>
  <c r="BA24" i="113"/>
  <c r="L27" i="113"/>
  <c r="N27" i="113"/>
  <c r="AO27" i="113"/>
  <c r="E27" i="113" s="1"/>
  <c r="AQ27" i="113"/>
  <c r="AR27" i="113"/>
  <c r="AS27" i="113"/>
  <c r="AX27" i="113"/>
  <c r="AY27" i="113"/>
  <c r="BB27" i="113" s="1"/>
  <c r="BA27" i="113"/>
  <c r="L30" i="113"/>
  <c r="N30" i="113"/>
  <c r="AO30" i="113"/>
  <c r="E30" i="113" s="1"/>
  <c r="AP30" i="113"/>
  <c r="H30" i="113" s="1"/>
  <c r="AQ30" i="113"/>
  <c r="AR30" i="113"/>
  <c r="AS30" i="113"/>
  <c r="AX30" i="113"/>
  <c r="AY30" i="113"/>
  <c r="BB30" i="113" s="1"/>
  <c r="BA30" i="113"/>
  <c r="L33" i="113"/>
  <c r="N33" i="113" s="1"/>
  <c r="AO33" i="113"/>
  <c r="E33" i="113" s="1"/>
  <c r="AP33" i="113"/>
  <c r="H33" i="113" s="1"/>
  <c r="AQ33" i="113"/>
  <c r="AR33" i="113"/>
  <c r="AS33" i="113"/>
  <c r="AX33" i="113"/>
  <c r="AY33" i="113"/>
  <c r="BB33" i="113" s="1"/>
  <c r="BA33" i="113"/>
  <c r="L36" i="113"/>
  <c r="N36" i="113"/>
  <c r="AO36" i="113"/>
  <c r="E36" i="113" s="1"/>
  <c r="AQ36" i="113"/>
  <c r="AR36" i="113"/>
  <c r="AS36" i="113"/>
  <c r="AX36" i="113"/>
  <c r="AY36" i="113"/>
  <c r="BB36" i="113" s="1"/>
  <c r="BA36" i="113"/>
  <c r="L39" i="113"/>
  <c r="N39" i="113" s="1"/>
  <c r="AO39" i="113"/>
  <c r="E39" i="113" s="1"/>
  <c r="AP39" i="113"/>
  <c r="H39" i="113" s="1"/>
  <c r="AQ39" i="113"/>
  <c r="AR39" i="113"/>
  <c r="AS39" i="113"/>
  <c r="AX39" i="113"/>
  <c r="AY39" i="113"/>
  <c r="BB39" i="113" s="1"/>
  <c r="BA39" i="113"/>
  <c r="L42" i="113"/>
  <c r="N42" i="113"/>
  <c r="AO42" i="113"/>
  <c r="E42" i="113" s="1"/>
  <c r="AQ42" i="113"/>
  <c r="AR42" i="113"/>
  <c r="AS42" i="113"/>
  <c r="AX42" i="113"/>
  <c r="AY42" i="113"/>
  <c r="BB42" i="113" s="1"/>
  <c r="BA42" i="113"/>
  <c r="L45" i="113"/>
  <c r="N45" i="113" s="1"/>
  <c r="AO45" i="113"/>
  <c r="E45" i="113" s="1"/>
  <c r="AQ45" i="113"/>
  <c r="AR45" i="113"/>
  <c r="AS45" i="113"/>
  <c r="AX45" i="113"/>
  <c r="AY45" i="113"/>
  <c r="BB45" i="113" s="1"/>
  <c r="BA45" i="113"/>
  <c r="L48" i="113"/>
  <c r="N48" i="113"/>
  <c r="AO48" i="113"/>
  <c r="E48" i="113" s="1"/>
  <c r="BG48" i="113" s="1"/>
  <c r="AP48" i="113"/>
  <c r="H48" i="113" s="1"/>
  <c r="AQ48" i="113"/>
  <c r="AR48" i="113"/>
  <c r="AS48" i="113"/>
  <c r="AX48" i="113"/>
  <c r="AY48" i="113"/>
  <c r="BB48" i="113" s="1"/>
  <c r="BA48" i="113"/>
  <c r="L51" i="113"/>
  <c r="N51" i="113"/>
  <c r="AO51" i="113"/>
  <c r="E51" i="113" s="1"/>
  <c r="AP51" i="113"/>
  <c r="H51" i="113" s="1"/>
  <c r="AQ51" i="113"/>
  <c r="AR51" i="113"/>
  <c r="AS51" i="113"/>
  <c r="AX51" i="113"/>
  <c r="AY51" i="113"/>
  <c r="BB51" i="113" s="1"/>
  <c r="BA51" i="113"/>
  <c r="L18" i="112"/>
  <c r="N18" i="112" s="1"/>
  <c r="AO18" i="112"/>
  <c r="E18" i="112" s="1"/>
  <c r="AQ18" i="112"/>
  <c r="AR18" i="112"/>
  <c r="AS18" i="112"/>
  <c r="AX18" i="112"/>
  <c r="AY18" i="112" s="1"/>
  <c r="BB18" i="112" s="1"/>
  <c r="BA18" i="112"/>
  <c r="L21" i="112"/>
  <c r="N21" i="112" s="1"/>
  <c r="AO21" i="112"/>
  <c r="E21" i="112" s="1"/>
  <c r="AQ21" i="112"/>
  <c r="AR21" i="112"/>
  <c r="AS21" i="112"/>
  <c r="AX21" i="112"/>
  <c r="AY21" i="112" s="1"/>
  <c r="BB21" i="112" s="1"/>
  <c r="BA21" i="112"/>
  <c r="L24" i="112"/>
  <c r="N24" i="112" s="1"/>
  <c r="AO24" i="112"/>
  <c r="E24" i="112" s="1"/>
  <c r="AQ24" i="112"/>
  <c r="AR24" i="112"/>
  <c r="AS24" i="112"/>
  <c r="AX24" i="112"/>
  <c r="AY24" i="112" s="1"/>
  <c r="BB24" i="112" s="1"/>
  <c r="BA24" i="112"/>
  <c r="L27" i="112"/>
  <c r="N27" i="112" s="1"/>
  <c r="AO27" i="112"/>
  <c r="E27" i="112" s="1"/>
  <c r="AQ27" i="112"/>
  <c r="AR27" i="112"/>
  <c r="AS27" i="112"/>
  <c r="AX27" i="112"/>
  <c r="AY27" i="112" s="1"/>
  <c r="BB27" i="112" s="1"/>
  <c r="BA27" i="112"/>
  <c r="L30" i="112"/>
  <c r="N30" i="112" s="1"/>
  <c r="AO30" i="112"/>
  <c r="E30" i="112" s="1"/>
  <c r="AQ30" i="112"/>
  <c r="AR30" i="112"/>
  <c r="AS30" i="112"/>
  <c r="AX30" i="112"/>
  <c r="AY30" i="112" s="1"/>
  <c r="BB30" i="112" s="1"/>
  <c r="BA30" i="112"/>
  <c r="L33" i="112"/>
  <c r="N33" i="112" s="1"/>
  <c r="AO33" i="112"/>
  <c r="E33" i="112" s="1"/>
  <c r="AQ33" i="112"/>
  <c r="AR33" i="112"/>
  <c r="AS33" i="112"/>
  <c r="AX33" i="112"/>
  <c r="AY33" i="112" s="1"/>
  <c r="BB33" i="112" s="1"/>
  <c r="BA33" i="112"/>
  <c r="L36" i="112"/>
  <c r="N36" i="112" s="1"/>
  <c r="AO36" i="112"/>
  <c r="E36" i="112" s="1"/>
  <c r="AQ36" i="112"/>
  <c r="AR36" i="112"/>
  <c r="AS36" i="112"/>
  <c r="AX36" i="112"/>
  <c r="AY36" i="112" s="1"/>
  <c r="BB36" i="112" s="1"/>
  <c r="BA36" i="112"/>
  <c r="L39" i="112"/>
  <c r="N39" i="112" s="1"/>
  <c r="AO39" i="112"/>
  <c r="E39" i="112" s="1"/>
  <c r="AQ39" i="112"/>
  <c r="AR39" i="112"/>
  <c r="AS39" i="112"/>
  <c r="AX39" i="112"/>
  <c r="AY39" i="112" s="1"/>
  <c r="BB39" i="112" s="1"/>
  <c r="BA39" i="112"/>
  <c r="L42" i="112"/>
  <c r="N42" i="112" s="1"/>
  <c r="AO42" i="112"/>
  <c r="E42" i="112" s="1"/>
  <c r="AQ42" i="112"/>
  <c r="AR42" i="112"/>
  <c r="AS42" i="112"/>
  <c r="AX42" i="112"/>
  <c r="AY42" i="112" s="1"/>
  <c r="BB42" i="112" s="1"/>
  <c r="BA42" i="112"/>
  <c r="L45" i="112"/>
  <c r="N45" i="112" s="1"/>
  <c r="AO45" i="112"/>
  <c r="E45" i="112" s="1"/>
  <c r="AQ45" i="112"/>
  <c r="AR45" i="112"/>
  <c r="AS45" i="112"/>
  <c r="AX45" i="112"/>
  <c r="AY45" i="112" s="1"/>
  <c r="BB45" i="112" s="1"/>
  <c r="BA45" i="112"/>
  <c r="L48" i="112"/>
  <c r="N48" i="112" s="1"/>
  <c r="AO48" i="112"/>
  <c r="E48" i="112" s="1"/>
  <c r="AP48" i="112"/>
  <c r="H48" i="112" s="1"/>
  <c r="AQ48" i="112"/>
  <c r="AR48" i="112"/>
  <c r="AS48" i="112"/>
  <c r="AX48" i="112"/>
  <c r="AY48" i="112" s="1"/>
  <c r="BB48" i="112" s="1"/>
  <c r="BA48" i="112"/>
  <c r="L51" i="112"/>
  <c r="N51" i="112" s="1"/>
  <c r="AO51" i="112"/>
  <c r="E51" i="112" s="1"/>
  <c r="AQ51" i="112"/>
  <c r="AR51" i="112"/>
  <c r="AS51" i="112"/>
  <c r="AX51" i="112"/>
  <c r="AY51" i="112" s="1"/>
  <c r="BB51" i="112" s="1"/>
  <c r="BA51" i="112"/>
  <c r="L18" i="111"/>
  <c r="N18" i="111"/>
  <c r="AO18" i="111"/>
  <c r="E18" i="111" s="1"/>
  <c r="AQ18" i="111"/>
  <c r="AR18" i="111"/>
  <c r="AS18" i="111"/>
  <c r="AX18" i="111"/>
  <c r="AY18" i="111" s="1"/>
  <c r="BB18" i="111" s="1"/>
  <c r="BA18" i="111"/>
  <c r="L21" i="111"/>
  <c r="N21" i="111"/>
  <c r="AO21" i="111"/>
  <c r="E21" i="111" s="1"/>
  <c r="AQ21" i="111"/>
  <c r="AR21" i="111"/>
  <c r="AS21" i="111"/>
  <c r="AX21" i="111"/>
  <c r="AY21" i="111" s="1"/>
  <c r="BB21" i="111" s="1"/>
  <c r="BA21" i="111"/>
  <c r="L24" i="111"/>
  <c r="N24" i="111" s="1"/>
  <c r="AO24" i="111"/>
  <c r="E24" i="111" s="1"/>
  <c r="AP24" i="111"/>
  <c r="H24" i="111" s="1"/>
  <c r="AQ24" i="111"/>
  <c r="AR24" i="111"/>
  <c r="AS24" i="111"/>
  <c r="AX24" i="111"/>
  <c r="AY24" i="111" s="1"/>
  <c r="BB24" i="111" s="1"/>
  <c r="BA24" i="111"/>
  <c r="L27" i="111"/>
  <c r="N27" i="111"/>
  <c r="AO27" i="111"/>
  <c r="E27" i="111" s="1"/>
  <c r="AQ27" i="111"/>
  <c r="AR27" i="111"/>
  <c r="AS27" i="111"/>
  <c r="AX27" i="111"/>
  <c r="AY27" i="111" s="1"/>
  <c r="BB27" i="111" s="1"/>
  <c r="BA27" i="111"/>
  <c r="L30" i="111"/>
  <c r="N30" i="111" s="1"/>
  <c r="AO30" i="111"/>
  <c r="E30" i="111" s="1"/>
  <c r="AP30" i="111"/>
  <c r="H30" i="111" s="1"/>
  <c r="AQ30" i="111"/>
  <c r="AR30" i="111"/>
  <c r="AS30" i="111"/>
  <c r="AX30" i="111"/>
  <c r="AY30" i="111" s="1"/>
  <c r="BB30" i="111" s="1"/>
  <c r="BA30" i="111"/>
  <c r="L33" i="111"/>
  <c r="N33" i="111"/>
  <c r="AO33" i="111"/>
  <c r="E33" i="111" s="1"/>
  <c r="AQ33" i="111"/>
  <c r="AR33" i="111"/>
  <c r="AS33" i="111"/>
  <c r="AX33" i="111"/>
  <c r="AY33" i="111" s="1"/>
  <c r="BB33" i="111" s="1"/>
  <c r="BA33" i="111"/>
  <c r="L36" i="111"/>
  <c r="N36" i="111" s="1"/>
  <c r="AO36" i="111"/>
  <c r="E36" i="111" s="1"/>
  <c r="AP36" i="111"/>
  <c r="H36" i="111" s="1"/>
  <c r="AQ36" i="111"/>
  <c r="AR36" i="111"/>
  <c r="AS36" i="111"/>
  <c r="AX36" i="111"/>
  <c r="AY36" i="111" s="1"/>
  <c r="BB36" i="111" s="1"/>
  <c r="BA36" i="111"/>
  <c r="L39" i="111"/>
  <c r="N39" i="111"/>
  <c r="AO39" i="111"/>
  <c r="E39" i="111" s="1"/>
  <c r="AQ39" i="111"/>
  <c r="AR39" i="111"/>
  <c r="AS39" i="111"/>
  <c r="AX39" i="111"/>
  <c r="AY39" i="111" s="1"/>
  <c r="BB39" i="111" s="1"/>
  <c r="BA39" i="111"/>
  <c r="L42" i="111"/>
  <c r="N42" i="111" s="1"/>
  <c r="AO42" i="111"/>
  <c r="E42" i="111" s="1"/>
  <c r="AP42" i="111"/>
  <c r="H42" i="111" s="1"/>
  <c r="AQ42" i="111"/>
  <c r="AR42" i="111"/>
  <c r="AS42" i="111"/>
  <c r="AX42" i="111"/>
  <c r="AY42" i="111" s="1"/>
  <c r="BB42" i="111" s="1"/>
  <c r="BA42" i="111"/>
  <c r="L45" i="111"/>
  <c r="N45" i="111"/>
  <c r="AO45" i="111"/>
  <c r="E45" i="111" s="1"/>
  <c r="AQ45" i="111"/>
  <c r="AR45" i="111"/>
  <c r="AS45" i="111"/>
  <c r="AX45" i="111"/>
  <c r="AY45" i="111" s="1"/>
  <c r="BB45" i="111" s="1"/>
  <c r="BA45" i="111"/>
  <c r="L48" i="111"/>
  <c r="N48" i="111" s="1"/>
  <c r="AO48" i="111"/>
  <c r="E48" i="111" s="1"/>
  <c r="AP48" i="111"/>
  <c r="H48" i="111" s="1"/>
  <c r="AQ48" i="111"/>
  <c r="AR48" i="111"/>
  <c r="AS48" i="111"/>
  <c r="AX48" i="111"/>
  <c r="AY48" i="111" s="1"/>
  <c r="BB48" i="111" s="1"/>
  <c r="BA48" i="111"/>
  <c r="L51" i="111"/>
  <c r="N51" i="111"/>
  <c r="AO51" i="111"/>
  <c r="E51" i="111" s="1"/>
  <c r="AQ51" i="111"/>
  <c r="AR51" i="111"/>
  <c r="AS51" i="111"/>
  <c r="AX51" i="111"/>
  <c r="AY51" i="111" s="1"/>
  <c r="BB51" i="111" s="1"/>
  <c r="BA51" i="111"/>
  <c r="I45" i="123" l="1"/>
  <c r="BH42" i="123"/>
  <c r="BE45" i="123"/>
  <c r="BF33" i="123"/>
  <c r="BH33" i="123" s="1"/>
  <c r="AT21" i="123"/>
  <c r="J21" i="123" s="1"/>
  <c r="AU21" i="123" s="1"/>
  <c r="AT30" i="123"/>
  <c r="J30" i="123" s="1"/>
  <c r="AU30" i="123" s="1"/>
  <c r="AT27" i="123"/>
  <c r="J27" i="123" s="1"/>
  <c r="AU27" i="123" s="1"/>
  <c r="AR42" i="122"/>
  <c r="AS42" i="122" s="1"/>
  <c r="AV42" i="122" s="1"/>
  <c r="F42" i="122" s="1"/>
  <c r="AY42" i="122" s="1"/>
  <c r="G42" i="122" s="1"/>
  <c r="AP45" i="122"/>
  <c r="J45" i="122" s="1"/>
  <c r="AQ45" i="122" s="1"/>
  <c r="I45" i="122" s="1"/>
  <c r="AP21" i="122"/>
  <c r="J21" i="122" s="1"/>
  <c r="AQ21" i="122" s="1"/>
  <c r="AP48" i="122"/>
  <c r="J48" i="122" s="1"/>
  <c r="AQ48" i="122" s="1"/>
  <c r="BC51" i="118"/>
  <c r="BC18" i="118"/>
  <c r="AP42" i="121"/>
  <c r="J42" i="121" s="1"/>
  <c r="AQ42" i="121" s="1"/>
  <c r="AL39" i="121"/>
  <c r="H39" i="121" s="1"/>
  <c r="AL30" i="121"/>
  <c r="H30" i="121" s="1"/>
  <c r="BC51" i="120"/>
  <c r="BC45" i="120"/>
  <c r="AP45" i="120"/>
  <c r="J45" i="120" s="1"/>
  <c r="AQ45" i="120" s="1"/>
  <c r="I45" i="120" s="1"/>
  <c r="BC36" i="120"/>
  <c r="BC18" i="120"/>
  <c r="AL51" i="120"/>
  <c r="H51" i="120" s="1"/>
  <c r="N48" i="120"/>
  <c r="BC48" i="120" s="1"/>
  <c r="AL45" i="120"/>
  <c r="H45" i="120" s="1"/>
  <c r="N42" i="120"/>
  <c r="BC42" i="120" s="1"/>
  <c r="AL39" i="120"/>
  <c r="H39" i="120" s="1"/>
  <c r="AL21" i="120"/>
  <c r="H21" i="120" s="1"/>
  <c r="I51" i="119"/>
  <c r="AP45" i="119"/>
  <c r="J45" i="119" s="1"/>
  <c r="AQ45" i="119" s="1"/>
  <c r="AR45" i="119" s="1"/>
  <c r="AS45" i="119" s="1"/>
  <c r="AV45" i="119" s="1"/>
  <c r="F45" i="119" s="1"/>
  <c r="AY45" i="119" s="1"/>
  <c r="G45" i="119" s="1"/>
  <c r="E51" i="119"/>
  <c r="G51" i="119" s="1"/>
  <c r="AP39" i="119"/>
  <c r="J39" i="119" s="1"/>
  <c r="AQ39" i="119" s="1"/>
  <c r="AR39" i="119" s="1"/>
  <c r="AS39" i="119" s="1"/>
  <c r="AV39" i="119" s="1"/>
  <c r="F39" i="119" s="1"/>
  <c r="AY39" i="119" s="1"/>
  <c r="AZ48" i="144"/>
  <c r="BA48" i="144"/>
  <c r="BA36" i="144"/>
  <c r="AZ36" i="144"/>
  <c r="BA39" i="143"/>
  <c r="AZ39" i="143"/>
  <c r="BA21" i="143"/>
  <c r="AZ21" i="143"/>
  <c r="BA24" i="143"/>
  <c r="AZ24" i="143"/>
  <c r="BB39" i="135"/>
  <c r="BD39" i="135" s="1"/>
  <c r="AP45" i="112"/>
  <c r="H45" i="112" s="1"/>
  <c r="BG42" i="112"/>
  <c r="AP39" i="112"/>
  <c r="H39" i="112" s="1"/>
  <c r="BG36" i="112"/>
  <c r="AP33" i="112"/>
  <c r="H33" i="112" s="1"/>
  <c r="AP27" i="112"/>
  <c r="H27" i="112" s="1"/>
  <c r="AP21" i="112"/>
  <c r="H21" i="112" s="1"/>
  <c r="AP18" i="112"/>
  <c r="H18" i="112" s="1"/>
  <c r="AT48" i="112"/>
  <c r="J48" i="112" s="1"/>
  <c r="AU48" i="112" s="1"/>
  <c r="AV48" i="112" s="1"/>
  <c r="AW48" i="112" s="1"/>
  <c r="AZ48" i="112" s="1"/>
  <c r="F48" i="112" s="1"/>
  <c r="BC48" i="112" s="1"/>
  <c r="G48" i="112" s="1"/>
  <c r="BG51" i="115"/>
  <c r="BG24" i="115"/>
  <c r="BG36" i="115"/>
  <c r="BG45" i="114"/>
  <c r="BG24" i="114"/>
  <c r="AT45" i="114"/>
  <c r="J45" i="114" s="1"/>
  <c r="AU45" i="114" s="1"/>
  <c r="BF45" i="114" s="1"/>
  <c r="BH45" i="114" s="1"/>
  <c r="BG42" i="114"/>
  <c r="AP45" i="114"/>
  <c r="AP27" i="114"/>
  <c r="H27" i="114" s="1"/>
  <c r="AT18" i="114"/>
  <c r="J18" i="114" s="1"/>
  <c r="AU18" i="114" s="1"/>
  <c r="AV18" i="114" s="1"/>
  <c r="AW18" i="114" s="1"/>
  <c r="AZ18" i="114" s="1"/>
  <c r="F18" i="114" s="1"/>
  <c r="BC18" i="114" s="1"/>
  <c r="G18" i="114" s="1"/>
  <c r="BG45" i="113"/>
  <c r="BG51" i="113"/>
  <c r="AP42" i="113"/>
  <c r="H42" i="113" s="1"/>
  <c r="AT39" i="113"/>
  <c r="J39" i="113" s="1"/>
  <c r="AU39" i="113" s="1"/>
  <c r="AV39" i="113" s="1"/>
  <c r="AW39" i="113" s="1"/>
  <c r="AZ39" i="113" s="1"/>
  <c r="F39" i="113" s="1"/>
  <c r="BC39" i="113" s="1"/>
  <c r="G39" i="113" s="1"/>
  <c r="BD39" i="113" s="1"/>
  <c r="AP36" i="113"/>
  <c r="H36" i="113" s="1"/>
  <c r="AT24" i="113"/>
  <c r="J24" i="113" s="1"/>
  <c r="AU24" i="113" s="1"/>
  <c r="AV24" i="113" s="1"/>
  <c r="AW24" i="113" s="1"/>
  <c r="AZ24" i="113" s="1"/>
  <c r="F24" i="113" s="1"/>
  <c r="BC24" i="113" s="1"/>
  <c r="G24" i="113" s="1"/>
  <c r="AP21" i="113"/>
  <c r="H21" i="113" s="1"/>
  <c r="BB45" i="132"/>
  <c r="BD45" i="132" s="1"/>
  <c r="BD18" i="133"/>
  <c r="BD21" i="133"/>
  <c r="BB51" i="133"/>
  <c r="BD51" i="133" s="1"/>
  <c r="BB24" i="133"/>
  <c r="BD24" i="133" s="1"/>
  <c r="AR51" i="130"/>
  <c r="AS51" i="130" s="1"/>
  <c r="AV51" i="130" s="1"/>
  <c r="F51" i="130" s="1"/>
  <c r="AY51" i="130" s="1"/>
  <c r="G51" i="130" s="1"/>
  <c r="I51" i="130"/>
  <c r="AR27" i="130"/>
  <c r="AS27" i="130" s="1"/>
  <c r="AV27" i="130" s="1"/>
  <c r="F27" i="130" s="1"/>
  <c r="AY27" i="130" s="1"/>
  <c r="G27" i="130" s="1"/>
  <c r="I27" i="130"/>
  <c r="BF36" i="136"/>
  <c r="BH36" i="136" s="1"/>
  <c r="BE36" i="136"/>
  <c r="BD36" i="136"/>
  <c r="BC33" i="116"/>
  <c r="BC24" i="116"/>
  <c r="BC42" i="116"/>
  <c r="AZ33" i="137"/>
  <c r="BA33" i="137"/>
  <c r="BA42" i="142"/>
  <c r="AZ42" i="142"/>
  <c r="AZ24" i="142"/>
  <c r="BA24" i="142"/>
  <c r="BF48" i="129"/>
  <c r="BH48" i="129" s="1"/>
  <c r="AZ48" i="138"/>
  <c r="BA48" i="138"/>
  <c r="BA36" i="138"/>
  <c r="AZ36" i="138"/>
  <c r="BB36" i="138"/>
  <c r="BD36" i="138" s="1"/>
  <c r="BD45" i="139"/>
  <c r="BE45" i="139"/>
  <c r="BF45" i="139"/>
  <c r="BH45" i="139" s="1"/>
  <c r="BE24" i="139"/>
  <c r="BD24" i="139"/>
  <c r="BA18" i="144"/>
  <c r="AZ18" i="144"/>
  <c r="BC51" i="139"/>
  <c r="G51" i="139" s="1"/>
  <c r="BF51" i="139"/>
  <c r="BH51" i="139" s="1"/>
  <c r="BE27" i="139"/>
  <c r="BD27" i="139"/>
  <c r="BF27" i="139"/>
  <c r="BH27" i="139" s="1"/>
  <c r="BC18" i="139"/>
  <c r="G18" i="139" s="1"/>
  <c r="BF18" i="139"/>
  <c r="BH18" i="139" s="1"/>
  <c r="BA21" i="138"/>
  <c r="AZ21" i="138"/>
  <c r="BA45" i="138"/>
  <c r="AZ45" i="138"/>
  <c r="AZ42" i="138"/>
  <c r="BA42" i="138"/>
  <c r="BA39" i="138"/>
  <c r="AZ39" i="138"/>
  <c r="AZ21" i="137"/>
  <c r="BA21" i="137"/>
  <c r="AY18" i="137"/>
  <c r="G18" i="137" s="1"/>
  <c r="BB18" i="137"/>
  <c r="BD18" i="137" s="1"/>
  <c r="BE42" i="136"/>
  <c r="BD42" i="136"/>
  <c r="BC18" i="136"/>
  <c r="G18" i="136" s="1"/>
  <c r="BF18" i="136"/>
  <c r="BH18" i="136" s="1"/>
  <c r="BF42" i="136"/>
  <c r="BH42" i="136" s="1"/>
  <c r="BB18" i="135"/>
  <c r="BD18" i="135" s="1"/>
  <c r="BA30" i="135"/>
  <c r="AZ30" i="135"/>
  <c r="BA39" i="135"/>
  <c r="AZ39" i="135"/>
  <c r="BA33" i="135"/>
  <c r="AZ33" i="135"/>
  <c r="AY36" i="135"/>
  <c r="G36" i="135" s="1"/>
  <c r="BB36" i="135"/>
  <c r="BD36" i="135" s="1"/>
  <c r="BA27" i="135"/>
  <c r="AZ27" i="135"/>
  <c r="BA18" i="135"/>
  <c r="AZ18" i="135"/>
  <c r="BA51" i="135"/>
  <c r="AZ51" i="135"/>
  <c r="BB30" i="135"/>
  <c r="BD30" i="135" s="1"/>
  <c r="BC21" i="134"/>
  <c r="G21" i="134" s="1"/>
  <c r="BF21" i="134"/>
  <c r="BH21" i="134" s="1"/>
  <c r="BF48" i="134"/>
  <c r="BH48" i="134" s="1"/>
  <c r="BC51" i="134"/>
  <c r="G51" i="134" s="1"/>
  <c r="BF51" i="134"/>
  <c r="BH51" i="134" s="1"/>
  <c r="BE48" i="134"/>
  <c r="BD48" i="134"/>
  <c r="BE36" i="134"/>
  <c r="BD36" i="134"/>
  <c r="BE33" i="134"/>
  <c r="BD33" i="134"/>
  <c r="BC18" i="134"/>
  <c r="G18" i="134" s="1"/>
  <c r="BF18" i="134"/>
  <c r="BH18" i="134" s="1"/>
  <c r="BF33" i="134"/>
  <c r="BH33" i="134" s="1"/>
  <c r="AY33" i="133"/>
  <c r="G33" i="133" s="1"/>
  <c r="BB33" i="133"/>
  <c r="BD33" i="133" s="1"/>
  <c r="BA30" i="133"/>
  <c r="AZ30" i="133"/>
  <c r="AY27" i="133"/>
  <c r="G27" i="133" s="1"/>
  <c r="BB27" i="133"/>
  <c r="BD27" i="133" s="1"/>
  <c r="AZ51" i="133"/>
  <c r="BA51" i="133"/>
  <c r="AY48" i="133"/>
  <c r="G48" i="133" s="1"/>
  <c r="BB48" i="133"/>
  <c r="BD48" i="133" s="1"/>
  <c r="AY36" i="133"/>
  <c r="G36" i="133" s="1"/>
  <c r="BB36" i="133"/>
  <c r="BD36" i="133" s="1"/>
  <c r="BA45" i="133"/>
  <c r="AZ45" i="133"/>
  <c r="AY39" i="133"/>
  <c r="G39" i="133" s="1"/>
  <c r="BB39" i="133"/>
  <c r="BD39" i="133" s="1"/>
  <c r="BA42" i="133"/>
  <c r="AZ42" i="133"/>
  <c r="BB30" i="133"/>
  <c r="BD30" i="133" s="1"/>
  <c r="AZ24" i="133"/>
  <c r="BA24" i="133"/>
  <c r="BA18" i="133"/>
  <c r="AZ18" i="133"/>
  <c r="BB45" i="133"/>
  <c r="BD45" i="133" s="1"/>
  <c r="I30" i="132"/>
  <c r="AR30" i="132"/>
  <c r="AS30" i="132" s="1"/>
  <c r="AV30" i="132" s="1"/>
  <c r="F30" i="132" s="1"/>
  <c r="AY30" i="132" s="1"/>
  <c r="G30" i="132" s="1"/>
  <c r="I18" i="132"/>
  <c r="AR18" i="132"/>
  <c r="AS18" i="132" s="1"/>
  <c r="AV18" i="132" s="1"/>
  <c r="F18" i="132" s="1"/>
  <c r="AY18" i="132" s="1"/>
  <c r="G18" i="132" s="1"/>
  <c r="I39" i="132"/>
  <c r="AR39" i="132"/>
  <c r="AS39" i="132" s="1"/>
  <c r="AV39" i="132" s="1"/>
  <c r="F39" i="132" s="1"/>
  <c r="AY39" i="132" s="1"/>
  <c r="G39" i="132" s="1"/>
  <c r="I33" i="132"/>
  <c r="AR33" i="132"/>
  <c r="AS33" i="132" s="1"/>
  <c r="AV33" i="132" s="1"/>
  <c r="F33" i="132" s="1"/>
  <c r="AY33" i="132" s="1"/>
  <c r="G33" i="132" s="1"/>
  <c r="I51" i="132"/>
  <c r="AR51" i="132"/>
  <c r="AS51" i="132" s="1"/>
  <c r="AV51" i="132" s="1"/>
  <c r="F51" i="132" s="1"/>
  <c r="AY51" i="132" s="1"/>
  <c r="G51" i="132" s="1"/>
  <c r="I27" i="132"/>
  <c r="AR27" i="132"/>
  <c r="AS27" i="132" s="1"/>
  <c r="AV27" i="132" s="1"/>
  <c r="F27" i="132" s="1"/>
  <c r="BB39" i="132"/>
  <c r="BD39" i="132" s="1"/>
  <c r="I48" i="132"/>
  <c r="AR48" i="132"/>
  <c r="AS48" i="132" s="1"/>
  <c r="AV48" i="132" s="1"/>
  <c r="F48" i="132" s="1"/>
  <c r="AY48" i="132" s="1"/>
  <c r="G48" i="132" s="1"/>
  <c r="BA45" i="132"/>
  <c r="AZ45" i="132"/>
  <c r="I24" i="132"/>
  <c r="AR24" i="132"/>
  <c r="AS24" i="132" s="1"/>
  <c r="AV24" i="132" s="1"/>
  <c r="F24" i="132" s="1"/>
  <c r="AY24" i="132" s="1"/>
  <c r="G24" i="132" s="1"/>
  <c r="I42" i="132"/>
  <c r="AR42" i="132"/>
  <c r="AS42" i="132" s="1"/>
  <c r="AV42" i="132" s="1"/>
  <c r="F42" i="132" s="1"/>
  <c r="AY42" i="132" s="1"/>
  <c r="G42" i="132" s="1"/>
  <c r="BB42" i="132"/>
  <c r="BD42" i="132" s="1"/>
  <c r="I36" i="132"/>
  <c r="AR36" i="132"/>
  <c r="AS36" i="132" s="1"/>
  <c r="AV36" i="132" s="1"/>
  <c r="F36" i="132" s="1"/>
  <c r="I21" i="132"/>
  <c r="AR21" i="132"/>
  <c r="AS21" i="132" s="1"/>
  <c r="AV21" i="132" s="1"/>
  <c r="F21" i="132" s="1"/>
  <c r="I18" i="130"/>
  <c r="AR18" i="130"/>
  <c r="AS18" i="130" s="1"/>
  <c r="AV18" i="130" s="1"/>
  <c r="F18" i="130" s="1"/>
  <c r="AY18" i="130" s="1"/>
  <c r="G18" i="130" s="1"/>
  <c r="I45" i="129"/>
  <c r="AV45" i="129"/>
  <c r="AW45" i="129" s="1"/>
  <c r="AZ45" i="129" s="1"/>
  <c r="F45" i="129" s="1"/>
  <c r="BC45" i="129" s="1"/>
  <c r="G45" i="129" s="1"/>
  <c r="I39" i="129"/>
  <c r="AV39" i="129"/>
  <c r="AW39" i="129" s="1"/>
  <c r="AZ39" i="129" s="1"/>
  <c r="F39" i="129" s="1"/>
  <c r="BC39" i="129" s="1"/>
  <c r="G39" i="129" s="1"/>
  <c r="BF39" i="129"/>
  <c r="BH39" i="129" s="1"/>
  <c r="BE51" i="129"/>
  <c r="BD51" i="129"/>
  <c r="BF45" i="129"/>
  <c r="BH45" i="129" s="1"/>
  <c r="BE21" i="129"/>
  <c r="BD21" i="129"/>
  <c r="BE42" i="129"/>
  <c r="BD42" i="129"/>
  <c r="I30" i="129"/>
  <c r="AV30" i="129"/>
  <c r="AW30" i="129" s="1"/>
  <c r="AZ30" i="129" s="1"/>
  <c r="F30" i="129" s="1"/>
  <c r="BC30" i="129" s="1"/>
  <c r="G30" i="129" s="1"/>
  <c r="I33" i="129"/>
  <c r="AV33" i="129"/>
  <c r="AW33" i="129" s="1"/>
  <c r="AZ33" i="129" s="1"/>
  <c r="F33" i="129" s="1"/>
  <c r="BC33" i="129" s="1"/>
  <c r="G33" i="129" s="1"/>
  <c r="BE27" i="129"/>
  <c r="BD27" i="129"/>
  <c r="I18" i="129"/>
  <c r="AV18" i="129"/>
  <c r="AW18" i="129" s="1"/>
  <c r="AZ18" i="129" s="1"/>
  <c r="F18" i="129" s="1"/>
  <c r="BC18" i="129" s="1"/>
  <c r="G18" i="129" s="1"/>
  <c r="I36" i="129"/>
  <c r="AV36" i="129"/>
  <c r="AW36" i="129" s="1"/>
  <c r="AZ36" i="129" s="1"/>
  <c r="F36" i="129" s="1"/>
  <c r="BF51" i="129"/>
  <c r="BH51" i="129" s="1"/>
  <c r="BF27" i="129"/>
  <c r="BH27" i="129" s="1"/>
  <c r="I24" i="129"/>
  <c r="AV24" i="129"/>
  <c r="AW24" i="129" s="1"/>
  <c r="AZ24" i="129" s="1"/>
  <c r="F24" i="129" s="1"/>
  <c r="BE48" i="129"/>
  <c r="BD48" i="129"/>
  <c r="AR45" i="122"/>
  <c r="AS45" i="122" s="1"/>
  <c r="AV45" i="122" s="1"/>
  <c r="F45" i="122" s="1"/>
  <c r="AY45" i="122" s="1"/>
  <c r="G45" i="122" s="1"/>
  <c r="AZ45" i="122" s="1"/>
  <c r="AP33" i="122"/>
  <c r="J33" i="122" s="1"/>
  <c r="AQ33" i="122" s="1"/>
  <c r="BB42" i="122"/>
  <c r="BD42" i="122" s="1"/>
  <c r="AP27" i="122"/>
  <c r="J27" i="122" s="1"/>
  <c r="AQ27" i="122" s="1"/>
  <c r="AP51" i="122"/>
  <c r="J51" i="122" s="1"/>
  <c r="AQ51" i="122" s="1"/>
  <c r="BC24" i="123"/>
  <c r="G24" i="123" s="1"/>
  <c r="BE24" i="123" s="1"/>
  <c r="BF24" i="123"/>
  <c r="BH24" i="123" s="1"/>
  <c r="I24" i="123"/>
  <c r="I33" i="123"/>
  <c r="BF45" i="123"/>
  <c r="BH45" i="123" s="1"/>
  <c r="BF48" i="123"/>
  <c r="BH48" i="123" s="1"/>
  <c r="AT36" i="123"/>
  <c r="J36" i="123" s="1"/>
  <c r="AU36" i="123" s="1"/>
  <c r="BC39" i="116"/>
  <c r="BC27" i="116"/>
  <c r="BC21" i="116"/>
  <c r="BC18" i="116"/>
  <c r="H21" i="127"/>
  <c r="H33" i="127"/>
  <c r="H45" i="127"/>
  <c r="H24" i="127"/>
  <c r="H36" i="127"/>
  <c r="H48" i="127"/>
  <c r="I27" i="127"/>
  <c r="AR27" i="127"/>
  <c r="AS27" i="127" s="1"/>
  <c r="AV27" i="127" s="1"/>
  <c r="F27" i="127" s="1"/>
  <c r="AY27" i="127" s="1"/>
  <c r="G27" i="127" s="1"/>
  <c r="AP24" i="127"/>
  <c r="J24" i="127" s="1"/>
  <c r="AQ24" i="127" s="1"/>
  <c r="I18" i="127"/>
  <c r="AR18" i="127"/>
  <c r="AS18" i="127" s="1"/>
  <c r="AV18" i="127" s="1"/>
  <c r="F18" i="127" s="1"/>
  <c r="AY18" i="127" s="1"/>
  <c r="G18" i="127" s="1"/>
  <c r="AP21" i="127"/>
  <c r="J21" i="127" s="1"/>
  <c r="AQ21" i="127" s="1"/>
  <c r="AP48" i="127"/>
  <c r="J48" i="127" s="1"/>
  <c r="AQ48" i="127" s="1"/>
  <c r="I39" i="127"/>
  <c r="AR39" i="127"/>
  <c r="AS39" i="127" s="1"/>
  <c r="AV39" i="127" s="1"/>
  <c r="F39" i="127" s="1"/>
  <c r="AY39" i="127" s="1"/>
  <c r="G39" i="127" s="1"/>
  <c r="I30" i="127"/>
  <c r="AR30" i="127"/>
  <c r="AS30" i="127" s="1"/>
  <c r="AV30" i="127" s="1"/>
  <c r="F30" i="127" s="1"/>
  <c r="AY30" i="127" s="1"/>
  <c r="G30" i="127" s="1"/>
  <c r="I51" i="127"/>
  <c r="AR51" i="127"/>
  <c r="AS51" i="127" s="1"/>
  <c r="AV51" i="127" s="1"/>
  <c r="F51" i="127" s="1"/>
  <c r="AY51" i="127" s="1"/>
  <c r="G51" i="127" s="1"/>
  <c r="AP45" i="127"/>
  <c r="J45" i="127" s="1"/>
  <c r="AQ45" i="127" s="1"/>
  <c r="H27" i="127"/>
  <c r="H39" i="127"/>
  <c r="H51" i="127"/>
  <c r="AP33" i="127"/>
  <c r="J33" i="127" s="1"/>
  <c r="AQ33" i="127" s="1"/>
  <c r="AP36" i="127"/>
  <c r="J36" i="127" s="1"/>
  <c r="AQ36" i="127" s="1"/>
  <c r="H18" i="127"/>
  <c r="H30" i="127"/>
  <c r="H42" i="127"/>
  <c r="AP42" i="127"/>
  <c r="J42" i="127" s="1"/>
  <c r="AQ42" i="127" s="1"/>
  <c r="H27" i="126"/>
  <c r="H39" i="126"/>
  <c r="AR45" i="126"/>
  <c r="AS45" i="126" s="1"/>
  <c r="AV45" i="126" s="1"/>
  <c r="F45" i="126" s="1"/>
  <c r="I45" i="126"/>
  <c r="I48" i="126"/>
  <c r="AR48" i="126"/>
  <c r="AS48" i="126" s="1"/>
  <c r="AV48" i="126" s="1"/>
  <c r="F48" i="126" s="1"/>
  <c r="AY48" i="126" s="1"/>
  <c r="G48" i="126" s="1"/>
  <c r="H18" i="126"/>
  <c r="H30" i="126"/>
  <c r="AP39" i="126"/>
  <c r="J39" i="126" s="1"/>
  <c r="AQ39" i="126" s="1"/>
  <c r="BC42" i="126"/>
  <c r="I33" i="126"/>
  <c r="AR33" i="126"/>
  <c r="AS33" i="126" s="1"/>
  <c r="AV33" i="126" s="1"/>
  <c r="F33" i="126" s="1"/>
  <c r="AY33" i="126" s="1"/>
  <c r="G33" i="126" s="1"/>
  <c r="I18" i="126"/>
  <c r="AR18" i="126"/>
  <c r="AS18" i="126" s="1"/>
  <c r="AV18" i="126" s="1"/>
  <c r="F18" i="126" s="1"/>
  <c r="AY18" i="126" s="1"/>
  <c r="G18" i="126" s="1"/>
  <c r="I36" i="126"/>
  <c r="AR36" i="126"/>
  <c r="AS36" i="126" s="1"/>
  <c r="AV36" i="126" s="1"/>
  <c r="F36" i="126" s="1"/>
  <c r="AY36" i="126" s="1"/>
  <c r="G36" i="126" s="1"/>
  <c r="H21" i="126"/>
  <c r="H33" i="126"/>
  <c r="BC51" i="126"/>
  <c r="AP21" i="126"/>
  <c r="J21" i="126" s="1"/>
  <c r="AQ21" i="126" s="1"/>
  <c r="I42" i="126"/>
  <c r="AR42" i="126"/>
  <c r="AS42" i="126" s="1"/>
  <c r="AV42" i="126" s="1"/>
  <c r="F42" i="126" s="1"/>
  <c r="H24" i="126"/>
  <c r="BB36" i="126"/>
  <c r="BD36" i="126" s="1"/>
  <c r="H36" i="126"/>
  <c r="AP27" i="126"/>
  <c r="J27" i="126" s="1"/>
  <c r="AQ27" i="126" s="1"/>
  <c r="BC45" i="126"/>
  <c r="AR51" i="126"/>
  <c r="AS51" i="126" s="1"/>
  <c r="AV51" i="126" s="1"/>
  <c r="F51" i="126" s="1"/>
  <c r="AY51" i="126" s="1"/>
  <c r="G51" i="126" s="1"/>
  <c r="I51" i="126"/>
  <c r="BB48" i="126"/>
  <c r="AP30" i="126"/>
  <c r="J30" i="126" s="1"/>
  <c r="AQ30" i="126" s="1"/>
  <c r="BC48" i="126"/>
  <c r="AP24" i="126"/>
  <c r="J24" i="126" s="1"/>
  <c r="AQ24" i="126" s="1"/>
  <c r="I36" i="124"/>
  <c r="AV36" i="124"/>
  <c r="AW36" i="124" s="1"/>
  <c r="AZ36" i="124" s="1"/>
  <c r="F36" i="124" s="1"/>
  <c r="BC36" i="124" s="1"/>
  <c r="G36" i="124" s="1"/>
  <c r="I24" i="124"/>
  <c r="AV24" i="124"/>
  <c r="AW24" i="124" s="1"/>
  <c r="AZ24" i="124" s="1"/>
  <c r="F24" i="124" s="1"/>
  <c r="BC24" i="124" s="1"/>
  <c r="G24" i="124" s="1"/>
  <c r="I21" i="124"/>
  <c r="AV21" i="124"/>
  <c r="AW21" i="124" s="1"/>
  <c r="AZ21" i="124" s="1"/>
  <c r="F21" i="124" s="1"/>
  <c r="BC21" i="124" s="1"/>
  <c r="G21" i="124" s="1"/>
  <c r="I27" i="124"/>
  <c r="AV27" i="124"/>
  <c r="AW27" i="124" s="1"/>
  <c r="AZ27" i="124" s="1"/>
  <c r="F27" i="124" s="1"/>
  <c r="BC27" i="124" s="1"/>
  <c r="G27" i="124" s="1"/>
  <c r="I18" i="124"/>
  <c r="AV18" i="124"/>
  <c r="AW18" i="124" s="1"/>
  <c r="AZ18" i="124" s="1"/>
  <c r="F18" i="124" s="1"/>
  <c r="BC18" i="124" s="1"/>
  <c r="G18" i="124" s="1"/>
  <c r="H27" i="124"/>
  <c r="H39" i="124"/>
  <c r="H51" i="124"/>
  <c r="I45" i="124"/>
  <c r="AV45" i="124"/>
  <c r="AW45" i="124" s="1"/>
  <c r="AZ45" i="124" s="1"/>
  <c r="F45" i="124" s="1"/>
  <c r="BC45" i="124" s="1"/>
  <c r="G45" i="124" s="1"/>
  <c r="I33" i="124"/>
  <c r="AV33" i="124"/>
  <c r="AW33" i="124" s="1"/>
  <c r="AZ33" i="124" s="1"/>
  <c r="F33" i="124" s="1"/>
  <c r="BC33" i="124" s="1"/>
  <c r="G33" i="124" s="1"/>
  <c r="H24" i="124"/>
  <c r="H48" i="124"/>
  <c r="I39" i="124"/>
  <c r="AV39" i="124"/>
  <c r="AW39" i="124" s="1"/>
  <c r="AZ39" i="124" s="1"/>
  <c r="F39" i="124" s="1"/>
  <c r="BC39" i="124" s="1"/>
  <c r="G39" i="124" s="1"/>
  <c r="H18" i="124"/>
  <c r="BF18" i="124"/>
  <c r="BH18" i="124" s="1"/>
  <c r="H30" i="124"/>
  <c r="H42" i="124"/>
  <c r="AT51" i="124"/>
  <c r="J51" i="124" s="1"/>
  <c r="AU51" i="124" s="1"/>
  <c r="H36" i="124"/>
  <c r="H21" i="124"/>
  <c r="H33" i="124"/>
  <c r="H45" i="124"/>
  <c r="AT30" i="124"/>
  <c r="J30" i="124" s="1"/>
  <c r="AU30" i="124" s="1"/>
  <c r="AT48" i="124"/>
  <c r="J48" i="124" s="1"/>
  <c r="AU48" i="124" s="1"/>
  <c r="AT42" i="124"/>
  <c r="J42" i="124" s="1"/>
  <c r="AU42" i="124" s="1"/>
  <c r="BE51" i="123"/>
  <c r="BD51" i="123"/>
  <c r="H18" i="123"/>
  <c r="BD24" i="123"/>
  <c r="BE48" i="123"/>
  <c r="BD48" i="123"/>
  <c r="BF51" i="123"/>
  <c r="BH51" i="123" s="1"/>
  <c r="BE39" i="123"/>
  <c r="BD39" i="123"/>
  <c r="AT18" i="123"/>
  <c r="J18" i="123" s="1"/>
  <c r="AU18" i="123" s="1"/>
  <c r="BF39" i="123"/>
  <c r="BH39" i="123" s="1"/>
  <c r="BA36" i="122"/>
  <c r="AZ36" i="122"/>
  <c r="H18" i="122"/>
  <c r="BB30" i="122"/>
  <c r="BD30" i="122" s="1"/>
  <c r="BA39" i="122"/>
  <c r="AZ39" i="122"/>
  <c r="BB36" i="122"/>
  <c r="BD36" i="122" s="1"/>
  <c r="BA30" i="122"/>
  <c r="AZ30" i="122"/>
  <c r="BA42" i="122"/>
  <c r="AZ42" i="122"/>
  <c r="BB39" i="122"/>
  <c r="BD39" i="122" s="1"/>
  <c r="BA45" i="122"/>
  <c r="BA24" i="122"/>
  <c r="AZ24" i="122"/>
  <c r="AP18" i="122"/>
  <c r="J18" i="122" s="1"/>
  <c r="AQ18" i="122" s="1"/>
  <c r="BB24" i="122"/>
  <c r="BD24" i="122" s="1"/>
  <c r="BG45" i="115"/>
  <c r="BG33" i="115"/>
  <c r="BG42" i="115"/>
  <c r="BG30" i="115"/>
  <c r="BG48" i="115"/>
  <c r="BG21" i="115"/>
  <c r="BG39" i="115"/>
  <c r="BG27" i="115"/>
  <c r="BG18" i="115"/>
  <c r="AT45" i="112"/>
  <c r="J45" i="112" s="1"/>
  <c r="AU45" i="112" s="1"/>
  <c r="AT36" i="112"/>
  <c r="J36" i="112" s="1"/>
  <c r="AU36" i="112" s="1"/>
  <c r="AV36" i="112" s="1"/>
  <c r="AW36" i="112" s="1"/>
  <c r="AZ36" i="112" s="1"/>
  <c r="F36" i="112" s="1"/>
  <c r="BC36" i="112" s="1"/>
  <c r="G36" i="112" s="1"/>
  <c r="AP51" i="112"/>
  <c r="H51" i="112" s="1"/>
  <c r="BG48" i="112"/>
  <c r="AP42" i="112"/>
  <c r="H42" i="112" s="1"/>
  <c r="AT39" i="112"/>
  <c r="J39" i="112" s="1"/>
  <c r="AU39" i="112" s="1"/>
  <c r="AV39" i="112" s="1"/>
  <c r="AW39" i="112" s="1"/>
  <c r="AZ39" i="112" s="1"/>
  <c r="F39" i="112" s="1"/>
  <c r="BC39" i="112" s="1"/>
  <c r="G39" i="112" s="1"/>
  <c r="BD39" i="112" s="1"/>
  <c r="AP36" i="112"/>
  <c r="H36" i="112" s="1"/>
  <c r="AT33" i="112"/>
  <c r="J33" i="112" s="1"/>
  <c r="AU33" i="112" s="1"/>
  <c r="I33" i="112" s="1"/>
  <c r="AP30" i="112"/>
  <c r="H30" i="112" s="1"/>
  <c r="AT27" i="112"/>
  <c r="J27" i="112" s="1"/>
  <c r="AU27" i="112" s="1"/>
  <c r="I27" i="112" s="1"/>
  <c r="AP24" i="112"/>
  <c r="H24" i="112" s="1"/>
  <c r="AT21" i="111"/>
  <c r="J21" i="111" s="1"/>
  <c r="AU21" i="111" s="1"/>
  <c r="AV21" i="111" s="1"/>
  <c r="AW21" i="111" s="1"/>
  <c r="AZ21" i="111" s="1"/>
  <c r="F21" i="111" s="1"/>
  <c r="BC21" i="111" s="1"/>
  <c r="G21" i="111" s="1"/>
  <c r="AP51" i="111"/>
  <c r="H51" i="111" s="1"/>
  <c r="AT48" i="111"/>
  <c r="J48" i="111" s="1"/>
  <c r="AU48" i="111" s="1"/>
  <c r="AP45" i="111"/>
  <c r="H45" i="111" s="1"/>
  <c r="AT42" i="111"/>
  <c r="J42" i="111" s="1"/>
  <c r="AU42" i="111" s="1"/>
  <c r="AP39" i="111"/>
  <c r="H39" i="111" s="1"/>
  <c r="AT36" i="111"/>
  <c r="J36" i="111" s="1"/>
  <c r="AU36" i="111" s="1"/>
  <c r="AP33" i="111"/>
  <c r="H33" i="111" s="1"/>
  <c r="AT30" i="111"/>
  <c r="J30" i="111" s="1"/>
  <c r="AU30" i="111" s="1"/>
  <c r="I30" i="111" s="1"/>
  <c r="AP27" i="111"/>
  <c r="H27" i="111" s="1"/>
  <c r="AT24" i="111"/>
  <c r="J24" i="111" s="1"/>
  <c r="AU24" i="111" s="1"/>
  <c r="AV24" i="111" s="1"/>
  <c r="AW24" i="111" s="1"/>
  <c r="AZ24" i="111" s="1"/>
  <c r="F24" i="111" s="1"/>
  <c r="BC24" i="111" s="1"/>
  <c r="G24" i="111" s="1"/>
  <c r="AP21" i="111"/>
  <c r="H21" i="111" s="1"/>
  <c r="AP18" i="111"/>
  <c r="H18" i="111" s="1"/>
  <c r="BG51" i="114"/>
  <c r="BG39" i="114"/>
  <c r="BG21" i="114"/>
  <c r="BG48" i="114"/>
  <c r="AP42" i="114"/>
  <c r="AT42" i="114" s="1"/>
  <c r="J42" i="114" s="1"/>
  <c r="AU42" i="114" s="1"/>
  <c r="BG36" i="114"/>
  <c r="AP33" i="114"/>
  <c r="H33" i="114" s="1"/>
  <c r="BG27" i="114"/>
  <c r="AP24" i="114"/>
  <c r="H24" i="114" s="1"/>
  <c r="AT21" i="114"/>
  <c r="J21" i="114" s="1"/>
  <c r="AU21" i="114" s="1"/>
  <c r="AP51" i="114"/>
  <c r="H51" i="114" s="1"/>
  <c r="AT48" i="114"/>
  <c r="J48" i="114" s="1"/>
  <c r="AU48" i="114" s="1"/>
  <c r="I48" i="114" s="1"/>
  <c r="AP39" i="114"/>
  <c r="AT39" i="114" s="1"/>
  <c r="J39" i="114" s="1"/>
  <c r="AU39" i="114" s="1"/>
  <c r="BG33" i="114"/>
  <c r="AT30" i="114"/>
  <c r="J30" i="114" s="1"/>
  <c r="AU30" i="114" s="1"/>
  <c r="AV30" i="114" s="1"/>
  <c r="AW30" i="114" s="1"/>
  <c r="AZ30" i="114" s="1"/>
  <c r="F30" i="114" s="1"/>
  <c r="BC30" i="114" s="1"/>
  <c r="G30" i="114" s="1"/>
  <c r="AT51" i="113"/>
  <c r="J51" i="113" s="1"/>
  <c r="AU51" i="113" s="1"/>
  <c r="AV51" i="113" s="1"/>
  <c r="AW51" i="113" s="1"/>
  <c r="AZ51" i="113" s="1"/>
  <c r="F51" i="113" s="1"/>
  <c r="BC51" i="113" s="1"/>
  <c r="G51" i="113" s="1"/>
  <c r="BE51" i="113" s="1"/>
  <c r="AT48" i="113"/>
  <c r="J48" i="113" s="1"/>
  <c r="AU48" i="113" s="1"/>
  <c r="AV48" i="113" s="1"/>
  <c r="AW48" i="113" s="1"/>
  <c r="AZ48" i="113" s="1"/>
  <c r="F48" i="113" s="1"/>
  <c r="BC48" i="113" s="1"/>
  <c r="G48" i="113" s="1"/>
  <c r="BE48" i="113" s="1"/>
  <c r="BG33" i="113"/>
  <c r="AT30" i="113"/>
  <c r="J30" i="113" s="1"/>
  <c r="AU30" i="113" s="1"/>
  <c r="I30" i="113" s="1"/>
  <c r="AP45" i="113"/>
  <c r="H45" i="113" s="1"/>
  <c r="BG39" i="113"/>
  <c r="BG36" i="113"/>
  <c r="AT33" i="113"/>
  <c r="J33" i="113" s="1"/>
  <c r="AU33" i="113" s="1"/>
  <c r="AV33" i="113" s="1"/>
  <c r="AW33" i="113" s="1"/>
  <c r="AZ33" i="113" s="1"/>
  <c r="F33" i="113" s="1"/>
  <c r="BC33" i="113" s="1"/>
  <c r="G33" i="113" s="1"/>
  <c r="AP27" i="113"/>
  <c r="H27" i="113" s="1"/>
  <c r="AT21" i="113"/>
  <c r="J21" i="113" s="1"/>
  <c r="AU21" i="113" s="1"/>
  <c r="AV21" i="113" s="1"/>
  <c r="AW21" i="113" s="1"/>
  <c r="AZ21" i="113" s="1"/>
  <c r="F21" i="113" s="1"/>
  <c r="BC21" i="113" s="1"/>
  <c r="G21" i="113" s="1"/>
  <c r="AT18" i="113"/>
  <c r="J18" i="113" s="1"/>
  <c r="AU18" i="113" s="1"/>
  <c r="AP48" i="121"/>
  <c r="J48" i="121" s="1"/>
  <c r="AQ48" i="121" s="1"/>
  <c r="I48" i="121" s="1"/>
  <c r="AP36" i="121"/>
  <c r="J36" i="121" s="1"/>
  <c r="AQ36" i="121" s="1"/>
  <c r="I36" i="121" s="1"/>
  <c r="AP24" i="121"/>
  <c r="J24" i="121" s="1"/>
  <c r="AQ24" i="121" s="1"/>
  <c r="AR24" i="121" s="1"/>
  <c r="AS24" i="121" s="1"/>
  <c r="AV24" i="121" s="1"/>
  <c r="F24" i="121" s="1"/>
  <c r="AY24" i="121" s="1"/>
  <c r="G24" i="121" s="1"/>
  <c r="AP51" i="121"/>
  <c r="J51" i="121" s="1"/>
  <c r="AQ51" i="121" s="1"/>
  <c r="AL45" i="121"/>
  <c r="H45" i="121" s="1"/>
  <c r="AP39" i="121"/>
  <c r="J39" i="121" s="1"/>
  <c r="AQ39" i="121" s="1"/>
  <c r="I39" i="121" s="1"/>
  <c r="AL33" i="121"/>
  <c r="H33" i="121" s="1"/>
  <c r="AP27" i="121"/>
  <c r="J27" i="121" s="1"/>
  <c r="AQ27" i="121" s="1"/>
  <c r="AL21" i="121"/>
  <c r="H21" i="121" s="1"/>
  <c r="BC21" i="120"/>
  <c r="BC39" i="120"/>
  <c r="AP36" i="120"/>
  <c r="J36" i="120" s="1"/>
  <c r="AQ36" i="120" s="1"/>
  <c r="I36" i="120" s="1"/>
  <c r="AL33" i="120"/>
  <c r="H33" i="120" s="1"/>
  <c r="BC27" i="120"/>
  <c r="AP24" i="120"/>
  <c r="J24" i="120" s="1"/>
  <c r="AQ24" i="120" s="1"/>
  <c r="I24" i="120" s="1"/>
  <c r="AP18" i="120"/>
  <c r="J18" i="120" s="1"/>
  <c r="AQ18" i="120" s="1"/>
  <c r="AR18" i="120" s="1"/>
  <c r="AS18" i="120" s="1"/>
  <c r="AV18" i="120" s="1"/>
  <c r="F18" i="120" s="1"/>
  <c r="AY18" i="120" s="1"/>
  <c r="G18" i="120" s="1"/>
  <c r="G39" i="119"/>
  <c r="AZ39" i="119" s="1"/>
  <c r="BG45" i="117"/>
  <c r="BC42" i="118"/>
  <c r="BC24" i="118"/>
  <c r="BC30" i="118"/>
  <c r="BC48" i="118"/>
  <c r="BC36" i="118"/>
  <c r="BC21" i="118"/>
  <c r="BC48" i="121"/>
  <c r="BC24" i="121"/>
  <c r="BC51" i="121"/>
  <c r="BC27" i="121"/>
  <c r="BC18" i="121"/>
  <c r="I51" i="121"/>
  <c r="AR51" i="121"/>
  <c r="AS51" i="121" s="1"/>
  <c r="AV51" i="121" s="1"/>
  <c r="F51" i="121" s="1"/>
  <c r="AY51" i="121" s="1"/>
  <c r="G51" i="121" s="1"/>
  <c r="BC42" i="121"/>
  <c r="BC30" i="121"/>
  <c r="I27" i="121"/>
  <c r="AR27" i="121"/>
  <c r="AS27" i="121" s="1"/>
  <c r="AV27" i="121" s="1"/>
  <c r="F27" i="121" s="1"/>
  <c r="AY27" i="121" s="1"/>
  <c r="G27" i="121" s="1"/>
  <c r="BC36" i="121"/>
  <c r="BC39" i="121"/>
  <c r="I24" i="121"/>
  <c r="BC45" i="121"/>
  <c r="I42" i="121"/>
  <c r="AR42" i="121"/>
  <c r="AS42" i="121" s="1"/>
  <c r="AV42" i="121" s="1"/>
  <c r="F42" i="121" s="1"/>
  <c r="AY42" i="121" s="1"/>
  <c r="G42" i="121" s="1"/>
  <c r="BC33" i="121"/>
  <c r="BC21" i="121"/>
  <c r="AL18" i="121"/>
  <c r="AP18" i="121" s="1"/>
  <c r="J18" i="121" s="1"/>
  <c r="AQ18" i="121" s="1"/>
  <c r="I18" i="120"/>
  <c r="I48" i="120"/>
  <c r="AR48" i="120"/>
  <c r="AS48" i="120" s="1"/>
  <c r="AV48" i="120" s="1"/>
  <c r="I42" i="120"/>
  <c r="AR42" i="120"/>
  <c r="AS42" i="120" s="1"/>
  <c r="AV42" i="120" s="1"/>
  <c r="I30" i="120"/>
  <c r="AR30" i="120"/>
  <c r="AS30" i="120" s="1"/>
  <c r="AV30" i="120" s="1"/>
  <c r="F30" i="120" s="1"/>
  <c r="AY30" i="120" s="1"/>
  <c r="G30" i="120" s="1"/>
  <c r="AP39" i="120"/>
  <c r="J39" i="120" s="1"/>
  <c r="AQ39" i="120" s="1"/>
  <c r="AP27" i="120"/>
  <c r="J27" i="120" s="1"/>
  <c r="AQ27" i="120" s="1"/>
  <c r="BA39" i="119"/>
  <c r="AZ45" i="119"/>
  <c r="BA45" i="119"/>
  <c r="BC45" i="119"/>
  <c r="H42" i="119"/>
  <c r="BB51" i="119"/>
  <c r="H51" i="119"/>
  <c r="AP42" i="119"/>
  <c r="J42" i="119" s="1"/>
  <c r="AQ42" i="119" s="1"/>
  <c r="E42" i="119"/>
  <c r="BB39" i="119"/>
  <c r="H39" i="119"/>
  <c r="H33" i="119"/>
  <c r="E33" i="119"/>
  <c r="H30" i="119"/>
  <c r="E30" i="119"/>
  <c r="BC27" i="119"/>
  <c r="BC24" i="119"/>
  <c r="BC21" i="119"/>
  <c r="BC18" i="119"/>
  <c r="H48" i="119"/>
  <c r="I45" i="119"/>
  <c r="AX42" i="119"/>
  <c r="BC39" i="119"/>
  <c r="H36" i="119"/>
  <c r="AP33" i="119"/>
  <c r="J33" i="119" s="1"/>
  <c r="AQ33" i="119" s="1"/>
  <c r="AP30" i="119"/>
  <c r="J30" i="119" s="1"/>
  <c r="AQ30" i="119" s="1"/>
  <c r="AX51" i="119"/>
  <c r="AP48" i="119"/>
  <c r="J48" i="119" s="1"/>
  <c r="AQ48" i="119" s="1"/>
  <c r="E48" i="119"/>
  <c r="BB45" i="119"/>
  <c r="H45" i="119"/>
  <c r="AX39" i="119"/>
  <c r="AP36" i="119"/>
  <c r="J36" i="119" s="1"/>
  <c r="AQ36" i="119" s="1"/>
  <c r="E36" i="119"/>
  <c r="AL27" i="119"/>
  <c r="AL24" i="119"/>
  <c r="AL21" i="119"/>
  <c r="AP21" i="119" s="1"/>
  <c r="J21" i="119" s="1"/>
  <c r="AQ21" i="119" s="1"/>
  <c r="AL18" i="119"/>
  <c r="AP21" i="118"/>
  <c r="J21" i="118" s="1"/>
  <c r="AQ21" i="118" s="1"/>
  <c r="AL51" i="118"/>
  <c r="AP51" i="118" s="1"/>
  <c r="J51" i="118" s="1"/>
  <c r="AQ51" i="118" s="1"/>
  <c r="AL48" i="118"/>
  <c r="AP48" i="118" s="1"/>
  <c r="J48" i="118" s="1"/>
  <c r="AQ48" i="118" s="1"/>
  <c r="AL45" i="118"/>
  <c r="AP45" i="118" s="1"/>
  <c r="J45" i="118" s="1"/>
  <c r="AQ45" i="118" s="1"/>
  <c r="AL42" i="118"/>
  <c r="AL39" i="118"/>
  <c r="AL36" i="118"/>
  <c r="AP36" i="118" s="1"/>
  <c r="J36" i="118" s="1"/>
  <c r="AQ36" i="118" s="1"/>
  <c r="AL33" i="118"/>
  <c r="AP33" i="118" s="1"/>
  <c r="J33" i="118" s="1"/>
  <c r="AQ33" i="118" s="1"/>
  <c r="AL30" i="118"/>
  <c r="AL27" i="118"/>
  <c r="AP27" i="118" s="1"/>
  <c r="J27" i="118" s="1"/>
  <c r="AQ27" i="118" s="1"/>
  <c r="AL24" i="118"/>
  <c r="AP24" i="118" s="1"/>
  <c r="J24" i="118" s="1"/>
  <c r="AQ24" i="118" s="1"/>
  <c r="AL21" i="118"/>
  <c r="AL18" i="118"/>
  <c r="BG21" i="117"/>
  <c r="AT33" i="117"/>
  <c r="J33" i="117" s="1"/>
  <c r="AU33" i="117" s="1"/>
  <c r="BG30" i="117"/>
  <c r="BG18" i="117"/>
  <c r="BG27" i="117"/>
  <c r="BG33" i="117"/>
  <c r="BG48" i="117"/>
  <c r="BG42" i="117"/>
  <c r="BG36" i="117"/>
  <c r="BG24" i="117"/>
  <c r="AP51" i="117"/>
  <c r="AP48" i="117"/>
  <c r="AP45" i="117"/>
  <c r="AP42" i="117"/>
  <c r="AP39" i="117"/>
  <c r="AP36" i="117"/>
  <c r="AT36" i="117" s="1"/>
  <c r="J36" i="117" s="1"/>
  <c r="AU36" i="117" s="1"/>
  <c r="AP33" i="117"/>
  <c r="AP30" i="117"/>
  <c r="AP27" i="117"/>
  <c r="AP24" i="117"/>
  <c r="AT24" i="117" s="1"/>
  <c r="J24" i="117" s="1"/>
  <c r="AU24" i="117" s="1"/>
  <c r="AP21" i="117"/>
  <c r="AT21" i="117" s="1"/>
  <c r="J21" i="117" s="1"/>
  <c r="AU21" i="117" s="1"/>
  <c r="AP18" i="117"/>
  <c r="H51" i="116"/>
  <c r="AP51" i="116"/>
  <c r="J51" i="116" s="1"/>
  <c r="AQ51" i="116" s="1"/>
  <c r="E51" i="116"/>
  <c r="AX48" i="116"/>
  <c r="E48" i="116"/>
  <c r="AL48" i="116"/>
  <c r="AP48" i="116" s="1"/>
  <c r="J48" i="116" s="1"/>
  <c r="AQ48" i="116" s="1"/>
  <c r="AL45" i="116"/>
  <c r="AP45" i="116" s="1"/>
  <c r="J45" i="116" s="1"/>
  <c r="AQ45" i="116" s="1"/>
  <c r="AL42" i="116"/>
  <c r="AP42" i="116" s="1"/>
  <c r="J42" i="116" s="1"/>
  <c r="AQ42" i="116" s="1"/>
  <c r="AL39" i="116"/>
  <c r="AP39" i="116" s="1"/>
  <c r="J39" i="116" s="1"/>
  <c r="AQ39" i="116" s="1"/>
  <c r="AL36" i="116"/>
  <c r="AP36" i="116" s="1"/>
  <c r="J36" i="116" s="1"/>
  <c r="AQ36" i="116" s="1"/>
  <c r="AL33" i="116"/>
  <c r="AL30" i="116"/>
  <c r="AL27" i="116"/>
  <c r="AL24" i="116"/>
  <c r="AL21" i="116"/>
  <c r="AL18" i="116"/>
  <c r="AP18" i="116" s="1"/>
  <c r="J18" i="116" s="1"/>
  <c r="AQ18" i="116" s="1"/>
  <c r="AT42" i="115"/>
  <c r="J42" i="115" s="1"/>
  <c r="AU42" i="115" s="1"/>
  <c r="AP51" i="115"/>
  <c r="AP48" i="115"/>
  <c r="AP45" i="115"/>
  <c r="AP42" i="115"/>
  <c r="AP39" i="115"/>
  <c r="AP36" i="115"/>
  <c r="AP33" i="115"/>
  <c r="AP30" i="115"/>
  <c r="AT30" i="115" s="1"/>
  <c r="J30" i="115" s="1"/>
  <c r="AU30" i="115" s="1"/>
  <c r="AP27" i="115"/>
  <c r="AT27" i="115" s="1"/>
  <c r="J27" i="115" s="1"/>
  <c r="AU27" i="115" s="1"/>
  <c r="AP24" i="115"/>
  <c r="AP21" i="115"/>
  <c r="AP18" i="115"/>
  <c r="AT18" i="115" s="1"/>
  <c r="J18" i="115" s="1"/>
  <c r="AU18" i="115" s="1"/>
  <c r="I18" i="114"/>
  <c r="I21" i="114"/>
  <c r="AV21" i="114"/>
  <c r="AW21" i="114" s="1"/>
  <c r="AZ21" i="114" s="1"/>
  <c r="F21" i="114" s="1"/>
  <c r="BC21" i="114" s="1"/>
  <c r="G21" i="114" s="1"/>
  <c r="I45" i="114"/>
  <c r="AV45" i="114"/>
  <c r="AW45" i="114" s="1"/>
  <c r="AZ45" i="114" s="1"/>
  <c r="F45" i="114" s="1"/>
  <c r="BC45" i="114" s="1"/>
  <c r="G45" i="114" s="1"/>
  <c r="I30" i="114"/>
  <c r="H39" i="114"/>
  <c r="H48" i="114"/>
  <c r="H45" i="114"/>
  <c r="AT36" i="114"/>
  <c r="J36" i="114" s="1"/>
  <c r="AU36" i="114" s="1"/>
  <c r="AT24" i="114"/>
  <c r="J24" i="114" s="1"/>
  <c r="AU24" i="114" s="1"/>
  <c r="AT27" i="114"/>
  <c r="J27" i="114" s="1"/>
  <c r="AU27" i="114" s="1"/>
  <c r="BE39" i="113"/>
  <c r="BG30" i="113"/>
  <c r="AV30" i="113"/>
  <c r="AW30" i="113" s="1"/>
  <c r="AZ30" i="113" s="1"/>
  <c r="F30" i="113" s="1"/>
  <c r="BC30" i="113" s="1"/>
  <c r="G30" i="113" s="1"/>
  <c r="BF30" i="113"/>
  <c r="BG21" i="113"/>
  <c r="I18" i="113"/>
  <c r="AV18" i="113"/>
  <c r="AW18" i="113" s="1"/>
  <c r="AZ18" i="113" s="1"/>
  <c r="F18" i="113" s="1"/>
  <c r="BC18" i="113" s="1"/>
  <c r="G18" i="113" s="1"/>
  <c r="I33" i="113"/>
  <c r="BG24" i="113"/>
  <c r="BG18" i="113"/>
  <c r="BG42" i="113"/>
  <c r="BF39" i="113"/>
  <c r="BG27" i="113"/>
  <c r="I24" i="113"/>
  <c r="BE48" i="112"/>
  <c r="BD48" i="112"/>
  <c r="BE39" i="112"/>
  <c r="I45" i="112"/>
  <c r="BG24" i="112"/>
  <c r="BG18" i="112"/>
  <c r="I48" i="112"/>
  <c r="BF48" i="112"/>
  <c r="AV45" i="112"/>
  <c r="AW45" i="112" s="1"/>
  <c r="AZ45" i="112" s="1"/>
  <c r="F45" i="112" s="1"/>
  <c r="BC45" i="112" s="1"/>
  <c r="G45" i="112" s="1"/>
  <c r="BG33" i="112"/>
  <c r="BG27" i="112"/>
  <c r="BG21" i="112"/>
  <c r="BG30" i="112"/>
  <c r="BG51" i="112"/>
  <c r="BH48" i="112"/>
  <c r="BG45" i="112"/>
  <c r="BG39" i="112"/>
  <c r="BG42" i="111"/>
  <c r="BG30" i="111"/>
  <c r="BG18" i="111"/>
  <c r="BG51" i="111"/>
  <c r="BG45" i="111"/>
  <c r="BG39" i="111"/>
  <c r="BG33" i="111"/>
  <c r="BG27" i="111"/>
  <c r="BG21" i="111"/>
  <c r="BG48" i="111"/>
  <c r="BG36" i="111"/>
  <c r="BG24" i="111"/>
  <c r="I48" i="111"/>
  <c r="AV36" i="111"/>
  <c r="AW36" i="111" s="1"/>
  <c r="AZ36" i="111" s="1"/>
  <c r="F36" i="111" s="1"/>
  <c r="BC36" i="111" s="1"/>
  <c r="G36" i="111" s="1"/>
  <c r="AV30" i="111"/>
  <c r="AW30" i="111" s="1"/>
  <c r="AZ30" i="111" s="1"/>
  <c r="F30" i="111" s="1"/>
  <c r="BC30" i="111" s="1"/>
  <c r="G30" i="111" s="1"/>
  <c r="I24" i="111"/>
  <c r="I21" i="111"/>
  <c r="AV27" i="123" l="1"/>
  <c r="AW27" i="123" s="1"/>
  <c r="AZ27" i="123" s="1"/>
  <c r="F27" i="123" s="1"/>
  <c r="BC27" i="123" s="1"/>
  <c r="G27" i="123" s="1"/>
  <c r="I27" i="123"/>
  <c r="BF27" i="123"/>
  <c r="BH27" i="123" s="1"/>
  <c r="AV21" i="123"/>
  <c r="AW21" i="123" s="1"/>
  <c r="AZ21" i="123" s="1"/>
  <c r="F21" i="123" s="1"/>
  <c r="BC21" i="123" s="1"/>
  <c r="G21" i="123" s="1"/>
  <c r="I21" i="123"/>
  <c r="AV30" i="123"/>
  <c r="AW30" i="123" s="1"/>
  <c r="AZ30" i="123" s="1"/>
  <c r="F30" i="123" s="1"/>
  <c r="BC30" i="123" s="1"/>
  <c r="G30" i="123" s="1"/>
  <c r="I30" i="123"/>
  <c r="BF30" i="123"/>
  <c r="BH30" i="123" s="1"/>
  <c r="I48" i="122"/>
  <c r="AR48" i="122"/>
  <c r="AS48" i="122" s="1"/>
  <c r="AV48" i="122" s="1"/>
  <c r="F48" i="122" s="1"/>
  <c r="AY48" i="122" s="1"/>
  <c r="G48" i="122" s="1"/>
  <c r="AR21" i="122"/>
  <c r="AS21" i="122" s="1"/>
  <c r="AV21" i="122" s="1"/>
  <c r="F21" i="122" s="1"/>
  <c r="AY21" i="122" s="1"/>
  <c r="G21" i="122" s="1"/>
  <c r="I21" i="122"/>
  <c r="BB45" i="122"/>
  <c r="BD45" i="122" s="1"/>
  <c r="BB21" i="122"/>
  <c r="BD21" i="122" s="1"/>
  <c r="AR39" i="121"/>
  <c r="AS39" i="121" s="1"/>
  <c r="AV39" i="121" s="1"/>
  <c r="F39" i="121" s="1"/>
  <c r="AY39" i="121" s="1"/>
  <c r="G39" i="121" s="1"/>
  <c r="AR36" i="121"/>
  <c r="AS36" i="121" s="1"/>
  <c r="AV36" i="121" s="1"/>
  <c r="F36" i="121" s="1"/>
  <c r="BB27" i="121"/>
  <c r="BD27" i="121" s="1"/>
  <c r="AP30" i="121"/>
  <c r="J30" i="121" s="1"/>
  <c r="AQ30" i="121" s="1"/>
  <c r="AR45" i="120"/>
  <c r="AS45" i="120" s="1"/>
  <c r="AV45" i="120" s="1"/>
  <c r="F45" i="120" s="1"/>
  <c r="AY45" i="120" s="1"/>
  <c r="G45" i="120" s="1"/>
  <c r="AZ45" i="120" s="1"/>
  <c r="AP21" i="120"/>
  <c r="J21" i="120" s="1"/>
  <c r="AQ21" i="120" s="1"/>
  <c r="AP51" i="120"/>
  <c r="J51" i="120" s="1"/>
  <c r="AQ51" i="120" s="1"/>
  <c r="F42" i="120"/>
  <c r="AY42" i="120" s="1"/>
  <c r="G42" i="120" s="1"/>
  <c r="F48" i="120"/>
  <c r="AY48" i="120" s="1"/>
  <c r="G48" i="120" s="1"/>
  <c r="AZ51" i="119"/>
  <c r="BA51" i="119"/>
  <c r="I39" i="119"/>
  <c r="BC51" i="119"/>
  <c r="BD51" i="119" s="1"/>
  <c r="I36" i="112"/>
  <c r="AT42" i="112"/>
  <c r="J42" i="112" s="1"/>
  <c r="AU42" i="112" s="1"/>
  <c r="AV42" i="112" s="1"/>
  <c r="AW42" i="112" s="1"/>
  <c r="AZ42" i="112" s="1"/>
  <c r="F42" i="112" s="1"/>
  <c r="BC42" i="112" s="1"/>
  <c r="G42" i="112" s="1"/>
  <c r="AV27" i="112"/>
  <c r="AW27" i="112" s="1"/>
  <c r="AZ27" i="112" s="1"/>
  <c r="F27" i="112" s="1"/>
  <c r="BC27" i="112" s="1"/>
  <c r="G27" i="112" s="1"/>
  <c r="I39" i="112"/>
  <c r="AT21" i="112"/>
  <c r="J21" i="112" s="1"/>
  <c r="AU21" i="112" s="1"/>
  <c r="AV21" i="112" s="1"/>
  <c r="AW21" i="112" s="1"/>
  <c r="AZ21" i="112" s="1"/>
  <c r="F21" i="112" s="1"/>
  <c r="BC21" i="112" s="1"/>
  <c r="G21" i="112" s="1"/>
  <c r="BF39" i="112"/>
  <c r="AT18" i="112"/>
  <c r="J18" i="112" s="1"/>
  <c r="AU18" i="112" s="1"/>
  <c r="AV42" i="111"/>
  <c r="AW42" i="111" s="1"/>
  <c r="AZ42" i="111" s="1"/>
  <c r="F42" i="111" s="1"/>
  <c r="BC42" i="111" s="1"/>
  <c r="G42" i="111" s="1"/>
  <c r="BD42" i="111" s="1"/>
  <c r="AT33" i="111"/>
  <c r="J33" i="111" s="1"/>
  <c r="AU33" i="111" s="1"/>
  <c r="I42" i="111"/>
  <c r="BF36" i="111"/>
  <c r="BH36" i="111" s="1"/>
  <c r="AT45" i="111"/>
  <c r="J45" i="111" s="1"/>
  <c r="AU45" i="111" s="1"/>
  <c r="I48" i="113"/>
  <c r="BH30" i="113"/>
  <c r="BD48" i="113"/>
  <c r="AT36" i="113"/>
  <c r="J36" i="113" s="1"/>
  <c r="AU36" i="113" s="1"/>
  <c r="I39" i="113"/>
  <c r="AT42" i="113"/>
  <c r="J42" i="113" s="1"/>
  <c r="AU42" i="113" s="1"/>
  <c r="BB18" i="132"/>
  <c r="BD18" i="132" s="1"/>
  <c r="BB48" i="132"/>
  <c r="BD48" i="132" s="1"/>
  <c r="BB33" i="132"/>
  <c r="BD33" i="132" s="1"/>
  <c r="BA27" i="130"/>
  <c r="AZ27" i="130"/>
  <c r="BB27" i="130"/>
  <c r="BD27" i="130" s="1"/>
  <c r="BB51" i="130"/>
  <c r="BD51" i="130" s="1"/>
  <c r="BB18" i="130"/>
  <c r="BD18" i="130" s="1"/>
  <c r="BA51" i="130"/>
  <c r="AZ51" i="130"/>
  <c r="BD48" i="126"/>
  <c r="BB39" i="127"/>
  <c r="BD39" i="127" s="1"/>
  <c r="BE51" i="139"/>
  <c r="BD51" i="139"/>
  <c r="BE18" i="139"/>
  <c r="BD18" i="139"/>
  <c r="BA18" i="137"/>
  <c r="AZ18" i="137"/>
  <c r="BE18" i="136"/>
  <c r="BD18" i="136"/>
  <c r="BA36" i="135"/>
  <c r="AZ36" i="135"/>
  <c r="BD21" i="134"/>
  <c r="BE21" i="134"/>
  <c r="BE18" i="134"/>
  <c r="BD18" i="134"/>
  <c r="BE51" i="134"/>
  <c r="BD51" i="134"/>
  <c r="BA39" i="133"/>
  <c r="AZ39" i="133"/>
  <c r="BA36" i="133"/>
  <c r="AZ36" i="133"/>
  <c r="AZ48" i="133"/>
  <c r="BA48" i="133"/>
  <c r="AZ27" i="133"/>
  <c r="BA27" i="133"/>
  <c r="BA33" i="133"/>
  <c r="AZ33" i="133"/>
  <c r="AY27" i="132"/>
  <c r="G27" i="132" s="1"/>
  <c r="BB27" i="132"/>
  <c r="BD27" i="132" s="1"/>
  <c r="BA48" i="132"/>
  <c r="AZ48" i="132"/>
  <c r="BA33" i="132"/>
  <c r="AZ33" i="132"/>
  <c r="BB30" i="132"/>
  <c r="BD30" i="132" s="1"/>
  <c r="AY21" i="132"/>
  <c r="G21" i="132" s="1"/>
  <c r="BB21" i="132"/>
  <c r="BD21" i="132" s="1"/>
  <c r="BA30" i="132"/>
  <c r="AZ30" i="132"/>
  <c r="AY36" i="132"/>
  <c r="G36" i="132" s="1"/>
  <c r="BB36" i="132"/>
  <c r="BD36" i="132" s="1"/>
  <c r="BA42" i="132"/>
  <c r="AZ42" i="132"/>
  <c r="BA51" i="132"/>
  <c r="AZ51" i="132"/>
  <c r="BA18" i="132"/>
  <c r="AZ18" i="132"/>
  <c r="BB24" i="132"/>
  <c r="BD24" i="132" s="1"/>
  <c r="BA24" i="132"/>
  <c r="AZ24" i="132"/>
  <c r="BA39" i="132"/>
  <c r="AZ39" i="132"/>
  <c r="BB51" i="132"/>
  <c r="BD51" i="132" s="1"/>
  <c r="BA18" i="130"/>
  <c r="AZ18" i="130"/>
  <c r="BE18" i="129"/>
  <c r="BD18" i="129"/>
  <c r="BE33" i="129"/>
  <c r="BD33" i="129"/>
  <c r="BE39" i="129"/>
  <c r="BD39" i="129"/>
  <c r="BF33" i="129"/>
  <c r="BH33" i="129" s="1"/>
  <c r="BF18" i="129"/>
  <c r="BH18" i="129" s="1"/>
  <c r="BC24" i="129"/>
  <c r="G24" i="129" s="1"/>
  <c r="BF24" i="129"/>
  <c r="BH24" i="129" s="1"/>
  <c r="BC36" i="129"/>
  <c r="G36" i="129" s="1"/>
  <c r="BF36" i="129"/>
  <c r="BH36" i="129" s="1"/>
  <c r="BE30" i="129"/>
  <c r="BD30" i="129"/>
  <c r="BE45" i="129"/>
  <c r="BD45" i="129"/>
  <c r="BF30" i="129"/>
  <c r="BH30" i="129" s="1"/>
  <c r="I51" i="122"/>
  <c r="AR51" i="122"/>
  <c r="AS51" i="122" s="1"/>
  <c r="AV51" i="122" s="1"/>
  <c r="F51" i="122" s="1"/>
  <c r="I27" i="122"/>
  <c r="AR27" i="122"/>
  <c r="AS27" i="122" s="1"/>
  <c r="AV27" i="122" s="1"/>
  <c r="F27" i="122" s="1"/>
  <c r="I33" i="122"/>
  <c r="AR33" i="122"/>
  <c r="AS33" i="122" s="1"/>
  <c r="AV33" i="122" s="1"/>
  <c r="F33" i="122" s="1"/>
  <c r="AV36" i="123"/>
  <c r="AW36" i="123" s="1"/>
  <c r="AZ36" i="123" s="1"/>
  <c r="F36" i="123" s="1"/>
  <c r="BC36" i="123" s="1"/>
  <c r="G36" i="123" s="1"/>
  <c r="I36" i="123"/>
  <c r="BF21" i="124"/>
  <c r="BH21" i="124" s="1"/>
  <c r="BF45" i="124"/>
  <c r="BH45" i="124" s="1"/>
  <c r="BF36" i="124"/>
  <c r="BH36" i="124" s="1"/>
  <c r="BB27" i="127"/>
  <c r="BD27" i="127" s="1"/>
  <c r="BB51" i="127"/>
  <c r="BD51" i="127" s="1"/>
  <c r="BB18" i="127"/>
  <c r="BD18" i="127" s="1"/>
  <c r="I48" i="127"/>
  <c r="AR48" i="127"/>
  <c r="AS48" i="127" s="1"/>
  <c r="AV48" i="127" s="1"/>
  <c r="F48" i="127" s="1"/>
  <c r="BB30" i="127"/>
  <c r="BD30" i="127" s="1"/>
  <c r="I36" i="127"/>
  <c r="AR36" i="127"/>
  <c r="AS36" i="127" s="1"/>
  <c r="AV36" i="127" s="1"/>
  <c r="F36" i="127" s="1"/>
  <c r="AY36" i="127" s="1"/>
  <c r="G36" i="127" s="1"/>
  <c r="I45" i="127"/>
  <c r="AR45" i="127"/>
  <c r="AS45" i="127" s="1"/>
  <c r="AV45" i="127" s="1"/>
  <c r="F45" i="127" s="1"/>
  <c r="AY45" i="127" s="1"/>
  <c r="G45" i="127" s="1"/>
  <c r="I21" i="127"/>
  <c r="AR21" i="127"/>
  <c r="AS21" i="127" s="1"/>
  <c r="AV21" i="127" s="1"/>
  <c r="F21" i="127" s="1"/>
  <c r="AY21" i="127" s="1"/>
  <c r="G21" i="127" s="1"/>
  <c r="BA27" i="127"/>
  <c r="AZ27" i="127"/>
  <c r="BA30" i="127"/>
  <c r="AZ30" i="127"/>
  <c r="I24" i="127"/>
  <c r="AR24" i="127"/>
  <c r="AS24" i="127" s="1"/>
  <c r="AV24" i="127" s="1"/>
  <c r="F24" i="127" s="1"/>
  <c r="I42" i="127"/>
  <c r="AR42" i="127"/>
  <c r="AS42" i="127" s="1"/>
  <c r="AV42" i="127" s="1"/>
  <c r="F42" i="127" s="1"/>
  <c r="I33" i="127"/>
  <c r="AR33" i="127"/>
  <c r="AS33" i="127" s="1"/>
  <c r="AV33" i="127" s="1"/>
  <c r="F33" i="127" s="1"/>
  <c r="BA51" i="127"/>
  <c r="AZ51" i="127"/>
  <c r="BA39" i="127"/>
  <c r="AZ39" i="127"/>
  <c r="BA18" i="127"/>
  <c r="AZ18" i="127"/>
  <c r="BB45" i="127"/>
  <c r="BD45" i="127" s="1"/>
  <c r="BA51" i="126"/>
  <c r="AZ51" i="126"/>
  <c r="AY42" i="126"/>
  <c r="G42" i="126" s="1"/>
  <c r="BB42" i="126"/>
  <c r="BD42" i="126" s="1"/>
  <c r="BA18" i="126"/>
  <c r="AZ18" i="126"/>
  <c r="I30" i="126"/>
  <c r="AR30" i="126"/>
  <c r="AS30" i="126" s="1"/>
  <c r="AV30" i="126" s="1"/>
  <c r="F30" i="126" s="1"/>
  <c r="BA36" i="126"/>
  <c r="AZ36" i="126"/>
  <c r="BA33" i="126"/>
  <c r="AZ33" i="126"/>
  <c r="I39" i="126"/>
  <c r="AR39" i="126"/>
  <c r="AS39" i="126" s="1"/>
  <c r="AV39" i="126" s="1"/>
  <c r="F39" i="126" s="1"/>
  <c r="BB18" i="126"/>
  <c r="BD18" i="126" s="1"/>
  <c r="AY45" i="126"/>
  <c r="G45" i="126" s="1"/>
  <c r="BB45" i="126"/>
  <c r="BD45" i="126" s="1"/>
  <c r="I27" i="126"/>
  <c r="AR27" i="126"/>
  <c r="AS27" i="126" s="1"/>
  <c r="AV27" i="126" s="1"/>
  <c r="F27" i="126" s="1"/>
  <c r="AY27" i="126" s="1"/>
  <c r="G27" i="126" s="1"/>
  <c r="I24" i="126"/>
  <c r="AR24" i="126"/>
  <c r="AS24" i="126" s="1"/>
  <c r="AV24" i="126" s="1"/>
  <c r="F24" i="126" s="1"/>
  <c r="I21" i="126"/>
  <c r="AR21" i="126"/>
  <c r="AS21" i="126" s="1"/>
  <c r="AV21" i="126" s="1"/>
  <c r="F21" i="126" s="1"/>
  <c r="BB33" i="126"/>
  <c r="BD33" i="126" s="1"/>
  <c r="AZ48" i="126"/>
  <c r="BA48" i="126"/>
  <c r="BB51" i="126"/>
  <c r="BD51" i="126" s="1"/>
  <c r="BE24" i="124"/>
  <c r="BD24" i="124"/>
  <c r="I48" i="124"/>
  <c r="AV48" i="124"/>
  <c r="AW48" i="124" s="1"/>
  <c r="AZ48" i="124" s="1"/>
  <c r="F48" i="124" s="1"/>
  <c r="BC48" i="124" s="1"/>
  <c r="G48" i="124" s="1"/>
  <c r="BF27" i="124"/>
  <c r="BH27" i="124" s="1"/>
  <c r="BE33" i="124"/>
  <c r="BD33" i="124"/>
  <c r="BE27" i="124"/>
  <c r="BD27" i="124"/>
  <c r="I30" i="124"/>
  <c r="AV30" i="124"/>
  <c r="AW30" i="124" s="1"/>
  <c r="AZ30" i="124" s="1"/>
  <c r="F30" i="124" s="1"/>
  <c r="BC30" i="124" s="1"/>
  <c r="G30" i="124" s="1"/>
  <c r="BF33" i="124"/>
  <c r="BH33" i="124" s="1"/>
  <c r="BE39" i="124"/>
  <c r="BD39" i="124"/>
  <c r="BE45" i="124"/>
  <c r="BD45" i="124"/>
  <c r="BE18" i="124"/>
  <c r="BD18" i="124"/>
  <c r="BE21" i="124"/>
  <c r="BD21" i="124"/>
  <c r="BE36" i="124"/>
  <c r="BD36" i="124"/>
  <c r="I42" i="124"/>
  <c r="AV42" i="124"/>
  <c r="AW42" i="124" s="1"/>
  <c r="AZ42" i="124" s="1"/>
  <c r="F42" i="124" s="1"/>
  <c r="BC42" i="124" s="1"/>
  <c r="G42" i="124" s="1"/>
  <c r="I51" i="124"/>
  <c r="AV51" i="124"/>
  <c r="AW51" i="124" s="1"/>
  <c r="AZ51" i="124" s="1"/>
  <c r="F51" i="124" s="1"/>
  <c r="BF30" i="124"/>
  <c r="BH30" i="124" s="1"/>
  <c r="BF24" i="124"/>
  <c r="BH24" i="124" s="1"/>
  <c r="BF39" i="124"/>
  <c r="BH39" i="124" s="1"/>
  <c r="I18" i="123"/>
  <c r="AV18" i="123"/>
  <c r="AW18" i="123" s="1"/>
  <c r="AZ18" i="123" s="1"/>
  <c r="F18" i="123" s="1"/>
  <c r="I18" i="122"/>
  <c r="AR18" i="122"/>
  <c r="AS18" i="122" s="1"/>
  <c r="AV18" i="122" s="1"/>
  <c r="F18" i="122" s="1"/>
  <c r="AY18" i="122" s="1"/>
  <c r="G18" i="122" s="1"/>
  <c r="AV33" i="112"/>
  <c r="AW33" i="112" s="1"/>
  <c r="AZ33" i="112" s="1"/>
  <c r="F33" i="112" s="1"/>
  <c r="BC33" i="112" s="1"/>
  <c r="G33" i="112" s="1"/>
  <c r="I21" i="112"/>
  <c r="BF42" i="112"/>
  <c r="BH42" i="112" s="1"/>
  <c r="AT24" i="112"/>
  <c r="J24" i="112" s="1"/>
  <c r="AU24" i="112" s="1"/>
  <c r="AT51" i="112"/>
  <c r="J51" i="112" s="1"/>
  <c r="AU51" i="112" s="1"/>
  <c r="BH39" i="112"/>
  <c r="I42" i="112"/>
  <c r="BF36" i="112"/>
  <c r="BH36" i="112" s="1"/>
  <c r="AT30" i="112"/>
  <c r="J30" i="112" s="1"/>
  <c r="AU30" i="112" s="1"/>
  <c r="I36" i="111"/>
  <c r="AT39" i="111"/>
  <c r="J39" i="111" s="1"/>
  <c r="AU39" i="111" s="1"/>
  <c r="AV48" i="111"/>
  <c r="AW48" i="111" s="1"/>
  <c r="AZ48" i="111" s="1"/>
  <c r="F48" i="111" s="1"/>
  <c r="BC48" i="111" s="1"/>
  <c r="G48" i="111" s="1"/>
  <c r="BE48" i="111" s="1"/>
  <c r="AT27" i="111"/>
  <c r="J27" i="111" s="1"/>
  <c r="AU27" i="111" s="1"/>
  <c r="AT51" i="111"/>
  <c r="J51" i="111" s="1"/>
  <c r="AU51" i="111" s="1"/>
  <c r="AT18" i="111"/>
  <c r="J18" i="111" s="1"/>
  <c r="AU18" i="111" s="1"/>
  <c r="AV39" i="114"/>
  <c r="AW39" i="114" s="1"/>
  <c r="AZ39" i="114" s="1"/>
  <c r="F39" i="114" s="1"/>
  <c r="BC39" i="114" s="1"/>
  <c r="G39" i="114" s="1"/>
  <c r="I39" i="114"/>
  <c r="AV42" i="114"/>
  <c r="AW42" i="114" s="1"/>
  <c r="AZ42" i="114" s="1"/>
  <c r="F42" i="114" s="1"/>
  <c r="BC42" i="114" s="1"/>
  <c r="G42" i="114" s="1"/>
  <c r="BD42" i="114" s="1"/>
  <c r="I42" i="114"/>
  <c r="AV48" i="114"/>
  <c r="AW48" i="114" s="1"/>
  <c r="AZ48" i="114" s="1"/>
  <c r="F48" i="114" s="1"/>
  <c r="BC48" i="114" s="1"/>
  <c r="G48" i="114" s="1"/>
  <c r="BD48" i="114" s="1"/>
  <c r="H42" i="114"/>
  <c r="AT51" i="114"/>
  <c r="J51" i="114" s="1"/>
  <c r="AU51" i="114" s="1"/>
  <c r="AT33" i="114"/>
  <c r="J33" i="114" s="1"/>
  <c r="AU33" i="114" s="1"/>
  <c r="BF33" i="113"/>
  <c r="BH33" i="113" s="1"/>
  <c r="BH39" i="113"/>
  <c r="I21" i="113"/>
  <c r="BD51" i="113"/>
  <c r="AT27" i="113"/>
  <c r="J27" i="113" s="1"/>
  <c r="AU27" i="113" s="1"/>
  <c r="BF51" i="113"/>
  <c r="BH51" i="113" s="1"/>
  <c r="I51" i="113"/>
  <c r="BF48" i="113"/>
  <c r="BH48" i="113" s="1"/>
  <c r="AT45" i="113"/>
  <c r="J45" i="113" s="1"/>
  <c r="AU45" i="113" s="1"/>
  <c r="AP21" i="121"/>
  <c r="J21" i="121" s="1"/>
  <c r="AQ21" i="121" s="1"/>
  <c r="AR48" i="121"/>
  <c r="AS48" i="121" s="1"/>
  <c r="AV48" i="121" s="1"/>
  <c r="F48" i="121" s="1"/>
  <c r="AY48" i="121" s="1"/>
  <c r="G48" i="121" s="1"/>
  <c r="AP33" i="121"/>
  <c r="J33" i="121" s="1"/>
  <c r="AQ33" i="121" s="1"/>
  <c r="AP45" i="121"/>
  <c r="J45" i="121" s="1"/>
  <c r="AQ45" i="121" s="1"/>
  <c r="AR36" i="120"/>
  <c r="AS36" i="120" s="1"/>
  <c r="AV36" i="120" s="1"/>
  <c r="F36" i="120" s="1"/>
  <c r="AY36" i="120" s="1"/>
  <c r="G36" i="120" s="1"/>
  <c r="BB48" i="120"/>
  <c r="BD48" i="120" s="1"/>
  <c r="AR24" i="120"/>
  <c r="AS24" i="120" s="1"/>
  <c r="AV24" i="120" s="1"/>
  <c r="F24" i="120" s="1"/>
  <c r="AY24" i="120" s="1"/>
  <c r="G24" i="120" s="1"/>
  <c r="AZ24" i="120" s="1"/>
  <c r="AP33" i="120"/>
  <c r="J33" i="120" s="1"/>
  <c r="AQ33" i="120" s="1"/>
  <c r="BD45" i="119"/>
  <c r="I18" i="121"/>
  <c r="AR18" i="121"/>
  <c r="AS18" i="121" s="1"/>
  <c r="AV18" i="121" s="1"/>
  <c r="F18" i="121" s="1"/>
  <c r="AY18" i="121" s="1"/>
  <c r="G18" i="121" s="1"/>
  <c r="BA39" i="121"/>
  <c r="AZ39" i="121"/>
  <c r="BA42" i="121"/>
  <c r="AZ42" i="121"/>
  <c r="BA51" i="121"/>
  <c r="AZ51" i="121"/>
  <c r="BB42" i="121"/>
  <c r="BD42" i="121" s="1"/>
  <c r="BA24" i="121"/>
  <c r="AZ24" i="121"/>
  <c r="BB51" i="121"/>
  <c r="BD51" i="121" s="1"/>
  <c r="BA48" i="121"/>
  <c r="AZ48" i="121"/>
  <c r="H18" i="121"/>
  <c r="BB39" i="121"/>
  <c r="BD39" i="121" s="1"/>
  <c r="BB24" i="121"/>
  <c r="BD24" i="121" s="1"/>
  <c r="BB48" i="121"/>
  <c r="BD48" i="121" s="1"/>
  <c r="BA27" i="121"/>
  <c r="AZ27" i="121"/>
  <c r="BA36" i="120"/>
  <c r="AZ36" i="120"/>
  <c r="BA48" i="120"/>
  <c r="AZ48" i="120"/>
  <c r="I39" i="120"/>
  <c r="AR39" i="120"/>
  <c r="AS39" i="120" s="1"/>
  <c r="AV39" i="120" s="1"/>
  <c r="F39" i="120" s="1"/>
  <c r="AY39" i="120" s="1"/>
  <c r="G39" i="120" s="1"/>
  <c r="BA30" i="120"/>
  <c r="AZ30" i="120"/>
  <c r="BA18" i="120"/>
  <c r="AZ18" i="120"/>
  <c r="I27" i="120"/>
  <c r="AR27" i="120"/>
  <c r="AS27" i="120" s="1"/>
  <c r="AV27" i="120" s="1"/>
  <c r="F27" i="120" s="1"/>
  <c r="AY27" i="120" s="1"/>
  <c r="G27" i="120" s="1"/>
  <c r="BA42" i="120"/>
  <c r="AZ42" i="120"/>
  <c r="BB36" i="120"/>
  <c r="BD36" i="120" s="1"/>
  <c r="BB42" i="120"/>
  <c r="BD42" i="120" s="1"/>
  <c r="BB30" i="120"/>
  <c r="BD30" i="120" s="1"/>
  <c r="BA45" i="120"/>
  <c r="BB18" i="120"/>
  <c r="BD18" i="120" s="1"/>
  <c r="I21" i="119"/>
  <c r="AR21" i="119"/>
  <c r="AS21" i="119" s="1"/>
  <c r="AV21" i="119" s="1"/>
  <c r="F21" i="119" s="1"/>
  <c r="AY21" i="119" s="1"/>
  <c r="G21" i="119" s="1"/>
  <c r="H18" i="119"/>
  <c r="AR30" i="119"/>
  <c r="AS30" i="119" s="1"/>
  <c r="AV30" i="119" s="1"/>
  <c r="F30" i="119" s="1"/>
  <c r="AY30" i="119" s="1"/>
  <c r="G30" i="119" s="1"/>
  <c r="I30" i="119"/>
  <c r="AR36" i="119"/>
  <c r="AS36" i="119" s="1"/>
  <c r="AV36" i="119" s="1"/>
  <c r="F36" i="119" s="1"/>
  <c r="AY36" i="119" s="1"/>
  <c r="G36" i="119" s="1"/>
  <c r="I36" i="119"/>
  <c r="BC48" i="119"/>
  <c r="BD39" i="119"/>
  <c r="H24" i="119"/>
  <c r="AR48" i="119"/>
  <c r="AS48" i="119" s="1"/>
  <c r="AV48" i="119" s="1"/>
  <c r="F48" i="119" s="1"/>
  <c r="I48" i="119"/>
  <c r="AP24" i="119"/>
  <c r="J24" i="119" s="1"/>
  <c r="AQ24" i="119" s="1"/>
  <c r="BC30" i="119"/>
  <c r="BC42" i="119"/>
  <c r="H27" i="119"/>
  <c r="AP27" i="119"/>
  <c r="J27" i="119" s="1"/>
  <c r="AQ27" i="119" s="1"/>
  <c r="I42" i="119"/>
  <c r="AR42" i="119"/>
  <c r="AS42" i="119" s="1"/>
  <c r="AV42" i="119" s="1"/>
  <c r="F42" i="119" s="1"/>
  <c r="AY42" i="119" s="1"/>
  <c r="G42" i="119" s="1"/>
  <c r="BC36" i="119"/>
  <c r="AP18" i="119"/>
  <c r="J18" i="119" s="1"/>
  <c r="AQ18" i="119" s="1"/>
  <c r="BB21" i="119"/>
  <c r="BD21" i="119" s="1"/>
  <c r="H21" i="119"/>
  <c r="AR33" i="119"/>
  <c r="AS33" i="119" s="1"/>
  <c r="AV33" i="119" s="1"/>
  <c r="F33" i="119" s="1"/>
  <c r="AY33" i="119" s="1"/>
  <c r="G33" i="119" s="1"/>
  <c r="I33" i="119"/>
  <c r="BC33" i="119"/>
  <c r="I51" i="118"/>
  <c r="AR51" i="118"/>
  <c r="AS51" i="118" s="1"/>
  <c r="AV51" i="118" s="1"/>
  <c r="F51" i="118" s="1"/>
  <c r="AY51" i="118" s="1"/>
  <c r="G51" i="118" s="1"/>
  <c r="I27" i="118"/>
  <c r="AR27" i="118"/>
  <c r="AS27" i="118" s="1"/>
  <c r="AV27" i="118" s="1"/>
  <c r="F27" i="118" s="1"/>
  <c r="AY27" i="118" s="1"/>
  <c r="G27" i="118" s="1"/>
  <c r="I33" i="118"/>
  <c r="AR33" i="118"/>
  <c r="AS33" i="118" s="1"/>
  <c r="AV33" i="118" s="1"/>
  <c r="F33" i="118" s="1"/>
  <c r="AY33" i="118" s="1"/>
  <c r="G33" i="118" s="1"/>
  <c r="H21" i="118"/>
  <c r="H33" i="118"/>
  <c r="H45" i="118"/>
  <c r="I48" i="118"/>
  <c r="AR48" i="118"/>
  <c r="AS48" i="118" s="1"/>
  <c r="AV48" i="118" s="1"/>
  <c r="F48" i="118" s="1"/>
  <c r="AY48" i="118" s="1"/>
  <c r="G48" i="118" s="1"/>
  <c r="H27" i="118"/>
  <c r="H39" i="118"/>
  <c r="BB51" i="118"/>
  <c r="BD51" i="118" s="1"/>
  <c r="H51" i="118"/>
  <c r="I36" i="118"/>
  <c r="AR36" i="118"/>
  <c r="AS36" i="118" s="1"/>
  <c r="AV36" i="118" s="1"/>
  <c r="F36" i="118" s="1"/>
  <c r="AY36" i="118" s="1"/>
  <c r="G36" i="118" s="1"/>
  <c r="AP39" i="118"/>
  <c r="J39" i="118" s="1"/>
  <c r="AQ39" i="118" s="1"/>
  <c r="I24" i="118"/>
  <c r="AR24" i="118"/>
  <c r="AS24" i="118" s="1"/>
  <c r="AV24" i="118" s="1"/>
  <c r="F24" i="118" s="1"/>
  <c r="AY24" i="118" s="1"/>
  <c r="G24" i="118" s="1"/>
  <c r="H18" i="118"/>
  <c r="H30" i="118"/>
  <c r="H42" i="118"/>
  <c r="I21" i="118"/>
  <c r="AR21" i="118"/>
  <c r="AS21" i="118" s="1"/>
  <c r="AV21" i="118" s="1"/>
  <c r="F21" i="118" s="1"/>
  <c r="AY21" i="118" s="1"/>
  <c r="G21" i="118" s="1"/>
  <c r="AP42" i="118"/>
  <c r="J42" i="118" s="1"/>
  <c r="AQ42" i="118" s="1"/>
  <c r="I45" i="118"/>
  <c r="AR45" i="118"/>
  <c r="AS45" i="118" s="1"/>
  <c r="AV45" i="118" s="1"/>
  <c r="F45" i="118" s="1"/>
  <c r="AY45" i="118" s="1"/>
  <c r="G45" i="118" s="1"/>
  <c r="H24" i="118"/>
  <c r="BB36" i="118"/>
  <c r="BD36" i="118" s="1"/>
  <c r="H36" i="118"/>
  <c r="H48" i="118"/>
  <c r="AP30" i="118"/>
  <c r="J30" i="118" s="1"/>
  <c r="AQ30" i="118" s="1"/>
  <c r="AP18" i="118"/>
  <c r="J18" i="118" s="1"/>
  <c r="AQ18" i="118" s="1"/>
  <c r="H27" i="117"/>
  <c r="H30" i="117"/>
  <c r="I21" i="117"/>
  <c r="AV21" i="117"/>
  <c r="AW21" i="117" s="1"/>
  <c r="AZ21" i="117" s="1"/>
  <c r="F21" i="117" s="1"/>
  <c r="BC21" i="117" s="1"/>
  <c r="G21" i="117" s="1"/>
  <c r="H39" i="117"/>
  <c r="I33" i="117"/>
  <c r="AV33" i="117"/>
  <c r="AW33" i="117" s="1"/>
  <c r="AZ33" i="117" s="1"/>
  <c r="F33" i="117" s="1"/>
  <c r="BC33" i="117" s="1"/>
  <c r="G33" i="117" s="1"/>
  <c r="H18" i="117"/>
  <c r="H42" i="117"/>
  <c r="H21" i="117"/>
  <c r="H33" i="117"/>
  <c r="H45" i="117"/>
  <c r="AT39" i="117"/>
  <c r="J39" i="117" s="1"/>
  <c r="AU39" i="117" s="1"/>
  <c r="AT30" i="117"/>
  <c r="J30" i="117" s="1"/>
  <c r="AU30" i="117" s="1"/>
  <c r="AT42" i="117"/>
  <c r="J42" i="117" s="1"/>
  <c r="AU42" i="117" s="1"/>
  <c r="H51" i="117"/>
  <c r="I24" i="117"/>
  <c r="AV24" i="117"/>
  <c r="AW24" i="117" s="1"/>
  <c r="AZ24" i="117" s="1"/>
  <c r="F24" i="117" s="1"/>
  <c r="BC24" i="117" s="1"/>
  <c r="G24" i="117" s="1"/>
  <c r="AT51" i="117"/>
  <c r="J51" i="117" s="1"/>
  <c r="AU51" i="117" s="1"/>
  <c r="I36" i="117"/>
  <c r="AV36" i="117"/>
  <c r="AW36" i="117" s="1"/>
  <c r="AZ36" i="117" s="1"/>
  <c r="F36" i="117" s="1"/>
  <c r="BC36" i="117" s="1"/>
  <c r="G36" i="117" s="1"/>
  <c r="BF24" i="117"/>
  <c r="BH24" i="117" s="1"/>
  <c r="H24" i="117"/>
  <c r="H36" i="117"/>
  <c r="H48" i="117"/>
  <c r="AT27" i="117"/>
  <c r="J27" i="117" s="1"/>
  <c r="AU27" i="117" s="1"/>
  <c r="AT18" i="117"/>
  <c r="J18" i="117" s="1"/>
  <c r="AU18" i="117" s="1"/>
  <c r="AT45" i="117"/>
  <c r="J45" i="117" s="1"/>
  <c r="AU45" i="117" s="1"/>
  <c r="AT48" i="117"/>
  <c r="J48" i="117" s="1"/>
  <c r="AU48" i="117" s="1"/>
  <c r="I45" i="116"/>
  <c r="AR45" i="116"/>
  <c r="AS45" i="116" s="1"/>
  <c r="AV45" i="116" s="1"/>
  <c r="F45" i="116" s="1"/>
  <c r="AY45" i="116" s="1"/>
  <c r="G45" i="116" s="1"/>
  <c r="H21" i="116"/>
  <c r="H33" i="116"/>
  <c r="I39" i="116"/>
  <c r="AR39" i="116"/>
  <c r="AS39" i="116" s="1"/>
  <c r="AV39" i="116" s="1"/>
  <c r="F39" i="116" s="1"/>
  <c r="AY39" i="116" s="1"/>
  <c r="G39" i="116" s="1"/>
  <c r="I51" i="116"/>
  <c r="AR51" i="116"/>
  <c r="AS51" i="116" s="1"/>
  <c r="AV51" i="116" s="1"/>
  <c r="F51" i="116" s="1"/>
  <c r="AY51" i="116" s="1"/>
  <c r="G51" i="116" s="1"/>
  <c r="I48" i="116"/>
  <c r="AR48" i="116"/>
  <c r="AS48" i="116" s="1"/>
  <c r="AV48" i="116" s="1"/>
  <c r="F48" i="116" s="1"/>
  <c r="AY48" i="116" s="1"/>
  <c r="G48" i="116" s="1"/>
  <c r="H24" i="116"/>
  <c r="AP21" i="116"/>
  <c r="J21" i="116" s="1"/>
  <c r="AQ21" i="116" s="1"/>
  <c r="BC51" i="116"/>
  <c r="I18" i="116"/>
  <c r="AR18" i="116"/>
  <c r="AS18" i="116" s="1"/>
  <c r="AV18" i="116" s="1"/>
  <c r="F18" i="116" s="1"/>
  <c r="AY18" i="116" s="1"/>
  <c r="G18" i="116" s="1"/>
  <c r="I42" i="116"/>
  <c r="AR42" i="116"/>
  <c r="AS42" i="116" s="1"/>
  <c r="AV42" i="116" s="1"/>
  <c r="F42" i="116" s="1"/>
  <c r="AY42" i="116" s="1"/>
  <c r="G42" i="116" s="1"/>
  <c r="H27" i="116"/>
  <c r="BB39" i="116"/>
  <c r="BD39" i="116" s="1"/>
  <c r="H39" i="116"/>
  <c r="AP27" i="116"/>
  <c r="J27" i="116" s="1"/>
  <c r="AQ27" i="116" s="1"/>
  <c r="H48" i="116"/>
  <c r="AP24" i="116"/>
  <c r="J24" i="116" s="1"/>
  <c r="AQ24" i="116" s="1"/>
  <c r="BB45" i="116"/>
  <c r="BD45" i="116" s="1"/>
  <c r="H45" i="116"/>
  <c r="I36" i="116"/>
  <c r="AR36" i="116"/>
  <c r="AS36" i="116" s="1"/>
  <c r="AV36" i="116" s="1"/>
  <c r="F36" i="116" s="1"/>
  <c r="AY36" i="116" s="1"/>
  <c r="G36" i="116" s="1"/>
  <c r="H36" i="116"/>
  <c r="H18" i="116"/>
  <c r="H30" i="116"/>
  <c r="H42" i="116"/>
  <c r="AP33" i="116"/>
  <c r="J33" i="116" s="1"/>
  <c r="AQ33" i="116" s="1"/>
  <c r="BC48" i="116"/>
  <c r="AP30" i="116"/>
  <c r="J30" i="116" s="1"/>
  <c r="AQ30" i="116" s="1"/>
  <c r="BB51" i="116"/>
  <c r="BD51" i="116" s="1"/>
  <c r="H21" i="115"/>
  <c r="H33" i="115"/>
  <c r="H45" i="115"/>
  <c r="I27" i="115"/>
  <c r="AV27" i="115"/>
  <c r="AW27" i="115" s="1"/>
  <c r="AZ27" i="115" s="1"/>
  <c r="F27" i="115" s="1"/>
  <c r="BC27" i="115" s="1"/>
  <c r="G27" i="115" s="1"/>
  <c r="I18" i="115"/>
  <c r="AV18" i="115"/>
  <c r="AW18" i="115" s="1"/>
  <c r="AZ18" i="115" s="1"/>
  <c r="F18" i="115" s="1"/>
  <c r="BC18" i="115" s="1"/>
  <c r="G18" i="115" s="1"/>
  <c r="I42" i="115"/>
  <c r="AV42" i="115"/>
  <c r="AW42" i="115" s="1"/>
  <c r="AZ42" i="115" s="1"/>
  <c r="F42" i="115" s="1"/>
  <c r="BC42" i="115" s="1"/>
  <c r="G42" i="115" s="1"/>
  <c r="H24" i="115"/>
  <c r="H36" i="115"/>
  <c r="H48" i="115"/>
  <c r="AT33" i="115"/>
  <c r="J33" i="115" s="1"/>
  <c r="AU33" i="115" s="1"/>
  <c r="AT24" i="115"/>
  <c r="J24" i="115" s="1"/>
  <c r="AU24" i="115" s="1"/>
  <c r="AT48" i="115"/>
  <c r="J48" i="115" s="1"/>
  <c r="AU48" i="115" s="1"/>
  <c r="H27" i="115"/>
  <c r="H39" i="115"/>
  <c r="H51" i="115"/>
  <c r="AT39" i="115"/>
  <c r="J39" i="115" s="1"/>
  <c r="AU39" i="115" s="1"/>
  <c r="I30" i="115"/>
  <c r="AV30" i="115"/>
  <c r="AW30" i="115" s="1"/>
  <c r="AZ30" i="115" s="1"/>
  <c r="F30" i="115" s="1"/>
  <c r="BC30" i="115" s="1"/>
  <c r="G30" i="115" s="1"/>
  <c r="H18" i="115"/>
  <c r="H30" i="115"/>
  <c r="H42" i="115"/>
  <c r="AT21" i="115"/>
  <c r="J21" i="115" s="1"/>
  <c r="AU21" i="115" s="1"/>
  <c r="AT45" i="115"/>
  <c r="J45" i="115" s="1"/>
  <c r="AU45" i="115" s="1"/>
  <c r="AT36" i="115"/>
  <c r="J36" i="115" s="1"/>
  <c r="AU36" i="115" s="1"/>
  <c r="AT51" i="115"/>
  <c r="J51" i="115" s="1"/>
  <c r="AU51" i="115" s="1"/>
  <c r="BE48" i="114"/>
  <c r="BE39" i="114"/>
  <c r="BD39" i="114"/>
  <c r="I27" i="114"/>
  <c r="AV27" i="114"/>
  <c r="AW27" i="114" s="1"/>
  <c r="AZ27" i="114" s="1"/>
  <c r="F27" i="114" s="1"/>
  <c r="BC27" i="114" s="1"/>
  <c r="G27" i="114" s="1"/>
  <c r="BE21" i="114"/>
  <c r="BD21" i="114"/>
  <c r="BE42" i="114"/>
  <c r="BF21" i="114"/>
  <c r="BH21" i="114" s="1"/>
  <c r="BF18" i="114"/>
  <c r="BH18" i="114" s="1"/>
  <c r="BE30" i="114"/>
  <c r="BD30" i="114"/>
  <c r="I36" i="114"/>
  <c r="AV36" i="114"/>
  <c r="AW36" i="114" s="1"/>
  <c r="AZ36" i="114" s="1"/>
  <c r="F36" i="114" s="1"/>
  <c r="BC36" i="114" s="1"/>
  <c r="G36" i="114" s="1"/>
  <c r="BF30" i="114"/>
  <c r="BH30" i="114" s="1"/>
  <c r="BE18" i="114"/>
  <c r="BD18" i="114"/>
  <c r="I24" i="114"/>
  <c r="AV24" i="114"/>
  <c r="AW24" i="114" s="1"/>
  <c r="AZ24" i="114" s="1"/>
  <c r="F24" i="114" s="1"/>
  <c r="BC24" i="114" s="1"/>
  <c r="G24" i="114" s="1"/>
  <c r="BF39" i="114"/>
  <c r="BH39" i="114" s="1"/>
  <c r="BE45" i="114"/>
  <c r="BD45" i="114"/>
  <c r="BF48" i="114"/>
  <c r="BH48" i="114" s="1"/>
  <c r="BF24" i="113"/>
  <c r="BH24" i="113" s="1"/>
  <c r="BE18" i="113"/>
  <c r="BD18" i="113"/>
  <c r="BE21" i="113"/>
  <c r="BD21" i="113"/>
  <c r="BF18" i="113"/>
  <c r="BH18" i="113" s="1"/>
  <c r="BE24" i="113"/>
  <c r="BD24" i="113"/>
  <c r="BF21" i="113"/>
  <c r="BH21" i="113" s="1"/>
  <c r="BE33" i="113"/>
  <c r="BD33" i="113"/>
  <c r="BE30" i="113"/>
  <c r="BD30" i="113"/>
  <c r="BE45" i="112"/>
  <c r="BD45" i="112"/>
  <c r="BE27" i="112"/>
  <c r="BD27" i="112"/>
  <c r="BF33" i="112"/>
  <c r="BH33" i="112" s="1"/>
  <c r="BE33" i="112"/>
  <c r="BD33" i="112"/>
  <c r="BE21" i="112"/>
  <c r="BD21" i="112"/>
  <c r="BF27" i="112"/>
  <c r="BH27" i="112" s="1"/>
  <c r="BF45" i="112"/>
  <c r="BH45" i="112" s="1"/>
  <c r="BF21" i="112"/>
  <c r="BH21" i="112" s="1"/>
  <c r="BE36" i="112"/>
  <c r="BD36" i="112"/>
  <c r="BE21" i="111"/>
  <c r="BD21" i="111"/>
  <c r="BF21" i="111"/>
  <c r="BH21" i="111" s="1"/>
  <c r="BE30" i="111"/>
  <c r="BD30" i="111"/>
  <c r="BE24" i="111"/>
  <c r="BD24" i="111"/>
  <c r="BF30" i="111"/>
  <c r="BH30" i="111" s="1"/>
  <c r="BE36" i="111"/>
  <c r="BD36" i="111"/>
  <c r="BF24" i="111"/>
  <c r="BH24" i="111" s="1"/>
  <c r="BE42" i="111"/>
  <c r="L18" i="108"/>
  <c r="N18" i="108" s="1"/>
  <c r="AK18" i="108"/>
  <c r="AM18" i="108"/>
  <c r="AN18" i="108"/>
  <c r="AO18" i="108"/>
  <c r="AT18" i="108"/>
  <c r="AU18" i="108"/>
  <c r="AW18" i="108"/>
  <c r="L21" i="108"/>
  <c r="N21" i="108" s="1"/>
  <c r="AK21" i="108"/>
  <c r="E21" i="108" s="1"/>
  <c r="AL21" i="108"/>
  <c r="H21" i="108" s="1"/>
  <c r="AM21" i="108"/>
  <c r="AN21" i="108"/>
  <c r="AO21" i="108"/>
  <c r="AT21" i="108"/>
  <c r="AU21" i="108"/>
  <c r="AW21" i="108"/>
  <c r="L24" i="108"/>
  <c r="N24" i="108"/>
  <c r="AK24" i="108"/>
  <c r="E24" i="108" s="1"/>
  <c r="BC24" i="108" s="1"/>
  <c r="AM24" i="108"/>
  <c r="AN24" i="108"/>
  <c r="AO24" i="108"/>
  <c r="AT24" i="108"/>
  <c r="AU24" i="108"/>
  <c r="AW24" i="108"/>
  <c r="L27" i="108"/>
  <c r="N27" i="108" s="1"/>
  <c r="AK27" i="108"/>
  <c r="E27" i="108" s="1"/>
  <c r="AM27" i="108"/>
  <c r="AN27" i="108"/>
  <c r="AO27" i="108"/>
  <c r="AT27" i="108"/>
  <c r="AU27" i="108" s="1"/>
  <c r="AX27" i="108" s="1"/>
  <c r="AW27" i="108"/>
  <c r="L30" i="108"/>
  <c r="N30" i="108" s="1"/>
  <c r="AK30" i="108"/>
  <c r="E30" i="108" s="1"/>
  <c r="AM30" i="108"/>
  <c r="AN30" i="108"/>
  <c r="AO30" i="108"/>
  <c r="AT30" i="108"/>
  <c r="AU30" i="108"/>
  <c r="AX30" i="108" s="1"/>
  <c r="AW30" i="108"/>
  <c r="L33" i="108"/>
  <c r="N33" i="108" s="1"/>
  <c r="AK33" i="108"/>
  <c r="E33" i="108" s="1"/>
  <c r="AM33" i="108"/>
  <c r="AN33" i="108"/>
  <c r="AO33" i="108"/>
  <c r="AT33" i="108"/>
  <c r="AU33" i="108"/>
  <c r="AX33" i="108" s="1"/>
  <c r="AW33" i="108"/>
  <c r="L36" i="108"/>
  <c r="N36" i="108" s="1"/>
  <c r="AK36" i="108"/>
  <c r="E36" i="108" s="1"/>
  <c r="AL36" i="108"/>
  <c r="H36" i="108" s="1"/>
  <c r="AM36" i="108"/>
  <c r="AN36" i="108"/>
  <c r="AO36" i="108"/>
  <c r="AT36" i="108"/>
  <c r="AU36" i="108"/>
  <c r="AX36" i="108" s="1"/>
  <c r="AW36" i="108"/>
  <c r="L39" i="108"/>
  <c r="N39" i="108"/>
  <c r="AK39" i="108"/>
  <c r="E39" i="108" s="1"/>
  <c r="AM39" i="108"/>
  <c r="AN39" i="108"/>
  <c r="AO39" i="108"/>
  <c r="AT39" i="108"/>
  <c r="AU39" i="108"/>
  <c r="AW39" i="108"/>
  <c r="L42" i="108"/>
  <c r="N42" i="108" s="1"/>
  <c r="AK42" i="108"/>
  <c r="AM42" i="108"/>
  <c r="AN42" i="108"/>
  <c r="AO42" i="108"/>
  <c r="AT42" i="108"/>
  <c r="AU42" i="108"/>
  <c r="AW42" i="108"/>
  <c r="L45" i="108"/>
  <c r="N45" i="108"/>
  <c r="AK45" i="108"/>
  <c r="E45" i="108" s="1"/>
  <c r="AL45" i="108"/>
  <c r="H45" i="108" s="1"/>
  <c r="AM45" i="108"/>
  <c r="AN45" i="108"/>
  <c r="AO45" i="108"/>
  <c r="AT45" i="108"/>
  <c r="AU45" i="108"/>
  <c r="AW45" i="108"/>
  <c r="L48" i="108"/>
  <c r="N48" i="108"/>
  <c r="AK48" i="108"/>
  <c r="E48" i="108" s="1"/>
  <c r="AL48" i="108"/>
  <c r="H48" i="108" s="1"/>
  <c r="AM48" i="108"/>
  <c r="AN48" i="108"/>
  <c r="AO48" i="108"/>
  <c r="AT48" i="108"/>
  <c r="AU48" i="108" s="1"/>
  <c r="AX48" i="108" s="1"/>
  <c r="AW48" i="108"/>
  <c r="L51" i="108"/>
  <c r="N51" i="108" s="1"/>
  <c r="AK51" i="108"/>
  <c r="E51" i="108" s="1"/>
  <c r="AM51" i="108"/>
  <c r="AN51" i="108"/>
  <c r="AO51" i="108"/>
  <c r="AT51" i="108"/>
  <c r="AU51" i="108"/>
  <c r="AW51" i="108"/>
  <c r="L18" i="107"/>
  <c r="N18" i="107" s="1"/>
  <c r="AK18" i="107"/>
  <c r="E18" i="107" s="1"/>
  <c r="AM18" i="107"/>
  <c r="AN18" i="107"/>
  <c r="AO18" i="107"/>
  <c r="AT18" i="107"/>
  <c r="AU18" i="107"/>
  <c r="AX18" i="107" s="1"/>
  <c r="AW18" i="107"/>
  <c r="L21" i="107"/>
  <c r="N21" i="107"/>
  <c r="AK21" i="107"/>
  <c r="E21" i="107" s="1"/>
  <c r="AM21" i="107"/>
  <c r="AN21" i="107"/>
  <c r="AO21" i="107"/>
  <c r="AT21" i="107"/>
  <c r="AU21" i="107" s="1"/>
  <c r="AX21" i="107" s="1"/>
  <c r="AW21" i="107"/>
  <c r="L24" i="107"/>
  <c r="N24" i="107"/>
  <c r="AK24" i="107"/>
  <c r="E24" i="107" s="1"/>
  <c r="AM24" i="107"/>
  <c r="AN24" i="107"/>
  <c r="AO24" i="107"/>
  <c r="AT24" i="107"/>
  <c r="AU24" i="107"/>
  <c r="AW24" i="107"/>
  <c r="L27" i="107"/>
  <c r="N27" i="107" s="1"/>
  <c r="AK27" i="107"/>
  <c r="E27" i="107" s="1"/>
  <c r="AM27" i="107"/>
  <c r="AN27" i="107"/>
  <c r="AO27" i="107"/>
  <c r="AT27" i="107"/>
  <c r="AU27" i="107"/>
  <c r="AW27" i="107"/>
  <c r="L30" i="107"/>
  <c r="N30" i="107" s="1"/>
  <c r="AK30" i="107"/>
  <c r="E30" i="107" s="1"/>
  <c r="AM30" i="107"/>
  <c r="AN30" i="107"/>
  <c r="AO30" i="107"/>
  <c r="AT30" i="107"/>
  <c r="AU30" i="107"/>
  <c r="AX30" i="107" s="1"/>
  <c r="AW30" i="107"/>
  <c r="L33" i="107"/>
  <c r="N33" i="107" s="1"/>
  <c r="AK33" i="107"/>
  <c r="E33" i="107" s="1"/>
  <c r="AM33" i="107"/>
  <c r="AN33" i="107"/>
  <c r="AO33" i="107"/>
  <c r="AT33" i="107"/>
  <c r="AU33" i="107" s="1"/>
  <c r="AX33" i="107" s="1"/>
  <c r="AW33" i="107"/>
  <c r="L36" i="107"/>
  <c r="N36" i="107" s="1"/>
  <c r="AK36" i="107"/>
  <c r="E36" i="107" s="1"/>
  <c r="AM36" i="107"/>
  <c r="AN36" i="107"/>
  <c r="AO36" i="107"/>
  <c r="AT36" i="107"/>
  <c r="AU36" i="107"/>
  <c r="AW36" i="107"/>
  <c r="L39" i="107"/>
  <c r="N39" i="107" s="1"/>
  <c r="AK39" i="107"/>
  <c r="E39" i="107" s="1"/>
  <c r="AM39" i="107"/>
  <c r="AN39" i="107"/>
  <c r="AO39" i="107"/>
  <c r="AT39" i="107"/>
  <c r="AU39" i="107"/>
  <c r="AW39" i="107"/>
  <c r="L42" i="107"/>
  <c r="N42" i="107"/>
  <c r="AK42" i="107"/>
  <c r="E42" i="107" s="1"/>
  <c r="AM42" i="107"/>
  <c r="AN42" i="107"/>
  <c r="AO42" i="107"/>
  <c r="AT42" i="107"/>
  <c r="AU42" i="107"/>
  <c r="AX42" i="107" s="1"/>
  <c r="AW42" i="107"/>
  <c r="L45" i="107"/>
  <c r="N45" i="107" s="1"/>
  <c r="BC45" i="107" s="1"/>
  <c r="AK45" i="107"/>
  <c r="E45" i="107" s="1"/>
  <c r="AM45" i="107"/>
  <c r="AN45" i="107"/>
  <c r="AO45" i="107"/>
  <c r="AT45" i="107"/>
  <c r="AU45" i="107"/>
  <c r="AW45" i="107"/>
  <c r="L48" i="107"/>
  <c r="N48" i="107" s="1"/>
  <c r="AK48" i="107"/>
  <c r="E48" i="107" s="1"/>
  <c r="AM48" i="107"/>
  <c r="AN48" i="107"/>
  <c r="AO48" i="107"/>
  <c r="AT48" i="107"/>
  <c r="AU48" i="107"/>
  <c r="AW48" i="107"/>
  <c r="L51" i="107"/>
  <c r="N51" i="107" s="1"/>
  <c r="AK51" i="107"/>
  <c r="E51" i="107" s="1"/>
  <c r="AM51" i="107"/>
  <c r="AN51" i="107"/>
  <c r="AO51" i="107"/>
  <c r="AT51" i="107"/>
  <c r="AU51" i="107" s="1"/>
  <c r="AX51" i="107" s="1"/>
  <c r="AW51" i="107"/>
  <c r="L18" i="106"/>
  <c r="N18" i="106" s="1"/>
  <c r="AK18" i="106"/>
  <c r="E18" i="106" s="1"/>
  <c r="AM18" i="106"/>
  <c r="AN18" i="106"/>
  <c r="AO18" i="106"/>
  <c r="AT18" i="106"/>
  <c r="AU18" i="106"/>
  <c r="AW18" i="106"/>
  <c r="L21" i="106"/>
  <c r="N21" i="106"/>
  <c r="AK21" i="106"/>
  <c r="E21" i="106" s="1"/>
  <c r="AM21" i="106"/>
  <c r="AN21" i="106"/>
  <c r="AO21" i="106"/>
  <c r="AT21" i="106"/>
  <c r="AU21" i="106" s="1"/>
  <c r="AX21" i="106" s="1"/>
  <c r="AW21" i="106"/>
  <c r="L24" i="106"/>
  <c r="N24" i="106" s="1"/>
  <c r="AK24" i="106"/>
  <c r="E24" i="106" s="1"/>
  <c r="AM24" i="106"/>
  <c r="AN24" i="106"/>
  <c r="AO24" i="106"/>
  <c r="AT24" i="106"/>
  <c r="AU24" i="106"/>
  <c r="AX24" i="106" s="1"/>
  <c r="AW24" i="106"/>
  <c r="L27" i="106"/>
  <c r="N27" i="106" s="1"/>
  <c r="AK27" i="106"/>
  <c r="E27" i="106" s="1"/>
  <c r="AL27" i="106"/>
  <c r="H27" i="106" s="1"/>
  <c r="AM27" i="106"/>
  <c r="AN27" i="106"/>
  <c r="AO27" i="106"/>
  <c r="AT27" i="106"/>
  <c r="AU27" i="106"/>
  <c r="AW27" i="106"/>
  <c r="L30" i="106"/>
  <c r="N30" i="106"/>
  <c r="AK30" i="106"/>
  <c r="AM30" i="106"/>
  <c r="AN30" i="106"/>
  <c r="AO30" i="106"/>
  <c r="AT30" i="106"/>
  <c r="AU30" i="106"/>
  <c r="AW30" i="106"/>
  <c r="L33" i="106"/>
  <c r="N33" i="106"/>
  <c r="AK33" i="106"/>
  <c r="E33" i="106" s="1"/>
  <c r="AM33" i="106"/>
  <c r="AN33" i="106"/>
  <c r="AO33" i="106"/>
  <c r="AT33" i="106"/>
  <c r="AU33" i="106" s="1"/>
  <c r="AX33" i="106" s="1"/>
  <c r="AW33" i="106"/>
  <c r="L36" i="106"/>
  <c r="N36" i="106" s="1"/>
  <c r="AK36" i="106"/>
  <c r="E36" i="106" s="1"/>
  <c r="AM36" i="106"/>
  <c r="AN36" i="106"/>
  <c r="AO36" i="106"/>
  <c r="AT36" i="106"/>
  <c r="AU36" i="106"/>
  <c r="AX36" i="106" s="1"/>
  <c r="AW36" i="106"/>
  <c r="L39" i="106"/>
  <c r="N39" i="106" s="1"/>
  <c r="AK39" i="106"/>
  <c r="E39" i="106" s="1"/>
  <c r="AM39" i="106"/>
  <c r="AN39" i="106"/>
  <c r="AO39" i="106"/>
  <c r="AT39" i="106"/>
  <c r="AU39" i="106"/>
  <c r="AW39" i="106"/>
  <c r="L42" i="106"/>
  <c r="N42" i="106" s="1"/>
  <c r="AK42" i="106"/>
  <c r="AM42" i="106"/>
  <c r="AN42" i="106"/>
  <c r="AO42" i="106"/>
  <c r="AT42" i="106"/>
  <c r="AU42" i="106"/>
  <c r="AW42" i="106"/>
  <c r="L45" i="106"/>
  <c r="N45" i="106"/>
  <c r="AK45" i="106"/>
  <c r="E45" i="106" s="1"/>
  <c r="AL45" i="106"/>
  <c r="H45" i="106" s="1"/>
  <c r="AM45" i="106"/>
  <c r="AN45" i="106"/>
  <c r="AO45" i="106"/>
  <c r="AT45" i="106"/>
  <c r="AU45" i="106" s="1"/>
  <c r="AX45" i="106" s="1"/>
  <c r="AW45" i="106"/>
  <c r="L48" i="106"/>
  <c r="N48" i="106" s="1"/>
  <c r="AK48" i="106"/>
  <c r="E48" i="106" s="1"/>
  <c r="AL48" i="106"/>
  <c r="H48" i="106" s="1"/>
  <c r="AM48" i="106"/>
  <c r="AN48" i="106"/>
  <c r="AO48" i="106"/>
  <c r="AT48" i="106"/>
  <c r="AU48" i="106"/>
  <c r="AX48" i="106" s="1"/>
  <c r="AW48" i="106"/>
  <c r="L51" i="106"/>
  <c r="N51" i="106"/>
  <c r="AK51" i="106"/>
  <c r="E51" i="106" s="1"/>
  <c r="AL51" i="106"/>
  <c r="H51" i="106" s="1"/>
  <c r="AM51" i="106"/>
  <c r="AN51" i="106"/>
  <c r="AO51" i="106"/>
  <c r="AT51" i="106"/>
  <c r="AU51" i="106"/>
  <c r="AW51" i="106"/>
  <c r="L18" i="104"/>
  <c r="N18" i="104" s="1"/>
  <c r="AO18" i="104"/>
  <c r="E18" i="104" s="1"/>
  <c r="AQ18" i="104"/>
  <c r="AR18" i="104"/>
  <c r="AS18" i="104"/>
  <c r="AX18" i="104"/>
  <c r="AY18" i="104"/>
  <c r="BA18" i="104"/>
  <c r="L21" i="104"/>
  <c r="N21" i="104" s="1"/>
  <c r="AO21" i="104"/>
  <c r="E21" i="104" s="1"/>
  <c r="AQ21" i="104"/>
  <c r="AR21" i="104"/>
  <c r="AS21" i="104"/>
  <c r="AX21" i="104"/>
  <c r="AY21" i="104"/>
  <c r="BA21" i="104"/>
  <c r="L24" i="104"/>
  <c r="N24" i="104" s="1"/>
  <c r="AO24" i="104"/>
  <c r="E24" i="104" s="1"/>
  <c r="AP24" i="104"/>
  <c r="H24" i="104" s="1"/>
  <c r="AQ24" i="104"/>
  <c r="AR24" i="104"/>
  <c r="AS24" i="104"/>
  <c r="AX24" i="104"/>
  <c r="AY24" i="104"/>
  <c r="BA24" i="104"/>
  <c r="L27" i="104"/>
  <c r="N27" i="104" s="1"/>
  <c r="AO27" i="104"/>
  <c r="E27" i="104" s="1"/>
  <c r="AQ27" i="104"/>
  <c r="AR27" i="104"/>
  <c r="AS27" i="104"/>
  <c r="AX27" i="104"/>
  <c r="AY27" i="104"/>
  <c r="BB27" i="104" s="1"/>
  <c r="BA27" i="104"/>
  <c r="L30" i="104"/>
  <c r="N30" i="104" s="1"/>
  <c r="AO30" i="104"/>
  <c r="E30" i="104" s="1"/>
  <c r="AQ30" i="104"/>
  <c r="AR30" i="104"/>
  <c r="AS30" i="104"/>
  <c r="AX30" i="104"/>
  <c r="AY30" i="104"/>
  <c r="BB30" i="104" s="1"/>
  <c r="BA30" i="104"/>
  <c r="L33" i="104"/>
  <c r="N33" i="104"/>
  <c r="AO33" i="104"/>
  <c r="E33" i="104" s="1"/>
  <c r="BG33" i="104" s="1"/>
  <c r="AQ33" i="104"/>
  <c r="AR33" i="104"/>
  <c r="AS33" i="104"/>
  <c r="AX33" i="104"/>
  <c r="AY33" i="104" s="1"/>
  <c r="BB33" i="104" s="1"/>
  <c r="BA33" i="104"/>
  <c r="L36" i="104"/>
  <c r="N36" i="104"/>
  <c r="AO36" i="104"/>
  <c r="E36" i="104" s="1"/>
  <c r="AQ36" i="104"/>
  <c r="AR36" i="104"/>
  <c r="AS36" i="104"/>
  <c r="AX36" i="104"/>
  <c r="AY36" i="104" s="1"/>
  <c r="BB36" i="104" s="1"/>
  <c r="BA36" i="104"/>
  <c r="L39" i="104"/>
  <c r="N39" i="104" s="1"/>
  <c r="AO39" i="104"/>
  <c r="E39" i="104" s="1"/>
  <c r="AQ39" i="104"/>
  <c r="AR39" i="104"/>
  <c r="AS39" i="104"/>
  <c r="AX39" i="104"/>
  <c r="AY39" i="104"/>
  <c r="BA39" i="104"/>
  <c r="L42" i="104"/>
  <c r="N42" i="104" s="1"/>
  <c r="AO42" i="104"/>
  <c r="E42" i="104" s="1"/>
  <c r="AP42" i="104"/>
  <c r="H42" i="104" s="1"/>
  <c r="AQ42" i="104"/>
  <c r="AR42" i="104"/>
  <c r="AS42" i="104"/>
  <c r="AX42" i="104"/>
  <c r="AY42" i="104"/>
  <c r="BB42" i="104" s="1"/>
  <c r="BA42" i="104"/>
  <c r="L45" i="104"/>
  <c r="N45" i="104" s="1"/>
  <c r="AO45" i="104"/>
  <c r="E45" i="104" s="1"/>
  <c r="AQ45" i="104"/>
  <c r="AR45" i="104"/>
  <c r="AS45" i="104"/>
  <c r="AX45" i="104"/>
  <c r="AY45" i="104" s="1"/>
  <c r="BB45" i="104" s="1"/>
  <c r="BA45" i="104"/>
  <c r="L48" i="104"/>
  <c r="N48" i="104" s="1"/>
  <c r="AO48" i="104"/>
  <c r="E48" i="104" s="1"/>
  <c r="AQ48" i="104"/>
  <c r="AR48" i="104"/>
  <c r="AS48" i="104"/>
  <c r="AX48" i="104"/>
  <c r="AY48" i="104" s="1"/>
  <c r="BB48" i="104" s="1"/>
  <c r="BA48" i="104"/>
  <c r="L51" i="104"/>
  <c r="N51" i="104" s="1"/>
  <c r="AO51" i="104"/>
  <c r="E51" i="104" s="1"/>
  <c r="AQ51" i="104"/>
  <c r="AR51" i="104"/>
  <c r="AS51" i="104"/>
  <c r="AX51" i="104"/>
  <c r="AY51" i="104" s="1"/>
  <c r="BB51" i="104" s="1"/>
  <c r="BA51" i="104"/>
  <c r="L18" i="102"/>
  <c r="N18" i="102"/>
  <c r="AK18" i="102"/>
  <c r="E18" i="102" s="1"/>
  <c r="AM18" i="102"/>
  <c r="AN18" i="102"/>
  <c r="AO18" i="102"/>
  <c r="AT18" i="102"/>
  <c r="AU18" i="102" s="1"/>
  <c r="AX18" i="102" s="1"/>
  <c r="AW18" i="102"/>
  <c r="L21" i="102"/>
  <c r="N21" i="102"/>
  <c r="AK21" i="102"/>
  <c r="E21" i="102" s="1"/>
  <c r="AM21" i="102"/>
  <c r="AN21" i="102"/>
  <c r="AO21" i="102"/>
  <c r="AT21" i="102"/>
  <c r="AU21" i="102" s="1"/>
  <c r="AX21" i="102" s="1"/>
  <c r="AW21" i="102"/>
  <c r="L24" i="102"/>
  <c r="N24" i="102" s="1"/>
  <c r="AK24" i="102"/>
  <c r="E24" i="102" s="1"/>
  <c r="AM24" i="102"/>
  <c r="AN24" i="102"/>
  <c r="AO24" i="102"/>
  <c r="AT24" i="102"/>
  <c r="AU24" i="102" s="1"/>
  <c r="AX24" i="102" s="1"/>
  <c r="AW24" i="102"/>
  <c r="L27" i="102"/>
  <c r="N27" i="102"/>
  <c r="AK27" i="102"/>
  <c r="E27" i="102" s="1"/>
  <c r="AM27" i="102"/>
  <c r="AN27" i="102"/>
  <c r="AO27" i="102"/>
  <c r="AT27" i="102"/>
  <c r="AU27" i="102" s="1"/>
  <c r="AX27" i="102" s="1"/>
  <c r="AW27" i="102"/>
  <c r="L30" i="102"/>
  <c r="N30" i="102" s="1"/>
  <c r="AK30" i="102"/>
  <c r="E30" i="102" s="1"/>
  <c r="AM30" i="102"/>
  <c r="AN30" i="102"/>
  <c r="AO30" i="102"/>
  <c r="AT30" i="102"/>
  <c r="AU30" i="102" s="1"/>
  <c r="AX30" i="102" s="1"/>
  <c r="AW30" i="102"/>
  <c r="L33" i="102"/>
  <c r="N33" i="102" s="1"/>
  <c r="AK33" i="102"/>
  <c r="E33" i="102" s="1"/>
  <c r="AM33" i="102"/>
  <c r="AN33" i="102"/>
  <c r="AO33" i="102"/>
  <c r="AT33" i="102"/>
  <c r="AU33" i="102" s="1"/>
  <c r="AX33" i="102" s="1"/>
  <c r="AW33" i="102"/>
  <c r="L36" i="102"/>
  <c r="N36" i="102" s="1"/>
  <c r="AK36" i="102"/>
  <c r="E36" i="102" s="1"/>
  <c r="AM36" i="102"/>
  <c r="AN36" i="102"/>
  <c r="AO36" i="102"/>
  <c r="AT36" i="102"/>
  <c r="AU36" i="102" s="1"/>
  <c r="AX36" i="102" s="1"/>
  <c r="AW36" i="102"/>
  <c r="L39" i="102"/>
  <c r="N39" i="102"/>
  <c r="AK39" i="102"/>
  <c r="E39" i="102" s="1"/>
  <c r="AM39" i="102"/>
  <c r="AN39" i="102"/>
  <c r="AO39" i="102"/>
  <c r="AT39" i="102"/>
  <c r="AU39" i="102" s="1"/>
  <c r="AX39" i="102" s="1"/>
  <c r="AW39" i="102"/>
  <c r="L42" i="102"/>
  <c r="N42" i="102" s="1"/>
  <c r="AK42" i="102"/>
  <c r="E42" i="102" s="1"/>
  <c r="AM42" i="102"/>
  <c r="AN42" i="102"/>
  <c r="AO42" i="102"/>
  <c r="AT42" i="102"/>
  <c r="AU42" i="102" s="1"/>
  <c r="AX42" i="102" s="1"/>
  <c r="AW42" i="102"/>
  <c r="L45" i="102"/>
  <c r="N45" i="102"/>
  <c r="AK45" i="102"/>
  <c r="E45" i="102" s="1"/>
  <c r="AM45" i="102"/>
  <c r="AN45" i="102"/>
  <c r="AO45" i="102"/>
  <c r="AT45" i="102"/>
  <c r="AU45" i="102" s="1"/>
  <c r="AX45" i="102" s="1"/>
  <c r="AW45" i="102"/>
  <c r="L48" i="102"/>
  <c r="N48" i="102" s="1"/>
  <c r="AK48" i="102"/>
  <c r="E48" i="102" s="1"/>
  <c r="AM48" i="102"/>
  <c r="AN48" i="102"/>
  <c r="AO48" i="102"/>
  <c r="AT48" i="102"/>
  <c r="AU48" i="102" s="1"/>
  <c r="AX48" i="102" s="1"/>
  <c r="AW48" i="102"/>
  <c r="L51" i="102"/>
  <c r="N51" i="102"/>
  <c r="AK51" i="102"/>
  <c r="E51" i="102" s="1"/>
  <c r="AM51" i="102"/>
  <c r="AN51" i="102"/>
  <c r="AO51" i="102"/>
  <c r="AT51" i="102"/>
  <c r="AU51" i="102" s="1"/>
  <c r="AX51" i="102" s="1"/>
  <c r="AW51" i="102"/>
  <c r="L18" i="100"/>
  <c r="N18" i="100" s="1"/>
  <c r="AO18" i="100"/>
  <c r="AQ18" i="100"/>
  <c r="AR18" i="100"/>
  <c r="AS18" i="100"/>
  <c r="AX18" i="100"/>
  <c r="AY18" i="100"/>
  <c r="BA18" i="100"/>
  <c r="L21" i="100"/>
  <c r="N21" i="100" s="1"/>
  <c r="AO21" i="100"/>
  <c r="E21" i="100" s="1"/>
  <c r="AP21" i="100"/>
  <c r="H21" i="100" s="1"/>
  <c r="AQ21" i="100"/>
  <c r="AR21" i="100"/>
  <c r="AS21" i="100"/>
  <c r="AX21" i="100"/>
  <c r="AY21" i="100"/>
  <c r="BB21" i="100" s="1"/>
  <c r="BA21" i="100"/>
  <c r="L24" i="100"/>
  <c r="N24" i="100" s="1"/>
  <c r="AO24" i="100"/>
  <c r="E24" i="100" s="1"/>
  <c r="AQ24" i="100"/>
  <c r="AR24" i="100"/>
  <c r="AS24" i="100"/>
  <c r="AX24" i="100"/>
  <c r="AY24" i="100" s="1"/>
  <c r="BB24" i="100" s="1"/>
  <c r="BA24" i="100"/>
  <c r="L27" i="100"/>
  <c r="N27" i="100" s="1"/>
  <c r="AO27" i="100"/>
  <c r="E27" i="100" s="1"/>
  <c r="AQ27" i="100"/>
  <c r="AR27" i="100"/>
  <c r="AS27" i="100"/>
  <c r="AX27" i="100"/>
  <c r="AY27" i="100" s="1"/>
  <c r="BB27" i="100" s="1"/>
  <c r="BA27" i="100"/>
  <c r="L30" i="100"/>
  <c r="N30" i="100" s="1"/>
  <c r="AO30" i="100"/>
  <c r="AQ30" i="100"/>
  <c r="AR30" i="100"/>
  <c r="AS30" i="100"/>
  <c r="AX30" i="100"/>
  <c r="AY30" i="100"/>
  <c r="BA30" i="100"/>
  <c r="L33" i="100"/>
  <c r="N33" i="100" s="1"/>
  <c r="AO33" i="100"/>
  <c r="E33" i="100" s="1"/>
  <c r="AP33" i="100"/>
  <c r="H33" i="100" s="1"/>
  <c r="AQ33" i="100"/>
  <c r="AR33" i="100"/>
  <c r="AS33" i="100"/>
  <c r="AX33" i="100"/>
  <c r="AY33" i="100" s="1"/>
  <c r="BB33" i="100" s="1"/>
  <c r="BA33" i="100"/>
  <c r="L36" i="100"/>
  <c r="N36" i="100"/>
  <c r="AO36" i="100"/>
  <c r="E36" i="100" s="1"/>
  <c r="AQ36" i="100"/>
  <c r="AR36" i="100"/>
  <c r="AS36" i="100"/>
  <c r="AX36" i="100"/>
  <c r="AY36" i="100" s="1"/>
  <c r="BB36" i="100" s="1"/>
  <c r="BA36" i="100"/>
  <c r="L39" i="100"/>
  <c r="N39" i="100" s="1"/>
  <c r="AO39" i="100"/>
  <c r="E39" i="100" s="1"/>
  <c r="AQ39" i="100"/>
  <c r="AR39" i="100"/>
  <c r="AS39" i="100"/>
  <c r="AX39" i="100"/>
  <c r="AY39" i="100"/>
  <c r="BA39" i="100"/>
  <c r="L42" i="100"/>
  <c r="N42" i="100" s="1"/>
  <c r="AO42" i="100"/>
  <c r="E42" i="100" s="1"/>
  <c r="AQ42" i="100"/>
  <c r="AR42" i="100"/>
  <c r="AS42" i="100"/>
  <c r="AX42" i="100"/>
  <c r="AY42" i="100"/>
  <c r="BA42" i="100"/>
  <c r="L45" i="100"/>
  <c r="N45" i="100" s="1"/>
  <c r="AO45" i="100"/>
  <c r="E45" i="100" s="1"/>
  <c r="AP45" i="100"/>
  <c r="H45" i="100" s="1"/>
  <c r="AQ45" i="100"/>
  <c r="AR45" i="100"/>
  <c r="AS45" i="100"/>
  <c r="AX45" i="100"/>
  <c r="AY45" i="100"/>
  <c r="BB45" i="100" s="1"/>
  <c r="BA45" i="100"/>
  <c r="L48" i="100"/>
  <c r="N48" i="100" s="1"/>
  <c r="AO48" i="100"/>
  <c r="E48" i="100" s="1"/>
  <c r="AQ48" i="100"/>
  <c r="AR48" i="100"/>
  <c r="AS48" i="100"/>
  <c r="AX48" i="100"/>
  <c r="AY48" i="100" s="1"/>
  <c r="BB48" i="100" s="1"/>
  <c r="BA48" i="100"/>
  <c r="L51" i="100"/>
  <c r="N51" i="100" s="1"/>
  <c r="AO51" i="100"/>
  <c r="AQ51" i="100"/>
  <c r="AR51" i="100"/>
  <c r="AS51" i="100"/>
  <c r="AX51" i="100"/>
  <c r="AY51" i="100"/>
  <c r="BA51" i="100"/>
  <c r="L18" i="99"/>
  <c r="N18" i="99" s="1"/>
  <c r="AO18" i="99"/>
  <c r="E18" i="99" s="1"/>
  <c r="AQ18" i="99"/>
  <c r="AR18" i="99"/>
  <c r="AS18" i="99"/>
  <c r="AX18" i="99"/>
  <c r="AY18" i="99"/>
  <c r="BB18" i="99" s="1"/>
  <c r="BA18" i="99"/>
  <c r="L21" i="99"/>
  <c r="N21" i="99"/>
  <c r="AO21" i="99"/>
  <c r="E21" i="99" s="1"/>
  <c r="AQ21" i="99"/>
  <c r="AR21" i="99"/>
  <c r="AS21" i="99"/>
  <c r="AX21" i="99"/>
  <c r="AY21" i="99" s="1"/>
  <c r="BB21" i="99" s="1"/>
  <c r="BA21" i="99"/>
  <c r="L24" i="99"/>
  <c r="N24" i="99"/>
  <c r="AO24" i="99"/>
  <c r="E24" i="99" s="1"/>
  <c r="AQ24" i="99"/>
  <c r="AR24" i="99"/>
  <c r="AS24" i="99"/>
  <c r="AX24" i="99"/>
  <c r="AY24" i="99"/>
  <c r="BA24" i="99"/>
  <c r="L27" i="99"/>
  <c r="N27" i="99" s="1"/>
  <c r="AO27" i="99"/>
  <c r="E27" i="99" s="1"/>
  <c r="AQ27" i="99"/>
  <c r="AR27" i="99"/>
  <c r="AS27" i="99"/>
  <c r="AX27" i="99"/>
  <c r="AY27" i="99"/>
  <c r="BA27" i="99"/>
  <c r="L30" i="99"/>
  <c r="N30" i="99" s="1"/>
  <c r="AO30" i="99"/>
  <c r="E30" i="99" s="1"/>
  <c r="AQ30" i="99"/>
  <c r="AR30" i="99"/>
  <c r="AS30" i="99"/>
  <c r="AX30" i="99"/>
  <c r="AY30" i="99"/>
  <c r="BB30" i="99" s="1"/>
  <c r="BA30" i="99"/>
  <c r="L33" i="99"/>
  <c r="N33" i="99" s="1"/>
  <c r="AO33" i="99"/>
  <c r="E33" i="99" s="1"/>
  <c r="AP33" i="99"/>
  <c r="H33" i="99" s="1"/>
  <c r="AQ33" i="99"/>
  <c r="AR33" i="99"/>
  <c r="AS33" i="99"/>
  <c r="AX33" i="99"/>
  <c r="AY33" i="99" s="1"/>
  <c r="BB33" i="99" s="1"/>
  <c r="BA33" i="99"/>
  <c r="L36" i="99"/>
  <c r="N36" i="99" s="1"/>
  <c r="AO36" i="99"/>
  <c r="AQ36" i="99"/>
  <c r="AR36" i="99"/>
  <c r="AS36" i="99"/>
  <c r="AX36" i="99"/>
  <c r="AY36" i="99"/>
  <c r="BA36" i="99"/>
  <c r="L39" i="99"/>
  <c r="N39" i="99" s="1"/>
  <c r="AO39" i="99"/>
  <c r="E39" i="99" s="1"/>
  <c r="AP39" i="99"/>
  <c r="H39" i="99" s="1"/>
  <c r="AQ39" i="99"/>
  <c r="AR39" i="99"/>
  <c r="AS39" i="99"/>
  <c r="AX39" i="99"/>
  <c r="AY39" i="99"/>
  <c r="BB39" i="99" s="1"/>
  <c r="BA39" i="99"/>
  <c r="L42" i="99"/>
  <c r="N42" i="99"/>
  <c r="AO42" i="99"/>
  <c r="E42" i="99" s="1"/>
  <c r="AQ42" i="99"/>
  <c r="AR42" i="99"/>
  <c r="AS42" i="99"/>
  <c r="AX42" i="99"/>
  <c r="AY42" i="99" s="1"/>
  <c r="BB42" i="99" s="1"/>
  <c r="BA42" i="99"/>
  <c r="L45" i="99"/>
  <c r="N45" i="99"/>
  <c r="AO45" i="99"/>
  <c r="E45" i="99" s="1"/>
  <c r="AQ45" i="99"/>
  <c r="AR45" i="99"/>
  <c r="AS45" i="99"/>
  <c r="AX45" i="99"/>
  <c r="AY45" i="99"/>
  <c r="BA45" i="99"/>
  <c r="L48" i="99"/>
  <c r="N48" i="99" s="1"/>
  <c r="AO48" i="99"/>
  <c r="E48" i="99" s="1"/>
  <c r="AQ48" i="99"/>
  <c r="AR48" i="99"/>
  <c r="AS48" i="99"/>
  <c r="AX48" i="99"/>
  <c r="AY48" i="99"/>
  <c r="BA48" i="99"/>
  <c r="L51" i="99"/>
  <c r="N51" i="99"/>
  <c r="AO51" i="99"/>
  <c r="E51" i="99" s="1"/>
  <c r="AQ51" i="99"/>
  <c r="AR51" i="99"/>
  <c r="AS51" i="99"/>
  <c r="AX51" i="99"/>
  <c r="AY51" i="99"/>
  <c r="BB51" i="99" s="1"/>
  <c r="BA51" i="99"/>
  <c r="L18" i="98"/>
  <c r="N18" i="98" s="1"/>
  <c r="AO18" i="98"/>
  <c r="E18" i="98" s="1"/>
  <c r="AQ18" i="98"/>
  <c r="AR18" i="98"/>
  <c r="AS18" i="98"/>
  <c r="AX18" i="98"/>
  <c r="AY18" i="98" s="1"/>
  <c r="BB18" i="98" s="1"/>
  <c r="BA18" i="98"/>
  <c r="L21" i="98"/>
  <c r="N21" i="98" s="1"/>
  <c r="AO21" i="98"/>
  <c r="E21" i="98" s="1"/>
  <c r="AQ21" i="98"/>
  <c r="AR21" i="98"/>
  <c r="AS21" i="98"/>
  <c r="AX21" i="98"/>
  <c r="AY21" i="98"/>
  <c r="BA21" i="98"/>
  <c r="L24" i="98"/>
  <c r="N24" i="98" s="1"/>
  <c r="AO24" i="98"/>
  <c r="E24" i="98" s="1"/>
  <c r="AQ24" i="98"/>
  <c r="AR24" i="98"/>
  <c r="AS24" i="98"/>
  <c r="AX24" i="98"/>
  <c r="AY24" i="98"/>
  <c r="BA24" i="98"/>
  <c r="L27" i="98"/>
  <c r="N27" i="98" s="1"/>
  <c r="AO27" i="98"/>
  <c r="E27" i="98" s="1"/>
  <c r="AQ27" i="98"/>
  <c r="AR27" i="98"/>
  <c r="AS27" i="98"/>
  <c r="AX27" i="98"/>
  <c r="AY27" i="98"/>
  <c r="BA27" i="98"/>
  <c r="L30" i="98"/>
  <c r="N30" i="98" s="1"/>
  <c r="AO30" i="98"/>
  <c r="E30" i="98" s="1"/>
  <c r="AQ30" i="98"/>
  <c r="AR30" i="98"/>
  <c r="AS30" i="98"/>
  <c r="AX30" i="98"/>
  <c r="AY30" i="98"/>
  <c r="BA30" i="98"/>
  <c r="L33" i="98"/>
  <c r="N33" i="98" s="1"/>
  <c r="AO33" i="98"/>
  <c r="E33" i="98" s="1"/>
  <c r="AQ33" i="98"/>
  <c r="AR33" i="98"/>
  <c r="AS33" i="98"/>
  <c r="AX33" i="98"/>
  <c r="AY33" i="98"/>
  <c r="BA33" i="98"/>
  <c r="L36" i="98"/>
  <c r="N36" i="98" s="1"/>
  <c r="AO36" i="98"/>
  <c r="E36" i="98" s="1"/>
  <c r="AQ36" i="98"/>
  <c r="AR36" i="98"/>
  <c r="AS36" i="98"/>
  <c r="AX36" i="98"/>
  <c r="AY36" i="98"/>
  <c r="BA36" i="98"/>
  <c r="L39" i="98"/>
  <c r="N39" i="98" s="1"/>
  <c r="AO39" i="98"/>
  <c r="E39" i="98" s="1"/>
  <c r="AQ39" i="98"/>
  <c r="AR39" i="98"/>
  <c r="AS39" i="98"/>
  <c r="AX39" i="98"/>
  <c r="AY39" i="98"/>
  <c r="BA39" i="98"/>
  <c r="L42" i="98"/>
  <c r="N42" i="98" s="1"/>
  <c r="AO42" i="98"/>
  <c r="E42" i="98" s="1"/>
  <c r="AQ42" i="98"/>
  <c r="AR42" i="98"/>
  <c r="AS42" i="98"/>
  <c r="AX42" i="98"/>
  <c r="AY42" i="98"/>
  <c r="BA42" i="98"/>
  <c r="L45" i="98"/>
  <c r="N45" i="98" s="1"/>
  <c r="AO45" i="98"/>
  <c r="E45" i="98" s="1"/>
  <c r="AQ45" i="98"/>
  <c r="AR45" i="98"/>
  <c r="AS45" i="98"/>
  <c r="AX45" i="98"/>
  <c r="AY45" i="98"/>
  <c r="BA45" i="98"/>
  <c r="L48" i="98"/>
  <c r="N48" i="98" s="1"/>
  <c r="AO48" i="98"/>
  <c r="E48" i="98" s="1"/>
  <c r="AQ48" i="98"/>
  <c r="AR48" i="98"/>
  <c r="AS48" i="98"/>
  <c r="AX48" i="98"/>
  <c r="AY48" i="98"/>
  <c r="BA48" i="98"/>
  <c r="L51" i="98"/>
  <c r="N51" i="98" s="1"/>
  <c r="AO51" i="98"/>
  <c r="E51" i="98" s="1"/>
  <c r="AQ51" i="98"/>
  <c r="AR51" i="98"/>
  <c r="AS51" i="98"/>
  <c r="AX51" i="98"/>
  <c r="AY51" i="98"/>
  <c r="BA51" i="98"/>
  <c r="BD30" i="123" l="1"/>
  <c r="BE30" i="123"/>
  <c r="BE21" i="123"/>
  <c r="BD21" i="123"/>
  <c r="BF36" i="123"/>
  <c r="BH36" i="123" s="1"/>
  <c r="BF21" i="123"/>
  <c r="BH21" i="123" s="1"/>
  <c r="BD27" i="123"/>
  <c r="BE27" i="123"/>
  <c r="AZ21" i="122"/>
  <c r="BA21" i="122"/>
  <c r="BA48" i="122"/>
  <c r="AZ48" i="122"/>
  <c r="BB48" i="122"/>
  <c r="BD48" i="122" s="1"/>
  <c r="AP48" i="100"/>
  <c r="H48" i="100" s="1"/>
  <c r="AP24" i="100"/>
  <c r="H24" i="100" s="1"/>
  <c r="AP30" i="99"/>
  <c r="H30" i="99" s="1"/>
  <c r="AP45" i="104"/>
  <c r="H45" i="104" s="1"/>
  <c r="BF21" i="117"/>
  <c r="BH21" i="117" s="1"/>
  <c r="AR30" i="121"/>
  <c r="AS30" i="121" s="1"/>
  <c r="AV30" i="121" s="1"/>
  <c r="F30" i="121" s="1"/>
  <c r="AY30" i="121" s="1"/>
  <c r="G30" i="121" s="1"/>
  <c r="I30" i="121"/>
  <c r="AY36" i="121"/>
  <c r="G36" i="121" s="1"/>
  <c r="BB36" i="121"/>
  <c r="BD36" i="121" s="1"/>
  <c r="BB30" i="121"/>
  <c r="BD30" i="121" s="1"/>
  <c r="I51" i="120"/>
  <c r="AR51" i="120"/>
  <c r="AS51" i="120" s="1"/>
  <c r="AV51" i="120" s="1"/>
  <c r="F51" i="120" s="1"/>
  <c r="AY51" i="120" s="1"/>
  <c r="G51" i="120" s="1"/>
  <c r="BA24" i="120"/>
  <c r="I21" i="120"/>
  <c r="AR21" i="120"/>
  <c r="AS21" i="120" s="1"/>
  <c r="AV21" i="120" s="1"/>
  <c r="F21" i="120" s="1"/>
  <c r="AY21" i="120" s="1"/>
  <c r="G21" i="120" s="1"/>
  <c r="BB51" i="120"/>
  <c r="BD51" i="120" s="1"/>
  <c r="BB24" i="120"/>
  <c r="BD24" i="120" s="1"/>
  <c r="BB21" i="120"/>
  <c r="BD21" i="120" s="1"/>
  <c r="BB39" i="120"/>
  <c r="BD39" i="120" s="1"/>
  <c r="BB45" i="120"/>
  <c r="BD45" i="120" s="1"/>
  <c r="AV18" i="112"/>
  <c r="AW18" i="112" s="1"/>
  <c r="AZ18" i="112" s="1"/>
  <c r="F18" i="112" s="1"/>
  <c r="I18" i="112"/>
  <c r="BE42" i="112"/>
  <c r="BD42" i="112"/>
  <c r="AV33" i="111"/>
  <c r="AW33" i="111" s="1"/>
  <c r="AZ33" i="111" s="1"/>
  <c r="F33" i="111" s="1"/>
  <c r="BC33" i="111" s="1"/>
  <c r="G33" i="111" s="1"/>
  <c r="I33" i="111"/>
  <c r="BF33" i="111"/>
  <c r="BH33" i="111" s="1"/>
  <c r="I45" i="111"/>
  <c r="AV45" i="111"/>
  <c r="AW45" i="111" s="1"/>
  <c r="AZ45" i="111" s="1"/>
  <c r="F45" i="111" s="1"/>
  <c r="BF42" i="111"/>
  <c r="BH42" i="111" s="1"/>
  <c r="I42" i="113"/>
  <c r="AV42" i="113"/>
  <c r="AW42" i="113" s="1"/>
  <c r="AZ42" i="113" s="1"/>
  <c r="F42" i="113" s="1"/>
  <c r="AV36" i="113"/>
  <c r="AW36" i="113" s="1"/>
  <c r="AZ36" i="113" s="1"/>
  <c r="F36" i="113" s="1"/>
  <c r="BC36" i="113" s="1"/>
  <c r="G36" i="113" s="1"/>
  <c r="I36" i="113"/>
  <c r="AL39" i="106"/>
  <c r="H39" i="106" s="1"/>
  <c r="AP27" i="106"/>
  <c r="J27" i="106" s="1"/>
  <c r="AQ27" i="106" s="1"/>
  <c r="AL24" i="106"/>
  <c r="H24" i="106" s="1"/>
  <c r="AL21" i="106"/>
  <c r="H21" i="106" s="1"/>
  <c r="AL51" i="108"/>
  <c r="H51" i="108" s="1"/>
  <c r="BC45" i="108"/>
  <c r="AL30" i="108"/>
  <c r="H30" i="108" s="1"/>
  <c r="AL27" i="108"/>
  <c r="H27" i="108" s="1"/>
  <c r="BC42" i="107"/>
  <c r="BC18" i="107"/>
  <c r="BB36" i="116"/>
  <c r="BD36" i="116" s="1"/>
  <c r="BA21" i="132"/>
  <c r="AZ21" i="132"/>
  <c r="BA36" i="132"/>
  <c r="AZ36" i="132"/>
  <c r="BA27" i="132"/>
  <c r="AZ27" i="132"/>
  <c r="BE36" i="129"/>
  <c r="BD36" i="129"/>
  <c r="BE24" i="129"/>
  <c r="BD24" i="129"/>
  <c r="AY27" i="122"/>
  <c r="G27" i="122" s="1"/>
  <c r="BB27" i="122"/>
  <c r="BD27" i="122" s="1"/>
  <c r="AY33" i="122"/>
  <c r="G33" i="122" s="1"/>
  <c r="BB33" i="122"/>
  <c r="BD33" i="122" s="1"/>
  <c r="AY51" i="122"/>
  <c r="G51" i="122" s="1"/>
  <c r="BB51" i="122"/>
  <c r="BD51" i="122" s="1"/>
  <c r="BB18" i="122"/>
  <c r="BD18" i="122" s="1"/>
  <c r="BE36" i="123"/>
  <c r="BD36" i="123"/>
  <c r="BB42" i="116"/>
  <c r="BD42" i="116" s="1"/>
  <c r="BB21" i="127"/>
  <c r="BD21" i="127" s="1"/>
  <c r="BB36" i="127"/>
  <c r="BD36" i="127" s="1"/>
  <c r="AY48" i="127"/>
  <c r="G48" i="127" s="1"/>
  <c r="BB48" i="127"/>
  <c r="BD48" i="127" s="1"/>
  <c r="AY33" i="127"/>
  <c r="G33" i="127" s="1"/>
  <c r="BB33" i="127"/>
  <c r="BD33" i="127" s="1"/>
  <c r="AY24" i="127"/>
  <c r="G24" i="127" s="1"/>
  <c r="BB24" i="127"/>
  <c r="BD24" i="127" s="1"/>
  <c r="BA45" i="127"/>
  <c r="AZ45" i="127"/>
  <c r="AY42" i="127"/>
  <c r="G42" i="127" s="1"/>
  <c r="BB42" i="127"/>
  <c r="BD42" i="127" s="1"/>
  <c r="BA21" i="127"/>
  <c r="AZ21" i="127"/>
  <c r="BA36" i="127"/>
  <c r="AZ36" i="127"/>
  <c r="BA27" i="126"/>
  <c r="AZ27" i="126"/>
  <c r="AZ42" i="126"/>
  <c r="BA42" i="126"/>
  <c r="AY39" i="126"/>
  <c r="G39" i="126" s="1"/>
  <c r="BB39" i="126"/>
  <c r="BD39" i="126" s="1"/>
  <c r="AY21" i="126"/>
  <c r="G21" i="126" s="1"/>
  <c r="BB21" i="126"/>
  <c r="BD21" i="126" s="1"/>
  <c r="AY24" i="126"/>
  <c r="G24" i="126" s="1"/>
  <c r="BB24" i="126"/>
  <c r="BD24" i="126" s="1"/>
  <c r="BA45" i="126"/>
  <c r="AZ45" i="126"/>
  <c r="AY30" i="126"/>
  <c r="G30" i="126" s="1"/>
  <c r="BB30" i="126"/>
  <c r="BD30" i="126" s="1"/>
  <c r="BB27" i="126"/>
  <c r="BD27" i="126" s="1"/>
  <c r="BC51" i="124"/>
  <c r="G51" i="124" s="1"/>
  <c r="BF51" i="124"/>
  <c r="BH51" i="124" s="1"/>
  <c r="BE42" i="124"/>
  <c r="BD42" i="124"/>
  <c r="BF48" i="124"/>
  <c r="BH48" i="124" s="1"/>
  <c r="BE30" i="124"/>
  <c r="BD30" i="124"/>
  <c r="BE48" i="124"/>
  <c r="BD48" i="124"/>
  <c r="BF42" i="124"/>
  <c r="BH42" i="124" s="1"/>
  <c r="BC18" i="123"/>
  <c r="G18" i="123" s="1"/>
  <c r="BF18" i="123"/>
  <c r="BH18" i="123" s="1"/>
  <c r="BA18" i="122"/>
  <c r="AZ18" i="122"/>
  <c r="BF18" i="115"/>
  <c r="BH18" i="115" s="1"/>
  <c r="AV24" i="112"/>
  <c r="AW24" i="112" s="1"/>
  <c r="AZ24" i="112" s="1"/>
  <c r="F24" i="112" s="1"/>
  <c r="I24" i="112"/>
  <c r="AV30" i="112"/>
  <c r="AW30" i="112" s="1"/>
  <c r="AZ30" i="112" s="1"/>
  <c r="F30" i="112" s="1"/>
  <c r="I30" i="112"/>
  <c r="AV51" i="112"/>
  <c r="AW51" i="112" s="1"/>
  <c r="AZ51" i="112" s="1"/>
  <c r="F51" i="112" s="1"/>
  <c r="BC51" i="112" s="1"/>
  <c r="G51" i="112" s="1"/>
  <c r="I51" i="112"/>
  <c r="BD48" i="111"/>
  <c r="I51" i="111"/>
  <c r="AV51" i="111"/>
  <c r="AW51" i="111" s="1"/>
  <c r="AZ51" i="111" s="1"/>
  <c r="F51" i="111" s="1"/>
  <c r="I39" i="111"/>
  <c r="AV39" i="111"/>
  <c r="AW39" i="111" s="1"/>
  <c r="AZ39" i="111" s="1"/>
  <c r="F39" i="111" s="1"/>
  <c r="BC39" i="111" s="1"/>
  <c r="G39" i="111" s="1"/>
  <c r="I27" i="111"/>
  <c r="AV27" i="111"/>
  <c r="AW27" i="111" s="1"/>
  <c r="AZ27" i="111" s="1"/>
  <c r="F27" i="111" s="1"/>
  <c r="BC27" i="111" s="1"/>
  <c r="G27" i="111" s="1"/>
  <c r="BF48" i="111"/>
  <c r="BH48" i="111" s="1"/>
  <c r="I18" i="111"/>
  <c r="AV18" i="111"/>
  <c r="AW18" i="111" s="1"/>
  <c r="AZ18" i="111" s="1"/>
  <c r="F18" i="111" s="1"/>
  <c r="I51" i="114"/>
  <c r="AV51" i="114"/>
  <c r="AW51" i="114" s="1"/>
  <c r="AZ51" i="114" s="1"/>
  <c r="F51" i="114" s="1"/>
  <c r="BC51" i="114" s="1"/>
  <c r="G51" i="114" s="1"/>
  <c r="BF42" i="114"/>
  <c r="BH42" i="114" s="1"/>
  <c r="BF36" i="114"/>
  <c r="BH36" i="114" s="1"/>
  <c r="I33" i="114"/>
  <c r="AV33" i="114"/>
  <c r="AW33" i="114" s="1"/>
  <c r="AZ33" i="114" s="1"/>
  <c r="F33" i="114" s="1"/>
  <c r="AV45" i="113"/>
  <c r="AW45" i="113" s="1"/>
  <c r="AZ45" i="113" s="1"/>
  <c r="F45" i="113" s="1"/>
  <c r="I45" i="113"/>
  <c r="AV27" i="113"/>
  <c r="AW27" i="113" s="1"/>
  <c r="AZ27" i="113" s="1"/>
  <c r="F27" i="113" s="1"/>
  <c r="I27" i="113"/>
  <c r="AR33" i="121"/>
  <c r="AS33" i="121" s="1"/>
  <c r="AV33" i="121" s="1"/>
  <c r="F33" i="121" s="1"/>
  <c r="AY33" i="121" s="1"/>
  <c r="G33" i="121" s="1"/>
  <c r="I33" i="121"/>
  <c r="AR45" i="121"/>
  <c r="AS45" i="121" s="1"/>
  <c r="AV45" i="121" s="1"/>
  <c r="F45" i="121" s="1"/>
  <c r="AY45" i="121" s="1"/>
  <c r="G45" i="121" s="1"/>
  <c r="I45" i="121"/>
  <c r="AR21" i="121"/>
  <c r="AS21" i="121" s="1"/>
  <c r="AV21" i="121" s="1"/>
  <c r="F21" i="121" s="1"/>
  <c r="I21" i="121"/>
  <c r="I33" i="120"/>
  <c r="AR33" i="120"/>
  <c r="AS33" i="120" s="1"/>
  <c r="AV33" i="120" s="1"/>
  <c r="F33" i="120" s="1"/>
  <c r="AY33" i="120" s="1"/>
  <c r="G33" i="120" s="1"/>
  <c r="BB33" i="120"/>
  <c r="BD33" i="120" s="1"/>
  <c r="BF33" i="117"/>
  <c r="BH33" i="117" s="1"/>
  <c r="BB21" i="118"/>
  <c r="BD21" i="118" s="1"/>
  <c r="BB24" i="118"/>
  <c r="BD24" i="118" s="1"/>
  <c r="BA18" i="121"/>
  <c r="AZ18" i="121"/>
  <c r="BB18" i="121"/>
  <c r="BD18" i="121" s="1"/>
  <c r="BA27" i="120"/>
  <c r="AZ27" i="120"/>
  <c r="BB27" i="120"/>
  <c r="BD27" i="120" s="1"/>
  <c r="BA39" i="120"/>
  <c r="AZ39" i="120"/>
  <c r="AZ33" i="119"/>
  <c r="BA33" i="119"/>
  <c r="AZ36" i="119"/>
  <c r="BA36" i="119"/>
  <c r="BB33" i="119"/>
  <c r="BD33" i="119" s="1"/>
  <c r="I18" i="119"/>
  <c r="AR18" i="119"/>
  <c r="AS18" i="119" s="1"/>
  <c r="AV18" i="119" s="1"/>
  <c r="F18" i="119" s="1"/>
  <c r="AY18" i="119" s="1"/>
  <c r="G18" i="119" s="1"/>
  <c r="AY48" i="119"/>
  <c r="G48" i="119" s="1"/>
  <c r="BB48" i="119"/>
  <c r="BD48" i="119" s="1"/>
  <c r="BB36" i="119"/>
  <c r="BD36" i="119" s="1"/>
  <c r="I24" i="119"/>
  <c r="AR24" i="119"/>
  <c r="AS24" i="119" s="1"/>
  <c r="AV24" i="119" s="1"/>
  <c r="F24" i="119" s="1"/>
  <c r="AY24" i="119" s="1"/>
  <c r="G24" i="119" s="1"/>
  <c r="AZ30" i="119"/>
  <c r="BA30" i="119"/>
  <c r="BA21" i="119"/>
  <c r="AZ21" i="119"/>
  <c r="AZ42" i="119"/>
  <c r="BA42" i="119"/>
  <c r="BB30" i="119"/>
  <c r="BD30" i="119" s="1"/>
  <c r="BB42" i="119"/>
  <c r="BD42" i="119" s="1"/>
  <c r="I27" i="119"/>
  <c r="AR27" i="119"/>
  <c r="AS27" i="119" s="1"/>
  <c r="AV27" i="119" s="1"/>
  <c r="F27" i="119" s="1"/>
  <c r="BA45" i="118"/>
  <c r="AZ45" i="118"/>
  <c r="I30" i="118"/>
  <c r="AR30" i="118"/>
  <c r="AS30" i="118" s="1"/>
  <c r="AV30" i="118" s="1"/>
  <c r="F30" i="118" s="1"/>
  <c r="BB45" i="118"/>
  <c r="BD45" i="118" s="1"/>
  <c r="I42" i="118"/>
  <c r="AR42" i="118"/>
  <c r="AS42" i="118" s="1"/>
  <c r="AV42" i="118" s="1"/>
  <c r="F42" i="118" s="1"/>
  <c r="AY42" i="118" s="1"/>
  <c r="G42" i="118" s="1"/>
  <c r="BA36" i="118"/>
  <c r="AZ36" i="118"/>
  <c r="BA48" i="118"/>
  <c r="AZ48" i="118"/>
  <c r="BA33" i="118"/>
  <c r="AZ33" i="118"/>
  <c r="BA51" i="118"/>
  <c r="AZ51" i="118"/>
  <c r="I18" i="118"/>
  <c r="AR18" i="118"/>
  <c r="AS18" i="118" s="1"/>
  <c r="AV18" i="118" s="1"/>
  <c r="F18" i="118" s="1"/>
  <c r="AY18" i="118" s="1"/>
  <c r="G18" i="118" s="1"/>
  <c r="BA27" i="118"/>
  <c r="AZ27" i="118"/>
  <c r="I39" i="118"/>
  <c r="AR39" i="118"/>
  <c r="AS39" i="118" s="1"/>
  <c r="AV39" i="118" s="1"/>
  <c r="F39" i="118" s="1"/>
  <c r="AY39" i="118" s="1"/>
  <c r="G39" i="118" s="1"/>
  <c r="BB27" i="118"/>
  <c r="BD27" i="118" s="1"/>
  <c r="BB48" i="118"/>
  <c r="BD48" i="118" s="1"/>
  <c r="BA21" i="118"/>
  <c r="AZ21" i="118"/>
  <c r="BA24" i="118"/>
  <c r="AZ24" i="118"/>
  <c r="BB33" i="118"/>
  <c r="BD33" i="118" s="1"/>
  <c r="I45" i="117"/>
  <c r="AV45" i="117"/>
  <c r="AW45" i="117" s="1"/>
  <c r="AZ45" i="117" s="1"/>
  <c r="F45" i="117" s="1"/>
  <c r="BC45" i="117" s="1"/>
  <c r="G45" i="117" s="1"/>
  <c r="BE24" i="117"/>
  <c r="BD24" i="117"/>
  <c r="I42" i="117"/>
  <c r="AV42" i="117"/>
  <c r="AW42" i="117" s="1"/>
  <c r="AZ42" i="117" s="1"/>
  <c r="F42" i="117" s="1"/>
  <c r="BC42" i="117" s="1"/>
  <c r="G42" i="117" s="1"/>
  <c r="I48" i="117"/>
  <c r="AV48" i="117"/>
  <c r="AW48" i="117" s="1"/>
  <c r="AZ48" i="117" s="1"/>
  <c r="F48" i="117" s="1"/>
  <c r="BC48" i="117" s="1"/>
  <c r="G48" i="117" s="1"/>
  <c r="I18" i="117"/>
  <c r="AV18" i="117"/>
  <c r="AW18" i="117" s="1"/>
  <c r="AZ18" i="117" s="1"/>
  <c r="F18" i="117" s="1"/>
  <c r="BE36" i="117"/>
  <c r="BD36" i="117"/>
  <c r="I30" i="117"/>
  <c r="AV30" i="117"/>
  <c r="AW30" i="117" s="1"/>
  <c r="AZ30" i="117" s="1"/>
  <c r="F30" i="117" s="1"/>
  <c r="BC30" i="117" s="1"/>
  <c r="G30" i="117" s="1"/>
  <c r="BE33" i="117"/>
  <c r="BD33" i="117"/>
  <c r="BE21" i="117"/>
  <c r="BD21" i="117"/>
  <c r="I51" i="117"/>
  <c r="AV51" i="117"/>
  <c r="AW51" i="117" s="1"/>
  <c r="AZ51" i="117" s="1"/>
  <c r="F51" i="117" s="1"/>
  <c r="BC51" i="117" s="1"/>
  <c r="G51" i="117" s="1"/>
  <c r="I27" i="117"/>
  <c r="AV27" i="117"/>
  <c r="AW27" i="117" s="1"/>
  <c r="AZ27" i="117" s="1"/>
  <c r="F27" i="117" s="1"/>
  <c r="BC27" i="117" s="1"/>
  <c r="G27" i="117" s="1"/>
  <c r="BF36" i="117"/>
  <c r="BH36" i="117" s="1"/>
  <c r="I39" i="117"/>
  <c r="AV39" i="117"/>
  <c r="AW39" i="117" s="1"/>
  <c r="AZ39" i="117" s="1"/>
  <c r="F39" i="117" s="1"/>
  <c r="BF27" i="117"/>
  <c r="BH27" i="117" s="1"/>
  <c r="BB18" i="116"/>
  <c r="BD18" i="116" s="1"/>
  <c r="AZ48" i="116"/>
  <c r="BA48" i="116"/>
  <c r="BA39" i="116"/>
  <c r="AZ39" i="116"/>
  <c r="BB48" i="116"/>
  <c r="BD48" i="116" s="1"/>
  <c r="I21" i="116"/>
  <c r="AR21" i="116"/>
  <c r="AS21" i="116" s="1"/>
  <c r="AV21" i="116" s="1"/>
  <c r="F21" i="116" s="1"/>
  <c r="AY21" i="116" s="1"/>
  <c r="G21" i="116" s="1"/>
  <c r="I33" i="116"/>
  <c r="AR33" i="116"/>
  <c r="AS33" i="116" s="1"/>
  <c r="AV33" i="116" s="1"/>
  <c r="F33" i="116" s="1"/>
  <c r="AY33" i="116" s="1"/>
  <c r="G33" i="116" s="1"/>
  <c r="I27" i="116"/>
  <c r="AR27" i="116"/>
  <c r="AS27" i="116" s="1"/>
  <c r="AV27" i="116" s="1"/>
  <c r="F27" i="116" s="1"/>
  <c r="AY27" i="116" s="1"/>
  <c r="G27" i="116" s="1"/>
  <c r="AZ51" i="116"/>
  <c r="BA51" i="116"/>
  <c r="BA45" i="116"/>
  <c r="AZ45" i="116"/>
  <c r="BA18" i="116"/>
  <c r="AZ18" i="116"/>
  <c r="I30" i="116"/>
  <c r="AR30" i="116"/>
  <c r="AS30" i="116" s="1"/>
  <c r="AV30" i="116" s="1"/>
  <c r="F30" i="116" s="1"/>
  <c r="BA36" i="116"/>
  <c r="AZ36" i="116"/>
  <c r="I24" i="116"/>
  <c r="AR24" i="116"/>
  <c r="AS24" i="116" s="1"/>
  <c r="AV24" i="116" s="1"/>
  <c r="F24" i="116" s="1"/>
  <c r="AY24" i="116" s="1"/>
  <c r="G24" i="116" s="1"/>
  <c r="BA42" i="116"/>
  <c r="AZ42" i="116"/>
  <c r="I51" i="115"/>
  <c r="AV51" i="115"/>
  <c r="AW51" i="115" s="1"/>
  <c r="AZ51" i="115" s="1"/>
  <c r="F51" i="115" s="1"/>
  <c r="BC51" i="115" s="1"/>
  <c r="G51" i="115" s="1"/>
  <c r="I39" i="115"/>
  <c r="AV39" i="115"/>
  <c r="AW39" i="115" s="1"/>
  <c r="AZ39" i="115" s="1"/>
  <c r="F39" i="115" s="1"/>
  <c r="BC39" i="115" s="1"/>
  <c r="G39" i="115" s="1"/>
  <c r="I24" i="115"/>
  <c r="AV24" i="115"/>
  <c r="AW24" i="115" s="1"/>
  <c r="AZ24" i="115" s="1"/>
  <c r="F24" i="115" s="1"/>
  <c r="BC24" i="115" s="1"/>
  <c r="G24" i="115" s="1"/>
  <c r="BE42" i="115"/>
  <c r="BD42" i="115"/>
  <c r="BE27" i="115"/>
  <c r="BD27" i="115"/>
  <c r="I36" i="115"/>
  <c r="AV36" i="115"/>
  <c r="AW36" i="115" s="1"/>
  <c r="AZ36" i="115" s="1"/>
  <c r="F36" i="115" s="1"/>
  <c r="BC36" i="115" s="1"/>
  <c r="G36" i="115" s="1"/>
  <c r="BF42" i="115"/>
  <c r="BH42" i="115" s="1"/>
  <c r="I33" i="115"/>
  <c r="AV33" i="115"/>
  <c r="AW33" i="115" s="1"/>
  <c r="AZ33" i="115" s="1"/>
  <c r="F33" i="115" s="1"/>
  <c r="BC33" i="115" s="1"/>
  <c r="G33" i="115" s="1"/>
  <c r="BF36" i="115"/>
  <c r="BH36" i="115" s="1"/>
  <c r="I45" i="115"/>
  <c r="AV45" i="115"/>
  <c r="AW45" i="115" s="1"/>
  <c r="AZ45" i="115" s="1"/>
  <c r="F45" i="115" s="1"/>
  <c r="BC45" i="115" s="1"/>
  <c r="G45" i="115" s="1"/>
  <c r="BE30" i="115"/>
  <c r="BD30" i="115"/>
  <c r="BF27" i="115"/>
  <c r="BH27" i="115" s="1"/>
  <c r="BE18" i="115"/>
  <c r="BD18" i="115"/>
  <c r="I21" i="115"/>
  <c r="AV21" i="115"/>
  <c r="AW21" i="115" s="1"/>
  <c r="AZ21" i="115" s="1"/>
  <c r="F21" i="115" s="1"/>
  <c r="BC21" i="115" s="1"/>
  <c r="G21" i="115" s="1"/>
  <c r="BF30" i="115"/>
  <c r="BH30" i="115" s="1"/>
  <c r="I48" i="115"/>
  <c r="AV48" i="115"/>
  <c r="AW48" i="115" s="1"/>
  <c r="AZ48" i="115" s="1"/>
  <c r="F48" i="115" s="1"/>
  <c r="BC48" i="115" s="1"/>
  <c r="G48" i="115" s="1"/>
  <c r="BE24" i="114"/>
  <c r="BD24" i="114"/>
  <c r="BF24" i="114"/>
  <c r="BH24" i="114" s="1"/>
  <c r="BF27" i="114"/>
  <c r="BH27" i="114" s="1"/>
  <c r="BE27" i="114"/>
  <c r="BD27" i="114"/>
  <c r="BE36" i="114"/>
  <c r="BD36" i="114"/>
  <c r="AP51" i="106"/>
  <c r="J51" i="106" s="1"/>
  <c r="AQ51" i="106" s="1"/>
  <c r="AP39" i="106"/>
  <c r="J39" i="106" s="1"/>
  <c r="AQ39" i="106" s="1"/>
  <c r="AR39" i="106" s="1"/>
  <c r="AS39" i="106" s="1"/>
  <c r="AV39" i="106" s="1"/>
  <c r="F39" i="106" s="1"/>
  <c r="AL36" i="106"/>
  <c r="H36" i="106" s="1"/>
  <c r="AL33" i="106"/>
  <c r="H33" i="106" s="1"/>
  <c r="BC21" i="108"/>
  <c r="BC51" i="108"/>
  <c r="BC48" i="108"/>
  <c r="AL39" i="108"/>
  <c r="H39" i="108" s="1"/>
  <c r="AP36" i="108"/>
  <c r="J36" i="108" s="1"/>
  <c r="AQ36" i="108" s="1"/>
  <c r="AR36" i="108" s="1"/>
  <c r="AS36" i="108" s="1"/>
  <c r="AV36" i="108" s="1"/>
  <c r="F36" i="108" s="1"/>
  <c r="AY36" i="108" s="1"/>
  <c r="G36" i="108" s="1"/>
  <c r="AZ36" i="108" s="1"/>
  <c r="AL33" i="108"/>
  <c r="H33" i="108" s="1"/>
  <c r="AL24" i="108"/>
  <c r="H24" i="108" s="1"/>
  <c r="BC39" i="107"/>
  <c r="BC30" i="107"/>
  <c r="BC33" i="107"/>
  <c r="BC48" i="107"/>
  <c r="BC21" i="107"/>
  <c r="E30" i="100"/>
  <c r="AP30" i="100"/>
  <c r="H30" i="100" s="1"/>
  <c r="E18" i="108"/>
  <c r="BC18" i="108" s="1"/>
  <c r="AL18" i="108"/>
  <c r="E42" i="106"/>
  <c r="BC42" i="106" s="1"/>
  <c r="AL42" i="106"/>
  <c r="H42" i="106" s="1"/>
  <c r="BB42" i="100"/>
  <c r="BB48" i="99"/>
  <c r="BB45" i="99"/>
  <c r="E36" i="99"/>
  <c r="AP36" i="99"/>
  <c r="H36" i="99" s="1"/>
  <c r="BB27" i="99"/>
  <c r="BG36" i="100"/>
  <c r="E18" i="100"/>
  <c r="AP18" i="100"/>
  <c r="H18" i="100" s="1"/>
  <c r="AL48" i="102"/>
  <c r="H48" i="102" s="1"/>
  <c r="AL42" i="102"/>
  <c r="AL36" i="102"/>
  <c r="H36" i="102" s="1"/>
  <c r="AL30" i="102"/>
  <c r="H30" i="102" s="1"/>
  <c r="AL24" i="102"/>
  <c r="H24" i="102" s="1"/>
  <c r="AL18" i="102"/>
  <c r="H18" i="102" s="1"/>
  <c r="BG36" i="104"/>
  <c r="AX51" i="106"/>
  <c r="E30" i="106"/>
  <c r="BC30" i="106" s="1"/>
  <c r="AL30" i="106"/>
  <c r="H30" i="106" s="1"/>
  <c r="E51" i="100"/>
  <c r="AP51" i="100"/>
  <c r="H51" i="100" s="1"/>
  <c r="AP42" i="99"/>
  <c r="H42" i="99" s="1"/>
  <c r="AP21" i="99"/>
  <c r="AP27" i="100"/>
  <c r="H27" i="100" s="1"/>
  <c r="AP48" i="104"/>
  <c r="H48" i="104" s="1"/>
  <c r="BB24" i="104"/>
  <c r="E42" i="108"/>
  <c r="BC42" i="108" s="1"/>
  <c r="AL42" i="108"/>
  <c r="H42" i="108" s="1"/>
  <c r="AX39" i="106"/>
  <c r="AX27" i="106"/>
  <c r="BC51" i="107"/>
  <c r="AX48" i="107"/>
  <c r="AX39" i="107"/>
  <c r="AX27" i="107"/>
  <c r="AX51" i="108"/>
  <c r="AP42" i="108"/>
  <c r="J42" i="108" s="1"/>
  <c r="AQ42" i="108" s="1"/>
  <c r="AR42" i="108" s="1"/>
  <c r="AS42" i="108" s="1"/>
  <c r="AV42" i="108" s="1"/>
  <c r="F42" i="108" s="1"/>
  <c r="AY42" i="108" s="1"/>
  <c r="AX39" i="108"/>
  <c r="BB51" i="98"/>
  <c r="BB48" i="98"/>
  <c r="BB45" i="98"/>
  <c r="BB42" i="98"/>
  <c r="BB39" i="98"/>
  <c r="BB36" i="98"/>
  <c r="BB33" i="98"/>
  <c r="BB30" i="98"/>
  <c r="BB27" i="98"/>
  <c r="BB24" i="98"/>
  <c r="BB21" i="98"/>
  <c r="BG48" i="99"/>
  <c r="BB36" i="99"/>
  <c r="BB24" i="99"/>
  <c r="BB39" i="100"/>
  <c r="BB30" i="100"/>
  <c r="BB18" i="100"/>
  <c r="BB39" i="104"/>
  <c r="BB21" i="104"/>
  <c r="BB18" i="104"/>
  <c r="AP45" i="106"/>
  <c r="J45" i="106" s="1"/>
  <c r="AQ45" i="106" s="1"/>
  <c r="AR45" i="106" s="1"/>
  <c r="AS45" i="106" s="1"/>
  <c r="AV45" i="106" s="1"/>
  <c r="F45" i="106" s="1"/>
  <c r="AY45" i="106" s="1"/>
  <c r="G45" i="106" s="1"/>
  <c r="AX42" i="106"/>
  <c r="AP33" i="106"/>
  <c r="J33" i="106" s="1"/>
  <c r="AQ33" i="106" s="1"/>
  <c r="I33" i="106" s="1"/>
  <c r="AX30" i="106"/>
  <c r="AX18" i="106"/>
  <c r="AX45" i="107"/>
  <c r="AX36" i="107"/>
  <c r="BC27" i="107"/>
  <c r="AX24" i="107"/>
  <c r="AP48" i="108"/>
  <c r="J48" i="108" s="1"/>
  <c r="AQ48" i="108" s="1"/>
  <c r="AX45" i="108"/>
  <c r="AP45" i="108"/>
  <c r="J45" i="108" s="1"/>
  <c r="AQ45" i="108" s="1"/>
  <c r="AR45" i="108" s="1"/>
  <c r="AS45" i="108" s="1"/>
  <c r="AV45" i="108" s="1"/>
  <c r="F45" i="108" s="1"/>
  <c r="AY45" i="108" s="1"/>
  <c r="G45" i="108" s="1"/>
  <c r="AZ45" i="108" s="1"/>
  <c r="AX42" i="108"/>
  <c r="BC30" i="108"/>
  <c r="AX24" i="108"/>
  <c r="AX21" i="108"/>
  <c r="AP21" i="108"/>
  <c r="J21" i="108" s="1"/>
  <c r="AQ21" i="108" s="1"/>
  <c r="AX18" i="108"/>
  <c r="BB51" i="100"/>
  <c r="BG45" i="99"/>
  <c r="BG24" i="99"/>
  <c r="BG39" i="100"/>
  <c r="AT33" i="100"/>
  <c r="J33" i="100" s="1"/>
  <c r="AU33" i="100" s="1"/>
  <c r="AP48" i="106"/>
  <c r="J48" i="106" s="1"/>
  <c r="AQ48" i="106" s="1"/>
  <c r="I48" i="106" s="1"/>
  <c r="AP24" i="106"/>
  <c r="J24" i="106" s="1"/>
  <c r="AQ24" i="106" s="1"/>
  <c r="I24" i="106" s="1"/>
  <c r="BC36" i="107"/>
  <c r="BC24" i="107"/>
  <c r="BC33" i="108"/>
  <c r="BG21" i="100"/>
  <c r="BG51" i="100"/>
  <c r="BG48" i="100"/>
  <c r="AT45" i="100"/>
  <c r="J45" i="100" s="1"/>
  <c r="AU45" i="100" s="1"/>
  <c r="AV45" i="100" s="1"/>
  <c r="AW45" i="100" s="1"/>
  <c r="AZ45" i="100" s="1"/>
  <c r="F45" i="100" s="1"/>
  <c r="BC45" i="100" s="1"/>
  <c r="G45" i="100" s="1"/>
  <c r="BG27" i="100"/>
  <c r="BG24" i="100"/>
  <c r="AT21" i="100"/>
  <c r="J21" i="100" s="1"/>
  <c r="AU21" i="100" s="1"/>
  <c r="BG45" i="100"/>
  <c r="AT51" i="100"/>
  <c r="J51" i="100" s="1"/>
  <c r="AU51" i="100" s="1"/>
  <c r="AV51" i="100" s="1"/>
  <c r="AW51" i="100" s="1"/>
  <c r="AZ51" i="100" s="1"/>
  <c r="F51" i="100" s="1"/>
  <c r="BC51" i="100" s="1"/>
  <c r="G51" i="100" s="1"/>
  <c r="BE51" i="100" s="1"/>
  <c r="AT48" i="100"/>
  <c r="J48" i="100" s="1"/>
  <c r="AU48" i="100" s="1"/>
  <c r="AP42" i="100"/>
  <c r="H42" i="100" s="1"/>
  <c r="AP39" i="100"/>
  <c r="H39" i="100" s="1"/>
  <c r="AP36" i="100"/>
  <c r="H36" i="100" s="1"/>
  <c r="BG33" i="100"/>
  <c r="AT30" i="100"/>
  <c r="J30" i="100" s="1"/>
  <c r="AU30" i="100" s="1"/>
  <c r="AV30" i="100" s="1"/>
  <c r="AW30" i="100" s="1"/>
  <c r="AZ30" i="100" s="1"/>
  <c r="F30" i="100" s="1"/>
  <c r="BC30" i="100" s="1"/>
  <c r="AT27" i="100"/>
  <c r="J27" i="100" s="1"/>
  <c r="AU27" i="100" s="1"/>
  <c r="AV27" i="100" s="1"/>
  <c r="AW27" i="100" s="1"/>
  <c r="AZ27" i="100" s="1"/>
  <c r="F27" i="100" s="1"/>
  <c r="BC27" i="100" s="1"/>
  <c r="G27" i="100" s="1"/>
  <c r="AT24" i="100"/>
  <c r="J24" i="100" s="1"/>
  <c r="AU24" i="100" s="1"/>
  <c r="AV24" i="100" s="1"/>
  <c r="AW24" i="100" s="1"/>
  <c r="AZ24" i="100" s="1"/>
  <c r="F24" i="100" s="1"/>
  <c r="BC24" i="100" s="1"/>
  <c r="G24" i="100" s="1"/>
  <c r="BE24" i="100" s="1"/>
  <c r="AT18" i="100"/>
  <c r="J18" i="100" s="1"/>
  <c r="AU18" i="100" s="1"/>
  <c r="I18" i="100" s="1"/>
  <c r="BG30" i="99"/>
  <c r="BG36" i="99"/>
  <c r="BG33" i="99"/>
  <c r="AT30" i="99"/>
  <c r="J30" i="99" s="1"/>
  <c r="AU30" i="99" s="1"/>
  <c r="AV30" i="99" s="1"/>
  <c r="AW30" i="99" s="1"/>
  <c r="AZ30" i="99" s="1"/>
  <c r="F30" i="99" s="1"/>
  <c r="BC30" i="99" s="1"/>
  <c r="G30" i="99" s="1"/>
  <c r="AP51" i="99"/>
  <c r="H51" i="99" s="1"/>
  <c r="AP48" i="99"/>
  <c r="H48" i="99" s="1"/>
  <c r="AP45" i="99"/>
  <c r="H45" i="99" s="1"/>
  <c r="BG42" i="99"/>
  <c r="AT39" i="99"/>
  <c r="J39" i="99" s="1"/>
  <c r="AU39" i="99" s="1"/>
  <c r="AT36" i="99"/>
  <c r="J36" i="99" s="1"/>
  <c r="AU36" i="99" s="1"/>
  <c r="AV36" i="99" s="1"/>
  <c r="AW36" i="99" s="1"/>
  <c r="AZ36" i="99" s="1"/>
  <c r="F36" i="99" s="1"/>
  <c r="BC36" i="99" s="1"/>
  <c r="G36" i="99" s="1"/>
  <c r="BE36" i="99" s="1"/>
  <c r="AT33" i="99"/>
  <c r="J33" i="99" s="1"/>
  <c r="AU33" i="99" s="1"/>
  <c r="AV33" i="99" s="1"/>
  <c r="AW33" i="99" s="1"/>
  <c r="AZ33" i="99" s="1"/>
  <c r="F33" i="99" s="1"/>
  <c r="BC33" i="99" s="1"/>
  <c r="G33" i="99" s="1"/>
  <c r="BE33" i="99" s="1"/>
  <c r="AP27" i="99"/>
  <c r="H27" i="99" s="1"/>
  <c r="AP24" i="99"/>
  <c r="H24" i="99" s="1"/>
  <c r="AP18" i="99"/>
  <c r="H18" i="99" s="1"/>
  <c r="AP51" i="104"/>
  <c r="H51" i="104" s="1"/>
  <c r="AP27" i="104"/>
  <c r="H27" i="104" s="1"/>
  <c r="BG42" i="104"/>
  <c r="BG48" i="104"/>
  <c r="BG45" i="104"/>
  <c r="AT42" i="104"/>
  <c r="J42" i="104" s="1"/>
  <c r="AU42" i="104" s="1"/>
  <c r="I42" i="104" s="1"/>
  <c r="AP30" i="104"/>
  <c r="H30" i="104" s="1"/>
  <c r="AT24" i="104"/>
  <c r="J24" i="104" s="1"/>
  <c r="AU24" i="104" s="1"/>
  <c r="AV24" i="104" s="1"/>
  <c r="AW24" i="104" s="1"/>
  <c r="AZ24" i="104" s="1"/>
  <c r="F24" i="104" s="1"/>
  <c r="AT48" i="104"/>
  <c r="J48" i="104" s="1"/>
  <c r="AU48" i="104" s="1"/>
  <c r="AV48" i="104" s="1"/>
  <c r="AW48" i="104" s="1"/>
  <c r="AZ48" i="104" s="1"/>
  <c r="F48" i="104" s="1"/>
  <c r="BC48" i="104" s="1"/>
  <c r="G48" i="104" s="1"/>
  <c r="BD48" i="104" s="1"/>
  <c r="AT45" i="104"/>
  <c r="J45" i="104" s="1"/>
  <c r="AU45" i="104" s="1"/>
  <c r="AV45" i="104" s="1"/>
  <c r="AW45" i="104" s="1"/>
  <c r="AZ45" i="104" s="1"/>
  <c r="F45" i="104" s="1"/>
  <c r="BC45" i="104" s="1"/>
  <c r="G45" i="104" s="1"/>
  <c r="BE45" i="104" s="1"/>
  <c r="AP39" i="104"/>
  <c r="H39" i="104" s="1"/>
  <c r="AP36" i="104"/>
  <c r="H36" i="104" s="1"/>
  <c r="AP33" i="104"/>
  <c r="BG30" i="104"/>
  <c r="AT27" i="104"/>
  <c r="J27" i="104" s="1"/>
  <c r="AU27" i="104" s="1"/>
  <c r="AP21" i="104"/>
  <c r="H21" i="104" s="1"/>
  <c r="AP18" i="104"/>
  <c r="H18" i="104" s="1"/>
  <c r="AL51" i="102"/>
  <c r="H51" i="102" s="1"/>
  <c r="AL45" i="102"/>
  <c r="H45" i="102" s="1"/>
  <c r="AL39" i="102"/>
  <c r="AL33" i="102"/>
  <c r="H33" i="102" s="1"/>
  <c r="AP30" i="102"/>
  <c r="J30" i="102" s="1"/>
  <c r="AQ30" i="102" s="1"/>
  <c r="AL27" i="102"/>
  <c r="H27" i="102" s="1"/>
  <c r="AL21" i="102"/>
  <c r="H21" i="102" s="1"/>
  <c r="AP33" i="102"/>
  <c r="J33" i="102" s="1"/>
  <c r="AQ33" i="102" s="1"/>
  <c r="I33" i="102" s="1"/>
  <c r="AP18" i="102"/>
  <c r="J18" i="102" s="1"/>
  <c r="AQ18" i="102" s="1"/>
  <c r="BA36" i="108"/>
  <c r="AP51" i="108"/>
  <c r="J51" i="108" s="1"/>
  <c r="AQ51" i="108" s="1"/>
  <c r="I45" i="108"/>
  <c r="BC36" i="108"/>
  <c r="BC39" i="108"/>
  <c r="I36" i="108"/>
  <c r="BB36" i="108"/>
  <c r="BC27" i="108"/>
  <c r="AP36" i="107"/>
  <c r="J36" i="107" s="1"/>
  <c r="AQ36" i="107" s="1"/>
  <c r="AP48" i="107"/>
  <c r="J48" i="107" s="1"/>
  <c r="AQ48" i="107" s="1"/>
  <c r="AL51" i="107"/>
  <c r="AL48" i="107"/>
  <c r="AL45" i="107"/>
  <c r="AL42" i="107"/>
  <c r="AL39" i="107"/>
  <c r="AP39" i="107" s="1"/>
  <c r="J39" i="107" s="1"/>
  <c r="AQ39" i="107" s="1"/>
  <c r="AL36" i="107"/>
  <c r="AL33" i="107"/>
  <c r="AL30" i="107"/>
  <c r="AL27" i="107"/>
  <c r="AL24" i="107"/>
  <c r="AP24" i="107" s="1"/>
  <c r="J24" i="107" s="1"/>
  <c r="AQ24" i="107" s="1"/>
  <c r="AL21" i="107"/>
  <c r="AP21" i="107" s="1"/>
  <c r="J21" i="107" s="1"/>
  <c r="AQ21" i="107" s="1"/>
  <c r="AL18" i="107"/>
  <c r="I45" i="106"/>
  <c r="BC36" i="106"/>
  <c r="BC51" i="106"/>
  <c r="AR48" i="106"/>
  <c r="AS48" i="106" s="1"/>
  <c r="AV48" i="106" s="1"/>
  <c r="F48" i="106" s="1"/>
  <c r="AY48" i="106" s="1"/>
  <c r="G48" i="106" s="1"/>
  <c r="BC39" i="106"/>
  <c r="BC27" i="106"/>
  <c r="BC18" i="106"/>
  <c r="BC24" i="106"/>
  <c r="I51" i="106"/>
  <c r="AR51" i="106"/>
  <c r="AS51" i="106" s="1"/>
  <c r="AV51" i="106" s="1"/>
  <c r="F51" i="106" s="1"/>
  <c r="AY51" i="106" s="1"/>
  <c r="G51" i="106" s="1"/>
  <c r="I27" i="106"/>
  <c r="AR27" i="106"/>
  <c r="AS27" i="106" s="1"/>
  <c r="AV27" i="106" s="1"/>
  <c r="F27" i="106" s="1"/>
  <c r="AY27" i="106" s="1"/>
  <c r="G27" i="106" s="1"/>
  <c r="BC48" i="106"/>
  <c r="BC45" i="106"/>
  <c r="BC33" i="106"/>
  <c r="BC21" i="106"/>
  <c r="AL18" i="106"/>
  <c r="BD45" i="104"/>
  <c r="BG21" i="104"/>
  <c r="I27" i="104"/>
  <c r="BG18" i="104"/>
  <c r="I45" i="104"/>
  <c r="BF45" i="104"/>
  <c r="AV27" i="104"/>
  <c r="AW27" i="104" s="1"/>
  <c r="AZ27" i="104" s="1"/>
  <c r="F27" i="104" s="1"/>
  <c r="BC27" i="104" s="1"/>
  <c r="G27" i="104" s="1"/>
  <c r="BG24" i="104"/>
  <c r="BG51" i="104"/>
  <c r="BG39" i="104"/>
  <c r="BG27" i="104"/>
  <c r="BC48" i="102"/>
  <c r="BC42" i="102"/>
  <c r="BC30" i="102"/>
  <c r="BC24" i="102"/>
  <c r="I30" i="102"/>
  <c r="AR30" i="102"/>
  <c r="AS30" i="102" s="1"/>
  <c r="AV30" i="102" s="1"/>
  <c r="F30" i="102" s="1"/>
  <c r="AY30" i="102" s="1"/>
  <c r="G30" i="102" s="1"/>
  <c r="BC36" i="102"/>
  <c r="BC18" i="102"/>
  <c r="BC51" i="102"/>
  <c r="BC45" i="102"/>
  <c r="BC39" i="102"/>
  <c r="BC33" i="102"/>
  <c r="BC27" i="102"/>
  <c r="BC21" i="102"/>
  <c r="BE27" i="100"/>
  <c r="BD27" i="100"/>
  <c r="I45" i="100"/>
  <c r="I21" i="100"/>
  <c r="BF21" i="100"/>
  <c r="AV21" i="100"/>
  <c r="AW21" i="100" s="1"/>
  <c r="AZ21" i="100" s="1"/>
  <c r="F21" i="100" s="1"/>
  <c r="BC21" i="100" s="1"/>
  <c r="G21" i="100" s="1"/>
  <c r="I30" i="100"/>
  <c r="BF30" i="100"/>
  <c r="BG18" i="100"/>
  <c r="BG42" i="100"/>
  <c r="BG30" i="100"/>
  <c r="BD33" i="99"/>
  <c r="BG18" i="99"/>
  <c r="I30" i="99"/>
  <c r="BG21" i="99"/>
  <c r="BG51" i="99"/>
  <c r="BG39" i="99"/>
  <c r="BG27" i="99"/>
  <c r="BG51" i="98"/>
  <c r="BG48" i="98"/>
  <c r="BG45" i="98"/>
  <c r="BG42" i="98"/>
  <c r="BG39" i="98"/>
  <c r="BG36" i="98"/>
  <c r="BG33" i="98"/>
  <c r="BG30" i="98"/>
  <c r="BG27" i="98"/>
  <c r="BG24" i="98"/>
  <c r="BG21" i="98"/>
  <c r="BG18" i="98"/>
  <c r="AP51" i="98"/>
  <c r="AT51" i="98" s="1"/>
  <c r="J51" i="98" s="1"/>
  <c r="AU51" i="98" s="1"/>
  <c r="AP48" i="98"/>
  <c r="AP45" i="98"/>
  <c r="AP42" i="98"/>
  <c r="AP39" i="98"/>
  <c r="AT39" i="98" s="1"/>
  <c r="J39" i="98" s="1"/>
  <c r="AU39" i="98" s="1"/>
  <c r="AP36" i="98"/>
  <c r="AP33" i="98"/>
  <c r="AP30" i="98"/>
  <c r="AP27" i="98"/>
  <c r="AP24" i="98"/>
  <c r="AT24" i="98" s="1"/>
  <c r="J24" i="98" s="1"/>
  <c r="AU24" i="98" s="1"/>
  <c r="AP21" i="98"/>
  <c r="AP18" i="98"/>
  <c r="L18" i="97"/>
  <c r="N18" i="97"/>
  <c r="AK18" i="97"/>
  <c r="E18" i="97" s="1"/>
  <c r="AM18" i="97"/>
  <c r="AN18" i="97"/>
  <c r="AO18" i="97"/>
  <c r="AT18" i="97"/>
  <c r="AU18" i="97" s="1"/>
  <c r="AX18" i="97" s="1"/>
  <c r="AW18" i="97"/>
  <c r="L21" i="97"/>
  <c r="N21" i="97" s="1"/>
  <c r="AK21" i="97"/>
  <c r="E21" i="97" s="1"/>
  <c r="AM21" i="97"/>
  <c r="AN21" i="97"/>
  <c r="AO21" i="97"/>
  <c r="AT21" i="97"/>
  <c r="AU21" i="97" s="1"/>
  <c r="AW21" i="97"/>
  <c r="L24" i="97"/>
  <c r="N24" i="97" s="1"/>
  <c r="AK24" i="97"/>
  <c r="E24" i="97" s="1"/>
  <c r="AM24" i="97"/>
  <c r="AN24" i="97"/>
  <c r="AO24" i="97"/>
  <c r="AT24" i="97"/>
  <c r="AU24" i="97"/>
  <c r="AW24" i="97"/>
  <c r="L27" i="97"/>
  <c r="N27" i="97" s="1"/>
  <c r="AK27" i="97"/>
  <c r="E27" i="97" s="1"/>
  <c r="AM27" i="97"/>
  <c r="AN27" i="97"/>
  <c r="AO27" i="97"/>
  <c r="AT27" i="97"/>
  <c r="AU27" i="97"/>
  <c r="AW27" i="97"/>
  <c r="L30" i="97"/>
  <c r="N30" i="97" s="1"/>
  <c r="AK30" i="97"/>
  <c r="E30" i="97" s="1"/>
  <c r="AM30" i="97"/>
  <c r="AN30" i="97"/>
  <c r="AO30" i="97"/>
  <c r="AT30" i="97"/>
  <c r="AU30" i="97"/>
  <c r="AW30" i="97"/>
  <c r="L33" i="97"/>
  <c r="N33" i="97" s="1"/>
  <c r="AK33" i="97"/>
  <c r="E33" i="97" s="1"/>
  <c r="AM33" i="97"/>
  <c r="AN33" i="97"/>
  <c r="AO33" i="97"/>
  <c r="AT33" i="97"/>
  <c r="AU33" i="97" s="1"/>
  <c r="AX33" i="97" s="1"/>
  <c r="AW33" i="97"/>
  <c r="L36" i="97"/>
  <c r="N36" i="97" s="1"/>
  <c r="AK36" i="97"/>
  <c r="E36" i="97" s="1"/>
  <c r="AM36" i="97"/>
  <c r="AN36" i="97"/>
  <c r="AO36" i="97"/>
  <c r="AT36" i="97"/>
  <c r="AU36" i="97" s="1"/>
  <c r="AX36" i="97" s="1"/>
  <c r="AW36" i="97"/>
  <c r="L39" i="97"/>
  <c r="N39" i="97" s="1"/>
  <c r="AK39" i="97"/>
  <c r="E39" i="97" s="1"/>
  <c r="AM39" i="97"/>
  <c r="AN39" i="97"/>
  <c r="AO39" i="97"/>
  <c r="AT39" i="97"/>
  <c r="AU39" i="97" s="1"/>
  <c r="AX39" i="97" s="1"/>
  <c r="AW39" i="97"/>
  <c r="L42" i="97"/>
  <c r="N42" i="97" s="1"/>
  <c r="AK42" i="97"/>
  <c r="E42" i="97" s="1"/>
  <c r="AM42" i="97"/>
  <c r="AN42" i="97"/>
  <c r="AO42" i="97"/>
  <c r="AT42" i="97"/>
  <c r="AU42" i="97" s="1"/>
  <c r="AX42" i="97" s="1"/>
  <c r="AW42" i="97"/>
  <c r="L45" i="97"/>
  <c r="N45" i="97"/>
  <c r="AK45" i="97"/>
  <c r="E45" i="97" s="1"/>
  <c r="AM45" i="97"/>
  <c r="AN45" i="97"/>
  <c r="AO45" i="97"/>
  <c r="AT45" i="97"/>
  <c r="AU45" i="97" s="1"/>
  <c r="AX45" i="97" s="1"/>
  <c r="AW45" i="97"/>
  <c r="L48" i="97"/>
  <c r="N48" i="97" s="1"/>
  <c r="AK48" i="97"/>
  <c r="E48" i="97" s="1"/>
  <c r="AM48" i="97"/>
  <c r="AN48" i="97"/>
  <c r="AO48" i="97"/>
  <c r="AT48" i="97"/>
  <c r="AU48" i="97"/>
  <c r="AX48" i="97" s="1"/>
  <c r="AW48" i="97"/>
  <c r="L51" i="97"/>
  <c r="N51" i="97" s="1"/>
  <c r="AK51" i="97"/>
  <c r="E51" i="97" s="1"/>
  <c r="AM51" i="97"/>
  <c r="AN51" i="97"/>
  <c r="AO51" i="97"/>
  <c r="AT51" i="97"/>
  <c r="AU51" i="97"/>
  <c r="AX51" i="97" s="1"/>
  <c r="AW51" i="97"/>
  <c r="L18" i="96"/>
  <c r="N18" i="96" s="1"/>
  <c r="AK18" i="96"/>
  <c r="E18" i="96" s="1"/>
  <c r="BC18" i="96" s="1"/>
  <c r="AL18" i="96"/>
  <c r="H18" i="96" s="1"/>
  <c r="AM18" i="96"/>
  <c r="AN18" i="96"/>
  <c r="AO18" i="96"/>
  <c r="AT18" i="96"/>
  <c r="AU18" i="96" s="1"/>
  <c r="AX18" i="96" s="1"/>
  <c r="AW18" i="96"/>
  <c r="L21" i="96"/>
  <c r="N21" i="96"/>
  <c r="AK21" i="96"/>
  <c r="E21" i="96" s="1"/>
  <c r="AM21" i="96"/>
  <c r="AN21" i="96"/>
  <c r="AO21" i="96"/>
  <c r="AT21" i="96"/>
  <c r="AU21" i="96" s="1"/>
  <c r="AX21" i="96" s="1"/>
  <c r="AW21" i="96"/>
  <c r="L24" i="96"/>
  <c r="N24" i="96" s="1"/>
  <c r="AK24" i="96"/>
  <c r="E24" i="96" s="1"/>
  <c r="AM24" i="96"/>
  <c r="AN24" i="96"/>
  <c r="AO24" i="96"/>
  <c r="AT24" i="96"/>
  <c r="AU24" i="96"/>
  <c r="AX24" i="96" s="1"/>
  <c r="AW24" i="96"/>
  <c r="L27" i="96"/>
  <c r="N27" i="96" s="1"/>
  <c r="AK27" i="96"/>
  <c r="E27" i="96" s="1"/>
  <c r="AL27" i="96"/>
  <c r="H27" i="96" s="1"/>
  <c r="AM27" i="96"/>
  <c r="AN27" i="96"/>
  <c r="AO27" i="96"/>
  <c r="AT27" i="96"/>
  <c r="AU27" i="96" s="1"/>
  <c r="AX27" i="96" s="1"/>
  <c r="AW27" i="96"/>
  <c r="L30" i="96"/>
  <c r="N30" i="96" s="1"/>
  <c r="AK30" i="96"/>
  <c r="E30" i="96" s="1"/>
  <c r="AM30" i="96"/>
  <c r="AN30" i="96"/>
  <c r="AO30" i="96"/>
  <c r="AT30" i="96"/>
  <c r="AU30" i="96" s="1"/>
  <c r="AX30" i="96" s="1"/>
  <c r="AW30" i="96"/>
  <c r="L33" i="96"/>
  <c r="N33" i="96" s="1"/>
  <c r="AK33" i="96"/>
  <c r="AM33" i="96"/>
  <c r="AN33" i="96"/>
  <c r="AO33" i="96"/>
  <c r="AT33" i="96"/>
  <c r="AU33" i="96" s="1"/>
  <c r="AX33" i="96" s="1"/>
  <c r="AW33" i="96"/>
  <c r="L36" i="96"/>
  <c r="N36" i="96" s="1"/>
  <c r="AK36" i="96"/>
  <c r="E36" i="96" s="1"/>
  <c r="AM36" i="96"/>
  <c r="AN36" i="96"/>
  <c r="AO36" i="96"/>
  <c r="AT36" i="96"/>
  <c r="AU36" i="96"/>
  <c r="AX36" i="96" s="1"/>
  <c r="AW36" i="96"/>
  <c r="L39" i="96"/>
  <c r="N39" i="96" s="1"/>
  <c r="AK39" i="96"/>
  <c r="E39" i="96" s="1"/>
  <c r="AM39" i="96"/>
  <c r="AN39" i="96"/>
  <c r="AO39" i="96"/>
  <c r="AT39" i="96"/>
  <c r="AU39" i="96"/>
  <c r="AX39" i="96" s="1"/>
  <c r="AW39" i="96"/>
  <c r="L42" i="96"/>
  <c r="N42" i="96"/>
  <c r="AK42" i="96"/>
  <c r="E42" i="96" s="1"/>
  <c r="AM42" i="96"/>
  <c r="AN42" i="96"/>
  <c r="AO42" i="96"/>
  <c r="AT42" i="96"/>
  <c r="AU42" i="96" s="1"/>
  <c r="AX42" i="96" s="1"/>
  <c r="AW42" i="96"/>
  <c r="L45" i="96"/>
  <c r="N45" i="96"/>
  <c r="AK45" i="96"/>
  <c r="E45" i="96" s="1"/>
  <c r="AM45" i="96"/>
  <c r="AN45" i="96"/>
  <c r="AO45" i="96"/>
  <c r="AT45" i="96"/>
  <c r="AU45" i="96" s="1"/>
  <c r="AX45" i="96" s="1"/>
  <c r="AW45" i="96"/>
  <c r="L48" i="96"/>
  <c r="N48" i="96" s="1"/>
  <c r="AK48" i="96"/>
  <c r="E48" i="96" s="1"/>
  <c r="AM48" i="96"/>
  <c r="AN48" i="96"/>
  <c r="AO48" i="96"/>
  <c r="AT48" i="96"/>
  <c r="AU48" i="96"/>
  <c r="AX48" i="96" s="1"/>
  <c r="AW48" i="96"/>
  <c r="L51" i="96"/>
  <c r="N51" i="96" s="1"/>
  <c r="AK51" i="96"/>
  <c r="E51" i="96" s="1"/>
  <c r="AM51" i="96"/>
  <c r="AN51" i="96"/>
  <c r="AO51" i="96"/>
  <c r="AT51" i="96"/>
  <c r="AU51" i="96" s="1"/>
  <c r="AX51" i="96" s="1"/>
  <c r="AW51" i="96"/>
  <c r="L18" i="95"/>
  <c r="N18" i="95" s="1"/>
  <c r="AK18" i="95"/>
  <c r="E18" i="95" s="1"/>
  <c r="AM18" i="95"/>
  <c r="AN18" i="95"/>
  <c r="AO18" i="95"/>
  <c r="AT18" i="95"/>
  <c r="AU18" i="95" s="1"/>
  <c r="AX18" i="95" s="1"/>
  <c r="AW18" i="95"/>
  <c r="L21" i="95"/>
  <c r="N21" i="95" s="1"/>
  <c r="AK21" i="95"/>
  <c r="E21" i="95" s="1"/>
  <c r="AM21" i="95"/>
  <c r="AN21" i="95"/>
  <c r="AO21" i="95"/>
  <c r="AT21" i="95"/>
  <c r="AU21" i="95" s="1"/>
  <c r="AW21" i="95"/>
  <c r="L24" i="95"/>
  <c r="N24" i="95" s="1"/>
  <c r="AK24" i="95"/>
  <c r="E24" i="95" s="1"/>
  <c r="AM24" i="95"/>
  <c r="AN24" i="95"/>
  <c r="AO24" i="95"/>
  <c r="AT24" i="95"/>
  <c r="AU24" i="95" s="1"/>
  <c r="AW24" i="95"/>
  <c r="L27" i="95"/>
  <c r="N27" i="95" s="1"/>
  <c r="AK27" i="95"/>
  <c r="E27" i="95" s="1"/>
  <c r="AM27" i="95"/>
  <c r="AN27" i="95"/>
  <c r="AO27" i="95"/>
  <c r="AT27" i="95"/>
  <c r="AU27" i="95" s="1"/>
  <c r="AW27" i="95"/>
  <c r="L30" i="95"/>
  <c r="N30" i="95" s="1"/>
  <c r="AK30" i="95"/>
  <c r="E30" i="95" s="1"/>
  <c r="AM30" i="95"/>
  <c r="AN30" i="95"/>
  <c r="AO30" i="95"/>
  <c r="AT30" i="95"/>
  <c r="AU30" i="95" s="1"/>
  <c r="AW30" i="95"/>
  <c r="L33" i="95"/>
  <c r="N33" i="95" s="1"/>
  <c r="AK33" i="95"/>
  <c r="E33" i="95" s="1"/>
  <c r="AM33" i="95"/>
  <c r="AN33" i="95"/>
  <c r="AO33" i="95"/>
  <c r="AT33" i="95"/>
  <c r="AU33" i="95" s="1"/>
  <c r="AW33" i="95"/>
  <c r="L36" i="95"/>
  <c r="N36" i="95" s="1"/>
  <c r="AK36" i="95"/>
  <c r="E36" i="95" s="1"/>
  <c r="AM36" i="95"/>
  <c r="AN36" i="95"/>
  <c r="AO36" i="95"/>
  <c r="AT36" i="95"/>
  <c r="AU36" i="95" s="1"/>
  <c r="AW36" i="95"/>
  <c r="L39" i="95"/>
  <c r="N39" i="95" s="1"/>
  <c r="AK39" i="95"/>
  <c r="E39" i="95" s="1"/>
  <c r="AM39" i="95"/>
  <c r="AN39" i="95"/>
  <c r="AO39" i="95"/>
  <c r="AT39" i="95"/>
  <c r="AU39" i="95" s="1"/>
  <c r="AW39" i="95"/>
  <c r="L42" i="95"/>
  <c r="N42" i="95" s="1"/>
  <c r="AK42" i="95"/>
  <c r="E42" i="95" s="1"/>
  <c r="AM42" i="95"/>
  <c r="AN42" i="95"/>
  <c r="AO42" i="95"/>
  <c r="AT42" i="95"/>
  <c r="AU42" i="95" s="1"/>
  <c r="AW42" i="95"/>
  <c r="L45" i="95"/>
  <c r="N45" i="95" s="1"/>
  <c r="AK45" i="95"/>
  <c r="E45" i="95" s="1"/>
  <c r="AM45" i="95"/>
  <c r="AN45" i="95"/>
  <c r="AO45" i="95"/>
  <c r="AT45" i="95"/>
  <c r="AU45" i="95" s="1"/>
  <c r="AW45" i="95"/>
  <c r="L48" i="95"/>
  <c r="N48" i="95" s="1"/>
  <c r="AK48" i="95"/>
  <c r="E48" i="95" s="1"/>
  <c r="AM48" i="95"/>
  <c r="AN48" i="95"/>
  <c r="AO48" i="95"/>
  <c r="AT48" i="95"/>
  <c r="AU48" i="95" s="1"/>
  <c r="AX48" i="95" s="1"/>
  <c r="AW48" i="95"/>
  <c r="L51" i="95"/>
  <c r="N51" i="95" s="1"/>
  <c r="AK51" i="95"/>
  <c r="E51" i="95" s="1"/>
  <c r="AM51" i="95"/>
  <c r="AN51" i="95"/>
  <c r="AO51" i="95"/>
  <c r="AT51" i="95"/>
  <c r="AU51" i="95" s="1"/>
  <c r="AX51" i="95" s="1"/>
  <c r="AW51" i="95"/>
  <c r="L18" i="94"/>
  <c r="N18" i="94" s="1"/>
  <c r="AK18" i="94"/>
  <c r="E18" i="94" s="1"/>
  <c r="AM18" i="94"/>
  <c r="AN18" i="94"/>
  <c r="AO18" i="94"/>
  <c r="AT18" i="94"/>
  <c r="AU18" i="94"/>
  <c r="AW18" i="94"/>
  <c r="L21" i="94"/>
  <c r="N21" i="94" s="1"/>
  <c r="AK21" i="94"/>
  <c r="E21" i="94" s="1"/>
  <c r="AM21" i="94"/>
  <c r="AN21" i="94"/>
  <c r="AO21" i="94"/>
  <c r="AT21" i="94"/>
  <c r="AU21" i="94"/>
  <c r="AX21" i="94" s="1"/>
  <c r="AW21" i="94"/>
  <c r="L24" i="94"/>
  <c r="N24" i="94" s="1"/>
  <c r="AK24" i="94"/>
  <c r="E24" i="94" s="1"/>
  <c r="AL24" i="94"/>
  <c r="H24" i="94" s="1"/>
  <c r="AM24" i="94"/>
  <c r="AN24" i="94"/>
  <c r="AO24" i="94"/>
  <c r="AT24" i="94"/>
  <c r="AU24" i="94" s="1"/>
  <c r="AX24" i="94" s="1"/>
  <c r="AW24" i="94"/>
  <c r="L27" i="94"/>
  <c r="N27" i="94" s="1"/>
  <c r="AK27" i="94"/>
  <c r="E27" i="94" s="1"/>
  <c r="AM27" i="94"/>
  <c r="AN27" i="94"/>
  <c r="AO27" i="94"/>
  <c r="AT27" i="94"/>
  <c r="AU27" i="94"/>
  <c r="AX27" i="94" s="1"/>
  <c r="AW27" i="94"/>
  <c r="L30" i="94"/>
  <c r="N30" i="94" s="1"/>
  <c r="AK30" i="94"/>
  <c r="E30" i="94" s="1"/>
  <c r="AM30" i="94"/>
  <c r="AN30" i="94"/>
  <c r="AO30" i="94"/>
  <c r="AT30" i="94"/>
  <c r="AU30" i="94" s="1"/>
  <c r="AX30" i="94" s="1"/>
  <c r="AW30" i="94"/>
  <c r="L33" i="94"/>
  <c r="N33" i="94" s="1"/>
  <c r="AK33" i="94"/>
  <c r="AM33" i="94"/>
  <c r="AN33" i="94"/>
  <c r="AO33" i="94"/>
  <c r="AT33" i="94"/>
  <c r="AU33" i="94" s="1"/>
  <c r="AX33" i="94" s="1"/>
  <c r="AW33" i="94"/>
  <c r="L36" i="94"/>
  <c r="N36" i="94" s="1"/>
  <c r="AK36" i="94"/>
  <c r="E36" i="94" s="1"/>
  <c r="AM36" i="94"/>
  <c r="AN36" i="94"/>
  <c r="AO36" i="94"/>
  <c r="AT36" i="94"/>
  <c r="AU36" i="94"/>
  <c r="AX36" i="94" s="1"/>
  <c r="AW36" i="94"/>
  <c r="L39" i="94"/>
  <c r="N39" i="94" s="1"/>
  <c r="AK39" i="94"/>
  <c r="E39" i="94" s="1"/>
  <c r="AM39" i="94"/>
  <c r="AN39" i="94"/>
  <c r="AO39" i="94"/>
  <c r="AT39" i="94"/>
  <c r="AU39" i="94" s="1"/>
  <c r="AX39" i="94" s="1"/>
  <c r="AW39" i="94"/>
  <c r="L42" i="94"/>
  <c r="N42" i="94"/>
  <c r="AK42" i="94"/>
  <c r="E42" i="94" s="1"/>
  <c r="AM42" i="94"/>
  <c r="AN42" i="94"/>
  <c r="AO42" i="94"/>
  <c r="AT42" i="94"/>
  <c r="AU42" i="94" s="1"/>
  <c r="AX42" i="94" s="1"/>
  <c r="AW42" i="94"/>
  <c r="L45" i="94"/>
  <c r="N45" i="94" s="1"/>
  <c r="AK45" i="94"/>
  <c r="E45" i="94" s="1"/>
  <c r="AM45" i="94"/>
  <c r="AN45" i="94"/>
  <c r="AO45" i="94"/>
  <c r="AT45" i="94"/>
  <c r="AU45" i="94"/>
  <c r="AX45" i="94" s="1"/>
  <c r="AW45" i="94"/>
  <c r="L48" i="94"/>
  <c r="N48" i="94" s="1"/>
  <c r="AK48" i="94"/>
  <c r="E48" i="94" s="1"/>
  <c r="AM48" i="94"/>
  <c r="AN48" i="94"/>
  <c r="AO48" i="94"/>
  <c r="AT48" i="94"/>
  <c r="AU48" i="94" s="1"/>
  <c r="AX48" i="94" s="1"/>
  <c r="AW48" i="94"/>
  <c r="L51" i="94"/>
  <c r="N51" i="94"/>
  <c r="AK51" i="94"/>
  <c r="AM51" i="94"/>
  <c r="AN51" i="94"/>
  <c r="AO51" i="94"/>
  <c r="AT51" i="94"/>
  <c r="AU51" i="94" s="1"/>
  <c r="AW51" i="94"/>
  <c r="L18" i="93"/>
  <c r="N18" i="93" s="1"/>
  <c r="AK18" i="93"/>
  <c r="E18" i="93" s="1"/>
  <c r="AM18" i="93"/>
  <c r="AN18" i="93"/>
  <c r="AO18" i="93"/>
  <c r="AT18" i="93"/>
  <c r="AU18" i="93" s="1"/>
  <c r="AW18" i="93"/>
  <c r="L21" i="93"/>
  <c r="N21" i="93" s="1"/>
  <c r="AK21" i="93"/>
  <c r="E21" i="93" s="1"/>
  <c r="AM21" i="93"/>
  <c r="AN21" i="93"/>
  <c r="AO21" i="93"/>
  <c r="AT21" i="93"/>
  <c r="AU21" i="93" s="1"/>
  <c r="AW21" i="93"/>
  <c r="L24" i="93"/>
  <c r="N24" i="93" s="1"/>
  <c r="AK24" i="93"/>
  <c r="E24" i="93" s="1"/>
  <c r="AM24" i="93"/>
  <c r="AN24" i="93"/>
  <c r="AO24" i="93"/>
  <c r="AT24" i="93"/>
  <c r="AU24" i="93" s="1"/>
  <c r="AW24" i="93"/>
  <c r="L27" i="93"/>
  <c r="N27" i="93" s="1"/>
  <c r="AK27" i="93"/>
  <c r="E27" i="93" s="1"/>
  <c r="AM27" i="93"/>
  <c r="AN27" i="93"/>
  <c r="AO27" i="93"/>
  <c r="AT27" i="93"/>
  <c r="AU27" i="93" s="1"/>
  <c r="AW27" i="93"/>
  <c r="L30" i="93"/>
  <c r="N30" i="93" s="1"/>
  <c r="AK30" i="93"/>
  <c r="E30" i="93" s="1"/>
  <c r="AM30" i="93"/>
  <c r="AN30" i="93"/>
  <c r="AO30" i="93"/>
  <c r="AT30" i="93"/>
  <c r="AU30" i="93" s="1"/>
  <c r="AW30" i="93"/>
  <c r="L33" i="93"/>
  <c r="N33" i="93" s="1"/>
  <c r="AK33" i="93"/>
  <c r="E33" i="93" s="1"/>
  <c r="AM33" i="93"/>
  <c r="AN33" i="93"/>
  <c r="AO33" i="93"/>
  <c r="AT33" i="93"/>
  <c r="AU33" i="93" s="1"/>
  <c r="AW33" i="93"/>
  <c r="L36" i="93"/>
  <c r="N36" i="93" s="1"/>
  <c r="AK36" i="93"/>
  <c r="E36" i="93" s="1"/>
  <c r="AM36" i="93"/>
  <c r="AN36" i="93"/>
  <c r="AO36" i="93"/>
  <c r="AT36" i="93"/>
  <c r="AU36" i="93" s="1"/>
  <c r="AW36" i="93"/>
  <c r="L39" i="93"/>
  <c r="N39" i="93" s="1"/>
  <c r="AK39" i="93"/>
  <c r="E39" i="93" s="1"/>
  <c r="AM39" i="93"/>
  <c r="AN39" i="93"/>
  <c r="AO39" i="93"/>
  <c r="AT39" i="93"/>
  <c r="AU39" i="93" s="1"/>
  <c r="AW39" i="93"/>
  <c r="L42" i="93"/>
  <c r="N42" i="93" s="1"/>
  <c r="AK42" i="93"/>
  <c r="E42" i="93" s="1"/>
  <c r="AM42" i="93"/>
  <c r="AN42" i="93"/>
  <c r="AO42" i="93"/>
  <c r="AT42" i="93"/>
  <c r="AU42" i="93" s="1"/>
  <c r="AW42" i="93"/>
  <c r="L45" i="93"/>
  <c r="N45" i="93" s="1"/>
  <c r="AK45" i="93"/>
  <c r="E45" i="93" s="1"/>
  <c r="AM45" i="93"/>
  <c r="AN45" i="93"/>
  <c r="AO45" i="93"/>
  <c r="AT45" i="93"/>
  <c r="AU45" i="93" s="1"/>
  <c r="AW45" i="93"/>
  <c r="L48" i="93"/>
  <c r="N48" i="93" s="1"/>
  <c r="AK48" i="93"/>
  <c r="E48" i="93" s="1"/>
  <c r="AM48" i="93"/>
  <c r="AN48" i="93"/>
  <c r="AO48" i="93"/>
  <c r="AT48" i="93"/>
  <c r="AU48" i="93" s="1"/>
  <c r="AW48" i="93"/>
  <c r="L51" i="93"/>
  <c r="N51" i="93" s="1"/>
  <c r="AK51" i="93"/>
  <c r="E51" i="93" s="1"/>
  <c r="AM51" i="93"/>
  <c r="AN51" i="93"/>
  <c r="AO51" i="93"/>
  <c r="AT51" i="93"/>
  <c r="AU51" i="93" s="1"/>
  <c r="AW51" i="93"/>
  <c r="L18" i="92"/>
  <c r="N18" i="92" s="1"/>
  <c r="AK18" i="92"/>
  <c r="E18" i="92" s="1"/>
  <c r="AM18" i="92"/>
  <c r="AN18" i="92"/>
  <c r="AO18" i="92"/>
  <c r="AT18" i="92"/>
  <c r="AU18" i="92" s="1"/>
  <c r="AW18" i="92"/>
  <c r="L21" i="92"/>
  <c r="N21" i="92" s="1"/>
  <c r="AK21" i="92"/>
  <c r="E21" i="92" s="1"/>
  <c r="AM21" i="92"/>
  <c r="AN21" i="92"/>
  <c r="AO21" i="92"/>
  <c r="AT21" i="92"/>
  <c r="AU21" i="92" s="1"/>
  <c r="AX21" i="92" s="1"/>
  <c r="AW21" i="92"/>
  <c r="L24" i="92"/>
  <c r="N24" i="92" s="1"/>
  <c r="AK24" i="92"/>
  <c r="E24" i="92" s="1"/>
  <c r="AL24" i="92"/>
  <c r="H24" i="92" s="1"/>
  <c r="AM24" i="92"/>
  <c r="AN24" i="92"/>
  <c r="AO24" i="92"/>
  <c r="AT24" i="92"/>
  <c r="AU24" i="92" s="1"/>
  <c r="AX24" i="92" s="1"/>
  <c r="AW24" i="92"/>
  <c r="L27" i="92"/>
  <c r="N27" i="92" s="1"/>
  <c r="AK27" i="92"/>
  <c r="E27" i="92" s="1"/>
  <c r="AM27" i="92"/>
  <c r="AN27" i="92"/>
  <c r="AO27" i="92"/>
  <c r="AT27" i="92"/>
  <c r="AU27" i="92" s="1"/>
  <c r="AX27" i="92" s="1"/>
  <c r="AW27" i="92"/>
  <c r="L30" i="92"/>
  <c r="N30" i="92" s="1"/>
  <c r="AK30" i="92"/>
  <c r="E30" i="92" s="1"/>
  <c r="AL30" i="92"/>
  <c r="H30" i="92" s="1"/>
  <c r="AM30" i="92"/>
  <c r="AN30" i="92"/>
  <c r="AO30" i="92"/>
  <c r="AT30" i="92"/>
  <c r="AU30" i="92" s="1"/>
  <c r="AX30" i="92" s="1"/>
  <c r="AW30" i="92"/>
  <c r="L33" i="92"/>
  <c r="N33" i="92" s="1"/>
  <c r="AK33" i="92"/>
  <c r="E33" i="92" s="1"/>
  <c r="AM33" i="92"/>
  <c r="AN33" i="92"/>
  <c r="AO33" i="92"/>
  <c r="AT33" i="92"/>
  <c r="AU33" i="92" s="1"/>
  <c r="AW33" i="92"/>
  <c r="L36" i="92"/>
  <c r="N36" i="92" s="1"/>
  <c r="AK36" i="92"/>
  <c r="E36" i="92" s="1"/>
  <c r="AL36" i="92"/>
  <c r="H36" i="92" s="1"/>
  <c r="AM36" i="92"/>
  <c r="AN36" i="92"/>
  <c r="AO36" i="92"/>
  <c r="AT36" i="92"/>
  <c r="AU36" i="92" s="1"/>
  <c r="AW36" i="92"/>
  <c r="L39" i="92"/>
  <c r="N39" i="92" s="1"/>
  <c r="AK39" i="92"/>
  <c r="E39" i="92" s="1"/>
  <c r="AM39" i="92"/>
  <c r="AN39" i="92"/>
  <c r="AO39" i="92"/>
  <c r="AT39" i="92"/>
  <c r="AU39" i="92" s="1"/>
  <c r="AW39" i="92"/>
  <c r="L42" i="92"/>
  <c r="N42" i="92" s="1"/>
  <c r="AK42" i="92"/>
  <c r="E42" i="92" s="1"/>
  <c r="AM42" i="92"/>
  <c r="AN42" i="92"/>
  <c r="AO42" i="92"/>
  <c r="AT42" i="92"/>
  <c r="AU42" i="92" s="1"/>
  <c r="AW42" i="92"/>
  <c r="L45" i="92"/>
  <c r="N45" i="92" s="1"/>
  <c r="AK45" i="92"/>
  <c r="E45" i="92" s="1"/>
  <c r="AM45" i="92"/>
  <c r="AN45" i="92"/>
  <c r="AO45" i="92"/>
  <c r="AT45" i="92"/>
  <c r="AU45" i="92" s="1"/>
  <c r="AX45" i="92" s="1"/>
  <c r="AW45" i="92"/>
  <c r="L48" i="92"/>
  <c r="N48" i="92" s="1"/>
  <c r="AK48" i="92"/>
  <c r="E48" i="92" s="1"/>
  <c r="AM48" i="92"/>
  <c r="AN48" i="92"/>
  <c r="AO48" i="92"/>
  <c r="AT48" i="92"/>
  <c r="AU48" i="92" s="1"/>
  <c r="AX48" i="92" s="1"/>
  <c r="AW48" i="92"/>
  <c r="L51" i="92"/>
  <c r="N51" i="92" s="1"/>
  <c r="AK51" i="92"/>
  <c r="E51" i="92" s="1"/>
  <c r="AM51" i="92"/>
  <c r="AN51" i="92"/>
  <c r="AO51" i="92"/>
  <c r="AT51" i="92"/>
  <c r="AU51" i="92" s="1"/>
  <c r="AX51" i="92" s="1"/>
  <c r="AW51" i="92"/>
  <c r="L18" i="91"/>
  <c r="N18" i="91" s="1"/>
  <c r="AK18" i="91"/>
  <c r="E18" i="91" s="1"/>
  <c r="AM18" i="91"/>
  <c r="AN18" i="91"/>
  <c r="AO18" i="91"/>
  <c r="AT18" i="91"/>
  <c r="AU18" i="91" s="1"/>
  <c r="AX18" i="91" s="1"/>
  <c r="AW18" i="91"/>
  <c r="L21" i="91"/>
  <c r="N21" i="91" s="1"/>
  <c r="AK21" i="91"/>
  <c r="E21" i="91" s="1"/>
  <c r="AM21" i="91"/>
  <c r="AN21" i="91"/>
  <c r="AO21" i="91"/>
  <c r="AT21" i="91"/>
  <c r="AU21" i="91" s="1"/>
  <c r="AX21" i="91" s="1"/>
  <c r="AW21" i="91"/>
  <c r="L24" i="91"/>
  <c r="N24" i="91" s="1"/>
  <c r="AK24" i="91"/>
  <c r="E24" i="91" s="1"/>
  <c r="AM24" i="91"/>
  <c r="AN24" i="91"/>
  <c r="AO24" i="91"/>
  <c r="AT24" i="91"/>
  <c r="AU24" i="91" s="1"/>
  <c r="AX24" i="91" s="1"/>
  <c r="AW24" i="91"/>
  <c r="L27" i="91"/>
  <c r="N27" i="91" s="1"/>
  <c r="AK27" i="91"/>
  <c r="E27" i="91" s="1"/>
  <c r="AM27" i="91"/>
  <c r="AN27" i="91"/>
  <c r="AO27" i="91"/>
  <c r="AT27" i="91"/>
  <c r="AU27" i="91" s="1"/>
  <c r="AX27" i="91" s="1"/>
  <c r="AW27" i="91"/>
  <c r="L30" i="91"/>
  <c r="N30" i="91" s="1"/>
  <c r="AK30" i="91"/>
  <c r="E30" i="91" s="1"/>
  <c r="AM30" i="91"/>
  <c r="AN30" i="91"/>
  <c r="AO30" i="91"/>
  <c r="AT30" i="91"/>
  <c r="AU30" i="91" s="1"/>
  <c r="AW30" i="91"/>
  <c r="L33" i="91"/>
  <c r="N33" i="91" s="1"/>
  <c r="BC33" i="91" s="1"/>
  <c r="AK33" i="91"/>
  <c r="E33" i="91" s="1"/>
  <c r="AM33" i="91"/>
  <c r="AN33" i="91"/>
  <c r="AO33" i="91"/>
  <c r="AT33" i="91"/>
  <c r="AU33" i="91" s="1"/>
  <c r="AW33" i="91"/>
  <c r="L36" i="91"/>
  <c r="N36" i="91" s="1"/>
  <c r="AK36" i="91"/>
  <c r="E36" i="91" s="1"/>
  <c r="AM36" i="91"/>
  <c r="AN36" i="91"/>
  <c r="AO36" i="91"/>
  <c r="AT36" i="91"/>
  <c r="AU36" i="91" s="1"/>
  <c r="AX36" i="91" s="1"/>
  <c r="AW36" i="91"/>
  <c r="L39" i="91"/>
  <c r="N39" i="91" s="1"/>
  <c r="AK39" i="91"/>
  <c r="E39" i="91" s="1"/>
  <c r="AM39" i="91"/>
  <c r="AN39" i="91"/>
  <c r="AO39" i="91"/>
  <c r="AT39" i="91"/>
  <c r="AU39" i="91" s="1"/>
  <c r="AX39" i="91" s="1"/>
  <c r="AW39" i="91"/>
  <c r="L42" i="91"/>
  <c r="N42" i="91" s="1"/>
  <c r="AK42" i="91"/>
  <c r="E42" i="91" s="1"/>
  <c r="AM42" i="91"/>
  <c r="AN42" i="91"/>
  <c r="AO42" i="91"/>
  <c r="AT42" i="91"/>
  <c r="AU42" i="91"/>
  <c r="AX42" i="91" s="1"/>
  <c r="AW42" i="91"/>
  <c r="L45" i="91"/>
  <c r="N45" i="91" s="1"/>
  <c r="AK45" i="91"/>
  <c r="E45" i="91" s="1"/>
  <c r="AM45" i="91"/>
  <c r="AN45" i="91"/>
  <c r="AO45" i="91"/>
  <c r="AT45" i="91"/>
  <c r="AU45" i="91"/>
  <c r="AX45" i="91" s="1"/>
  <c r="AW45" i="91"/>
  <c r="L48" i="91"/>
  <c r="N48" i="91" s="1"/>
  <c r="AK48" i="91"/>
  <c r="E48" i="91" s="1"/>
  <c r="AM48" i="91"/>
  <c r="AN48" i="91"/>
  <c r="AO48" i="91"/>
  <c r="AT48" i="91"/>
  <c r="AU48" i="91"/>
  <c r="AX48" i="91" s="1"/>
  <c r="AW48" i="91"/>
  <c r="L51" i="91"/>
  <c r="N51" i="91" s="1"/>
  <c r="AK51" i="91"/>
  <c r="E51" i="91" s="1"/>
  <c r="AM51" i="91"/>
  <c r="AN51" i="91"/>
  <c r="AO51" i="91"/>
  <c r="AT51" i="91"/>
  <c r="AU51" i="91"/>
  <c r="AX51" i="91" s="1"/>
  <c r="AW51" i="91"/>
  <c r="L18" i="89"/>
  <c r="N18" i="89" s="1"/>
  <c r="AK18" i="89"/>
  <c r="E18" i="89" s="1"/>
  <c r="AM18" i="89"/>
  <c r="AN18" i="89"/>
  <c r="AO18" i="89"/>
  <c r="AT18" i="89"/>
  <c r="AU18" i="89"/>
  <c r="AX18" i="89" s="1"/>
  <c r="AW18" i="89"/>
  <c r="L21" i="89"/>
  <c r="N21" i="89" s="1"/>
  <c r="AK21" i="89"/>
  <c r="E21" i="89" s="1"/>
  <c r="AL21" i="89"/>
  <c r="H21" i="89" s="1"/>
  <c r="AM21" i="89"/>
  <c r="AN21" i="89"/>
  <c r="AO21" i="89"/>
  <c r="AT21" i="89"/>
  <c r="AU21" i="89" s="1"/>
  <c r="AX21" i="89" s="1"/>
  <c r="AW21" i="89"/>
  <c r="L24" i="89"/>
  <c r="N24" i="89" s="1"/>
  <c r="AK24" i="89"/>
  <c r="AM24" i="89"/>
  <c r="AN24" i="89"/>
  <c r="AO24" i="89"/>
  <c r="AT24" i="89"/>
  <c r="AU24" i="89" s="1"/>
  <c r="AW24" i="89"/>
  <c r="L27" i="89"/>
  <c r="N27" i="89" s="1"/>
  <c r="AK27" i="89"/>
  <c r="E27" i="89" s="1"/>
  <c r="AM27" i="89"/>
  <c r="AN27" i="89"/>
  <c r="AO27" i="89"/>
  <c r="AT27" i="89"/>
  <c r="AU27" i="89"/>
  <c r="AW27" i="89"/>
  <c r="L30" i="89"/>
  <c r="N30" i="89" s="1"/>
  <c r="AK30" i="89"/>
  <c r="E30" i="89" s="1"/>
  <c r="AM30" i="89"/>
  <c r="AN30" i="89"/>
  <c r="AO30" i="89"/>
  <c r="AT30" i="89"/>
  <c r="AU30" i="89" s="1"/>
  <c r="AX30" i="89" s="1"/>
  <c r="AW30" i="89"/>
  <c r="L33" i="89"/>
  <c r="N33" i="89" s="1"/>
  <c r="AK33" i="89"/>
  <c r="E33" i="89" s="1"/>
  <c r="AM33" i="89"/>
  <c r="AN33" i="89"/>
  <c r="AO33" i="89"/>
  <c r="AT33" i="89"/>
  <c r="AU33" i="89" s="1"/>
  <c r="AW33" i="89"/>
  <c r="L36" i="89"/>
  <c r="N36" i="89" s="1"/>
  <c r="AK36" i="89"/>
  <c r="E36" i="89" s="1"/>
  <c r="AM36" i="89"/>
  <c r="AN36" i="89"/>
  <c r="AO36" i="89"/>
  <c r="AT36" i="89"/>
  <c r="AU36" i="89"/>
  <c r="AW36" i="89"/>
  <c r="L39" i="89"/>
  <c r="N39" i="89" s="1"/>
  <c r="AK39" i="89"/>
  <c r="E39" i="89" s="1"/>
  <c r="AM39" i="89"/>
  <c r="AN39" i="89"/>
  <c r="AO39" i="89"/>
  <c r="AT39" i="89"/>
  <c r="AU39" i="89" s="1"/>
  <c r="AX39" i="89" s="1"/>
  <c r="AW39" i="89"/>
  <c r="L42" i="89"/>
  <c r="N42" i="89" s="1"/>
  <c r="AK42" i="89"/>
  <c r="AM42" i="89"/>
  <c r="AN42" i="89"/>
  <c r="AO42" i="89"/>
  <c r="AT42" i="89"/>
  <c r="AU42" i="89" s="1"/>
  <c r="AW42" i="89"/>
  <c r="L45" i="89"/>
  <c r="N45" i="89" s="1"/>
  <c r="AK45" i="89"/>
  <c r="E45" i="89" s="1"/>
  <c r="AM45" i="89"/>
  <c r="AN45" i="89"/>
  <c r="AO45" i="89"/>
  <c r="AT45" i="89"/>
  <c r="AU45" i="89"/>
  <c r="AW45" i="89"/>
  <c r="L48" i="89"/>
  <c r="N48" i="89" s="1"/>
  <c r="AK48" i="89"/>
  <c r="E48" i="89" s="1"/>
  <c r="AM48" i="89"/>
  <c r="AN48" i="89"/>
  <c r="AO48" i="89"/>
  <c r="AT48" i="89"/>
  <c r="AU48" i="89" s="1"/>
  <c r="AX48" i="89" s="1"/>
  <c r="AW48" i="89"/>
  <c r="L51" i="89"/>
  <c r="N51" i="89" s="1"/>
  <c r="BC51" i="89" s="1"/>
  <c r="AK51" i="89"/>
  <c r="E51" i="89" s="1"/>
  <c r="AM51" i="89"/>
  <c r="AN51" i="89"/>
  <c r="AO51" i="89"/>
  <c r="AT51" i="89"/>
  <c r="AU51" i="89"/>
  <c r="AW51" i="89"/>
  <c r="L18" i="88"/>
  <c r="N18" i="88" s="1"/>
  <c r="AK18" i="88"/>
  <c r="E18" i="88" s="1"/>
  <c r="AL18" i="88"/>
  <c r="H18" i="88" s="1"/>
  <c r="AM18" i="88"/>
  <c r="AN18" i="88"/>
  <c r="AO18" i="88"/>
  <c r="AT18" i="88"/>
  <c r="AU18" i="88" s="1"/>
  <c r="AX18" i="88" s="1"/>
  <c r="AW18" i="88"/>
  <c r="L21" i="88"/>
  <c r="N21" i="88" s="1"/>
  <c r="AK21" i="88"/>
  <c r="AM21" i="88"/>
  <c r="AN21" i="88"/>
  <c r="AO21" i="88"/>
  <c r="AT21" i="88"/>
  <c r="AU21" i="88" s="1"/>
  <c r="AW21" i="88"/>
  <c r="L24" i="88"/>
  <c r="N24" i="88" s="1"/>
  <c r="AK24" i="88"/>
  <c r="E24" i="88" s="1"/>
  <c r="AM24" i="88"/>
  <c r="AN24" i="88"/>
  <c r="AO24" i="88"/>
  <c r="AT24" i="88"/>
  <c r="AU24" i="88"/>
  <c r="AW24" i="88"/>
  <c r="L27" i="88"/>
  <c r="N27" i="88" s="1"/>
  <c r="AK27" i="88"/>
  <c r="E27" i="88" s="1"/>
  <c r="AM27" i="88"/>
  <c r="AN27" i="88"/>
  <c r="AO27" i="88"/>
  <c r="AT27" i="88"/>
  <c r="AU27" i="88"/>
  <c r="AW27" i="88"/>
  <c r="L30" i="88"/>
  <c r="N30" i="88" s="1"/>
  <c r="AK30" i="88"/>
  <c r="E30" i="88" s="1"/>
  <c r="AM30" i="88"/>
  <c r="AN30" i="88"/>
  <c r="AO30" i="88"/>
  <c r="AT30" i="88"/>
  <c r="AU30" i="88"/>
  <c r="AX30" i="88" s="1"/>
  <c r="AW30" i="88"/>
  <c r="L33" i="88"/>
  <c r="N33" i="88"/>
  <c r="AK33" i="88"/>
  <c r="AM33" i="88"/>
  <c r="AN33" i="88"/>
  <c r="AO33" i="88"/>
  <c r="AT33" i="88"/>
  <c r="AU33" i="88"/>
  <c r="AX33" i="88" s="1"/>
  <c r="AW33" i="88"/>
  <c r="L36" i="88"/>
  <c r="N36" i="88" s="1"/>
  <c r="AK36" i="88"/>
  <c r="E36" i="88" s="1"/>
  <c r="AL36" i="88"/>
  <c r="H36" i="88" s="1"/>
  <c r="AM36" i="88"/>
  <c r="AN36" i="88"/>
  <c r="AO36" i="88"/>
  <c r="AT36" i="88"/>
  <c r="AU36" i="88" s="1"/>
  <c r="AX36" i="88" s="1"/>
  <c r="AW36" i="88"/>
  <c r="L39" i="88"/>
  <c r="N39" i="88" s="1"/>
  <c r="AK39" i="88"/>
  <c r="E39" i="88" s="1"/>
  <c r="AM39" i="88"/>
  <c r="AN39" i="88"/>
  <c r="AO39" i="88"/>
  <c r="AT39" i="88"/>
  <c r="AU39" i="88"/>
  <c r="AX39" i="88" s="1"/>
  <c r="AW39" i="88"/>
  <c r="L42" i="88"/>
  <c r="N42" i="88" s="1"/>
  <c r="AK42" i="88"/>
  <c r="E42" i="88" s="1"/>
  <c r="AL42" i="88"/>
  <c r="AM42" i="88"/>
  <c r="AN42" i="88"/>
  <c r="AO42" i="88"/>
  <c r="AT42" i="88"/>
  <c r="AU42" i="88" s="1"/>
  <c r="AW42" i="88"/>
  <c r="L45" i="88"/>
  <c r="N45" i="88" s="1"/>
  <c r="AK45" i="88"/>
  <c r="AM45" i="88"/>
  <c r="AN45" i="88"/>
  <c r="AO45" i="88"/>
  <c r="AT45" i="88"/>
  <c r="AU45" i="88"/>
  <c r="AW45" i="88"/>
  <c r="L48" i="88"/>
  <c r="N48" i="88" s="1"/>
  <c r="AK48" i="88"/>
  <c r="E48" i="88" s="1"/>
  <c r="AM48" i="88"/>
  <c r="AN48" i="88"/>
  <c r="AO48" i="88"/>
  <c r="AT48" i="88"/>
  <c r="AU48" i="88"/>
  <c r="AW48" i="88"/>
  <c r="L51" i="88"/>
  <c r="N51" i="88" s="1"/>
  <c r="AK51" i="88"/>
  <c r="E51" i="88" s="1"/>
  <c r="AL51" i="88"/>
  <c r="AM51" i="88"/>
  <c r="AN51" i="88"/>
  <c r="AO51" i="88"/>
  <c r="AT51" i="88"/>
  <c r="AU51" i="88"/>
  <c r="AX51" i="88" s="1"/>
  <c r="AW51" i="88"/>
  <c r="L18" i="87"/>
  <c r="N18" i="87"/>
  <c r="AK18" i="87"/>
  <c r="E18" i="87" s="1"/>
  <c r="AM18" i="87"/>
  <c r="AN18" i="87"/>
  <c r="AO18" i="87"/>
  <c r="AT18" i="87"/>
  <c r="AU18" i="87" s="1"/>
  <c r="AX18" i="87" s="1"/>
  <c r="AW18" i="87"/>
  <c r="L21" i="87"/>
  <c r="N21" i="87" s="1"/>
  <c r="AK21" i="87"/>
  <c r="AM21" i="87"/>
  <c r="AN21" i="87"/>
  <c r="AO21" i="87"/>
  <c r="AT21" i="87"/>
  <c r="AU21" i="87"/>
  <c r="AX21" i="87" s="1"/>
  <c r="AW21" i="87"/>
  <c r="L24" i="87"/>
  <c r="N24" i="87" s="1"/>
  <c r="AK24" i="87"/>
  <c r="E24" i="87" s="1"/>
  <c r="AM24" i="87"/>
  <c r="AN24" i="87"/>
  <c r="AO24" i="87"/>
  <c r="AT24" i="87"/>
  <c r="AU24" i="87" s="1"/>
  <c r="AX24" i="87" s="1"/>
  <c r="AW24" i="87"/>
  <c r="L27" i="87"/>
  <c r="N27" i="87" s="1"/>
  <c r="AK27" i="87"/>
  <c r="E27" i="87" s="1"/>
  <c r="AM27" i="87"/>
  <c r="AN27" i="87"/>
  <c r="AO27" i="87"/>
  <c r="AT27" i="87"/>
  <c r="AU27" i="87" s="1"/>
  <c r="AW27" i="87"/>
  <c r="L30" i="87"/>
  <c r="N30" i="87" s="1"/>
  <c r="AK30" i="87"/>
  <c r="E30" i="87" s="1"/>
  <c r="AL30" i="87"/>
  <c r="H30" i="87" s="1"/>
  <c r="AM30" i="87"/>
  <c r="AN30" i="87"/>
  <c r="AO30" i="87"/>
  <c r="AT30" i="87"/>
  <c r="AU30" i="87"/>
  <c r="AX30" i="87" s="1"/>
  <c r="AW30" i="87"/>
  <c r="L33" i="87"/>
  <c r="N33" i="87"/>
  <c r="AK33" i="87"/>
  <c r="E33" i="87" s="1"/>
  <c r="AM33" i="87"/>
  <c r="AN33" i="87"/>
  <c r="AO33" i="87"/>
  <c r="AT33" i="87"/>
  <c r="AU33" i="87" s="1"/>
  <c r="AX33" i="87" s="1"/>
  <c r="AW33" i="87"/>
  <c r="L36" i="87"/>
  <c r="N36" i="87" s="1"/>
  <c r="AK36" i="87"/>
  <c r="E36" i="87" s="1"/>
  <c r="AM36" i="87"/>
  <c r="AN36" i="87"/>
  <c r="AO36" i="87"/>
  <c r="AT36" i="87"/>
  <c r="AU36" i="87" s="1"/>
  <c r="AX36" i="87" s="1"/>
  <c r="AW36" i="87"/>
  <c r="L39" i="87"/>
  <c r="N39" i="87" s="1"/>
  <c r="AK39" i="87"/>
  <c r="AM39" i="87"/>
  <c r="AN39" i="87"/>
  <c r="AO39" i="87"/>
  <c r="AT39" i="87"/>
  <c r="AU39" i="87"/>
  <c r="AX39" i="87" s="1"/>
  <c r="AW39" i="87"/>
  <c r="L42" i="87"/>
  <c r="N42" i="87" s="1"/>
  <c r="AK42" i="87"/>
  <c r="E42" i="87" s="1"/>
  <c r="AL42" i="87"/>
  <c r="AM42" i="87"/>
  <c r="AN42" i="87"/>
  <c r="AO42" i="87"/>
  <c r="AT42" i="87"/>
  <c r="AU42" i="87" s="1"/>
  <c r="AX42" i="87" s="1"/>
  <c r="AW42" i="87"/>
  <c r="L45" i="87"/>
  <c r="N45" i="87" s="1"/>
  <c r="AK45" i="87"/>
  <c r="E45" i="87" s="1"/>
  <c r="AM45" i="87"/>
  <c r="AN45" i="87"/>
  <c r="AO45" i="87"/>
  <c r="AT45" i="87"/>
  <c r="AU45" i="87" s="1"/>
  <c r="AX45" i="87" s="1"/>
  <c r="AW45" i="87"/>
  <c r="L48" i="87"/>
  <c r="N48" i="87" s="1"/>
  <c r="AK48" i="87"/>
  <c r="E48" i="87" s="1"/>
  <c r="AM48" i="87"/>
  <c r="AN48" i="87"/>
  <c r="AO48" i="87"/>
  <c r="AT48" i="87"/>
  <c r="AU48" i="87"/>
  <c r="AX48" i="87" s="1"/>
  <c r="AW48" i="87"/>
  <c r="L51" i="87"/>
  <c r="N51" i="87" s="1"/>
  <c r="AK51" i="87"/>
  <c r="E51" i="87" s="1"/>
  <c r="AL51" i="87"/>
  <c r="AM51" i="87"/>
  <c r="AN51" i="87"/>
  <c r="AO51" i="87"/>
  <c r="AT51" i="87"/>
  <c r="AU51" i="87" s="1"/>
  <c r="AW51" i="87"/>
  <c r="I51" i="100" l="1"/>
  <c r="AV18" i="100"/>
  <c r="AW18" i="100" s="1"/>
  <c r="AZ18" i="100" s="1"/>
  <c r="F18" i="100" s="1"/>
  <c r="BC18" i="100" s="1"/>
  <c r="G18" i="100" s="1"/>
  <c r="BD24" i="100"/>
  <c r="G30" i="100"/>
  <c r="BF48" i="104"/>
  <c r="BH48" i="104" s="1"/>
  <c r="I24" i="104"/>
  <c r="BE48" i="104"/>
  <c r="AZ36" i="121"/>
  <c r="BA36" i="121"/>
  <c r="BA30" i="121"/>
  <c r="AZ30" i="121"/>
  <c r="BA51" i="120"/>
  <c r="AZ51" i="120"/>
  <c r="BA21" i="120"/>
  <c r="AZ21" i="120"/>
  <c r="BB18" i="119"/>
  <c r="BD18" i="119" s="1"/>
  <c r="AP48" i="102"/>
  <c r="J48" i="102" s="1"/>
  <c r="AQ48" i="102" s="1"/>
  <c r="AP24" i="102"/>
  <c r="J24" i="102" s="1"/>
  <c r="AQ24" i="102" s="1"/>
  <c r="AP36" i="102"/>
  <c r="J36" i="102" s="1"/>
  <c r="AQ36" i="102" s="1"/>
  <c r="AL51" i="96"/>
  <c r="H51" i="96" s="1"/>
  <c r="AL48" i="94"/>
  <c r="H48" i="94" s="1"/>
  <c r="AL21" i="94"/>
  <c r="H21" i="94" s="1"/>
  <c r="AL42" i="92"/>
  <c r="H42" i="92" s="1"/>
  <c r="AL18" i="92"/>
  <c r="H18" i="92" s="1"/>
  <c r="BC36" i="91"/>
  <c r="BC48" i="91"/>
  <c r="BC45" i="91"/>
  <c r="BC45" i="89"/>
  <c r="BC27" i="88"/>
  <c r="BC51" i="88"/>
  <c r="BC36" i="88"/>
  <c r="AL27" i="88"/>
  <c r="H27" i="88" s="1"/>
  <c r="BC24" i="87"/>
  <c r="BC30" i="87"/>
  <c r="BC33" i="87"/>
  <c r="AL24" i="87"/>
  <c r="H24" i="87" s="1"/>
  <c r="BF51" i="112"/>
  <c r="BH51" i="112" s="1"/>
  <c r="BC18" i="112"/>
  <c r="G18" i="112" s="1"/>
  <c r="BF18" i="112"/>
  <c r="BH18" i="112" s="1"/>
  <c r="BF27" i="111"/>
  <c r="BH27" i="111" s="1"/>
  <c r="BC45" i="111"/>
  <c r="G45" i="111" s="1"/>
  <c r="BF45" i="111"/>
  <c r="BH45" i="111" s="1"/>
  <c r="BE33" i="111"/>
  <c r="BD33" i="111"/>
  <c r="BF48" i="115"/>
  <c r="BH48" i="115" s="1"/>
  <c r="BF51" i="114"/>
  <c r="BH51" i="114" s="1"/>
  <c r="BE36" i="113"/>
  <c r="BD36" i="113"/>
  <c r="BC42" i="113"/>
  <c r="G42" i="113" s="1"/>
  <c r="BF42" i="113"/>
  <c r="BH42" i="113" s="1"/>
  <c r="BF36" i="113"/>
  <c r="BH36" i="113" s="1"/>
  <c r="I39" i="106"/>
  <c r="AP21" i="106"/>
  <c r="J21" i="106" s="1"/>
  <c r="AQ21" i="106" s="1"/>
  <c r="AP30" i="106"/>
  <c r="J30" i="106" s="1"/>
  <c r="AQ30" i="106" s="1"/>
  <c r="BD36" i="108"/>
  <c r="AP24" i="108"/>
  <c r="J24" i="108" s="1"/>
  <c r="AQ24" i="108" s="1"/>
  <c r="AP30" i="108"/>
  <c r="J30" i="108" s="1"/>
  <c r="AQ30" i="108" s="1"/>
  <c r="I30" i="108" s="1"/>
  <c r="AP27" i="108"/>
  <c r="J27" i="108" s="1"/>
  <c r="AQ27" i="108" s="1"/>
  <c r="BA33" i="122"/>
  <c r="AZ33" i="122"/>
  <c r="BA51" i="122"/>
  <c r="AZ51" i="122"/>
  <c r="BA27" i="122"/>
  <c r="AZ27" i="122"/>
  <c r="BA33" i="127"/>
  <c r="AZ33" i="127"/>
  <c r="BA42" i="127"/>
  <c r="AZ42" i="127"/>
  <c r="BA24" i="127"/>
  <c r="AZ24" i="127"/>
  <c r="BA48" i="127"/>
  <c r="AZ48" i="127"/>
  <c r="BA21" i="126"/>
  <c r="AZ21" i="126"/>
  <c r="BA30" i="126"/>
  <c r="AZ30" i="126"/>
  <c r="BA24" i="126"/>
  <c r="AZ24" i="126"/>
  <c r="BA39" i="126"/>
  <c r="AZ39" i="126"/>
  <c r="BE51" i="124"/>
  <c r="BD51" i="124"/>
  <c r="BE18" i="123"/>
  <c r="BD18" i="123"/>
  <c r="BF51" i="115"/>
  <c r="BH51" i="115" s="1"/>
  <c r="BC30" i="112"/>
  <c r="G30" i="112" s="1"/>
  <c r="BF30" i="112"/>
  <c r="BH30" i="112" s="1"/>
  <c r="BE51" i="112"/>
  <c r="BD51" i="112"/>
  <c r="BC24" i="112"/>
  <c r="G24" i="112" s="1"/>
  <c r="BF24" i="112"/>
  <c r="BH24" i="112" s="1"/>
  <c r="BD39" i="111"/>
  <c r="BE39" i="111"/>
  <c r="BC51" i="111"/>
  <c r="G51" i="111" s="1"/>
  <c r="BF51" i="111"/>
  <c r="BH51" i="111" s="1"/>
  <c r="BD27" i="111"/>
  <c r="BE27" i="111"/>
  <c r="BF39" i="111"/>
  <c r="BH39" i="111" s="1"/>
  <c r="BC18" i="111"/>
  <c r="G18" i="111" s="1"/>
  <c r="BF18" i="111"/>
  <c r="BH18" i="111" s="1"/>
  <c r="BC33" i="114"/>
  <c r="G33" i="114" s="1"/>
  <c r="BF33" i="114"/>
  <c r="BH33" i="114" s="1"/>
  <c r="BE51" i="114"/>
  <c r="BD51" i="114"/>
  <c r="BC27" i="113"/>
  <c r="G27" i="113" s="1"/>
  <c r="BF27" i="113"/>
  <c r="BH27" i="113" s="1"/>
  <c r="BC45" i="113"/>
  <c r="G45" i="113" s="1"/>
  <c r="BF45" i="113"/>
  <c r="BH45" i="113" s="1"/>
  <c r="BA45" i="121"/>
  <c r="AZ45" i="121"/>
  <c r="AY21" i="121"/>
  <c r="G21" i="121" s="1"/>
  <c r="BB21" i="121"/>
  <c r="BD21" i="121" s="1"/>
  <c r="BB45" i="121"/>
  <c r="BD45" i="121" s="1"/>
  <c r="BA33" i="121"/>
  <c r="AZ33" i="121"/>
  <c r="BB33" i="121"/>
  <c r="BD33" i="121" s="1"/>
  <c r="BA33" i="120"/>
  <c r="AZ33" i="120"/>
  <c r="BF42" i="117"/>
  <c r="BH42" i="117" s="1"/>
  <c r="BF45" i="117"/>
  <c r="BH45" i="117" s="1"/>
  <c r="BA24" i="119"/>
  <c r="AZ24" i="119"/>
  <c r="BA18" i="119"/>
  <c r="AZ18" i="119"/>
  <c r="BA48" i="119"/>
  <c r="AZ48" i="119"/>
  <c r="AY27" i="119"/>
  <c r="G27" i="119" s="1"/>
  <c r="BB27" i="119"/>
  <c r="BD27" i="119" s="1"/>
  <c r="BB24" i="119"/>
  <c r="BD24" i="119" s="1"/>
  <c r="BA42" i="118"/>
  <c r="AZ42" i="118"/>
  <c r="BA39" i="118"/>
  <c r="AZ39" i="118"/>
  <c r="BA18" i="118"/>
  <c r="AZ18" i="118"/>
  <c r="BB39" i="118"/>
  <c r="BD39" i="118" s="1"/>
  <c r="BB42" i="118"/>
  <c r="BD42" i="118" s="1"/>
  <c r="AY30" i="118"/>
  <c r="G30" i="118" s="1"/>
  <c r="BB30" i="118"/>
  <c r="BD30" i="118" s="1"/>
  <c r="BB18" i="118"/>
  <c r="BD18" i="118" s="1"/>
  <c r="BE51" i="117"/>
  <c r="BD51" i="117"/>
  <c r="BF51" i="117"/>
  <c r="BH51" i="117" s="1"/>
  <c r="BE27" i="117"/>
  <c r="BD27" i="117"/>
  <c r="BE30" i="117"/>
  <c r="BD30" i="117"/>
  <c r="BC18" i="117"/>
  <c r="G18" i="117" s="1"/>
  <c r="BF18" i="117"/>
  <c r="BH18" i="117" s="1"/>
  <c r="BF30" i="117"/>
  <c r="BH30" i="117" s="1"/>
  <c r="BE48" i="117"/>
  <c r="BD48" i="117"/>
  <c r="BC39" i="117"/>
  <c r="G39" i="117" s="1"/>
  <c r="BF39" i="117"/>
  <c r="BH39" i="117" s="1"/>
  <c r="BE42" i="117"/>
  <c r="BD42" i="117"/>
  <c r="BE45" i="117"/>
  <c r="BD45" i="117"/>
  <c r="BF48" i="117"/>
  <c r="BH48" i="117" s="1"/>
  <c r="BB33" i="116"/>
  <c r="BD33" i="116" s="1"/>
  <c r="BA24" i="116"/>
  <c r="AZ24" i="116"/>
  <c r="AY30" i="116"/>
  <c r="G30" i="116" s="1"/>
  <c r="BB30" i="116"/>
  <c r="BD30" i="116" s="1"/>
  <c r="BB27" i="116"/>
  <c r="BD27" i="116" s="1"/>
  <c r="BA21" i="116"/>
  <c r="AZ21" i="116"/>
  <c r="BA33" i="116"/>
  <c r="AZ33" i="116"/>
  <c r="BB24" i="116"/>
  <c r="BD24" i="116" s="1"/>
  <c r="BA27" i="116"/>
  <c r="AZ27" i="116"/>
  <c r="BB21" i="116"/>
  <c r="BD21" i="116" s="1"/>
  <c r="BE21" i="115"/>
  <c r="BD21" i="115"/>
  <c r="BE45" i="115"/>
  <c r="BD45" i="115"/>
  <c r="BE33" i="115"/>
  <c r="BD33" i="115"/>
  <c r="BF21" i="115"/>
  <c r="BH21" i="115" s="1"/>
  <c r="BE48" i="115"/>
  <c r="BD48" i="115"/>
  <c r="BE24" i="115"/>
  <c r="BD24" i="115"/>
  <c r="BF45" i="115"/>
  <c r="BH45" i="115" s="1"/>
  <c r="BF33" i="115"/>
  <c r="BH33" i="115" s="1"/>
  <c r="BE51" i="115"/>
  <c r="BD51" i="115"/>
  <c r="BE39" i="115"/>
  <c r="BD39" i="115"/>
  <c r="BF24" i="115"/>
  <c r="BH24" i="115" s="1"/>
  <c r="BE36" i="115"/>
  <c r="BD36" i="115"/>
  <c r="BF39" i="115"/>
  <c r="BH39" i="115" s="1"/>
  <c r="AP36" i="106"/>
  <c r="J36" i="106" s="1"/>
  <c r="AQ36" i="106" s="1"/>
  <c r="AP42" i="106"/>
  <c r="J42" i="106" s="1"/>
  <c r="AQ42" i="106" s="1"/>
  <c r="AP33" i="108"/>
  <c r="J33" i="108" s="1"/>
  <c r="AQ33" i="108" s="1"/>
  <c r="BB42" i="108"/>
  <c r="BD42" i="108" s="1"/>
  <c r="BA45" i="108"/>
  <c r="AP39" i="108"/>
  <c r="J39" i="108" s="1"/>
  <c r="AQ39" i="108" s="1"/>
  <c r="BB45" i="108"/>
  <c r="BD45" i="108" s="1"/>
  <c r="I42" i="108"/>
  <c r="E39" i="87"/>
  <c r="BC39" i="87" s="1"/>
  <c r="AL39" i="87"/>
  <c r="H39" i="87" s="1"/>
  <c r="AR18" i="102"/>
  <c r="AS18" i="102" s="1"/>
  <c r="AV18" i="102" s="1"/>
  <c r="F18" i="102" s="1"/>
  <c r="I18" i="102"/>
  <c r="H39" i="102"/>
  <c r="AP39" i="102"/>
  <c r="J39" i="102" s="1"/>
  <c r="AQ39" i="102" s="1"/>
  <c r="I48" i="108"/>
  <c r="AR48" i="108"/>
  <c r="AS48" i="108" s="1"/>
  <c r="AV48" i="108" s="1"/>
  <c r="F48" i="108" s="1"/>
  <c r="AY48" i="108" s="1"/>
  <c r="G48" i="108" s="1"/>
  <c r="AZ48" i="108" s="1"/>
  <c r="H18" i="108"/>
  <c r="AP18" i="108"/>
  <c r="J18" i="108" s="1"/>
  <c r="AQ18" i="108" s="1"/>
  <c r="BC36" i="87"/>
  <c r="BC18" i="87"/>
  <c r="AX45" i="88"/>
  <c r="AX27" i="88"/>
  <c r="AX51" i="89"/>
  <c r="AX36" i="92"/>
  <c r="AX33" i="92"/>
  <c r="AX18" i="94"/>
  <c r="H33" i="104"/>
  <c r="AT33" i="104"/>
  <c r="J33" i="104" s="1"/>
  <c r="AU33" i="104" s="1"/>
  <c r="AV33" i="104" s="1"/>
  <c r="AW33" i="104" s="1"/>
  <c r="AZ33" i="104" s="1"/>
  <c r="F33" i="104" s="1"/>
  <c r="BC33" i="104" s="1"/>
  <c r="G33" i="104" s="1"/>
  <c r="BE33" i="104" s="1"/>
  <c r="AV48" i="100"/>
  <c r="AW48" i="100" s="1"/>
  <c r="AZ48" i="100" s="1"/>
  <c r="F48" i="100" s="1"/>
  <c r="I48" i="100"/>
  <c r="AR24" i="106"/>
  <c r="AS24" i="106" s="1"/>
  <c r="AV24" i="106" s="1"/>
  <c r="F24" i="106" s="1"/>
  <c r="AY24" i="106" s="1"/>
  <c r="G24" i="106" s="1"/>
  <c r="AZ24" i="106" s="1"/>
  <c r="I33" i="100"/>
  <c r="AV33" i="100"/>
  <c r="AW33" i="100" s="1"/>
  <c r="AZ33" i="100" s="1"/>
  <c r="F33" i="100" s="1"/>
  <c r="BC33" i="100" s="1"/>
  <c r="G33" i="100" s="1"/>
  <c r="BE33" i="100" s="1"/>
  <c r="I30" i="106"/>
  <c r="AR30" i="106"/>
  <c r="AS30" i="106" s="1"/>
  <c r="AV30" i="106" s="1"/>
  <c r="F30" i="106" s="1"/>
  <c r="H21" i="99"/>
  <c r="AT21" i="99"/>
  <c r="J21" i="99" s="1"/>
  <c r="AU21" i="99" s="1"/>
  <c r="H42" i="102"/>
  <c r="AP42" i="102"/>
  <c r="J42" i="102" s="1"/>
  <c r="AQ42" i="102" s="1"/>
  <c r="AX51" i="87"/>
  <c r="AX48" i="88"/>
  <c r="AX42" i="88"/>
  <c r="AX30" i="91"/>
  <c r="AL48" i="87"/>
  <c r="AP48" i="87" s="1"/>
  <c r="J48" i="87" s="1"/>
  <c r="AQ48" i="87" s="1"/>
  <c r="AX27" i="87"/>
  <c r="AL27" i="87"/>
  <c r="H27" i="87" s="1"/>
  <c r="E45" i="88"/>
  <c r="AL45" i="88"/>
  <c r="AL39" i="88"/>
  <c r="AP39" i="88" s="1"/>
  <c r="J39" i="88" s="1"/>
  <c r="AQ39" i="88" s="1"/>
  <c r="AX24" i="88"/>
  <c r="AX21" i="88"/>
  <c r="E21" i="88"/>
  <c r="AL21" i="88"/>
  <c r="H21" i="88" s="1"/>
  <c r="AL48" i="89"/>
  <c r="H48" i="89" s="1"/>
  <c r="AX45" i="89"/>
  <c r="AX42" i="89"/>
  <c r="E42" i="89"/>
  <c r="BC42" i="89" s="1"/>
  <c r="AL42" i="89"/>
  <c r="H42" i="89" s="1"/>
  <c r="AX36" i="89"/>
  <c r="AX33" i="89"/>
  <c r="AL30" i="89"/>
  <c r="H30" i="89" s="1"/>
  <c r="AX27" i="89"/>
  <c r="AX24" i="89"/>
  <c r="E24" i="89"/>
  <c r="BC24" i="89" s="1"/>
  <c r="AL24" i="89"/>
  <c r="H24" i="89" s="1"/>
  <c r="BC18" i="89"/>
  <c r="AX33" i="91"/>
  <c r="AL51" i="92"/>
  <c r="H51" i="92" s="1"/>
  <c r="AL48" i="92"/>
  <c r="H48" i="92" s="1"/>
  <c r="AL45" i="92"/>
  <c r="H45" i="92" s="1"/>
  <c r="AX42" i="92"/>
  <c r="AX39" i="92"/>
  <c r="AX18" i="92"/>
  <c r="AX51" i="94"/>
  <c r="E51" i="94"/>
  <c r="AL51" i="94"/>
  <c r="H51" i="94" s="1"/>
  <c r="AX30" i="97"/>
  <c r="AX27" i="97"/>
  <c r="AX24" i="97"/>
  <c r="AX21" i="97"/>
  <c r="I48" i="104"/>
  <c r="AY39" i="106"/>
  <c r="G39" i="106" s="1"/>
  <c r="BA39" i="106" s="1"/>
  <c r="BB39" i="106"/>
  <c r="BD39" i="106" s="1"/>
  <c r="I48" i="102"/>
  <c r="AR48" i="102"/>
  <c r="AS48" i="102" s="1"/>
  <c r="AV48" i="102" s="1"/>
  <c r="F48" i="102" s="1"/>
  <c r="AY48" i="102" s="1"/>
  <c r="G48" i="102" s="1"/>
  <c r="AZ48" i="102" s="1"/>
  <c r="AT51" i="104"/>
  <c r="J51" i="104" s="1"/>
  <c r="AU51" i="104" s="1"/>
  <c r="I51" i="104" s="1"/>
  <c r="G42" i="108"/>
  <c r="BA42" i="108" s="1"/>
  <c r="E21" i="87"/>
  <c r="AL21" i="87"/>
  <c r="H21" i="87" s="1"/>
  <c r="E33" i="88"/>
  <c r="BC33" i="88" s="1"/>
  <c r="AL33" i="88"/>
  <c r="H33" i="88" s="1"/>
  <c r="E33" i="96"/>
  <c r="AL33" i="96"/>
  <c r="H33" i="96" s="1"/>
  <c r="AP39" i="87"/>
  <c r="J39" i="87" s="1"/>
  <c r="AQ39" i="87" s="1"/>
  <c r="I39" i="87" s="1"/>
  <c r="AL36" i="87"/>
  <c r="H36" i="87" s="1"/>
  <c r="AP30" i="87"/>
  <c r="J30" i="87" s="1"/>
  <c r="AQ30" i="87" s="1"/>
  <c r="AL18" i="87"/>
  <c r="H18" i="87" s="1"/>
  <c r="AL39" i="94"/>
  <c r="H39" i="94" s="1"/>
  <c r="E33" i="94"/>
  <c r="AL33" i="94"/>
  <c r="H33" i="94" s="1"/>
  <c r="AL30" i="96"/>
  <c r="H30" i="96" s="1"/>
  <c r="AV39" i="99"/>
  <c r="AW39" i="99" s="1"/>
  <c r="AZ39" i="99" s="1"/>
  <c r="F39" i="99" s="1"/>
  <c r="BC39" i="99" s="1"/>
  <c r="G39" i="99" s="1"/>
  <c r="I39" i="99"/>
  <c r="AT24" i="99"/>
  <c r="J24" i="99" s="1"/>
  <c r="AU24" i="99" s="1"/>
  <c r="AV24" i="99" s="1"/>
  <c r="AW24" i="99" s="1"/>
  <c r="AZ24" i="99" s="1"/>
  <c r="F24" i="99" s="1"/>
  <c r="BC24" i="99" s="1"/>
  <c r="G24" i="99" s="1"/>
  <c r="AR21" i="108"/>
  <c r="AS21" i="108" s="1"/>
  <c r="AV21" i="108" s="1"/>
  <c r="F21" i="108" s="1"/>
  <c r="I21" i="108"/>
  <c r="AR27" i="108"/>
  <c r="AS27" i="108" s="1"/>
  <c r="AV27" i="108" s="1"/>
  <c r="F27" i="108" s="1"/>
  <c r="AY27" i="108" s="1"/>
  <c r="G27" i="108" s="1"/>
  <c r="AZ27" i="108" s="1"/>
  <c r="I27" i="108"/>
  <c r="BC48" i="87"/>
  <c r="AP42" i="88"/>
  <c r="J42" i="88" s="1"/>
  <c r="AQ42" i="88" s="1"/>
  <c r="AR42" i="88" s="1"/>
  <c r="AS42" i="88" s="1"/>
  <c r="AV42" i="88" s="1"/>
  <c r="F42" i="88" s="1"/>
  <c r="AY42" i="88" s="1"/>
  <c r="G42" i="88" s="1"/>
  <c r="BC39" i="88"/>
  <c r="BC24" i="88"/>
  <c r="AL51" i="89"/>
  <c r="H51" i="89" s="1"/>
  <c r="AL45" i="89"/>
  <c r="H45" i="89" s="1"/>
  <c r="BC36" i="89"/>
  <c r="AL27" i="89"/>
  <c r="H27" i="89" s="1"/>
  <c r="BC42" i="91"/>
  <c r="AP45" i="92"/>
  <c r="J45" i="92" s="1"/>
  <c r="AQ45" i="92" s="1"/>
  <c r="AR45" i="92" s="1"/>
  <c r="AS45" i="92" s="1"/>
  <c r="AV45" i="92" s="1"/>
  <c r="F45" i="92" s="1"/>
  <c r="AY45" i="92" s="1"/>
  <c r="G45" i="92" s="1"/>
  <c r="AX51" i="93"/>
  <c r="AL51" i="93"/>
  <c r="H51" i="93" s="1"/>
  <c r="AX48" i="93"/>
  <c r="AX45" i="93"/>
  <c r="AL45" i="93"/>
  <c r="H45" i="93" s="1"/>
  <c r="AX42" i="93"/>
  <c r="AX39" i="93"/>
  <c r="AL39" i="93"/>
  <c r="H39" i="93" s="1"/>
  <c r="AX36" i="93"/>
  <c r="AX33" i="93"/>
  <c r="AL33" i="93"/>
  <c r="H33" i="93" s="1"/>
  <c r="AX30" i="93"/>
  <c r="AX27" i="93"/>
  <c r="AL27" i="93"/>
  <c r="H27" i="93" s="1"/>
  <c r="AX24" i="93"/>
  <c r="AX21" i="93"/>
  <c r="AL21" i="93"/>
  <c r="H21" i="93" s="1"/>
  <c r="AX18" i="93"/>
  <c r="AL45" i="94"/>
  <c r="H45" i="94" s="1"/>
  <c r="AL36" i="94"/>
  <c r="H36" i="94" s="1"/>
  <c r="AL27" i="94"/>
  <c r="H27" i="94" s="1"/>
  <c r="AL18" i="94"/>
  <c r="H18" i="94" s="1"/>
  <c r="AX45" i="95"/>
  <c r="AX42" i="95"/>
  <c r="AX39" i="95"/>
  <c r="AL39" i="95"/>
  <c r="H39" i="95" s="1"/>
  <c r="AX36" i="95"/>
  <c r="AL36" i="95"/>
  <c r="H36" i="95" s="1"/>
  <c r="AX33" i="95"/>
  <c r="AX30" i="95"/>
  <c r="AX27" i="95"/>
  <c r="AL27" i="95"/>
  <c r="H27" i="95" s="1"/>
  <c r="AX24" i="95"/>
  <c r="AL24" i="95"/>
  <c r="H24" i="95" s="1"/>
  <c r="AX21" i="95"/>
  <c r="BC48" i="96"/>
  <c r="AL36" i="96"/>
  <c r="H36" i="96" s="1"/>
  <c r="BC24" i="96"/>
  <c r="AR33" i="106"/>
  <c r="AS33" i="106" s="1"/>
  <c r="AV33" i="106" s="1"/>
  <c r="F33" i="106" s="1"/>
  <c r="AY33" i="106" s="1"/>
  <c r="G33" i="106" s="1"/>
  <c r="BA33" i="106" s="1"/>
  <c r="AT27" i="99"/>
  <c r="J27" i="99" s="1"/>
  <c r="AU27" i="99" s="1"/>
  <c r="AT42" i="99"/>
  <c r="J42" i="99" s="1"/>
  <c r="AU42" i="99" s="1"/>
  <c r="BC33" i="89"/>
  <c r="BC30" i="91"/>
  <c r="BC45" i="97"/>
  <c r="BH21" i="100"/>
  <c r="AT36" i="100"/>
  <c r="J36" i="100" s="1"/>
  <c r="AU36" i="100" s="1"/>
  <c r="BF27" i="100"/>
  <c r="BH27" i="100" s="1"/>
  <c r="BF24" i="100"/>
  <c r="BH24" i="100" s="1"/>
  <c r="BD51" i="100"/>
  <c r="AT39" i="100"/>
  <c r="J39" i="100" s="1"/>
  <c r="AU39" i="100" s="1"/>
  <c r="I27" i="100"/>
  <c r="BF51" i="100"/>
  <c r="BH51" i="100" s="1"/>
  <c r="I24" i="100"/>
  <c r="AT42" i="100"/>
  <c r="J42" i="100" s="1"/>
  <c r="AU42" i="100" s="1"/>
  <c r="BF33" i="99"/>
  <c r="BH33" i="99" s="1"/>
  <c r="BF36" i="99"/>
  <c r="BH36" i="99" s="1"/>
  <c r="I33" i="99"/>
  <c r="BD36" i="99"/>
  <c r="I36" i="99"/>
  <c r="AT48" i="99"/>
  <c r="J48" i="99" s="1"/>
  <c r="AU48" i="99" s="1"/>
  <c r="AT45" i="99"/>
  <c r="J45" i="99" s="1"/>
  <c r="AU45" i="99" s="1"/>
  <c r="AT51" i="99"/>
  <c r="J51" i="99" s="1"/>
  <c r="AU51" i="99" s="1"/>
  <c r="AT18" i="99"/>
  <c r="J18" i="99" s="1"/>
  <c r="AU18" i="99" s="1"/>
  <c r="BC24" i="104"/>
  <c r="G24" i="104" s="1"/>
  <c r="BE24" i="104" s="1"/>
  <c r="BF24" i="104"/>
  <c r="BH45" i="104"/>
  <c r="AV42" i="104"/>
  <c r="AW42" i="104" s="1"/>
  <c r="AZ42" i="104" s="1"/>
  <c r="F42" i="104" s="1"/>
  <c r="BC42" i="104" s="1"/>
  <c r="G42" i="104" s="1"/>
  <c r="BE42" i="104" s="1"/>
  <c r="BF33" i="104"/>
  <c r="BH33" i="104" s="1"/>
  <c r="AT30" i="104"/>
  <c r="J30" i="104" s="1"/>
  <c r="AU30" i="104" s="1"/>
  <c r="AT36" i="104"/>
  <c r="J36" i="104" s="1"/>
  <c r="AU36" i="104" s="1"/>
  <c r="AT21" i="104"/>
  <c r="J21" i="104" s="1"/>
  <c r="AU21" i="104" s="1"/>
  <c r="AT39" i="104"/>
  <c r="J39" i="104" s="1"/>
  <c r="AU39" i="104" s="1"/>
  <c r="BH24" i="104"/>
  <c r="I33" i="104"/>
  <c r="AV51" i="104"/>
  <c r="AW51" i="104" s="1"/>
  <c r="AZ51" i="104" s="1"/>
  <c r="F51" i="104" s="1"/>
  <c r="BC51" i="104" s="1"/>
  <c r="G51" i="104" s="1"/>
  <c r="BE51" i="104" s="1"/>
  <c r="AT18" i="104"/>
  <c r="J18" i="104" s="1"/>
  <c r="AU18" i="104" s="1"/>
  <c r="AR33" i="102"/>
  <c r="AS33" i="102" s="1"/>
  <c r="AV33" i="102" s="1"/>
  <c r="F33" i="102" s="1"/>
  <c r="AY33" i="102" s="1"/>
  <c r="G33" i="102" s="1"/>
  <c r="AP45" i="102"/>
  <c r="J45" i="102" s="1"/>
  <c r="AQ45" i="102" s="1"/>
  <c r="AP21" i="102"/>
  <c r="J21" i="102" s="1"/>
  <c r="AQ21" i="102" s="1"/>
  <c r="AP51" i="102"/>
  <c r="J51" i="102" s="1"/>
  <c r="AQ51" i="102" s="1"/>
  <c r="AP27" i="102"/>
  <c r="J27" i="102" s="1"/>
  <c r="AQ27" i="102" s="1"/>
  <c r="AY18" i="102"/>
  <c r="G18" i="102" s="1"/>
  <c r="BB18" i="102"/>
  <c r="BD18" i="102" s="1"/>
  <c r="BA48" i="108"/>
  <c r="BB48" i="108"/>
  <c r="BD48" i="108" s="1"/>
  <c r="I51" i="108"/>
  <c r="AR51" i="108"/>
  <c r="AS51" i="108" s="1"/>
  <c r="AV51" i="108" s="1"/>
  <c r="F51" i="108" s="1"/>
  <c r="AY51" i="108" s="1"/>
  <c r="G51" i="108" s="1"/>
  <c r="BA27" i="108"/>
  <c r="I39" i="107"/>
  <c r="AR39" i="107"/>
  <c r="AS39" i="107" s="1"/>
  <c r="AV39" i="107" s="1"/>
  <c r="F39" i="107" s="1"/>
  <c r="AY39" i="107" s="1"/>
  <c r="G39" i="107" s="1"/>
  <c r="I24" i="107"/>
  <c r="AR24" i="107"/>
  <c r="AS24" i="107" s="1"/>
  <c r="AV24" i="107" s="1"/>
  <c r="F24" i="107" s="1"/>
  <c r="AY24" i="107" s="1"/>
  <c r="G24" i="107" s="1"/>
  <c r="I48" i="107"/>
  <c r="AR48" i="107"/>
  <c r="AS48" i="107" s="1"/>
  <c r="AV48" i="107" s="1"/>
  <c r="F48" i="107" s="1"/>
  <c r="AY48" i="107" s="1"/>
  <c r="G48" i="107" s="1"/>
  <c r="H18" i="107"/>
  <c r="H30" i="107"/>
  <c r="H42" i="107"/>
  <c r="I21" i="107"/>
  <c r="AR21" i="107"/>
  <c r="AS21" i="107" s="1"/>
  <c r="AV21" i="107" s="1"/>
  <c r="F21" i="107" s="1"/>
  <c r="AY21" i="107" s="1"/>
  <c r="G21" i="107" s="1"/>
  <c r="AP18" i="107"/>
  <c r="J18" i="107" s="1"/>
  <c r="AQ18" i="107" s="1"/>
  <c r="H27" i="107"/>
  <c r="BB39" i="107"/>
  <c r="BD39" i="107" s="1"/>
  <c r="H39" i="107"/>
  <c r="H51" i="107"/>
  <c r="H21" i="107"/>
  <c r="H33" i="107"/>
  <c r="H45" i="107"/>
  <c r="AP27" i="107"/>
  <c r="J27" i="107" s="1"/>
  <c r="AQ27" i="107" s="1"/>
  <c r="AP51" i="107"/>
  <c r="J51" i="107" s="1"/>
  <c r="AQ51" i="107" s="1"/>
  <c r="I36" i="107"/>
  <c r="AR36" i="107"/>
  <c r="AS36" i="107" s="1"/>
  <c r="AV36" i="107" s="1"/>
  <c r="F36" i="107" s="1"/>
  <c r="AY36" i="107" s="1"/>
  <c r="G36" i="107" s="1"/>
  <c r="H24" i="107"/>
  <c r="H36" i="107"/>
  <c r="H48" i="107"/>
  <c r="AP33" i="107"/>
  <c r="J33" i="107" s="1"/>
  <c r="AQ33" i="107" s="1"/>
  <c r="AP42" i="107"/>
  <c r="J42" i="107" s="1"/>
  <c r="AQ42" i="107" s="1"/>
  <c r="AP30" i="107"/>
  <c r="J30" i="107" s="1"/>
  <c r="AQ30" i="107" s="1"/>
  <c r="AP45" i="107"/>
  <c r="J45" i="107" s="1"/>
  <c r="AQ45" i="107" s="1"/>
  <c r="BA27" i="106"/>
  <c r="AZ27" i="106"/>
  <c r="H18" i="106"/>
  <c r="BB27" i="106"/>
  <c r="BD27" i="106" s="1"/>
  <c r="BA45" i="106"/>
  <c r="AZ45" i="106"/>
  <c r="BB51" i="106"/>
  <c r="BD51" i="106" s="1"/>
  <c r="BA48" i="106"/>
  <c r="AZ48" i="106"/>
  <c r="BB45" i="106"/>
  <c r="BD45" i="106" s="1"/>
  <c r="AP18" i="106"/>
  <c r="J18" i="106" s="1"/>
  <c r="AQ18" i="106" s="1"/>
  <c r="BA51" i="106"/>
  <c r="AZ51" i="106"/>
  <c r="BB48" i="106"/>
  <c r="BD48" i="106" s="1"/>
  <c r="BE27" i="104"/>
  <c r="BD27" i="104"/>
  <c r="BD24" i="104"/>
  <c r="BF27" i="104"/>
  <c r="BH27" i="104" s="1"/>
  <c r="BA30" i="102"/>
  <c r="AZ30" i="102"/>
  <c r="BA33" i="102"/>
  <c r="AZ33" i="102"/>
  <c r="BB30" i="102"/>
  <c r="BD30" i="102" s="1"/>
  <c r="BA48" i="102"/>
  <c r="BB33" i="102"/>
  <c r="BD33" i="102" s="1"/>
  <c r="BA18" i="102"/>
  <c r="AZ18" i="102"/>
  <c r="BH30" i="100"/>
  <c r="BE45" i="100"/>
  <c r="BD45" i="100"/>
  <c r="BE18" i="100"/>
  <c r="BD18" i="100"/>
  <c r="BF45" i="100"/>
  <c r="BH45" i="100" s="1"/>
  <c r="BF18" i="100"/>
  <c r="BH18" i="100" s="1"/>
  <c r="BE21" i="100"/>
  <c r="BD21" i="100"/>
  <c r="BE30" i="99"/>
  <c r="BD30" i="99"/>
  <c r="BF30" i="99"/>
  <c r="BH30" i="99" s="1"/>
  <c r="H18" i="98"/>
  <c r="H30" i="98"/>
  <c r="H42" i="98"/>
  <c r="I39" i="98"/>
  <c r="AV39" i="98"/>
  <c r="AW39" i="98" s="1"/>
  <c r="AZ39" i="98" s="1"/>
  <c r="F39" i="98" s="1"/>
  <c r="BC39" i="98" s="1"/>
  <c r="G39" i="98" s="1"/>
  <c r="H21" i="98"/>
  <c r="H33" i="98"/>
  <c r="H45" i="98"/>
  <c r="AT30" i="98"/>
  <c r="J30" i="98" s="1"/>
  <c r="AU30" i="98" s="1"/>
  <c r="AT45" i="98"/>
  <c r="J45" i="98" s="1"/>
  <c r="AU45" i="98" s="1"/>
  <c r="I24" i="98"/>
  <c r="AV24" i="98"/>
  <c r="AW24" i="98" s="1"/>
  <c r="AZ24" i="98" s="1"/>
  <c r="F24" i="98" s="1"/>
  <c r="BC24" i="98" s="1"/>
  <c r="G24" i="98" s="1"/>
  <c r="H24" i="98"/>
  <c r="H36" i="98"/>
  <c r="H48" i="98"/>
  <c r="AT33" i="98"/>
  <c r="J33" i="98" s="1"/>
  <c r="AU33" i="98" s="1"/>
  <c r="AT48" i="98"/>
  <c r="J48" i="98" s="1"/>
  <c r="AU48" i="98" s="1"/>
  <c r="AT21" i="98"/>
  <c r="J21" i="98" s="1"/>
  <c r="AU21" i="98" s="1"/>
  <c r="I51" i="98"/>
  <c r="AV51" i="98"/>
  <c r="AW51" i="98" s="1"/>
  <c r="AZ51" i="98" s="1"/>
  <c r="F51" i="98" s="1"/>
  <c r="BC51" i="98" s="1"/>
  <c r="G51" i="98" s="1"/>
  <c r="H27" i="98"/>
  <c r="BF39" i="98"/>
  <c r="BH39" i="98" s="1"/>
  <c r="H39" i="98"/>
  <c r="H51" i="98"/>
  <c r="AT36" i="98"/>
  <c r="J36" i="98" s="1"/>
  <c r="AU36" i="98" s="1"/>
  <c r="AT18" i="98"/>
  <c r="J18" i="98" s="1"/>
  <c r="AU18" i="98" s="1"/>
  <c r="AT42" i="98"/>
  <c r="J42" i="98" s="1"/>
  <c r="AU42" i="98" s="1"/>
  <c r="AT27" i="98"/>
  <c r="J27" i="98" s="1"/>
  <c r="AU27" i="98" s="1"/>
  <c r="BC51" i="91"/>
  <c r="BC24" i="91"/>
  <c r="BC39" i="91"/>
  <c r="BC27" i="91"/>
  <c r="BC21" i="91"/>
  <c r="BC18" i="91"/>
  <c r="BC39" i="89"/>
  <c r="AP42" i="89"/>
  <c r="J42" i="89" s="1"/>
  <c r="AQ42" i="89" s="1"/>
  <c r="AR42" i="89" s="1"/>
  <c r="AS42" i="89" s="1"/>
  <c r="AV42" i="89" s="1"/>
  <c r="F42" i="89" s="1"/>
  <c r="AY42" i="89" s="1"/>
  <c r="G42" i="89" s="1"/>
  <c r="BC21" i="89"/>
  <c r="BC48" i="89"/>
  <c r="AP45" i="89"/>
  <c r="J45" i="89" s="1"/>
  <c r="AQ45" i="89" s="1"/>
  <c r="I45" i="89" s="1"/>
  <c r="AL39" i="89"/>
  <c r="H39" i="89" s="1"/>
  <c r="AL36" i="89"/>
  <c r="H36" i="89" s="1"/>
  <c r="AL33" i="89"/>
  <c r="H33" i="89" s="1"/>
  <c r="BC30" i="89"/>
  <c r="AP21" i="89"/>
  <c r="J21" i="89" s="1"/>
  <c r="AQ21" i="89" s="1"/>
  <c r="AR21" i="89" s="1"/>
  <c r="AS21" i="89" s="1"/>
  <c r="AV21" i="89" s="1"/>
  <c r="F21" i="89" s="1"/>
  <c r="AY21" i="89" s="1"/>
  <c r="G21" i="89" s="1"/>
  <c r="AZ21" i="89" s="1"/>
  <c r="AL18" i="89"/>
  <c r="H18" i="89" s="1"/>
  <c r="BC48" i="88"/>
  <c r="AL24" i="88"/>
  <c r="H24" i="88" s="1"/>
  <c r="BC21" i="88"/>
  <c r="AP51" i="88"/>
  <c r="J51" i="88" s="1"/>
  <c r="AQ51" i="88" s="1"/>
  <c r="I51" i="88" s="1"/>
  <c r="BC30" i="88"/>
  <c r="BC45" i="88"/>
  <c r="AP33" i="88"/>
  <c r="J33" i="88" s="1"/>
  <c r="AQ33" i="88" s="1"/>
  <c r="I33" i="88" s="1"/>
  <c r="AL48" i="88"/>
  <c r="AP48" i="88" s="1"/>
  <c r="J48" i="88" s="1"/>
  <c r="AQ48" i="88" s="1"/>
  <c r="AP45" i="88"/>
  <c r="J45" i="88" s="1"/>
  <c r="AQ45" i="88" s="1"/>
  <c r="BC42" i="88"/>
  <c r="AP36" i="88"/>
  <c r="J36" i="88" s="1"/>
  <c r="AQ36" i="88" s="1"/>
  <c r="AR36" i="88" s="1"/>
  <c r="AS36" i="88" s="1"/>
  <c r="AV36" i="88" s="1"/>
  <c r="F36" i="88" s="1"/>
  <c r="AY36" i="88" s="1"/>
  <c r="G36" i="88" s="1"/>
  <c r="AL30" i="88"/>
  <c r="H30" i="88" s="1"/>
  <c r="AP18" i="88"/>
  <c r="J18" i="88" s="1"/>
  <c r="AQ18" i="88" s="1"/>
  <c r="I18" i="88" s="1"/>
  <c r="BC18" i="88"/>
  <c r="BC51" i="87"/>
  <c r="BC42" i="87"/>
  <c r="AP36" i="87"/>
  <c r="J36" i="87" s="1"/>
  <c r="AQ36" i="87" s="1"/>
  <c r="I36" i="87" s="1"/>
  <c r="AP21" i="87"/>
  <c r="J21" i="87" s="1"/>
  <c r="AQ21" i="87" s="1"/>
  <c r="I21" i="87" s="1"/>
  <c r="BC45" i="87"/>
  <c r="BC21" i="87"/>
  <c r="AP51" i="87"/>
  <c r="J51" i="87" s="1"/>
  <c r="AQ51" i="87" s="1"/>
  <c r="AR51" i="87" s="1"/>
  <c r="AS51" i="87" s="1"/>
  <c r="AV51" i="87" s="1"/>
  <c r="F51" i="87" s="1"/>
  <c r="AY51" i="87" s="1"/>
  <c r="G51" i="87" s="1"/>
  <c r="AL45" i="87"/>
  <c r="AP45" i="87" s="1"/>
  <c r="J45" i="87" s="1"/>
  <c r="AQ45" i="87" s="1"/>
  <c r="I45" i="87" s="1"/>
  <c r="AP42" i="87"/>
  <c r="J42" i="87" s="1"/>
  <c r="AQ42" i="87" s="1"/>
  <c r="I42" i="87" s="1"/>
  <c r="AL33" i="87"/>
  <c r="H33" i="87" s="1"/>
  <c r="BC27" i="87"/>
  <c r="BC51" i="96"/>
  <c r="BC30" i="96"/>
  <c r="AP24" i="96"/>
  <c r="J24" i="96" s="1"/>
  <c r="AQ24" i="96" s="1"/>
  <c r="AR24" i="96" s="1"/>
  <c r="AS24" i="96" s="1"/>
  <c r="AV24" i="96" s="1"/>
  <c r="F24" i="96" s="1"/>
  <c r="AY24" i="96" s="1"/>
  <c r="G24" i="96" s="1"/>
  <c r="AP51" i="96"/>
  <c r="J51" i="96" s="1"/>
  <c r="AQ51" i="96" s="1"/>
  <c r="AR51" i="96" s="1"/>
  <c r="AS51" i="96" s="1"/>
  <c r="AV51" i="96" s="1"/>
  <c r="F51" i="96" s="1"/>
  <c r="AY51" i="96" s="1"/>
  <c r="G51" i="96" s="1"/>
  <c r="BA51" i="96" s="1"/>
  <c r="AL45" i="96"/>
  <c r="H45" i="96" s="1"/>
  <c r="AL42" i="96"/>
  <c r="H42" i="96" s="1"/>
  <c r="AL39" i="96"/>
  <c r="H39" i="96" s="1"/>
  <c r="BC36" i="96"/>
  <c r="AP27" i="96"/>
  <c r="J27" i="96" s="1"/>
  <c r="AQ27" i="96" s="1"/>
  <c r="AR27" i="96" s="1"/>
  <c r="AS27" i="96" s="1"/>
  <c r="AV27" i="96" s="1"/>
  <c r="F27" i="96" s="1"/>
  <c r="AY27" i="96" s="1"/>
  <c r="G27" i="96" s="1"/>
  <c r="AZ27" i="96" s="1"/>
  <c r="AL21" i="96"/>
  <c r="H21" i="96" s="1"/>
  <c r="AP45" i="96"/>
  <c r="J45" i="96" s="1"/>
  <c r="AQ45" i="96" s="1"/>
  <c r="AP42" i="96"/>
  <c r="J42" i="96" s="1"/>
  <c r="AQ42" i="96" s="1"/>
  <c r="AR42" i="96" s="1"/>
  <c r="AS42" i="96" s="1"/>
  <c r="AV42" i="96" s="1"/>
  <c r="F42" i="96" s="1"/>
  <c r="AY42" i="96" s="1"/>
  <c r="G42" i="96" s="1"/>
  <c r="AZ42" i="96" s="1"/>
  <c r="AP39" i="96"/>
  <c r="J39" i="96" s="1"/>
  <c r="AQ39" i="96" s="1"/>
  <c r="AR39" i="96" s="1"/>
  <c r="AS39" i="96" s="1"/>
  <c r="AV39" i="96" s="1"/>
  <c r="F39" i="96" s="1"/>
  <c r="AY39" i="96" s="1"/>
  <c r="G39" i="96" s="1"/>
  <c r="BA39" i="96" s="1"/>
  <c r="BC27" i="96"/>
  <c r="AL48" i="96"/>
  <c r="H48" i="96" s="1"/>
  <c r="BC42" i="96"/>
  <c r="BC39" i="96"/>
  <c r="AP36" i="96"/>
  <c r="J36" i="96" s="1"/>
  <c r="AQ36" i="96" s="1"/>
  <c r="I36" i="96" s="1"/>
  <c r="AL24" i="96"/>
  <c r="H24" i="96" s="1"/>
  <c r="AP18" i="96"/>
  <c r="J18" i="96" s="1"/>
  <c r="AQ18" i="96" s="1"/>
  <c r="I18" i="96" s="1"/>
  <c r="AP45" i="94"/>
  <c r="J45" i="94" s="1"/>
  <c r="AQ45" i="94" s="1"/>
  <c r="AR45" i="94" s="1"/>
  <c r="AS45" i="94" s="1"/>
  <c r="AV45" i="94" s="1"/>
  <c r="F45" i="94" s="1"/>
  <c r="AY45" i="94" s="1"/>
  <c r="G45" i="94" s="1"/>
  <c r="AP33" i="94"/>
  <c r="J33" i="94" s="1"/>
  <c r="AQ33" i="94" s="1"/>
  <c r="AR33" i="94" s="1"/>
  <c r="AS33" i="94" s="1"/>
  <c r="AV33" i="94" s="1"/>
  <c r="F33" i="94" s="1"/>
  <c r="AY33" i="94" s="1"/>
  <c r="G33" i="94" s="1"/>
  <c r="AP21" i="94"/>
  <c r="J21" i="94" s="1"/>
  <c r="AQ21" i="94" s="1"/>
  <c r="AR21" i="94" s="1"/>
  <c r="AS21" i="94" s="1"/>
  <c r="AV21" i="94" s="1"/>
  <c r="F21" i="94" s="1"/>
  <c r="AY21" i="94" s="1"/>
  <c r="G21" i="94" s="1"/>
  <c r="AP48" i="94"/>
  <c r="J48" i="94" s="1"/>
  <c r="AQ48" i="94" s="1"/>
  <c r="I48" i="94" s="1"/>
  <c r="AL42" i="94"/>
  <c r="H42" i="94" s="1"/>
  <c r="AP36" i="94"/>
  <c r="J36" i="94" s="1"/>
  <c r="AQ36" i="94" s="1"/>
  <c r="I36" i="94" s="1"/>
  <c r="AL30" i="94"/>
  <c r="H30" i="94" s="1"/>
  <c r="AP24" i="94"/>
  <c r="J24" i="94" s="1"/>
  <c r="AQ24" i="94" s="1"/>
  <c r="AL51" i="95"/>
  <c r="H51" i="95" s="1"/>
  <c r="AL33" i="95"/>
  <c r="H33" i="95" s="1"/>
  <c r="AL21" i="95"/>
  <c r="H21" i="95" s="1"/>
  <c r="AL48" i="95"/>
  <c r="H48" i="95" s="1"/>
  <c r="AL42" i="95"/>
  <c r="H42" i="95" s="1"/>
  <c r="AP36" i="95"/>
  <c r="J36" i="95" s="1"/>
  <c r="AQ36" i="95" s="1"/>
  <c r="I36" i="95" s="1"/>
  <c r="AL30" i="95"/>
  <c r="H30" i="95" s="1"/>
  <c r="AP24" i="95"/>
  <c r="J24" i="95" s="1"/>
  <c r="AQ24" i="95" s="1"/>
  <c r="AR24" i="95" s="1"/>
  <c r="AS24" i="95" s="1"/>
  <c r="AV24" i="95" s="1"/>
  <c r="F24" i="95" s="1"/>
  <c r="AY24" i="95" s="1"/>
  <c r="G24" i="95" s="1"/>
  <c r="AP48" i="92"/>
  <c r="J48" i="92" s="1"/>
  <c r="AQ48" i="92" s="1"/>
  <c r="AR48" i="92" s="1"/>
  <c r="AS48" i="92" s="1"/>
  <c r="AV48" i="92" s="1"/>
  <c r="F48" i="92" s="1"/>
  <c r="AY48" i="92" s="1"/>
  <c r="G48" i="92" s="1"/>
  <c r="AZ48" i="92" s="1"/>
  <c r="BC42" i="92"/>
  <c r="BC36" i="92"/>
  <c r="BC48" i="92"/>
  <c r="AP39" i="92"/>
  <c r="J39" i="92" s="1"/>
  <c r="AQ39" i="92" s="1"/>
  <c r="AR39" i="92" s="1"/>
  <c r="AS39" i="92" s="1"/>
  <c r="AV39" i="92" s="1"/>
  <c r="F39" i="92" s="1"/>
  <c r="AY39" i="92" s="1"/>
  <c r="G39" i="92" s="1"/>
  <c r="AP42" i="92"/>
  <c r="J42" i="92" s="1"/>
  <c r="AQ42" i="92" s="1"/>
  <c r="AR42" i="92" s="1"/>
  <c r="AS42" i="92" s="1"/>
  <c r="AV42" i="92" s="1"/>
  <c r="F42" i="92" s="1"/>
  <c r="AY42" i="92" s="1"/>
  <c r="G42" i="92" s="1"/>
  <c r="AZ42" i="92" s="1"/>
  <c r="AL39" i="92"/>
  <c r="H39" i="92" s="1"/>
  <c r="AP36" i="92"/>
  <c r="J36" i="92" s="1"/>
  <c r="AQ36" i="92" s="1"/>
  <c r="AR36" i="92" s="1"/>
  <c r="AS36" i="92" s="1"/>
  <c r="AV36" i="92" s="1"/>
  <c r="F36" i="92" s="1"/>
  <c r="AL33" i="92"/>
  <c r="H33" i="92" s="1"/>
  <c r="AP30" i="92"/>
  <c r="J30" i="92" s="1"/>
  <c r="AQ30" i="92" s="1"/>
  <c r="AR30" i="92" s="1"/>
  <c r="AS30" i="92" s="1"/>
  <c r="AV30" i="92" s="1"/>
  <c r="F30" i="92" s="1"/>
  <c r="AY30" i="92" s="1"/>
  <c r="G30" i="92" s="1"/>
  <c r="AL27" i="92"/>
  <c r="H27" i="92" s="1"/>
  <c r="AP24" i="92"/>
  <c r="J24" i="92" s="1"/>
  <c r="AQ24" i="92" s="1"/>
  <c r="AR24" i="92" s="1"/>
  <c r="AS24" i="92" s="1"/>
  <c r="AV24" i="92" s="1"/>
  <c r="F24" i="92" s="1"/>
  <c r="AY24" i="92" s="1"/>
  <c r="G24" i="92" s="1"/>
  <c r="AL21" i="92"/>
  <c r="H21" i="92" s="1"/>
  <c r="AP18" i="92"/>
  <c r="J18" i="92" s="1"/>
  <c r="AQ18" i="92" s="1"/>
  <c r="I18" i="92" s="1"/>
  <c r="BC48" i="95"/>
  <c r="AP39" i="95"/>
  <c r="J39" i="95" s="1"/>
  <c r="AQ39" i="95" s="1"/>
  <c r="AR39" i="95" s="1"/>
  <c r="AS39" i="95" s="1"/>
  <c r="AV39" i="95" s="1"/>
  <c r="F39" i="95" s="1"/>
  <c r="AY39" i="95" s="1"/>
  <c r="G39" i="95" s="1"/>
  <c r="AP27" i="95"/>
  <c r="J27" i="95" s="1"/>
  <c r="AQ27" i="95" s="1"/>
  <c r="I27" i="95" s="1"/>
  <c r="AL45" i="95"/>
  <c r="H45" i="95" s="1"/>
  <c r="BC42" i="95"/>
  <c r="BC36" i="95"/>
  <c r="AL18" i="95"/>
  <c r="H18" i="95" s="1"/>
  <c r="AP36" i="93"/>
  <c r="J36" i="93" s="1"/>
  <c r="AQ36" i="93" s="1"/>
  <c r="I36" i="93" s="1"/>
  <c r="AP51" i="93"/>
  <c r="J51" i="93" s="1"/>
  <c r="AQ51" i="93" s="1"/>
  <c r="I51" i="93" s="1"/>
  <c r="AL48" i="93"/>
  <c r="H48" i="93" s="1"/>
  <c r="AP45" i="93"/>
  <c r="J45" i="93" s="1"/>
  <c r="AQ45" i="93" s="1"/>
  <c r="I45" i="93" s="1"/>
  <c r="AL42" i="93"/>
  <c r="H42" i="93" s="1"/>
  <c r="AP39" i="93"/>
  <c r="J39" i="93" s="1"/>
  <c r="AQ39" i="93" s="1"/>
  <c r="I39" i="93" s="1"/>
  <c r="AL36" i="93"/>
  <c r="H36" i="93" s="1"/>
  <c r="AP33" i="93"/>
  <c r="J33" i="93" s="1"/>
  <c r="AQ33" i="93" s="1"/>
  <c r="AR33" i="93" s="1"/>
  <c r="AS33" i="93" s="1"/>
  <c r="AV33" i="93" s="1"/>
  <c r="F33" i="93" s="1"/>
  <c r="AL30" i="93"/>
  <c r="H30" i="93" s="1"/>
  <c r="AP27" i="93"/>
  <c r="J27" i="93" s="1"/>
  <c r="AQ27" i="93" s="1"/>
  <c r="I27" i="93" s="1"/>
  <c r="AL24" i="93"/>
  <c r="H24" i="93" s="1"/>
  <c r="AP21" i="93"/>
  <c r="J21" i="93" s="1"/>
  <c r="AQ21" i="93" s="1"/>
  <c r="AR21" i="93" s="1"/>
  <c r="AS21" i="93" s="1"/>
  <c r="AV21" i="93" s="1"/>
  <c r="F21" i="93" s="1"/>
  <c r="AY21" i="93" s="1"/>
  <c r="G21" i="93" s="1"/>
  <c r="AL18" i="93"/>
  <c r="H18" i="93" s="1"/>
  <c r="BC42" i="97"/>
  <c r="BC51" i="97"/>
  <c r="BC21" i="97"/>
  <c r="BC30" i="97"/>
  <c r="BC18" i="97"/>
  <c r="BC39" i="97"/>
  <c r="BC27" i="97"/>
  <c r="BC33" i="97"/>
  <c r="BC48" i="97"/>
  <c r="BC36" i="97"/>
  <c r="BC24" i="97"/>
  <c r="AL51" i="97"/>
  <c r="AP51" i="97" s="1"/>
  <c r="J51" i="97" s="1"/>
  <c r="AQ51" i="97" s="1"/>
  <c r="AL48" i="97"/>
  <c r="AL45" i="97"/>
  <c r="AL42" i="97"/>
  <c r="AL39" i="97"/>
  <c r="AL36" i="97"/>
  <c r="AP36" i="97" s="1"/>
  <c r="J36" i="97" s="1"/>
  <c r="AQ36" i="97" s="1"/>
  <c r="AL33" i="97"/>
  <c r="AP33" i="97" s="1"/>
  <c r="J33" i="97" s="1"/>
  <c r="AQ33" i="97" s="1"/>
  <c r="AL30" i="97"/>
  <c r="AL27" i="97"/>
  <c r="AL24" i="97"/>
  <c r="AP24" i="97" s="1"/>
  <c r="J24" i="97" s="1"/>
  <c r="AQ24" i="97" s="1"/>
  <c r="AL21" i="97"/>
  <c r="AP21" i="97" s="1"/>
  <c r="J21" i="97" s="1"/>
  <c r="AQ21" i="97" s="1"/>
  <c r="AL18" i="97"/>
  <c r="AP18" i="97" s="1"/>
  <c r="J18" i="97" s="1"/>
  <c r="AQ18" i="97" s="1"/>
  <c r="AZ51" i="96"/>
  <c r="I45" i="96"/>
  <c r="BB51" i="96"/>
  <c r="BD51" i="96" s="1"/>
  <c r="AR45" i="96"/>
  <c r="AS45" i="96" s="1"/>
  <c r="AV45" i="96" s="1"/>
  <c r="F45" i="96" s="1"/>
  <c r="AY45" i="96" s="1"/>
  <c r="G45" i="96" s="1"/>
  <c r="BC45" i="96"/>
  <c r="I42" i="96"/>
  <c r="BC33" i="96"/>
  <c r="BC21" i="96"/>
  <c r="BC24" i="95"/>
  <c r="BC18" i="95"/>
  <c r="BC33" i="95"/>
  <c r="BC27" i="95"/>
  <c r="BC21" i="95"/>
  <c r="BC30" i="95"/>
  <c r="BC51" i="95"/>
  <c r="BC45" i="95"/>
  <c r="BC39" i="95"/>
  <c r="AR36" i="95"/>
  <c r="AS36" i="95" s="1"/>
  <c r="AV36" i="95" s="1"/>
  <c r="F36" i="95" s="1"/>
  <c r="AY36" i="95" s="1"/>
  <c r="G36" i="95" s="1"/>
  <c r="BC30" i="94"/>
  <c r="BC18" i="94"/>
  <c r="BC45" i="94"/>
  <c r="BC33" i="94"/>
  <c r="BC48" i="94"/>
  <c r="BC36" i="94"/>
  <c r="BC24" i="94"/>
  <c r="I21" i="94"/>
  <c r="BC42" i="94"/>
  <c r="BC21" i="94"/>
  <c r="BC51" i="94"/>
  <c r="AR48" i="94"/>
  <c r="AS48" i="94" s="1"/>
  <c r="AV48" i="94" s="1"/>
  <c r="F48" i="94" s="1"/>
  <c r="AY48" i="94" s="1"/>
  <c r="G48" i="94" s="1"/>
  <c r="BC39" i="94"/>
  <c r="BC27" i="94"/>
  <c r="I24" i="94"/>
  <c r="AR24" i="94"/>
  <c r="AS24" i="94" s="1"/>
  <c r="AV24" i="94" s="1"/>
  <c r="F24" i="94" s="1"/>
  <c r="AY24" i="94" s="1"/>
  <c r="G24" i="94" s="1"/>
  <c r="BC42" i="93"/>
  <c r="BC30" i="93"/>
  <c r="BC48" i="93"/>
  <c r="BC36" i="93"/>
  <c r="BC24" i="93"/>
  <c r="BC51" i="93"/>
  <c r="BC45" i="93"/>
  <c r="BC39" i="93"/>
  <c r="BC33" i="93"/>
  <c r="BC27" i="93"/>
  <c r="BC21" i="93"/>
  <c r="BC18" i="93"/>
  <c r="AR45" i="93"/>
  <c r="AS45" i="93" s="1"/>
  <c r="AV45" i="93" s="1"/>
  <c r="F45" i="93" s="1"/>
  <c r="AY45" i="93" s="1"/>
  <c r="G45" i="93" s="1"/>
  <c r="AR39" i="93"/>
  <c r="AS39" i="93" s="1"/>
  <c r="AV39" i="93" s="1"/>
  <c r="F39" i="93" s="1"/>
  <c r="AY39" i="93" s="1"/>
  <c r="G39" i="93" s="1"/>
  <c r="I21" i="93"/>
  <c r="BA45" i="92"/>
  <c r="AZ45" i="92"/>
  <c r="BA42" i="92"/>
  <c r="I39" i="92"/>
  <c r="BC30" i="92"/>
  <c r="BC18" i="92"/>
  <c r="BC33" i="92"/>
  <c r="BC27" i="92"/>
  <c r="BC21" i="92"/>
  <c r="I45" i="92"/>
  <c r="BB45" i="92"/>
  <c r="BC24" i="92"/>
  <c r="BC51" i="92"/>
  <c r="BC45" i="92"/>
  <c r="BC39" i="92"/>
  <c r="AL51" i="91"/>
  <c r="AL48" i="91"/>
  <c r="AL45" i="91"/>
  <c r="AP45" i="91" s="1"/>
  <c r="J45" i="91" s="1"/>
  <c r="AQ45" i="91" s="1"/>
  <c r="AL42" i="91"/>
  <c r="AP42" i="91" s="1"/>
  <c r="J42" i="91" s="1"/>
  <c r="AQ42" i="91" s="1"/>
  <c r="AL39" i="91"/>
  <c r="AL36" i="91"/>
  <c r="AL33" i="91"/>
  <c r="AP33" i="91" s="1"/>
  <c r="J33" i="91" s="1"/>
  <c r="AQ33" i="91" s="1"/>
  <c r="AL30" i="91"/>
  <c r="AP30" i="91" s="1"/>
  <c r="J30" i="91" s="1"/>
  <c r="AQ30" i="91" s="1"/>
  <c r="AL27" i="91"/>
  <c r="AL24" i="91"/>
  <c r="AL21" i="91"/>
  <c r="AP21" i="91" s="1"/>
  <c r="J21" i="91" s="1"/>
  <c r="AQ21" i="91" s="1"/>
  <c r="AL18" i="91"/>
  <c r="AP18" i="91" s="1"/>
  <c r="J18" i="91" s="1"/>
  <c r="AQ18" i="91" s="1"/>
  <c r="I42" i="89"/>
  <c r="AP48" i="89"/>
  <c r="J48" i="89" s="1"/>
  <c r="AQ48" i="89" s="1"/>
  <c r="AR45" i="89"/>
  <c r="AS45" i="89" s="1"/>
  <c r="AV45" i="89" s="1"/>
  <c r="F45" i="89" s="1"/>
  <c r="AY45" i="89" s="1"/>
  <c r="G45" i="89" s="1"/>
  <c r="BC27" i="89"/>
  <c r="AR51" i="88"/>
  <c r="AS51" i="88" s="1"/>
  <c r="AV51" i="88" s="1"/>
  <c r="F51" i="88" s="1"/>
  <c r="AY51" i="88" s="1"/>
  <c r="G51" i="88" s="1"/>
  <c r="AR33" i="88"/>
  <c r="AS33" i="88" s="1"/>
  <c r="AV33" i="88" s="1"/>
  <c r="F33" i="88" s="1"/>
  <c r="AY33" i="88" s="1"/>
  <c r="G33" i="88" s="1"/>
  <c r="I45" i="88"/>
  <c r="AR45" i="88"/>
  <c r="AS45" i="88" s="1"/>
  <c r="AV45" i="88" s="1"/>
  <c r="F45" i="88" s="1"/>
  <c r="AY45" i="88" s="1"/>
  <c r="G45" i="88" s="1"/>
  <c r="I42" i="88"/>
  <c r="H39" i="88"/>
  <c r="H51" i="88"/>
  <c r="H48" i="88"/>
  <c r="H45" i="88"/>
  <c r="H42" i="88"/>
  <c r="I30" i="87"/>
  <c r="AR30" i="87"/>
  <c r="AS30" i="87" s="1"/>
  <c r="AV30" i="87" s="1"/>
  <c r="F30" i="87" s="1"/>
  <c r="AY30" i="87" s="1"/>
  <c r="G30" i="87" s="1"/>
  <c r="AR42" i="87"/>
  <c r="AS42" i="87" s="1"/>
  <c r="AV42" i="87" s="1"/>
  <c r="F42" i="87" s="1"/>
  <c r="AY42" i="87" s="1"/>
  <c r="G42" i="87" s="1"/>
  <c r="H51" i="87"/>
  <c r="H48" i="87"/>
  <c r="H42" i="87"/>
  <c r="AR36" i="87"/>
  <c r="AS36" i="87" s="1"/>
  <c r="AV36" i="87" s="1"/>
  <c r="F36" i="87" s="1"/>
  <c r="AY36" i="87" s="1"/>
  <c r="G36" i="87" s="1"/>
  <c r="AP27" i="87"/>
  <c r="J27" i="87" s="1"/>
  <c r="AQ27" i="87" s="1"/>
  <c r="L18" i="84"/>
  <c r="N18" i="84" s="1"/>
  <c r="AK18" i="84"/>
  <c r="E18" i="84" s="1"/>
  <c r="AM18" i="84"/>
  <c r="AN18" i="84"/>
  <c r="AO18" i="84"/>
  <c r="AT18" i="84"/>
  <c r="AU18" i="84" s="1"/>
  <c r="AW18" i="84"/>
  <c r="L21" i="84"/>
  <c r="N21" i="84"/>
  <c r="AK21" i="84"/>
  <c r="E21" i="84" s="1"/>
  <c r="AM21" i="84"/>
  <c r="AN21" i="84"/>
  <c r="AO21" i="84"/>
  <c r="AT21" i="84"/>
  <c r="AU21" i="84" s="1"/>
  <c r="AW21" i="84"/>
  <c r="L24" i="84"/>
  <c r="N24" i="84" s="1"/>
  <c r="AK24" i="84"/>
  <c r="E24" i="84" s="1"/>
  <c r="AM24" i="84"/>
  <c r="AN24" i="84"/>
  <c r="AO24" i="84"/>
  <c r="AT24" i="84"/>
  <c r="AU24" i="84" s="1"/>
  <c r="AW24" i="84"/>
  <c r="L27" i="84"/>
  <c r="N27" i="84"/>
  <c r="AK27" i="84"/>
  <c r="E27" i="84" s="1"/>
  <c r="AM27" i="84"/>
  <c r="AN27" i="84"/>
  <c r="AO27" i="84"/>
  <c r="AT27" i="84"/>
  <c r="AU27" i="84" s="1"/>
  <c r="AW27" i="84"/>
  <c r="L30" i="84"/>
  <c r="N30" i="84" s="1"/>
  <c r="AK30" i="84"/>
  <c r="E30" i="84" s="1"/>
  <c r="AM30" i="84"/>
  <c r="AN30" i="84"/>
  <c r="AO30" i="84"/>
  <c r="AT30" i="84"/>
  <c r="AU30" i="84" s="1"/>
  <c r="AW30" i="84"/>
  <c r="L33" i="84"/>
  <c r="N33" i="84" s="1"/>
  <c r="AK33" i="84"/>
  <c r="E33" i="84" s="1"/>
  <c r="AM33" i="84"/>
  <c r="AN33" i="84"/>
  <c r="AO33" i="84"/>
  <c r="AT33" i="84"/>
  <c r="AU33" i="84" s="1"/>
  <c r="AW33" i="84"/>
  <c r="L36" i="84"/>
  <c r="N36" i="84" s="1"/>
  <c r="AK36" i="84"/>
  <c r="E36" i="84" s="1"/>
  <c r="AM36" i="84"/>
  <c r="AN36" i="84"/>
  <c r="AO36" i="84"/>
  <c r="AT36" i="84"/>
  <c r="AU36" i="84" s="1"/>
  <c r="AW36" i="84"/>
  <c r="L39" i="84"/>
  <c r="N39" i="84" s="1"/>
  <c r="AK39" i="84"/>
  <c r="E39" i="84" s="1"/>
  <c r="AM39" i="84"/>
  <c r="AN39" i="84"/>
  <c r="AO39" i="84"/>
  <c r="AT39" i="84"/>
  <c r="AU39" i="84" s="1"/>
  <c r="AW39" i="84"/>
  <c r="L42" i="84"/>
  <c r="N42" i="84" s="1"/>
  <c r="AK42" i="84"/>
  <c r="E42" i="84" s="1"/>
  <c r="AM42" i="84"/>
  <c r="AN42" i="84"/>
  <c r="AO42" i="84"/>
  <c r="AT42" i="84"/>
  <c r="AU42" i="84" s="1"/>
  <c r="AW42" i="84"/>
  <c r="L45" i="84"/>
  <c r="N45" i="84"/>
  <c r="AK45" i="84"/>
  <c r="E45" i="84" s="1"/>
  <c r="AL45" i="84"/>
  <c r="H45" i="84" s="1"/>
  <c r="AM45" i="84"/>
  <c r="AN45" i="84"/>
  <c r="AO45" i="84"/>
  <c r="AT45" i="84"/>
  <c r="AU45" i="84" s="1"/>
  <c r="AX45" i="84" s="1"/>
  <c r="AW45" i="84"/>
  <c r="L48" i="84"/>
  <c r="N48" i="84" s="1"/>
  <c r="AK48" i="84"/>
  <c r="E48" i="84" s="1"/>
  <c r="AL48" i="84"/>
  <c r="H48" i="84" s="1"/>
  <c r="AM48" i="84"/>
  <c r="AN48" i="84"/>
  <c r="AO48" i="84"/>
  <c r="AT48" i="84"/>
  <c r="AU48" i="84" s="1"/>
  <c r="AX48" i="84" s="1"/>
  <c r="AW48" i="84"/>
  <c r="L51" i="84"/>
  <c r="N51" i="84" s="1"/>
  <c r="AK51" i="84"/>
  <c r="E51" i="84" s="1"/>
  <c r="AM51" i="84"/>
  <c r="AN51" i="84"/>
  <c r="AO51" i="84"/>
  <c r="AT51" i="84"/>
  <c r="AU51" i="84" s="1"/>
  <c r="AX51" i="84" s="1"/>
  <c r="AW51" i="84"/>
  <c r="L18" i="83"/>
  <c r="N18" i="83" s="1"/>
  <c r="AK18" i="83"/>
  <c r="E18" i="83" s="1"/>
  <c r="AM18" i="83"/>
  <c r="AN18" i="83"/>
  <c r="AO18" i="83"/>
  <c r="AT18" i="83"/>
  <c r="AU18" i="83" s="1"/>
  <c r="AX18" i="83" s="1"/>
  <c r="AW18" i="83"/>
  <c r="L21" i="83"/>
  <c r="N21" i="83"/>
  <c r="AK21" i="83"/>
  <c r="E21" i="83" s="1"/>
  <c r="AM21" i="83"/>
  <c r="AN21" i="83"/>
  <c r="AO21" i="83"/>
  <c r="AT21" i="83"/>
  <c r="AU21" i="83"/>
  <c r="AX21" i="83" s="1"/>
  <c r="AW21" i="83"/>
  <c r="L24" i="83"/>
  <c r="N24" i="83" s="1"/>
  <c r="AK24" i="83"/>
  <c r="E24" i="83" s="1"/>
  <c r="AM24" i="83"/>
  <c r="AN24" i="83"/>
  <c r="AO24" i="83"/>
  <c r="AT24" i="83"/>
  <c r="AU24" i="83"/>
  <c r="AX24" i="83" s="1"/>
  <c r="AW24" i="83"/>
  <c r="L27" i="83"/>
  <c r="N27" i="83" s="1"/>
  <c r="AK27" i="83"/>
  <c r="E27" i="83" s="1"/>
  <c r="AM27" i="83"/>
  <c r="AN27" i="83"/>
  <c r="AO27" i="83"/>
  <c r="AT27" i="83"/>
  <c r="AU27" i="83" s="1"/>
  <c r="AX27" i="83" s="1"/>
  <c r="AW27" i="83"/>
  <c r="L30" i="83"/>
  <c r="N30" i="83"/>
  <c r="AK30" i="83"/>
  <c r="E30" i="83" s="1"/>
  <c r="AM30" i="83"/>
  <c r="AN30" i="83"/>
  <c r="AO30" i="83"/>
  <c r="AT30" i="83"/>
  <c r="AU30" i="83"/>
  <c r="AX30" i="83" s="1"/>
  <c r="AW30" i="83"/>
  <c r="L33" i="83"/>
  <c r="N33" i="83" s="1"/>
  <c r="BC33" i="83" s="1"/>
  <c r="AK33" i="83"/>
  <c r="E33" i="83" s="1"/>
  <c r="AM33" i="83"/>
  <c r="AN33" i="83"/>
  <c r="AO33" i="83"/>
  <c r="AT33" i="83"/>
  <c r="AU33" i="83"/>
  <c r="AX33" i="83" s="1"/>
  <c r="AW33" i="83"/>
  <c r="L36" i="83"/>
  <c r="N36" i="83" s="1"/>
  <c r="AK36" i="83"/>
  <c r="E36" i="83" s="1"/>
  <c r="AM36" i="83"/>
  <c r="AN36" i="83"/>
  <c r="AO36" i="83"/>
  <c r="AT36" i="83"/>
  <c r="AU36" i="83" s="1"/>
  <c r="AX36" i="83" s="1"/>
  <c r="AW36" i="83"/>
  <c r="L39" i="83"/>
  <c r="N39" i="83"/>
  <c r="BC39" i="83" s="1"/>
  <c r="AK39" i="83"/>
  <c r="E39" i="83" s="1"/>
  <c r="AM39" i="83"/>
  <c r="AN39" i="83"/>
  <c r="AO39" i="83"/>
  <c r="AT39" i="83"/>
  <c r="AU39" i="83"/>
  <c r="AX39" i="83" s="1"/>
  <c r="AW39" i="83"/>
  <c r="L42" i="83"/>
  <c r="N42" i="83" s="1"/>
  <c r="AK42" i="83"/>
  <c r="E42" i="83" s="1"/>
  <c r="AM42" i="83"/>
  <c r="AN42" i="83"/>
  <c r="AO42" i="83"/>
  <c r="AT42" i="83"/>
  <c r="AU42" i="83"/>
  <c r="AX42" i="83" s="1"/>
  <c r="AW42" i="83"/>
  <c r="L45" i="83"/>
  <c r="N45" i="83" s="1"/>
  <c r="AK45" i="83"/>
  <c r="E45" i="83" s="1"/>
  <c r="AM45" i="83"/>
  <c r="AN45" i="83"/>
  <c r="AO45" i="83"/>
  <c r="AT45" i="83"/>
  <c r="AU45" i="83" s="1"/>
  <c r="AX45" i="83" s="1"/>
  <c r="AW45" i="83"/>
  <c r="L48" i="83"/>
  <c r="N48" i="83"/>
  <c r="AK48" i="83"/>
  <c r="E48" i="83" s="1"/>
  <c r="AM48" i="83"/>
  <c r="AN48" i="83"/>
  <c r="AO48" i="83"/>
  <c r="AT48" i="83"/>
  <c r="AU48" i="83"/>
  <c r="AX48" i="83" s="1"/>
  <c r="AW48" i="83"/>
  <c r="BC48" i="83"/>
  <c r="L51" i="83"/>
  <c r="N51" i="83" s="1"/>
  <c r="AK51" i="83"/>
  <c r="E51" i="83" s="1"/>
  <c r="AM51" i="83"/>
  <c r="AN51" i="83"/>
  <c r="AO51" i="83"/>
  <c r="AT51" i="83"/>
  <c r="AU51" i="83"/>
  <c r="AX51" i="83" s="1"/>
  <c r="AW51" i="83"/>
  <c r="L18" i="82"/>
  <c r="N18" i="82" s="1"/>
  <c r="AK18" i="82"/>
  <c r="E18" i="82" s="1"/>
  <c r="AM18" i="82"/>
  <c r="AN18" i="82"/>
  <c r="AO18" i="82"/>
  <c r="AT18" i="82"/>
  <c r="AU18" i="82"/>
  <c r="AX18" i="82" s="1"/>
  <c r="AW18" i="82"/>
  <c r="L21" i="82"/>
  <c r="N21" i="82" s="1"/>
  <c r="AK21" i="82"/>
  <c r="E21" i="82" s="1"/>
  <c r="AM21" i="82"/>
  <c r="AN21" i="82"/>
  <c r="AO21" i="82"/>
  <c r="AT21" i="82"/>
  <c r="AU21" i="82" s="1"/>
  <c r="AX21" i="82" s="1"/>
  <c r="AW21" i="82"/>
  <c r="L24" i="82"/>
  <c r="N24" i="82"/>
  <c r="AK24" i="82"/>
  <c r="E24" i="82" s="1"/>
  <c r="AM24" i="82"/>
  <c r="AN24" i="82"/>
  <c r="AO24" i="82"/>
  <c r="AT24" i="82"/>
  <c r="AU24" i="82"/>
  <c r="AX24" i="82" s="1"/>
  <c r="AW24" i="82"/>
  <c r="L27" i="82"/>
  <c r="N27" i="82" s="1"/>
  <c r="AK27" i="82"/>
  <c r="E27" i="82" s="1"/>
  <c r="AM27" i="82"/>
  <c r="AN27" i="82"/>
  <c r="AO27" i="82"/>
  <c r="AT27" i="82"/>
  <c r="AU27" i="82"/>
  <c r="AX27" i="82" s="1"/>
  <c r="AW27" i="82"/>
  <c r="L30" i="82"/>
  <c r="N30" i="82" s="1"/>
  <c r="AK30" i="82"/>
  <c r="E30" i="82" s="1"/>
  <c r="AM30" i="82"/>
  <c r="AN30" i="82"/>
  <c r="AO30" i="82"/>
  <c r="AT30" i="82"/>
  <c r="AU30" i="82"/>
  <c r="AX30" i="82" s="1"/>
  <c r="AW30" i="82"/>
  <c r="L33" i="82"/>
  <c r="N33" i="82" s="1"/>
  <c r="AK33" i="82"/>
  <c r="E33" i="82" s="1"/>
  <c r="AM33" i="82"/>
  <c r="AN33" i="82"/>
  <c r="AO33" i="82"/>
  <c r="AT33" i="82"/>
  <c r="AU33" i="82" s="1"/>
  <c r="AX33" i="82" s="1"/>
  <c r="AW33" i="82"/>
  <c r="L36" i="82"/>
  <c r="N36" i="82"/>
  <c r="AK36" i="82"/>
  <c r="E36" i="82" s="1"/>
  <c r="AM36" i="82"/>
  <c r="AN36" i="82"/>
  <c r="AO36" i="82"/>
  <c r="AT36" i="82"/>
  <c r="AU36" i="82"/>
  <c r="AX36" i="82" s="1"/>
  <c r="AW36" i="82"/>
  <c r="L39" i="82"/>
  <c r="N39" i="82" s="1"/>
  <c r="AK39" i="82"/>
  <c r="E39" i="82" s="1"/>
  <c r="BC39" i="82" s="1"/>
  <c r="AM39" i="82"/>
  <c r="AN39" i="82"/>
  <c r="AO39" i="82"/>
  <c r="AT39" i="82"/>
  <c r="AU39" i="82" s="1"/>
  <c r="AX39" i="82" s="1"/>
  <c r="AW39" i="82"/>
  <c r="L42" i="82"/>
  <c r="N42" i="82" s="1"/>
  <c r="AK42" i="82"/>
  <c r="AM42" i="82"/>
  <c r="AN42" i="82"/>
  <c r="AO42" i="82"/>
  <c r="AT42" i="82"/>
  <c r="AU42" i="82"/>
  <c r="AX42" i="82" s="1"/>
  <c r="AW42" i="82"/>
  <c r="L45" i="82"/>
  <c r="N45" i="82" s="1"/>
  <c r="AK45" i="82"/>
  <c r="E45" i="82" s="1"/>
  <c r="AL45" i="82"/>
  <c r="H45" i="82" s="1"/>
  <c r="AM45" i="82"/>
  <c r="AN45" i="82"/>
  <c r="AO45" i="82"/>
  <c r="AT45" i="82"/>
  <c r="AU45" i="82" s="1"/>
  <c r="AX45" i="82" s="1"/>
  <c r="AW45" i="82"/>
  <c r="L48" i="82"/>
  <c r="N48" i="82"/>
  <c r="AK48" i="82"/>
  <c r="E48" i="82" s="1"/>
  <c r="AL48" i="82"/>
  <c r="H48" i="82" s="1"/>
  <c r="AM48" i="82"/>
  <c r="AN48" i="82"/>
  <c r="AO48" i="82"/>
  <c r="AT48" i="82"/>
  <c r="AU48" i="82" s="1"/>
  <c r="AW48" i="82"/>
  <c r="L51" i="82"/>
  <c r="N51" i="82" s="1"/>
  <c r="AK51" i="82"/>
  <c r="AM51" i="82"/>
  <c r="AN51" i="82"/>
  <c r="AO51" i="82"/>
  <c r="AT51" i="82"/>
  <c r="AU51" i="82"/>
  <c r="AX51" i="82" s="1"/>
  <c r="AW51" i="82"/>
  <c r="L18" i="81"/>
  <c r="N18" i="81" s="1"/>
  <c r="AK18" i="81"/>
  <c r="E18" i="81" s="1"/>
  <c r="AL18" i="81"/>
  <c r="H18" i="81" s="1"/>
  <c r="AM18" i="81"/>
  <c r="AN18" i="81"/>
  <c r="AO18" i="81"/>
  <c r="AT18" i="81"/>
  <c r="AU18" i="81" s="1"/>
  <c r="AW18" i="81"/>
  <c r="L21" i="81"/>
  <c r="N21" i="81" s="1"/>
  <c r="AK21" i="81"/>
  <c r="AM21" i="81"/>
  <c r="AN21" i="81"/>
  <c r="AO21" i="81"/>
  <c r="AT21" i="81"/>
  <c r="AU21" i="81"/>
  <c r="AX21" i="81" s="1"/>
  <c r="AW21" i="81"/>
  <c r="L24" i="81"/>
  <c r="N24" i="81" s="1"/>
  <c r="AK24" i="81"/>
  <c r="E24" i="81" s="1"/>
  <c r="AL24" i="81"/>
  <c r="H24" i="81" s="1"/>
  <c r="AM24" i="81"/>
  <c r="AN24" i="81"/>
  <c r="AO24" i="81"/>
  <c r="AT24" i="81"/>
  <c r="AU24" i="81" s="1"/>
  <c r="AW24" i="81"/>
  <c r="L27" i="81"/>
  <c r="N27" i="81"/>
  <c r="AK27" i="81"/>
  <c r="E27" i="81" s="1"/>
  <c r="AM27" i="81"/>
  <c r="AN27" i="81"/>
  <c r="AO27" i="81"/>
  <c r="AT27" i="81"/>
  <c r="AU27" i="81" s="1"/>
  <c r="AX27" i="81" s="1"/>
  <c r="AW27" i="81"/>
  <c r="L30" i="81"/>
  <c r="N30" i="81"/>
  <c r="AK30" i="81"/>
  <c r="E30" i="81" s="1"/>
  <c r="AM30" i="81"/>
  <c r="AN30" i="81"/>
  <c r="AO30" i="81"/>
  <c r="AT30" i="81"/>
  <c r="AU30" i="81"/>
  <c r="AX30" i="81" s="1"/>
  <c r="AW30" i="81"/>
  <c r="L33" i="81"/>
  <c r="N33" i="81" s="1"/>
  <c r="AK33" i="81"/>
  <c r="E33" i="81" s="1"/>
  <c r="AL33" i="81"/>
  <c r="H33" i="81" s="1"/>
  <c r="AM33" i="81"/>
  <c r="AN33" i="81"/>
  <c r="AO33" i="81"/>
  <c r="AT33" i="81"/>
  <c r="AU33" i="81" s="1"/>
  <c r="AW33" i="81"/>
  <c r="L36" i="81"/>
  <c r="N36" i="81" s="1"/>
  <c r="AK36" i="81"/>
  <c r="AM36" i="81"/>
  <c r="AN36" i="81"/>
  <c r="AO36" i="81"/>
  <c r="AT36" i="81"/>
  <c r="AU36" i="81"/>
  <c r="AX36" i="81" s="1"/>
  <c r="AW36" i="81"/>
  <c r="L39" i="81"/>
  <c r="N39" i="81" s="1"/>
  <c r="AK39" i="81"/>
  <c r="AM39" i="81"/>
  <c r="AN39" i="81"/>
  <c r="AO39" i="81"/>
  <c r="AT39" i="81"/>
  <c r="AU39" i="81"/>
  <c r="AX39" i="81" s="1"/>
  <c r="AW39" i="81"/>
  <c r="L42" i="81"/>
  <c r="N42" i="81" s="1"/>
  <c r="AK42" i="81"/>
  <c r="E42" i="81" s="1"/>
  <c r="AM42" i="81"/>
  <c r="AN42" i="81"/>
  <c r="AO42" i="81"/>
  <c r="AT42" i="81"/>
  <c r="AU42" i="81" s="1"/>
  <c r="AX42" i="81" s="1"/>
  <c r="AW42" i="81"/>
  <c r="L45" i="81"/>
  <c r="N45" i="81" s="1"/>
  <c r="AK45" i="81"/>
  <c r="AM45" i="81"/>
  <c r="AN45" i="81"/>
  <c r="AO45" i="81"/>
  <c r="AT45" i="81"/>
  <c r="AU45" i="81"/>
  <c r="AX45" i="81" s="1"/>
  <c r="AW45" i="81"/>
  <c r="L48" i="81"/>
  <c r="N48" i="81" s="1"/>
  <c r="AK48" i="81"/>
  <c r="E48" i="81" s="1"/>
  <c r="AM48" i="81"/>
  <c r="AN48" i="81"/>
  <c r="AO48" i="81"/>
  <c r="AT48" i="81"/>
  <c r="AU48" i="81" s="1"/>
  <c r="AX48" i="81" s="1"/>
  <c r="AW48" i="81"/>
  <c r="L51" i="81"/>
  <c r="N51" i="81"/>
  <c r="AK51" i="81"/>
  <c r="E51" i="81" s="1"/>
  <c r="AM51" i="81"/>
  <c r="AN51" i="81"/>
  <c r="AO51" i="81"/>
  <c r="AT51" i="81"/>
  <c r="AU51" i="81" s="1"/>
  <c r="AW51" i="81"/>
  <c r="L18" i="80"/>
  <c r="N18" i="80" s="1"/>
  <c r="AK18" i="80"/>
  <c r="E18" i="80" s="1"/>
  <c r="AM18" i="80"/>
  <c r="AN18" i="80"/>
  <c r="AO18" i="80"/>
  <c r="AT18" i="80"/>
  <c r="AU18" i="80"/>
  <c r="AX18" i="80" s="1"/>
  <c r="AW18" i="80"/>
  <c r="L21" i="80"/>
  <c r="N21" i="80" s="1"/>
  <c r="AK21" i="80"/>
  <c r="AM21" i="80"/>
  <c r="AN21" i="80"/>
  <c r="AO21" i="80"/>
  <c r="AT21" i="80"/>
  <c r="AU21" i="80"/>
  <c r="AX21" i="80" s="1"/>
  <c r="AW21" i="80"/>
  <c r="L24" i="80"/>
  <c r="N24" i="80" s="1"/>
  <c r="AK24" i="80"/>
  <c r="E24" i="80" s="1"/>
  <c r="AL24" i="80"/>
  <c r="H24" i="80" s="1"/>
  <c r="AM24" i="80"/>
  <c r="AN24" i="80"/>
  <c r="AO24" i="80"/>
  <c r="AT24" i="80"/>
  <c r="AU24" i="80" s="1"/>
  <c r="AX24" i="80" s="1"/>
  <c r="AW24" i="80"/>
  <c r="L27" i="80"/>
  <c r="N27" i="80"/>
  <c r="AK27" i="80"/>
  <c r="E27" i="80" s="1"/>
  <c r="AL27" i="80"/>
  <c r="H27" i="80" s="1"/>
  <c r="AM27" i="80"/>
  <c r="AN27" i="80"/>
  <c r="AO27" i="80"/>
  <c r="AT27" i="80"/>
  <c r="AU27" i="80" s="1"/>
  <c r="AW27" i="80"/>
  <c r="L30" i="80"/>
  <c r="N30" i="80"/>
  <c r="AK30" i="80"/>
  <c r="E30" i="80" s="1"/>
  <c r="AM30" i="80"/>
  <c r="AN30" i="80"/>
  <c r="AO30" i="80"/>
  <c r="AT30" i="80"/>
  <c r="AU30" i="80"/>
  <c r="AX30" i="80" s="1"/>
  <c r="AW30" i="80"/>
  <c r="L33" i="80"/>
  <c r="N33" i="80" s="1"/>
  <c r="AK33" i="80"/>
  <c r="AM33" i="80"/>
  <c r="AN33" i="80"/>
  <c r="AO33" i="80"/>
  <c r="AT33" i="80"/>
  <c r="AU33" i="80"/>
  <c r="AX33" i="80" s="1"/>
  <c r="AW33" i="80"/>
  <c r="L36" i="80"/>
  <c r="N36" i="80" s="1"/>
  <c r="AK36" i="80"/>
  <c r="E36" i="80" s="1"/>
  <c r="AM36" i="80"/>
  <c r="AN36" i="80"/>
  <c r="AO36" i="80"/>
  <c r="AT36" i="80"/>
  <c r="AU36" i="80" s="1"/>
  <c r="AX36" i="80" s="1"/>
  <c r="AW36" i="80"/>
  <c r="L39" i="80"/>
  <c r="N39" i="80"/>
  <c r="AK39" i="80"/>
  <c r="E39" i="80" s="1"/>
  <c r="AL39" i="80"/>
  <c r="H39" i="80" s="1"/>
  <c r="AM39" i="80"/>
  <c r="AN39" i="80"/>
  <c r="AP39" i="80" s="1"/>
  <c r="J39" i="80" s="1"/>
  <c r="AQ39" i="80" s="1"/>
  <c r="AO39" i="80"/>
  <c r="AT39" i="80"/>
  <c r="AU39" i="80" s="1"/>
  <c r="AW39" i="80"/>
  <c r="L42" i="80"/>
  <c r="N42" i="80" s="1"/>
  <c r="AK42" i="80"/>
  <c r="E42" i="80" s="1"/>
  <c r="AM42" i="80"/>
  <c r="AN42" i="80"/>
  <c r="AO42" i="80"/>
  <c r="AT42" i="80"/>
  <c r="AU42" i="80"/>
  <c r="AX42" i="80" s="1"/>
  <c r="AW42" i="80"/>
  <c r="L45" i="80"/>
  <c r="N45" i="80" s="1"/>
  <c r="AK45" i="80"/>
  <c r="AM45" i="80"/>
  <c r="AN45" i="80"/>
  <c r="AO45" i="80"/>
  <c r="AT45" i="80"/>
  <c r="AU45" i="80"/>
  <c r="AX45" i="80" s="1"/>
  <c r="AW45" i="80"/>
  <c r="L48" i="80"/>
  <c r="N48" i="80" s="1"/>
  <c r="AK48" i="80"/>
  <c r="E48" i="80" s="1"/>
  <c r="AL48" i="80"/>
  <c r="H48" i="80" s="1"/>
  <c r="AM48" i="80"/>
  <c r="AN48" i="80"/>
  <c r="AO48" i="80"/>
  <c r="AT48" i="80"/>
  <c r="AU48" i="80" s="1"/>
  <c r="AX48" i="80" s="1"/>
  <c r="AW48" i="80"/>
  <c r="L51" i="80"/>
  <c r="N51" i="80"/>
  <c r="AK51" i="80"/>
  <c r="E51" i="80" s="1"/>
  <c r="AL51" i="80"/>
  <c r="H51" i="80" s="1"/>
  <c r="AM51" i="80"/>
  <c r="AN51" i="80"/>
  <c r="AO51" i="80"/>
  <c r="AT51" i="80"/>
  <c r="AU51" i="80" s="1"/>
  <c r="AW51" i="80"/>
  <c r="L18" i="77"/>
  <c r="N18" i="77" s="1"/>
  <c r="AK18" i="77"/>
  <c r="E18" i="77" s="1"/>
  <c r="AM18" i="77"/>
  <c r="AN18" i="77"/>
  <c r="AO18" i="77"/>
  <c r="AT18" i="77"/>
  <c r="AU18" i="77"/>
  <c r="AX18" i="77" s="1"/>
  <c r="AW18" i="77"/>
  <c r="L21" i="77"/>
  <c r="N21" i="77" s="1"/>
  <c r="AK21" i="77"/>
  <c r="E21" i="77" s="1"/>
  <c r="AM21" i="77"/>
  <c r="AN21" i="77"/>
  <c r="AO21" i="77"/>
  <c r="AT21" i="77"/>
  <c r="AU21" i="77"/>
  <c r="AX21" i="77" s="1"/>
  <c r="AW21" i="77"/>
  <c r="L24" i="77"/>
  <c r="N24" i="77" s="1"/>
  <c r="AK24" i="77"/>
  <c r="E24" i="77" s="1"/>
  <c r="AM24" i="77"/>
  <c r="AN24" i="77"/>
  <c r="AO24" i="77"/>
  <c r="AT24" i="77"/>
  <c r="AU24" i="77" s="1"/>
  <c r="AW24" i="77"/>
  <c r="L27" i="77"/>
  <c r="N27" i="77"/>
  <c r="AK27" i="77"/>
  <c r="E27" i="77" s="1"/>
  <c r="AM27" i="77"/>
  <c r="AN27" i="77"/>
  <c r="AO27" i="77"/>
  <c r="AT27" i="77"/>
  <c r="AU27" i="77"/>
  <c r="AX27" i="77" s="1"/>
  <c r="AW27" i="77"/>
  <c r="L30" i="77"/>
  <c r="N30" i="77" s="1"/>
  <c r="BC30" i="77" s="1"/>
  <c r="AK30" i="77"/>
  <c r="E30" i="77" s="1"/>
  <c r="AM30" i="77"/>
  <c r="AN30" i="77"/>
  <c r="AO30" i="77"/>
  <c r="AT30" i="77"/>
  <c r="AU30" i="77"/>
  <c r="AX30" i="77" s="1"/>
  <c r="AW30" i="77"/>
  <c r="L33" i="77"/>
  <c r="N33" i="77" s="1"/>
  <c r="AK33" i="77"/>
  <c r="E33" i="77" s="1"/>
  <c r="AM33" i="77"/>
  <c r="AN33" i="77"/>
  <c r="AO33" i="77"/>
  <c r="AT33" i="77"/>
  <c r="AU33" i="77"/>
  <c r="AX33" i="77" s="1"/>
  <c r="AW33" i="77"/>
  <c r="L36" i="77"/>
  <c r="N36" i="77" s="1"/>
  <c r="BC36" i="77" s="1"/>
  <c r="AK36" i="77"/>
  <c r="E36" i="77" s="1"/>
  <c r="AM36" i="77"/>
  <c r="AN36" i="77"/>
  <c r="AO36" i="77"/>
  <c r="AT36" i="77"/>
  <c r="AU36" i="77" s="1"/>
  <c r="AW36" i="77"/>
  <c r="L39" i="77"/>
  <c r="N39" i="77" s="1"/>
  <c r="AK39" i="77"/>
  <c r="E39" i="77" s="1"/>
  <c r="AM39" i="77"/>
  <c r="AN39" i="77"/>
  <c r="AO39" i="77"/>
  <c r="AT39" i="77"/>
  <c r="AU39" i="77" s="1"/>
  <c r="AX39" i="77" s="1"/>
  <c r="AW39" i="77"/>
  <c r="L42" i="77"/>
  <c r="N42" i="77"/>
  <c r="AK42" i="77"/>
  <c r="E42" i="77" s="1"/>
  <c r="AM42" i="77"/>
  <c r="AN42" i="77"/>
  <c r="AO42" i="77"/>
  <c r="AT42" i="77"/>
  <c r="AU42" i="77"/>
  <c r="AX42" i="77" s="1"/>
  <c r="AW42" i="77"/>
  <c r="L45" i="77"/>
  <c r="N45" i="77" s="1"/>
  <c r="AK45" i="77"/>
  <c r="E45" i="77" s="1"/>
  <c r="BC45" i="77" s="1"/>
  <c r="AM45" i="77"/>
  <c r="AN45" i="77"/>
  <c r="AO45" i="77"/>
  <c r="AT45" i="77"/>
  <c r="AU45" i="77" s="1"/>
  <c r="AX45" i="77" s="1"/>
  <c r="AW45" i="77"/>
  <c r="L48" i="77"/>
  <c r="N48" i="77" s="1"/>
  <c r="AK48" i="77"/>
  <c r="E48" i="77" s="1"/>
  <c r="AM48" i="77"/>
  <c r="AN48" i="77"/>
  <c r="AO48" i="77"/>
  <c r="AT48" i="77"/>
  <c r="AU48" i="77"/>
  <c r="AX48" i="77" s="1"/>
  <c r="AW48" i="77"/>
  <c r="L51" i="77"/>
  <c r="N51" i="77" s="1"/>
  <c r="AK51" i="77"/>
  <c r="E51" i="77" s="1"/>
  <c r="AM51" i="77"/>
  <c r="AN51" i="77"/>
  <c r="AO51" i="77"/>
  <c r="AT51" i="77"/>
  <c r="AU51" i="77"/>
  <c r="AX51" i="77" s="1"/>
  <c r="AW51" i="77"/>
  <c r="L18" i="76"/>
  <c r="N18" i="76"/>
  <c r="AK18" i="76"/>
  <c r="E18" i="76" s="1"/>
  <c r="AM18" i="76"/>
  <c r="AN18" i="76"/>
  <c r="AO18" i="76"/>
  <c r="AT18" i="76"/>
  <c r="AU18" i="76" s="1"/>
  <c r="AX18" i="76" s="1"/>
  <c r="AW18" i="76"/>
  <c r="L21" i="76"/>
  <c r="N21" i="76"/>
  <c r="AK21" i="76"/>
  <c r="E21" i="76" s="1"/>
  <c r="AM21" i="76"/>
  <c r="AN21" i="76"/>
  <c r="AO21" i="76"/>
  <c r="AT21" i="76"/>
  <c r="AU21" i="76" s="1"/>
  <c r="AW21" i="76"/>
  <c r="L24" i="76"/>
  <c r="N24" i="76"/>
  <c r="AK24" i="76"/>
  <c r="E24" i="76" s="1"/>
  <c r="AM24" i="76"/>
  <c r="AN24" i="76"/>
  <c r="AO24" i="76"/>
  <c r="AT24" i="76"/>
  <c r="AU24" i="76"/>
  <c r="AX24" i="76" s="1"/>
  <c r="AW24" i="76"/>
  <c r="L27" i="76"/>
  <c r="N27" i="76" s="1"/>
  <c r="AK27" i="76"/>
  <c r="E27" i="76" s="1"/>
  <c r="AM27" i="76"/>
  <c r="AN27" i="76"/>
  <c r="AO27" i="76"/>
  <c r="AT27" i="76"/>
  <c r="AU27" i="76"/>
  <c r="AX27" i="76" s="1"/>
  <c r="AW27" i="76"/>
  <c r="L30" i="76"/>
  <c r="N30" i="76" s="1"/>
  <c r="AK30" i="76"/>
  <c r="E30" i="76" s="1"/>
  <c r="AM30" i="76"/>
  <c r="AN30" i="76"/>
  <c r="AO30" i="76"/>
  <c r="AT30" i="76"/>
  <c r="AU30" i="76"/>
  <c r="AX30" i="76" s="1"/>
  <c r="AW30" i="76"/>
  <c r="L33" i="76"/>
  <c r="N33" i="76"/>
  <c r="AK33" i="76"/>
  <c r="E33" i="76" s="1"/>
  <c r="AM33" i="76"/>
  <c r="AN33" i="76"/>
  <c r="AO33" i="76"/>
  <c r="AT33" i="76"/>
  <c r="AU33" i="76" s="1"/>
  <c r="AX33" i="76" s="1"/>
  <c r="AW33" i="76"/>
  <c r="L36" i="76"/>
  <c r="N36" i="76"/>
  <c r="AK36" i="76"/>
  <c r="E36" i="76" s="1"/>
  <c r="AM36" i="76"/>
  <c r="AN36" i="76"/>
  <c r="AO36" i="76"/>
  <c r="AT36" i="76"/>
  <c r="AU36" i="76" s="1"/>
  <c r="AW36" i="76"/>
  <c r="L39" i="76"/>
  <c r="N39" i="76" s="1"/>
  <c r="AK39" i="76"/>
  <c r="E39" i="76" s="1"/>
  <c r="AM39" i="76"/>
  <c r="AN39" i="76"/>
  <c r="AO39" i="76"/>
  <c r="AT39" i="76"/>
  <c r="AU39" i="76" s="1"/>
  <c r="AX39" i="76" s="1"/>
  <c r="AW39" i="76"/>
  <c r="L42" i="76"/>
  <c r="N42" i="76" s="1"/>
  <c r="AK42" i="76"/>
  <c r="E42" i="76" s="1"/>
  <c r="AM42" i="76"/>
  <c r="AN42" i="76"/>
  <c r="AO42" i="76"/>
  <c r="AT42" i="76"/>
  <c r="AU42" i="76"/>
  <c r="AW42" i="76"/>
  <c r="L45" i="76"/>
  <c r="N45" i="76" s="1"/>
  <c r="AK45" i="76"/>
  <c r="E45" i="76" s="1"/>
  <c r="BC45" i="76" s="1"/>
  <c r="AM45" i="76"/>
  <c r="AN45" i="76"/>
  <c r="AO45" i="76"/>
  <c r="AT45" i="76"/>
  <c r="AU45" i="76" s="1"/>
  <c r="AX45" i="76" s="1"/>
  <c r="AW45" i="76"/>
  <c r="L48" i="76"/>
  <c r="N48" i="76"/>
  <c r="AK48" i="76"/>
  <c r="E48" i="76" s="1"/>
  <c r="AM48" i="76"/>
  <c r="AN48" i="76"/>
  <c r="AO48" i="76"/>
  <c r="AT48" i="76"/>
  <c r="AU48" i="76"/>
  <c r="AX48" i="76" s="1"/>
  <c r="AW48" i="76"/>
  <c r="L51" i="76"/>
  <c r="N51" i="76" s="1"/>
  <c r="AK51" i="76"/>
  <c r="E51" i="76" s="1"/>
  <c r="AM51" i="76"/>
  <c r="AN51" i="76"/>
  <c r="AO51" i="76"/>
  <c r="AT51" i="76"/>
  <c r="AU51" i="76"/>
  <c r="AX51" i="76" s="1"/>
  <c r="AW51" i="76"/>
  <c r="L18" i="74"/>
  <c r="N18" i="74" s="1"/>
  <c r="AK18" i="74"/>
  <c r="E18" i="74" s="1"/>
  <c r="AM18" i="74"/>
  <c r="AN18" i="74"/>
  <c r="AO18" i="74"/>
  <c r="AT18" i="74"/>
  <c r="AU18" i="74"/>
  <c r="AX18" i="74" s="1"/>
  <c r="AW18" i="74"/>
  <c r="L21" i="74"/>
  <c r="N21" i="74" s="1"/>
  <c r="AK21" i="74"/>
  <c r="E21" i="74" s="1"/>
  <c r="AM21" i="74"/>
  <c r="AN21" i="74"/>
  <c r="AO21" i="74"/>
  <c r="AT21" i="74"/>
  <c r="AU21" i="74"/>
  <c r="AX21" i="74" s="1"/>
  <c r="AW21" i="74"/>
  <c r="L24" i="74"/>
  <c r="N24" i="74" s="1"/>
  <c r="AK24" i="74"/>
  <c r="E24" i="74" s="1"/>
  <c r="AM24" i="74"/>
  <c r="AN24" i="74"/>
  <c r="AO24" i="74"/>
  <c r="AT24" i="74"/>
  <c r="AU24" i="74"/>
  <c r="AX24" i="74" s="1"/>
  <c r="AW24" i="74"/>
  <c r="L27" i="74"/>
  <c r="N27" i="74" s="1"/>
  <c r="AK27" i="74"/>
  <c r="E27" i="74" s="1"/>
  <c r="AL27" i="74"/>
  <c r="H27" i="74" s="1"/>
  <c r="AM27" i="74"/>
  <c r="AN27" i="74"/>
  <c r="AO27" i="74"/>
  <c r="AT27" i="74"/>
  <c r="AU27" i="74" s="1"/>
  <c r="AX27" i="74" s="1"/>
  <c r="AW27" i="74"/>
  <c r="L30" i="74"/>
  <c r="N30" i="74" s="1"/>
  <c r="AK30" i="74"/>
  <c r="E30" i="74" s="1"/>
  <c r="AM30" i="74"/>
  <c r="AN30" i="74"/>
  <c r="AO30" i="74"/>
  <c r="AT30" i="74"/>
  <c r="AU30" i="74" s="1"/>
  <c r="AX30" i="74" s="1"/>
  <c r="AW30" i="74"/>
  <c r="L33" i="74"/>
  <c r="N33" i="74" s="1"/>
  <c r="AK33" i="74"/>
  <c r="E33" i="74" s="1"/>
  <c r="AM33" i="74"/>
  <c r="AN33" i="74"/>
  <c r="AO33" i="74"/>
  <c r="AT33" i="74"/>
  <c r="AU33" i="74" s="1"/>
  <c r="AX33" i="74" s="1"/>
  <c r="AW33" i="74"/>
  <c r="L36" i="74"/>
  <c r="N36" i="74" s="1"/>
  <c r="AK36" i="74"/>
  <c r="E36" i="74" s="1"/>
  <c r="AM36" i="74"/>
  <c r="AN36" i="74"/>
  <c r="AO36" i="74"/>
  <c r="AT36" i="74"/>
  <c r="AU36" i="74"/>
  <c r="AX36" i="74" s="1"/>
  <c r="AW36" i="74"/>
  <c r="L39" i="74"/>
  <c r="N39" i="74" s="1"/>
  <c r="BC39" i="74" s="1"/>
  <c r="AK39" i="74"/>
  <c r="E39" i="74" s="1"/>
  <c r="AL39" i="74"/>
  <c r="H39" i="74" s="1"/>
  <c r="AM39" i="74"/>
  <c r="AN39" i="74"/>
  <c r="AO39" i="74"/>
  <c r="AT39" i="74"/>
  <c r="AU39" i="74" s="1"/>
  <c r="AX39" i="74" s="1"/>
  <c r="AW39" i="74"/>
  <c r="L42" i="74"/>
  <c r="N42" i="74" s="1"/>
  <c r="AK42" i="74"/>
  <c r="E42" i="74" s="1"/>
  <c r="AM42" i="74"/>
  <c r="AN42" i="74"/>
  <c r="AO42" i="74"/>
  <c r="AT42" i="74"/>
  <c r="AU42" i="74"/>
  <c r="AX42" i="74" s="1"/>
  <c r="AW42" i="74"/>
  <c r="L45" i="74"/>
  <c r="N45" i="74" s="1"/>
  <c r="AK45" i="74"/>
  <c r="E45" i="74" s="1"/>
  <c r="BC45" i="74" s="1"/>
  <c r="AL45" i="74"/>
  <c r="H45" i="74" s="1"/>
  <c r="AM45" i="74"/>
  <c r="AN45" i="74"/>
  <c r="AO45" i="74"/>
  <c r="AT45" i="74"/>
  <c r="AU45" i="74" s="1"/>
  <c r="AX45" i="74" s="1"/>
  <c r="AW45" i="74"/>
  <c r="L48" i="74"/>
  <c r="N48" i="74" s="1"/>
  <c r="AK48" i="74"/>
  <c r="E48" i="74" s="1"/>
  <c r="AM48" i="74"/>
  <c r="AN48" i="74"/>
  <c r="AO48" i="74"/>
  <c r="AT48" i="74"/>
  <c r="AU48" i="74"/>
  <c r="AX48" i="74" s="1"/>
  <c r="AW48" i="74"/>
  <c r="L51" i="74"/>
  <c r="N51" i="74" s="1"/>
  <c r="AK51" i="74"/>
  <c r="E51" i="74" s="1"/>
  <c r="BC51" i="74" s="1"/>
  <c r="AL51" i="74"/>
  <c r="H51" i="74" s="1"/>
  <c r="AM51" i="74"/>
  <c r="AN51" i="74"/>
  <c r="AO51" i="74"/>
  <c r="AT51" i="74"/>
  <c r="AU51" i="74" s="1"/>
  <c r="AX51" i="74" s="1"/>
  <c r="AW51" i="74"/>
  <c r="BD30" i="100" l="1"/>
  <c r="BE30" i="100"/>
  <c r="BD33" i="100"/>
  <c r="BF33" i="100"/>
  <c r="BH33" i="100" s="1"/>
  <c r="BF39" i="99"/>
  <c r="BH39" i="99" s="1"/>
  <c r="I24" i="99"/>
  <c r="BF24" i="99"/>
  <c r="BH24" i="99" s="1"/>
  <c r="BF51" i="98"/>
  <c r="BH51" i="98" s="1"/>
  <c r="BD33" i="104"/>
  <c r="BB48" i="102"/>
  <c r="BD48" i="102" s="1"/>
  <c r="AR24" i="102"/>
  <c r="AS24" i="102" s="1"/>
  <c r="AV24" i="102" s="1"/>
  <c r="F24" i="102" s="1"/>
  <c r="AY24" i="102" s="1"/>
  <c r="G24" i="102" s="1"/>
  <c r="I24" i="102"/>
  <c r="AR36" i="102"/>
  <c r="AS36" i="102" s="1"/>
  <c r="AV36" i="102" s="1"/>
  <c r="F36" i="102" s="1"/>
  <c r="AY36" i="102" s="1"/>
  <c r="G36" i="102" s="1"/>
  <c r="I36" i="102"/>
  <c r="BA27" i="96"/>
  <c r="AR18" i="96"/>
  <c r="AS18" i="96" s="1"/>
  <c r="AV18" i="96" s="1"/>
  <c r="F18" i="96" s="1"/>
  <c r="AY18" i="96" s="1"/>
  <c r="G18" i="96" s="1"/>
  <c r="AP33" i="96"/>
  <c r="J33" i="96" s="1"/>
  <c r="AQ33" i="96" s="1"/>
  <c r="AP30" i="96"/>
  <c r="J30" i="96" s="1"/>
  <c r="AQ30" i="96" s="1"/>
  <c r="BA42" i="96"/>
  <c r="I45" i="94"/>
  <c r="I24" i="95"/>
  <c r="AP21" i="95"/>
  <c r="J21" i="95" s="1"/>
  <c r="AQ21" i="95" s="1"/>
  <c r="AR21" i="95" s="1"/>
  <c r="AS21" i="95" s="1"/>
  <c r="AV21" i="95" s="1"/>
  <c r="F21" i="95" s="1"/>
  <c r="AY21" i="95" s="1"/>
  <c r="G21" i="95" s="1"/>
  <c r="I42" i="92"/>
  <c r="I30" i="92"/>
  <c r="AP51" i="92"/>
  <c r="J51" i="92" s="1"/>
  <c r="AQ51" i="92" s="1"/>
  <c r="AR18" i="92"/>
  <c r="AS18" i="92" s="1"/>
  <c r="AV18" i="92" s="1"/>
  <c r="F18" i="92" s="1"/>
  <c r="AY18" i="92" s="1"/>
  <c r="G18" i="92" s="1"/>
  <c r="BA18" i="92" s="1"/>
  <c r="AP21" i="92"/>
  <c r="J21" i="92" s="1"/>
  <c r="AQ21" i="92" s="1"/>
  <c r="AR27" i="93"/>
  <c r="AS27" i="93" s="1"/>
  <c r="AV27" i="93" s="1"/>
  <c r="F27" i="93" s="1"/>
  <c r="AY27" i="93" s="1"/>
  <c r="G27" i="93" s="1"/>
  <c r="AR51" i="93"/>
  <c r="AS51" i="93" s="1"/>
  <c r="AV51" i="93" s="1"/>
  <c r="F51" i="93" s="1"/>
  <c r="AY51" i="93" s="1"/>
  <c r="G51" i="93" s="1"/>
  <c r="AP24" i="89"/>
  <c r="J24" i="89" s="1"/>
  <c r="AQ24" i="89" s="1"/>
  <c r="AR24" i="89" s="1"/>
  <c r="AS24" i="89" s="1"/>
  <c r="AV24" i="89" s="1"/>
  <c r="F24" i="89" s="1"/>
  <c r="AY24" i="89" s="1"/>
  <c r="G24" i="89" s="1"/>
  <c r="AP51" i="89"/>
  <c r="J51" i="89" s="1"/>
  <c r="AQ51" i="89" s="1"/>
  <c r="AP18" i="89"/>
  <c r="J18" i="89" s="1"/>
  <c r="AQ18" i="89" s="1"/>
  <c r="AP27" i="89"/>
  <c r="J27" i="89" s="1"/>
  <c r="AQ27" i="89" s="1"/>
  <c r="I39" i="88"/>
  <c r="AR39" i="88"/>
  <c r="AS39" i="88" s="1"/>
  <c r="AV39" i="88" s="1"/>
  <c r="F39" i="88" s="1"/>
  <c r="AY39" i="88" s="1"/>
  <c r="G39" i="88" s="1"/>
  <c r="AZ39" i="88" s="1"/>
  <c r="BB36" i="88"/>
  <c r="BD36" i="88" s="1"/>
  <c r="BB45" i="88"/>
  <c r="BD45" i="88" s="1"/>
  <c r="AP27" i="88"/>
  <c r="J27" i="88" s="1"/>
  <c r="AQ27" i="88" s="1"/>
  <c r="I36" i="88"/>
  <c r="AR18" i="88"/>
  <c r="AS18" i="88" s="1"/>
  <c r="AV18" i="88" s="1"/>
  <c r="F18" i="88" s="1"/>
  <c r="AY18" i="88" s="1"/>
  <c r="G18" i="88" s="1"/>
  <c r="AZ18" i="88" s="1"/>
  <c r="AP21" i="88"/>
  <c r="J21" i="88" s="1"/>
  <c r="AQ21" i="88" s="1"/>
  <c r="AR45" i="87"/>
  <c r="AS45" i="87" s="1"/>
  <c r="AV45" i="87" s="1"/>
  <c r="F45" i="87" s="1"/>
  <c r="AY45" i="87" s="1"/>
  <c r="G45" i="87" s="1"/>
  <c r="AR39" i="87"/>
  <c r="AS39" i="87" s="1"/>
  <c r="AV39" i="87" s="1"/>
  <c r="F39" i="87" s="1"/>
  <c r="AY39" i="87" s="1"/>
  <c r="G39" i="87" s="1"/>
  <c r="AZ39" i="87" s="1"/>
  <c r="H45" i="87"/>
  <c r="I51" i="87"/>
  <c r="AP24" i="87"/>
  <c r="J24" i="87" s="1"/>
  <c r="AQ24" i="87" s="1"/>
  <c r="I24" i="87" s="1"/>
  <c r="BD18" i="112"/>
  <c r="BE18" i="112"/>
  <c r="BE45" i="111"/>
  <c r="BD45" i="111"/>
  <c r="BE42" i="113"/>
  <c r="BD42" i="113"/>
  <c r="BA24" i="106"/>
  <c r="I21" i="106"/>
  <c r="AR21" i="106"/>
  <c r="AS21" i="106" s="1"/>
  <c r="AV21" i="106" s="1"/>
  <c r="F21" i="106" s="1"/>
  <c r="AZ42" i="108"/>
  <c r="AR30" i="108"/>
  <c r="AS30" i="108" s="1"/>
  <c r="AV30" i="108" s="1"/>
  <c r="F30" i="108" s="1"/>
  <c r="AY30" i="108" s="1"/>
  <c r="G30" i="108" s="1"/>
  <c r="BB27" i="108"/>
  <c r="BD27" i="108" s="1"/>
  <c r="AR24" i="108"/>
  <c r="AS24" i="108" s="1"/>
  <c r="AV24" i="108" s="1"/>
  <c r="F24" i="108" s="1"/>
  <c r="I24" i="108"/>
  <c r="AL51" i="84"/>
  <c r="H51" i="84" s="1"/>
  <c r="AP27" i="81"/>
  <c r="J27" i="81" s="1"/>
  <c r="AQ27" i="81" s="1"/>
  <c r="AL51" i="81"/>
  <c r="H51" i="81" s="1"/>
  <c r="AL48" i="81"/>
  <c r="H48" i="81" s="1"/>
  <c r="AL27" i="81"/>
  <c r="H27" i="81" s="1"/>
  <c r="AL36" i="80"/>
  <c r="H36" i="80" s="1"/>
  <c r="BC48" i="77"/>
  <c r="BC33" i="76"/>
  <c r="BC27" i="74"/>
  <c r="BC24" i="74"/>
  <c r="BE24" i="112"/>
  <c r="BD24" i="112"/>
  <c r="BE30" i="112"/>
  <c r="BD30" i="112"/>
  <c r="BD51" i="111"/>
  <c r="BE51" i="111"/>
  <c r="BD18" i="111"/>
  <c r="BE18" i="111"/>
  <c r="BE33" i="114"/>
  <c r="BD33" i="114"/>
  <c r="BE45" i="113"/>
  <c r="BD45" i="113"/>
  <c r="BD27" i="113"/>
  <c r="BE27" i="113"/>
  <c r="BA21" i="121"/>
  <c r="AZ21" i="121"/>
  <c r="AZ27" i="119"/>
  <c r="BA27" i="119"/>
  <c r="BA30" i="118"/>
  <c r="AZ30" i="118"/>
  <c r="BE18" i="117"/>
  <c r="BD18" i="117"/>
  <c r="BE39" i="117"/>
  <c r="BD39" i="117"/>
  <c r="BA30" i="116"/>
  <c r="AZ30" i="116"/>
  <c r="AR42" i="106"/>
  <c r="AS42" i="106" s="1"/>
  <c r="AV42" i="106" s="1"/>
  <c r="F42" i="106" s="1"/>
  <c r="AY42" i="106" s="1"/>
  <c r="G42" i="106" s="1"/>
  <c r="I42" i="106"/>
  <c r="AZ33" i="106"/>
  <c r="AZ39" i="106"/>
  <c r="I36" i="106"/>
  <c r="AR36" i="106"/>
  <c r="AS36" i="106" s="1"/>
  <c r="AV36" i="106" s="1"/>
  <c r="F36" i="106" s="1"/>
  <c r="BB30" i="108"/>
  <c r="BD30" i="108" s="1"/>
  <c r="AR39" i="108"/>
  <c r="AS39" i="108" s="1"/>
  <c r="AV39" i="108" s="1"/>
  <c r="F39" i="108" s="1"/>
  <c r="AY39" i="108" s="1"/>
  <c r="G39" i="108" s="1"/>
  <c r="I39" i="108"/>
  <c r="AR33" i="108"/>
  <c r="AS33" i="108" s="1"/>
  <c r="AV33" i="108" s="1"/>
  <c r="F33" i="108" s="1"/>
  <c r="I33" i="108"/>
  <c r="E21" i="81"/>
  <c r="BC21" i="81" s="1"/>
  <c r="AL21" i="81"/>
  <c r="H21" i="81" s="1"/>
  <c r="E51" i="82"/>
  <c r="AL51" i="82"/>
  <c r="H51" i="82" s="1"/>
  <c r="AR48" i="87"/>
  <c r="AS48" i="87" s="1"/>
  <c r="AV48" i="87" s="1"/>
  <c r="F48" i="87" s="1"/>
  <c r="AY48" i="87" s="1"/>
  <c r="G48" i="87" s="1"/>
  <c r="AZ48" i="87" s="1"/>
  <c r="I48" i="87"/>
  <c r="AL48" i="74"/>
  <c r="AL42" i="74"/>
  <c r="H42" i="74" s="1"/>
  <c r="AL36" i="74"/>
  <c r="H36" i="74" s="1"/>
  <c r="AP27" i="74"/>
  <c r="J27" i="74" s="1"/>
  <c r="AQ27" i="74" s="1"/>
  <c r="AX42" i="76"/>
  <c r="AX36" i="76"/>
  <c r="BC51" i="77"/>
  <c r="AP51" i="80"/>
  <c r="J51" i="80" s="1"/>
  <c r="AQ51" i="80" s="1"/>
  <c r="I51" i="80" s="1"/>
  <c r="E45" i="80"/>
  <c r="BC45" i="80" s="1"/>
  <c r="AL45" i="80"/>
  <c r="H45" i="80" s="1"/>
  <c r="AX39" i="80"/>
  <c r="AP27" i="80"/>
  <c r="J27" i="80" s="1"/>
  <c r="AQ27" i="80" s="1"/>
  <c r="AR27" i="80" s="1"/>
  <c r="AS27" i="80" s="1"/>
  <c r="AV27" i="80" s="1"/>
  <c r="F27" i="80" s="1"/>
  <c r="AY27" i="80" s="1"/>
  <c r="G27" i="80" s="1"/>
  <c r="E21" i="80"/>
  <c r="AL21" i="80"/>
  <c r="H21" i="80" s="1"/>
  <c r="AX51" i="81"/>
  <c r="AX33" i="81"/>
  <c r="E42" i="82"/>
  <c r="BC42" i="82" s="1"/>
  <c r="AL42" i="82"/>
  <c r="H42" i="82" s="1"/>
  <c r="E39" i="81"/>
  <c r="AL39" i="81"/>
  <c r="H39" i="81" s="1"/>
  <c r="E36" i="81"/>
  <c r="BC36" i="81" s="1"/>
  <c r="AL36" i="81"/>
  <c r="H36" i="81" s="1"/>
  <c r="BC36" i="74"/>
  <c r="AL18" i="74"/>
  <c r="BC30" i="76"/>
  <c r="AX21" i="76"/>
  <c r="AX36" i="77"/>
  <c r="AX24" i="77"/>
  <c r="BC24" i="77"/>
  <c r="AX51" i="80"/>
  <c r="E33" i="80"/>
  <c r="AL33" i="80"/>
  <c r="H33" i="80" s="1"/>
  <c r="AX27" i="80"/>
  <c r="E45" i="81"/>
  <c r="AL45" i="81"/>
  <c r="H45" i="81" s="1"/>
  <c r="AX24" i="81"/>
  <c r="AX18" i="81"/>
  <c r="AX48" i="82"/>
  <c r="BC36" i="83"/>
  <c r="I27" i="99"/>
  <c r="AV27" i="99"/>
  <c r="AW27" i="99" s="1"/>
  <c r="AZ27" i="99" s="1"/>
  <c r="F27" i="99" s="1"/>
  <c r="AY21" i="108"/>
  <c r="G21" i="108" s="1"/>
  <c r="BB21" i="108"/>
  <c r="BD21" i="108" s="1"/>
  <c r="I21" i="99"/>
  <c r="AV21" i="99"/>
  <c r="AW21" i="99" s="1"/>
  <c r="AZ21" i="99" s="1"/>
  <c r="F21" i="99" s="1"/>
  <c r="BC48" i="100"/>
  <c r="G48" i="100" s="1"/>
  <c r="BF48" i="100"/>
  <c r="BH48" i="100" s="1"/>
  <c r="AP39" i="81"/>
  <c r="J39" i="81" s="1"/>
  <c r="AQ39" i="81" s="1"/>
  <c r="BC30" i="83"/>
  <c r="AX42" i="84"/>
  <c r="AL42" i="84"/>
  <c r="H42" i="84" s="1"/>
  <c r="AX39" i="84"/>
  <c r="AX36" i="84"/>
  <c r="AL36" i="84"/>
  <c r="H36" i="84" s="1"/>
  <c r="AX33" i="84"/>
  <c r="AX30" i="84"/>
  <c r="AL30" i="84"/>
  <c r="H30" i="84" s="1"/>
  <c r="AX27" i="84"/>
  <c r="AX24" i="84"/>
  <c r="AL24" i="84"/>
  <c r="AX21" i="84"/>
  <c r="AX18" i="84"/>
  <c r="AL18" i="84"/>
  <c r="H18" i="84" s="1"/>
  <c r="BB45" i="87"/>
  <c r="BD45" i="87" s="1"/>
  <c r="AR36" i="93"/>
  <c r="AS36" i="93" s="1"/>
  <c r="AV36" i="93" s="1"/>
  <c r="F36" i="93" s="1"/>
  <c r="BB48" i="94"/>
  <c r="BD48" i="94" s="1"/>
  <c r="I33" i="94"/>
  <c r="I51" i="96"/>
  <c r="AP42" i="93"/>
  <c r="J42" i="93" s="1"/>
  <c r="AQ42" i="93" s="1"/>
  <c r="BB48" i="107"/>
  <c r="BD48" i="107" s="1"/>
  <c r="BE24" i="99"/>
  <c r="BD24" i="99"/>
  <c r="BB33" i="106"/>
  <c r="BD33" i="106" s="1"/>
  <c r="AP18" i="87"/>
  <c r="J18" i="87" s="1"/>
  <c r="AQ18" i="87" s="1"/>
  <c r="AR39" i="102"/>
  <c r="AS39" i="102" s="1"/>
  <c r="AV39" i="102" s="1"/>
  <c r="F39" i="102" s="1"/>
  <c r="I39" i="102"/>
  <c r="AP18" i="94"/>
  <c r="J18" i="94" s="1"/>
  <c r="AQ18" i="94" s="1"/>
  <c r="BC21" i="82"/>
  <c r="BC27" i="83"/>
  <c r="AP45" i="84"/>
  <c r="J45" i="84" s="1"/>
  <c r="AQ45" i="84" s="1"/>
  <c r="BB36" i="87"/>
  <c r="BD36" i="87" s="1"/>
  <c r="AP39" i="94"/>
  <c r="J39" i="94" s="1"/>
  <c r="AQ39" i="94" s="1"/>
  <c r="AP51" i="94"/>
  <c r="J51" i="94" s="1"/>
  <c r="AQ51" i="94" s="1"/>
  <c r="I42" i="102"/>
  <c r="AR42" i="102"/>
  <c r="AS42" i="102" s="1"/>
  <c r="AV42" i="102" s="1"/>
  <c r="F42" i="102" s="1"/>
  <c r="BC42" i="76"/>
  <c r="BC39" i="77"/>
  <c r="BC33" i="77"/>
  <c r="BB42" i="88"/>
  <c r="BD42" i="88" s="1"/>
  <c r="BB42" i="92"/>
  <c r="BD42" i="92" s="1"/>
  <c r="BA48" i="92"/>
  <c r="I39" i="95"/>
  <c r="BB42" i="96"/>
  <c r="BD42" i="96" s="1"/>
  <c r="BB51" i="93"/>
  <c r="BD51" i="93" s="1"/>
  <c r="BF24" i="98"/>
  <c r="BH24" i="98" s="1"/>
  <c r="BB21" i="107"/>
  <c r="BD21" i="107" s="1"/>
  <c r="AV42" i="99"/>
  <c r="AW42" i="99" s="1"/>
  <c r="AZ42" i="99" s="1"/>
  <c r="F42" i="99" s="1"/>
  <c r="I42" i="99"/>
  <c r="AP30" i="89"/>
  <c r="J30" i="89" s="1"/>
  <c r="AQ30" i="89" s="1"/>
  <c r="BE39" i="99"/>
  <c r="BD39" i="99"/>
  <c r="AP27" i="94"/>
  <c r="J27" i="94" s="1"/>
  <c r="AQ27" i="94" s="1"/>
  <c r="AY30" i="106"/>
  <c r="G30" i="106" s="1"/>
  <c r="BB30" i="106"/>
  <c r="BD30" i="106" s="1"/>
  <c r="BB24" i="106"/>
  <c r="BD24" i="106" s="1"/>
  <c r="AR18" i="108"/>
  <c r="AS18" i="108" s="1"/>
  <c r="AV18" i="108" s="1"/>
  <c r="F18" i="108" s="1"/>
  <c r="I18" i="108"/>
  <c r="AV36" i="100"/>
  <c r="AW36" i="100" s="1"/>
  <c r="AZ36" i="100" s="1"/>
  <c r="F36" i="100" s="1"/>
  <c r="BC36" i="100" s="1"/>
  <c r="G36" i="100" s="1"/>
  <c r="I36" i="100"/>
  <c r="AV42" i="100"/>
  <c r="AW42" i="100" s="1"/>
  <c r="AZ42" i="100" s="1"/>
  <c r="F42" i="100" s="1"/>
  <c r="BC42" i="100" s="1"/>
  <c r="G42" i="100" s="1"/>
  <c r="I42" i="100"/>
  <c r="AV39" i="100"/>
  <c r="AW39" i="100" s="1"/>
  <c r="AZ39" i="100" s="1"/>
  <c r="F39" i="100" s="1"/>
  <c r="BC39" i="100" s="1"/>
  <c r="G39" i="100" s="1"/>
  <c r="I39" i="100"/>
  <c r="BF39" i="100"/>
  <c r="BH39" i="100" s="1"/>
  <c r="AV45" i="99"/>
  <c r="AW45" i="99" s="1"/>
  <c r="AZ45" i="99" s="1"/>
  <c r="F45" i="99" s="1"/>
  <c r="BC45" i="99" s="1"/>
  <c r="G45" i="99" s="1"/>
  <c r="I45" i="99"/>
  <c r="AV48" i="99"/>
  <c r="AW48" i="99" s="1"/>
  <c r="AZ48" i="99" s="1"/>
  <c r="F48" i="99" s="1"/>
  <c r="I48" i="99"/>
  <c r="BF45" i="99"/>
  <c r="BH45" i="99" s="1"/>
  <c r="I51" i="99"/>
  <c r="AV51" i="99"/>
  <c r="AW51" i="99" s="1"/>
  <c r="AZ51" i="99" s="1"/>
  <c r="F51" i="99" s="1"/>
  <c r="AV18" i="99"/>
  <c r="AW18" i="99" s="1"/>
  <c r="AZ18" i="99" s="1"/>
  <c r="F18" i="99" s="1"/>
  <c r="I18" i="99"/>
  <c r="BD42" i="104"/>
  <c r="BF42" i="104"/>
  <c r="BH42" i="104" s="1"/>
  <c r="I39" i="104"/>
  <c r="AV39" i="104"/>
  <c r="AW39" i="104" s="1"/>
  <c r="AZ39" i="104" s="1"/>
  <c r="F39" i="104" s="1"/>
  <c r="I21" i="104"/>
  <c r="AV21" i="104"/>
  <c r="AW21" i="104" s="1"/>
  <c r="AZ21" i="104" s="1"/>
  <c r="F21" i="104" s="1"/>
  <c r="BF51" i="104"/>
  <c r="BH51" i="104" s="1"/>
  <c r="BD51" i="104"/>
  <c r="AV36" i="104"/>
  <c r="AW36" i="104" s="1"/>
  <c r="AZ36" i="104" s="1"/>
  <c r="F36" i="104" s="1"/>
  <c r="I36" i="104"/>
  <c r="I30" i="104"/>
  <c r="AV30" i="104"/>
  <c r="AW30" i="104" s="1"/>
  <c r="AZ30" i="104" s="1"/>
  <c r="F30" i="104" s="1"/>
  <c r="AV18" i="104"/>
  <c r="AW18" i="104" s="1"/>
  <c r="AZ18" i="104" s="1"/>
  <c r="F18" i="104" s="1"/>
  <c r="BC18" i="104" s="1"/>
  <c r="G18" i="104" s="1"/>
  <c r="I18" i="104"/>
  <c r="I45" i="102"/>
  <c r="AR45" i="102"/>
  <c r="AS45" i="102" s="1"/>
  <c r="AV45" i="102" s="1"/>
  <c r="F45" i="102" s="1"/>
  <c r="I51" i="102"/>
  <c r="AR51" i="102"/>
  <c r="AS51" i="102" s="1"/>
  <c r="AV51" i="102" s="1"/>
  <c r="F51" i="102" s="1"/>
  <c r="AY51" i="102" s="1"/>
  <c r="G51" i="102" s="1"/>
  <c r="I21" i="102"/>
  <c r="AR21" i="102"/>
  <c r="AS21" i="102" s="1"/>
  <c r="AV21" i="102" s="1"/>
  <c r="F21" i="102" s="1"/>
  <c r="AY21" i="102" s="1"/>
  <c r="G21" i="102" s="1"/>
  <c r="AR27" i="102"/>
  <c r="AS27" i="102" s="1"/>
  <c r="AV27" i="102" s="1"/>
  <c r="F27" i="102" s="1"/>
  <c r="I27" i="102"/>
  <c r="BA51" i="108"/>
  <c r="AZ51" i="108"/>
  <c r="BB51" i="108"/>
  <c r="BD51" i="108" s="1"/>
  <c r="I27" i="107"/>
  <c r="AR27" i="107"/>
  <c r="AS27" i="107" s="1"/>
  <c r="AV27" i="107" s="1"/>
  <c r="F27" i="107" s="1"/>
  <c r="AY27" i="107" s="1"/>
  <c r="G27" i="107" s="1"/>
  <c r="I42" i="107"/>
  <c r="AR42" i="107"/>
  <c r="AS42" i="107" s="1"/>
  <c r="AV42" i="107" s="1"/>
  <c r="F42" i="107" s="1"/>
  <c r="AY42" i="107" s="1"/>
  <c r="G42" i="107" s="1"/>
  <c r="BA36" i="107"/>
  <c r="AZ36" i="107"/>
  <c r="I18" i="107"/>
  <c r="AR18" i="107"/>
  <c r="AS18" i="107" s="1"/>
  <c r="AV18" i="107" s="1"/>
  <c r="F18" i="107" s="1"/>
  <c r="AY18" i="107" s="1"/>
  <c r="G18" i="107" s="1"/>
  <c r="I30" i="107"/>
  <c r="AR30" i="107"/>
  <c r="AS30" i="107" s="1"/>
  <c r="AV30" i="107" s="1"/>
  <c r="F30" i="107" s="1"/>
  <c r="AY30" i="107" s="1"/>
  <c r="G30" i="107" s="1"/>
  <c r="BB24" i="107"/>
  <c r="BD24" i="107" s="1"/>
  <c r="I33" i="107"/>
  <c r="AR33" i="107"/>
  <c r="AS33" i="107" s="1"/>
  <c r="AV33" i="107" s="1"/>
  <c r="F33" i="107" s="1"/>
  <c r="BB36" i="107"/>
  <c r="BD36" i="107" s="1"/>
  <c r="BA21" i="107"/>
  <c r="AZ21" i="107"/>
  <c r="BA48" i="107"/>
  <c r="AZ48" i="107"/>
  <c r="BA39" i="107"/>
  <c r="AZ39" i="107"/>
  <c r="BA24" i="107"/>
  <c r="AZ24" i="107"/>
  <c r="I45" i="107"/>
  <c r="AR45" i="107"/>
  <c r="AS45" i="107" s="1"/>
  <c r="AV45" i="107" s="1"/>
  <c r="F45" i="107" s="1"/>
  <c r="I51" i="107"/>
  <c r="AR51" i="107"/>
  <c r="AS51" i="107" s="1"/>
  <c r="AV51" i="107" s="1"/>
  <c r="F51" i="107" s="1"/>
  <c r="I18" i="106"/>
  <c r="AR18" i="106"/>
  <c r="AS18" i="106" s="1"/>
  <c r="AV18" i="106" s="1"/>
  <c r="F18" i="106" s="1"/>
  <c r="I36" i="98"/>
  <c r="AV36" i="98"/>
  <c r="AW36" i="98" s="1"/>
  <c r="AZ36" i="98" s="1"/>
  <c r="F36" i="98" s="1"/>
  <c r="I45" i="98"/>
  <c r="AV45" i="98"/>
  <c r="AW45" i="98" s="1"/>
  <c r="AZ45" i="98" s="1"/>
  <c r="F45" i="98" s="1"/>
  <c r="BC45" i="98" s="1"/>
  <c r="G45" i="98" s="1"/>
  <c r="I27" i="98"/>
  <c r="AV27" i="98"/>
  <c r="AW27" i="98" s="1"/>
  <c r="AZ27" i="98" s="1"/>
  <c r="F27" i="98" s="1"/>
  <c r="BC27" i="98" s="1"/>
  <c r="G27" i="98" s="1"/>
  <c r="I21" i="98"/>
  <c r="AV21" i="98"/>
  <c r="AW21" i="98" s="1"/>
  <c r="AZ21" i="98" s="1"/>
  <c r="F21" i="98" s="1"/>
  <c r="BC21" i="98" s="1"/>
  <c r="G21" i="98" s="1"/>
  <c r="I30" i="98"/>
  <c r="AV30" i="98"/>
  <c r="AW30" i="98" s="1"/>
  <c r="AZ30" i="98" s="1"/>
  <c r="F30" i="98" s="1"/>
  <c r="BC30" i="98" s="1"/>
  <c r="G30" i="98" s="1"/>
  <c r="BE39" i="98"/>
  <c r="BD39" i="98"/>
  <c r="I42" i="98"/>
  <c r="AV42" i="98"/>
  <c r="AW42" i="98" s="1"/>
  <c r="AZ42" i="98" s="1"/>
  <c r="F42" i="98" s="1"/>
  <c r="BC42" i="98" s="1"/>
  <c r="G42" i="98" s="1"/>
  <c r="I48" i="98"/>
  <c r="AV48" i="98"/>
  <c r="AW48" i="98" s="1"/>
  <c r="AZ48" i="98" s="1"/>
  <c r="F48" i="98" s="1"/>
  <c r="BE24" i="98"/>
  <c r="BD24" i="98"/>
  <c r="I18" i="98"/>
  <c r="AV18" i="98"/>
  <c r="AW18" i="98" s="1"/>
  <c r="AZ18" i="98" s="1"/>
  <c r="F18" i="98" s="1"/>
  <c r="BC18" i="98" s="1"/>
  <c r="G18" i="98" s="1"/>
  <c r="BE51" i="98"/>
  <c r="BD51" i="98"/>
  <c r="I33" i="98"/>
  <c r="AV33" i="98"/>
  <c r="AW33" i="98" s="1"/>
  <c r="AZ33" i="98" s="1"/>
  <c r="F33" i="98" s="1"/>
  <c r="BC33" i="98" s="1"/>
  <c r="G33" i="98" s="1"/>
  <c r="AP33" i="89"/>
  <c r="J33" i="89" s="1"/>
  <c r="AQ33" i="89" s="1"/>
  <c r="AP36" i="89"/>
  <c r="J36" i="89" s="1"/>
  <c r="AQ36" i="89" s="1"/>
  <c r="BB24" i="89"/>
  <c r="BD24" i="89" s="1"/>
  <c r="BB21" i="89"/>
  <c r="BD21" i="89" s="1"/>
  <c r="BA21" i="89"/>
  <c r="I24" i="89"/>
  <c r="I21" i="89"/>
  <c r="BB42" i="89"/>
  <c r="BD42" i="89" s="1"/>
  <c r="AP39" i="89"/>
  <c r="J39" i="89" s="1"/>
  <c r="AQ39" i="89" s="1"/>
  <c r="AR48" i="88"/>
  <c r="AS48" i="88" s="1"/>
  <c r="AV48" i="88" s="1"/>
  <c r="F48" i="88" s="1"/>
  <c r="AY48" i="88" s="1"/>
  <c r="G48" i="88" s="1"/>
  <c r="I48" i="88"/>
  <c r="AP30" i="88"/>
  <c r="J30" i="88" s="1"/>
  <c r="AQ30" i="88" s="1"/>
  <c r="AP24" i="88"/>
  <c r="J24" i="88" s="1"/>
  <c r="AQ24" i="88" s="1"/>
  <c r="BB30" i="87"/>
  <c r="BD30" i="87" s="1"/>
  <c r="BB39" i="87"/>
  <c r="BD39" i="87" s="1"/>
  <c r="AR21" i="87"/>
  <c r="AS21" i="87" s="1"/>
  <c r="AV21" i="87" s="1"/>
  <c r="F21" i="87" s="1"/>
  <c r="AY21" i="87" s="1"/>
  <c r="G21" i="87" s="1"/>
  <c r="BA21" i="87" s="1"/>
  <c r="BB42" i="87"/>
  <c r="BD42" i="87" s="1"/>
  <c r="AP33" i="87"/>
  <c r="J33" i="87" s="1"/>
  <c r="AQ33" i="87" s="1"/>
  <c r="AR24" i="87"/>
  <c r="AS24" i="87" s="1"/>
  <c r="AV24" i="87" s="1"/>
  <c r="F24" i="87" s="1"/>
  <c r="BB27" i="96"/>
  <c r="BD27" i="96" s="1"/>
  <c r="BB39" i="96"/>
  <c r="BD39" i="96" s="1"/>
  <c r="I24" i="96"/>
  <c r="BB45" i="96"/>
  <c r="BD45" i="96" s="1"/>
  <c r="AZ39" i="96"/>
  <c r="I27" i="96"/>
  <c r="I39" i="96"/>
  <c r="AR36" i="96"/>
  <c r="AS36" i="96" s="1"/>
  <c r="AV36" i="96" s="1"/>
  <c r="F36" i="96" s="1"/>
  <c r="AP48" i="96"/>
  <c r="J48" i="96" s="1"/>
  <c r="AQ48" i="96" s="1"/>
  <c r="AP21" i="96"/>
  <c r="J21" i="96" s="1"/>
  <c r="AQ21" i="96" s="1"/>
  <c r="AR36" i="94"/>
  <c r="AS36" i="94" s="1"/>
  <c r="AV36" i="94" s="1"/>
  <c r="F36" i="94" s="1"/>
  <c r="BB33" i="94"/>
  <c r="BD33" i="94" s="1"/>
  <c r="BB45" i="94"/>
  <c r="BD45" i="94" s="1"/>
  <c r="AP30" i="94"/>
  <c r="J30" i="94" s="1"/>
  <c r="AQ30" i="94" s="1"/>
  <c r="AP42" i="94"/>
  <c r="J42" i="94" s="1"/>
  <c r="AQ42" i="94" s="1"/>
  <c r="AR27" i="95"/>
  <c r="AS27" i="95" s="1"/>
  <c r="AV27" i="95" s="1"/>
  <c r="F27" i="95" s="1"/>
  <c r="AP33" i="95"/>
  <c r="J33" i="95" s="1"/>
  <c r="AQ33" i="95" s="1"/>
  <c r="I33" i="95" s="1"/>
  <c r="AP30" i="95"/>
  <c r="J30" i="95" s="1"/>
  <c r="AQ30" i="95" s="1"/>
  <c r="AP48" i="95"/>
  <c r="J48" i="95" s="1"/>
  <c r="AQ48" i="95" s="1"/>
  <c r="AP42" i="95"/>
  <c r="J42" i="95" s="1"/>
  <c r="AQ42" i="95" s="1"/>
  <c r="AP51" i="95"/>
  <c r="J51" i="95" s="1"/>
  <c r="AQ51" i="95" s="1"/>
  <c r="AY36" i="92"/>
  <c r="G36" i="92" s="1"/>
  <c r="AZ36" i="92" s="1"/>
  <c r="BB36" i="92"/>
  <c r="BD36" i="92" s="1"/>
  <c r="I24" i="92"/>
  <c r="BD45" i="92"/>
  <c r="BB48" i="92"/>
  <c r="BD48" i="92" s="1"/>
  <c r="AP27" i="92"/>
  <c r="J27" i="92" s="1"/>
  <c r="AQ27" i="92" s="1"/>
  <c r="I36" i="92"/>
  <c r="I48" i="92"/>
  <c r="AP33" i="92"/>
  <c r="J33" i="92" s="1"/>
  <c r="AQ33" i="92" s="1"/>
  <c r="AR33" i="95"/>
  <c r="AS33" i="95" s="1"/>
  <c r="AV33" i="95" s="1"/>
  <c r="F33" i="95" s="1"/>
  <c r="AY33" i="95" s="1"/>
  <c r="G33" i="95" s="1"/>
  <c r="AP45" i="95"/>
  <c r="J45" i="95" s="1"/>
  <c r="AQ45" i="95" s="1"/>
  <c r="AP18" i="95"/>
  <c r="J18" i="95" s="1"/>
  <c r="AQ18" i="95" s="1"/>
  <c r="AY33" i="93"/>
  <c r="G33" i="93" s="1"/>
  <c r="BB33" i="93"/>
  <c r="BD33" i="93" s="1"/>
  <c r="I33" i="93"/>
  <c r="BB21" i="93"/>
  <c r="BD21" i="93" s="1"/>
  <c r="AP48" i="93"/>
  <c r="J48" i="93" s="1"/>
  <c r="AQ48" i="93" s="1"/>
  <c r="AP24" i="93"/>
  <c r="J24" i="93" s="1"/>
  <c r="AQ24" i="93" s="1"/>
  <c r="AP30" i="93"/>
  <c r="J30" i="93" s="1"/>
  <c r="AQ30" i="93" s="1"/>
  <c r="AP18" i="93"/>
  <c r="J18" i="93" s="1"/>
  <c r="AQ18" i="93" s="1"/>
  <c r="I36" i="97"/>
  <c r="AR36" i="97"/>
  <c r="AS36" i="97" s="1"/>
  <c r="AV36" i="97" s="1"/>
  <c r="F36" i="97" s="1"/>
  <c r="AY36" i="97" s="1"/>
  <c r="G36" i="97" s="1"/>
  <c r="I51" i="97"/>
  <c r="AR51" i="97"/>
  <c r="AS51" i="97" s="1"/>
  <c r="AV51" i="97" s="1"/>
  <c r="F51" i="97" s="1"/>
  <c r="AY51" i="97" s="1"/>
  <c r="G51" i="97" s="1"/>
  <c r="H27" i="97"/>
  <c r="H18" i="97"/>
  <c r="H30" i="97"/>
  <c r="H42" i="97"/>
  <c r="I24" i="97"/>
  <c r="AR24" i="97"/>
  <c r="AS24" i="97" s="1"/>
  <c r="AV24" i="97" s="1"/>
  <c r="F24" i="97" s="1"/>
  <c r="AY24" i="97" s="1"/>
  <c r="G24" i="97" s="1"/>
  <c r="I21" i="97"/>
  <c r="AR21" i="97"/>
  <c r="AS21" i="97" s="1"/>
  <c r="AV21" i="97" s="1"/>
  <c r="F21" i="97" s="1"/>
  <c r="AY21" i="97" s="1"/>
  <c r="G21" i="97" s="1"/>
  <c r="H39" i="97"/>
  <c r="I33" i="97"/>
  <c r="AR33" i="97"/>
  <c r="AS33" i="97" s="1"/>
  <c r="AV33" i="97" s="1"/>
  <c r="F33" i="97" s="1"/>
  <c r="AY33" i="97" s="1"/>
  <c r="G33" i="97" s="1"/>
  <c r="H21" i="97"/>
  <c r="H33" i="97"/>
  <c r="H45" i="97"/>
  <c r="AP39" i="97"/>
  <c r="J39" i="97" s="1"/>
  <c r="AQ39" i="97" s="1"/>
  <c r="AP42" i="97"/>
  <c r="J42" i="97" s="1"/>
  <c r="AQ42" i="97" s="1"/>
  <c r="H51" i="97"/>
  <c r="I18" i="97"/>
  <c r="AR18" i="97"/>
  <c r="AS18" i="97" s="1"/>
  <c r="AV18" i="97" s="1"/>
  <c r="F18" i="97" s="1"/>
  <c r="AY18" i="97" s="1"/>
  <c r="G18" i="97" s="1"/>
  <c r="H24" i="97"/>
  <c r="H36" i="97"/>
  <c r="H48" i="97"/>
  <c r="AP27" i="97"/>
  <c r="J27" i="97" s="1"/>
  <c r="AQ27" i="97" s="1"/>
  <c r="AP30" i="97"/>
  <c r="J30" i="97" s="1"/>
  <c r="AQ30" i="97" s="1"/>
  <c r="AP45" i="97"/>
  <c r="J45" i="97" s="1"/>
  <c r="AQ45" i="97" s="1"/>
  <c r="AP48" i="97"/>
  <c r="J48" i="97" s="1"/>
  <c r="AQ48" i="97" s="1"/>
  <c r="BA18" i="96"/>
  <c r="AZ18" i="96"/>
  <c r="BA45" i="96"/>
  <c r="AZ45" i="96"/>
  <c r="BB18" i="96"/>
  <c r="BD18" i="96" s="1"/>
  <c r="BA24" i="96"/>
  <c r="AZ24" i="96"/>
  <c r="BB24" i="96"/>
  <c r="BD24" i="96" s="1"/>
  <c r="BA36" i="95"/>
  <c r="AZ36" i="95"/>
  <c r="BA39" i="95"/>
  <c r="AZ39" i="95"/>
  <c r="BB24" i="95"/>
  <c r="BD24" i="95" s="1"/>
  <c r="BA24" i="95"/>
  <c r="AZ24" i="95"/>
  <c r="BB36" i="95"/>
  <c r="BD36" i="95" s="1"/>
  <c r="BB39" i="95"/>
  <c r="BD39" i="95" s="1"/>
  <c r="BA24" i="94"/>
  <c r="AZ24" i="94"/>
  <c r="BA21" i="94"/>
  <c r="AZ21" i="94"/>
  <c r="BB24" i="94"/>
  <c r="BD24" i="94" s="1"/>
  <c r="BA45" i="94"/>
  <c r="AZ45" i="94"/>
  <c r="BA33" i="94"/>
  <c r="AZ33" i="94"/>
  <c r="BA48" i="94"/>
  <c r="AZ48" i="94"/>
  <c r="BB21" i="94"/>
  <c r="BD21" i="94" s="1"/>
  <c r="BA27" i="93"/>
  <c r="AZ27" i="93"/>
  <c r="BA21" i="93"/>
  <c r="AZ21" i="93"/>
  <c r="BA39" i="93"/>
  <c r="AZ39" i="93"/>
  <c r="BB45" i="93"/>
  <c r="BD45" i="93" s="1"/>
  <c r="BA33" i="93"/>
  <c r="AZ33" i="93"/>
  <c r="BB39" i="93"/>
  <c r="BD39" i="93" s="1"/>
  <c r="BA45" i="93"/>
  <c r="AZ45" i="93"/>
  <c r="BB27" i="93"/>
  <c r="BD27" i="93" s="1"/>
  <c r="BA51" i="93"/>
  <c r="AZ51" i="93"/>
  <c r="BA30" i="92"/>
  <c r="AZ30" i="92"/>
  <c r="BA24" i="92"/>
  <c r="AZ24" i="92"/>
  <c r="BB30" i="92"/>
  <c r="BD30" i="92" s="1"/>
  <c r="BA39" i="92"/>
  <c r="AZ39" i="92"/>
  <c r="BB39" i="92"/>
  <c r="BD39" i="92" s="1"/>
  <c r="BB24" i="92"/>
  <c r="BD24" i="92" s="1"/>
  <c r="I21" i="91"/>
  <c r="AR21" i="91"/>
  <c r="AS21" i="91" s="1"/>
  <c r="AV21" i="91" s="1"/>
  <c r="F21" i="91" s="1"/>
  <c r="AY21" i="91" s="1"/>
  <c r="G21" i="91" s="1"/>
  <c r="I45" i="91"/>
  <c r="AR45" i="91"/>
  <c r="AS45" i="91" s="1"/>
  <c r="AV45" i="91" s="1"/>
  <c r="F45" i="91" s="1"/>
  <c r="AY45" i="91" s="1"/>
  <c r="G45" i="91" s="1"/>
  <c r="H24" i="91"/>
  <c r="H36" i="91"/>
  <c r="H48" i="91"/>
  <c r="I33" i="91"/>
  <c r="AR33" i="91"/>
  <c r="AS33" i="91" s="1"/>
  <c r="AV33" i="91" s="1"/>
  <c r="F33" i="91" s="1"/>
  <c r="AY33" i="91" s="1"/>
  <c r="G33" i="91" s="1"/>
  <c r="AP24" i="91"/>
  <c r="J24" i="91" s="1"/>
  <c r="AQ24" i="91" s="1"/>
  <c r="I18" i="91"/>
  <c r="AR18" i="91"/>
  <c r="AS18" i="91" s="1"/>
  <c r="AV18" i="91" s="1"/>
  <c r="F18" i="91" s="1"/>
  <c r="AY18" i="91" s="1"/>
  <c r="G18" i="91" s="1"/>
  <c r="H27" i="91"/>
  <c r="H39" i="91"/>
  <c r="H51" i="91"/>
  <c r="AP39" i="91"/>
  <c r="J39" i="91" s="1"/>
  <c r="AQ39" i="91" s="1"/>
  <c r="I42" i="91"/>
  <c r="AR42" i="91"/>
  <c r="AS42" i="91" s="1"/>
  <c r="AV42" i="91" s="1"/>
  <c r="F42" i="91" s="1"/>
  <c r="AY42" i="91" s="1"/>
  <c r="G42" i="91" s="1"/>
  <c r="I30" i="91"/>
  <c r="AR30" i="91"/>
  <c r="AS30" i="91" s="1"/>
  <c r="AV30" i="91" s="1"/>
  <c r="F30" i="91" s="1"/>
  <c r="AY30" i="91" s="1"/>
  <c r="G30" i="91" s="1"/>
  <c r="H18" i="91"/>
  <c r="H30" i="91"/>
  <c r="H42" i="91"/>
  <c r="AP36" i="91"/>
  <c r="J36" i="91" s="1"/>
  <c r="AQ36" i="91" s="1"/>
  <c r="H21" i="91"/>
  <c r="H33" i="91"/>
  <c r="H45" i="91"/>
  <c r="AP27" i="91"/>
  <c r="J27" i="91" s="1"/>
  <c r="AQ27" i="91" s="1"/>
  <c r="AP51" i="91"/>
  <c r="J51" i="91" s="1"/>
  <c r="AQ51" i="91" s="1"/>
  <c r="AP48" i="91"/>
  <c r="J48" i="91" s="1"/>
  <c r="AQ48" i="91" s="1"/>
  <c r="BA45" i="89"/>
  <c r="AZ45" i="89"/>
  <c r="I48" i="89"/>
  <c r="AR48" i="89"/>
  <c r="AS48" i="89" s="1"/>
  <c r="AV48" i="89" s="1"/>
  <c r="F48" i="89" s="1"/>
  <c r="AY48" i="89" s="1"/>
  <c r="G48" i="89" s="1"/>
  <c r="BB45" i="89"/>
  <c r="BD45" i="89" s="1"/>
  <c r="BA42" i="89"/>
  <c r="AZ42" i="89"/>
  <c r="BA33" i="88"/>
  <c r="AZ33" i="88"/>
  <c r="BA18" i="88"/>
  <c r="BB33" i="88"/>
  <c r="BD33" i="88" s="1"/>
  <c r="BA48" i="88"/>
  <c r="AZ48" i="88"/>
  <c r="I27" i="88"/>
  <c r="AR27" i="88"/>
  <c r="AS27" i="88" s="1"/>
  <c r="AV27" i="88" s="1"/>
  <c r="F27" i="88" s="1"/>
  <c r="AY27" i="88" s="1"/>
  <c r="G27" i="88" s="1"/>
  <c r="BA45" i="88"/>
  <c r="AZ45" i="88"/>
  <c r="BB18" i="88"/>
  <c r="BD18" i="88" s="1"/>
  <c r="BA51" i="88"/>
  <c r="AZ51" i="88"/>
  <c r="BA36" i="88"/>
  <c r="AZ36" i="88"/>
  <c r="BA42" i="88"/>
  <c r="AZ42" i="88"/>
  <c r="BB51" i="88"/>
  <c r="BD51" i="88" s="1"/>
  <c r="BA39" i="88"/>
  <c r="BA51" i="87"/>
  <c r="AZ51" i="87"/>
  <c r="BA48" i="87"/>
  <c r="I27" i="87"/>
  <c r="AR27" i="87"/>
  <c r="AS27" i="87" s="1"/>
  <c r="AV27" i="87" s="1"/>
  <c r="F27" i="87" s="1"/>
  <c r="AY27" i="87" s="1"/>
  <c r="G27" i="87" s="1"/>
  <c r="BA45" i="87"/>
  <c r="AZ45" i="87"/>
  <c r="BB48" i="87"/>
  <c r="BD48" i="87" s="1"/>
  <c r="BA39" i="87"/>
  <c r="BA36" i="87"/>
  <c r="AZ36" i="87"/>
  <c r="BA42" i="87"/>
  <c r="AZ42" i="87"/>
  <c r="BA30" i="87"/>
  <c r="AZ30" i="87"/>
  <c r="BB51" i="87"/>
  <c r="BD51" i="87" s="1"/>
  <c r="AP48" i="84"/>
  <c r="J48" i="84" s="1"/>
  <c r="AQ48" i="84" s="1"/>
  <c r="AR48" i="84" s="1"/>
  <c r="AS48" i="84" s="1"/>
  <c r="AV48" i="84" s="1"/>
  <c r="F48" i="84" s="1"/>
  <c r="AY48" i="84" s="1"/>
  <c r="G48" i="84" s="1"/>
  <c r="BA48" i="84" s="1"/>
  <c r="BC42" i="84"/>
  <c r="BC36" i="84"/>
  <c r="BC48" i="84"/>
  <c r="AP51" i="84"/>
  <c r="J51" i="84" s="1"/>
  <c r="AQ51" i="84" s="1"/>
  <c r="AR51" i="84" s="1"/>
  <c r="AS51" i="84" s="1"/>
  <c r="AV51" i="84" s="1"/>
  <c r="F51" i="84" s="1"/>
  <c r="AY51" i="84" s="1"/>
  <c r="G51" i="84" s="1"/>
  <c r="AZ51" i="84" s="1"/>
  <c r="AP42" i="84"/>
  <c r="J42" i="84" s="1"/>
  <c r="AQ42" i="84" s="1"/>
  <c r="AL39" i="84"/>
  <c r="H39" i="84" s="1"/>
  <c r="AL33" i="84"/>
  <c r="H33" i="84" s="1"/>
  <c r="AP30" i="84"/>
  <c r="J30" i="84" s="1"/>
  <c r="AQ30" i="84" s="1"/>
  <c r="AR30" i="84" s="1"/>
  <c r="AS30" i="84" s="1"/>
  <c r="AV30" i="84" s="1"/>
  <c r="F30" i="84" s="1"/>
  <c r="AY30" i="84" s="1"/>
  <c r="G30" i="84" s="1"/>
  <c r="AL27" i="84"/>
  <c r="H27" i="84" s="1"/>
  <c r="AL21" i="84"/>
  <c r="H21" i="84" s="1"/>
  <c r="BC42" i="83"/>
  <c r="BC45" i="83"/>
  <c r="BC51" i="83"/>
  <c r="BC24" i="83"/>
  <c r="BC21" i="83"/>
  <c r="BC18" i="83"/>
  <c r="BC51" i="82"/>
  <c r="AP48" i="82"/>
  <c r="J48" i="82" s="1"/>
  <c r="AQ48" i="82" s="1"/>
  <c r="AR48" i="82" s="1"/>
  <c r="AS48" i="82" s="1"/>
  <c r="AV48" i="82" s="1"/>
  <c r="F48" i="82" s="1"/>
  <c r="AY48" i="82" s="1"/>
  <c r="G48" i="82" s="1"/>
  <c r="BC48" i="82"/>
  <c r="AP45" i="82"/>
  <c r="J45" i="82" s="1"/>
  <c r="AQ45" i="82" s="1"/>
  <c r="AR45" i="82" s="1"/>
  <c r="AS45" i="82" s="1"/>
  <c r="AV45" i="82" s="1"/>
  <c r="F45" i="82" s="1"/>
  <c r="AY45" i="82" s="1"/>
  <c r="G45" i="82" s="1"/>
  <c r="BA45" i="82" s="1"/>
  <c r="AP42" i="82"/>
  <c r="J42" i="82" s="1"/>
  <c r="AQ42" i="82" s="1"/>
  <c r="AR42" i="82" s="1"/>
  <c r="AS42" i="82" s="1"/>
  <c r="AV42" i="82" s="1"/>
  <c r="F42" i="82" s="1"/>
  <c r="AY42" i="82" s="1"/>
  <c r="G42" i="82" s="1"/>
  <c r="AZ42" i="82" s="1"/>
  <c r="AL36" i="82"/>
  <c r="H36" i="82" s="1"/>
  <c r="AL33" i="82"/>
  <c r="H33" i="82" s="1"/>
  <c r="BC27" i="82"/>
  <c r="BC45" i="82"/>
  <c r="BC30" i="82"/>
  <c r="AP51" i="82"/>
  <c r="J51" i="82" s="1"/>
  <c r="AQ51" i="82" s="1"/>
  <c r="AR51" i="82" s="1"/>
  <c r="AS51" i="82" s="1"/>
  <c r="AV51" i="82" s="1"/>
  <c r="F51" i="82" s="1"/>
  <c r="AY51" i="82" s="1"/>
  <c r="AL39" i="82"/>
  <c r="H39" i="82" s="1"/>
  <c r="BC33" i="82"/>
  <c r="BC24" i="82"/>
  <c r="BC18" i="82"/>
  <c r="AP33" i="81"/>
  <c r="J33" i="81" s="1"/>
  <c r="AQ33" i="81" s="1"/>
  <c r="AR33" i="81" s="1"/>
  <c r="AS33" i="81" s="1"/>
  <c r="AV33" i="81" s="1"/>
  <c r="F33" i="81" s="1"/>
  <c r="AY33" i="81" s="1"/>
  <c r="G33" i="81" s="1"/>
  <c r="AP21" i="81"/>
  <c r="J21" i="81" s="1"/>
  <c r="AQ21" i="81" s="1"/>
  <c r="I21" i="81" s="1"/>
  <c r="AL42" i="81"/>
  <c r="H42" i="81" s="1"/>
  <c r="AP36" i="81"/>
  <c r="J36" i="81" s="1"/>
  <c r="AQ36" i="81" s="1"/>
  <c r="AR36" i="81" s="1"/>
  <c r="AS36" i="81" s="1"/>
  <c r="AV36" i="81" s="1"/>
  <c r="F36" i="81" s="1"/>
  <c r="AY36" i="81" s="1"/>
  <c r="AL30" i="81"/>
  <c r="H30" i="81" s="1"/>
  <c r="AP24" i="81"/>
  <c r="J24" i="81" s="1"/>
  <c r="AQ24" i="81" s="1"/>
  <c r="I24" i="81" s="1"/>
  <c r="AP18" i="81"/>
  <c r="J18" i="81" s="1"/>
  <c r="AQ18" i="81" s="1"/>
  <c r="AP45" i="80"/>
  <c r="J45" i="80" s="1"/>
  <c r="AQ45" i="80" s="1"/>
  <c r="AR45" i="80" s="1"/>
  <c r="AS45" i="80" s="1"/>
  <c r="AV45" i="80" s="1"/>
  <c r="F45" i="80" s="1"/>
  <c r="AP21" i="80"/>
  <c r="J21" i="80" s="1"/>
  <c r="AQ21" i="80" s="1"/>
  <c r="AP48" i="80"/>
  <c r="J48" i="80" s="1"/>
  <c r="AQ48" i="80" s="1"/>
  <c r="AL42" i="80"/>
  <c r="H42" i="80" s="1"/>
  <c r="AP36" i="80"/>
  <c r="J36" i="80" s="1"/>
  <c r="AQ36" i="80" s="1"/>
  <c r="AL30" i="80"/>
  <c r="H30" i="80" s="1"/>
  <c r="AP24" i="80"/>
  <c r="J24" i="80" s="1"/>
  <c r="AQ24" i="80" s="1"/>
  <c r="AR24" i="80" s="1"/>
  <c r="AS24" i="80" s="1"/>
  <c r="AV24" i="80" s="1"/>
  <c r="F24" i="80" s="1"/>
  <c r="BC21" i="77"/>
  <c r="BC42" i="77"/>
  <c r="BC27" i="77"/>
  <c r="BC18" i="77"/>
  <c r="BC51" i="76"/>
  <c r="BC39" i="76"/>
  <c r="BC27" i="76"/>
  <c r="BC48" i="76"/>
  <c r="BC36" i="76"/>
  <c r="BC24" i="76"/>
  <c r="AL33" i="74"/>
  <c r="H33" i="74" s="1"/>
  <c r="AL24" i="74"/>
  <c r="H24" i="74" s="1"/>
  <c r="AP51" i="74"/>
  <c r="J51" i="74" s="1"/>
  <c r="AQ51" i="74" s="1"/>
  <c r="AP45" i="74"/>
  <c r="J45" i="74" s="1"/>
  <c r="AQ45" i="74" s="1"/>
  <c r="I45" i="74" s="1"/>
  <c r="AP39" i="74"/>
  <c r="J39" i="74" s="1"/>
  <c r="AQ39" i="74" s="1"/>
  <c r="AL30" i="74"/>
  <c r="H30" i="74" s="1"/>
  <c r="AL21" i="74"/>
  <c r="H21" i="74" s="1"/>
  <c r="BA51" i="84"/>
  <c r="I45" i="84"/>
  <c r="BC30" i="84"/>
  <c r="BC18" i="84"/>
  <c r="I48" i="84"/>
  <c r="AR45" i="84"/>
  <c r="AS45" i="84" s="1"/>
  <c r="AV45" i="84" s="1"/>
  <c r="F45" i="84" s="1"/>
  <c r="AY45" i="84" s="1"/>
  <c r="G45" i="84" s="1"/>
  <c r="BC33" i="84"/>
  <c r="BC27" i="84"/>
  <c r="BC21" i="84"/>
  <c r="BC24" i="84"/>
  <c r="BC51" i="84"/>
  <c r="BC45" i="84"/>
  <c r="BC39" i="84"/>
  <c r="AL51" i="83"/>
  <c r="AP51" i="83" s="1"/>
  <c r="J51" i="83" s="1"/>
  <c r="AQ51" i="83" s="1"/>
  <c r="AL48" i="83"/>
  <c r="AL45" i="83"/>
  <c r="AL42" i="83"/>
  <c r="AP42" i="83" s="1"/>
  <c r="J42" i="83" s="1"/>
  <c r="AQ42" i="83" s="1"/>
  <c r="AL39" i="83"/>
  <c r="AL36" i="83"/>
  <c r="AL33" i="83"/>
  <c r="AP33" i="83" s="1"/>
  <c r="J33" i="83" s="1"/>
  <c r="AQ33" i="83" s="1"/>
  <c r="AL30" i="83"/>
  <c r="AL27" i="83"/>
  <c r="AL24" i="83"/>
  <c r="AP24" i="83" s="1"/>
  <c r="J24" i="83" s="1"/>
  <c r="AQ24" i="83" s="1"/>
  <c r="AL21" i="83"/>
  <c r="AP21" i="83" s="1"/>
  <c r="J21" i="83" s="1"/>
  <c r="AQ21" i="83" s="1"/>
  <c r="AL18" i="83"/>
  <c r="BA42" i="82"/>
  <c r="BC36" i="82"/>
  <c r="AL30" i="82"/>
  <c r="AL27" i="82"/>
  <c r="AP27" i="82" s="1"/>
  <c r="J27" i="82" s="1"/>
  <c r="AQ27" i="82" s="1"/>
  <c r="AL24" i="82"/>
  <c r="AL21" i="82"/>
  <c r="AL18" i="82"/>
  <c r="AP18" i="82" s="1"/>
  <c r="J18" i="82" s="1"/>
  <c r="AQ18" i="82" s="1"/>
  <c r="I27" i="81"/>
  <c r="AR27" i="81"/>
  <c r="AS27" i="81" s="1"/>
  <c r="AV27" i="81" s="1"/>
  <c r="F27" i="81" s="1"/>
  <c r="BC45" i="81"/>
  <c r="BC33" i="81"/>
  <c r="AR39" i="81"/>
  <c r="AS39" i="81" s="1"/>
  <c r="AV39" i="81" s="1"/>
  <c r="F39" i="81" s="1"/>
  <c r="AY39" i="81" s="1"/>
  <c r="BC18" i="81"/>
  <c r="BC48" i="81"/>
  <c r="BC24" i="81"/>
  <c r="AR21" i="81"/>
  <c r="AS21" i="81" s="1"/>
  <c r="AV21" i="81" s="1"/>
  <c r="F21" i="81" s="1"/>
  <c r="AY21" i="81" s="1"/>
  <c r="G21" i="81" s="1"/>
  <c r="BC42" i="81"/>
  <c r="BC30" i="81"/>
  <c r="BC51" i="81"/>
  <c r="BC39" i="81"/>
  <c r="BC27" i="81"/>
  <c r="AR24" i="81"/>
  <c r="AS24" i="81" s="1"/>
  <c r="AV24" i="81" s="1"/>
  <c r="F24" i="81" s="1"/>
  <c r="AY24" i="81" s="1"/>
  <c r="G24" i="81" s="1"/>
  <c r="I45" i="80"/>
  <c r="BC51" i="80"/>
  <c r="AR48" i="80"/>
  <c r="AS48" i="80" s="1"/>
  <c r="AV48" i="80" s="1"/>
  <c r="F48" i="80" s="1"/>
  <c r="AY48" i="80" s="1"/>
  <c r="G48" i="80" s="1"/>
  <c r="BC39" i="80"/>
  <c r="AR36" i="80"/>
  <c r="AS36" i="80" s="1"/>
  <c r="AV36" i="80" s="1"/>
  <c r="F36" i="80" s="1"/>
  <c r="AY36" i="80" s="1"/>
  <c r="G36" i="80" s="1"/>
  <c r="BC27" i="80"/>
  <c r="I24" i="80"/>
  <c r="BC18" i="80"/>
  <c r="BC48" i="80"/>
  <c r="BC36" i="80"/>
  <c r="BC24" i="80"/>
  <c r="BC42" i="80"/>
  <c r="I39" i="80"/>
  <c r="AR39" i="80"/>
  <c r="AS39" i="80" s="1"/>
  <c r="AV39" i="80" s="1"/>
  <c r="F39" i="80" s="1"/>
  <c r="AY39" i="80" s="1"/>
  <c r="G39" i="80" s="1"/>
  <c r="BC30" i="80"/>
  <c r="I27" i="80"/>
  <c r="BC33" i="80"/>
  <c r="BC21" i="80"/>
  <c r="AL18" i="80"/>
  <c r="AP45" i="77"/>
  <c r="J45" i="77" s="1"/>
  <c r="AQ45" i="77" s="1"/>
  <c r="AL51" i="77"/>
  <c r="AL48" i="77"/>
  <c r="AL45" i="77"/>
  <c r="AL42" i="77"/>
  <c r="AL39" i="77"/>
  <c r="AL36" i="77"/>
  <c r="AL33" i="77"/>
  <c r="AP33" i="77" s="1"/>
  <c r="J33" i="77" s="1"/>
  <c r="AQ33" i="77" s="1"/>
  <c r="AL30" i="77"/>
  <c r="AP30" i="77" s="1"/>
  <c r="J30" i="77" s="1"/>
  <c r="AQ30" i="77" s="1"/>
  <c r="AL27" i="77"/>
  <c r="AL24" i="77"/>
  <c r="AL21" i="77"/>
  <c r="AP21" i="77" s="1"/>
  <c r="J21" i="77" s="1"/>
  <c r="AQ21" i="77" s="1"/>
  <c r="AL18" i="77"/>
  <c r="BC21" i="76"/>
  <c r="AP51" i="76"/>
  <c r="J51" i="76" s="1"/>
  <c r="AQ51" i="76" s="1"/>
  <c r="BC18" i="76"/>
  <c r="AL51" i="76"/>
  <c r="AL48" i="76"/>
  <c r="AP48" i="76" s="1"/>
  <c r="J48" i="76" s="1"/>
  <c r="AQ48" i="76" s="1"/>
  <c r="AL45" i="76"/>
  <c r="AL42" i="76"/>
  <c r="AP42" i="76" s="1"/>
  <c r="J42" i="76" s="1"/>
  <c r="AQ42" i="76" s="1"/>
  <c r="AL39" i="76"/>
  <c r="AL36" i="76"/>
  <c r="AP36" i="76" s="1"/>
  <c r="J36" i="76" s="1"/>
  <c r="AQ36" i="76" s="1"/>
  <c r="AL33" i="76"/>
  <c r="AL30" i="76"/>
  <c r="AL27" i="76"/>
  <c r="AP27" i="76" s="1"/>
  <c r="J27" i="76" s="1"/>
  <c r="AQ27" i="76" s="1"/>
  <c r="AL24" i="76"/>
  <c r="AL21" i="76"/>
  <c r="AL18" i="76"/>
  <c r="I39" i="74"/>
  <c r="AR39" i="74"/>
  <c r="AS39" i="74" s="1"/>
  <c r="AV39" i="74" s="1"/>
  <c r="F39" i="74" s="1"/>
  <c r="AY39" i="74" s="1"/>
  <c r="G39" i="74" s="1"/>
  <c r="I27" i="74"/>
  <c r="AR27" i="74"/>
  <c r="AS27" i="74" s="1"/>
  <c r="AV27" i="74" s="1"/>
  <c r="F27" i="74" s="1"/>
  <c r="AY27" i="74" s="1"/>
  <c r="G27" i="74" s="1"/>
  <c r="BC33" i="74"/>
  <c r="AP33" i="74"/>
  <c r="J33" i="74" s="1"/>
  <c r="AQ33" i="74" s="1"/>
  <c r="BC21" i="74"/>
  <c r="BC48" i="74"/>
  <c r="BC42" i="74"/>
  <c r="BC30" i="74"/>
  <c r="AP30" i="74"/>
  <c r="J30" i="74" s="1"/>
  <c r="AQ30" i="74" s="1"/>
  <c r="BC18" i="74"/>
  <c r="L18" i="73"/>
  <c r="N18" i="73" s="1"/>
  <c r="AO18" i="73"/>
  <c r="E18" i="73" s="1"/>
  <c r="AQ18" i="73"/>
  <c r="AR18" i="73"/>
  <c r="AS18" i="73"/>
  <c r="AX18" i="73"/>
  <c r="AY18" i="73"/>
  <c r="BB18" i="73" s="1"/>
  <c r="BA18" i="73"/>
  <c r="L21" i="73"/>
  <c r="N21" i="73" s="1"/>
  <c r="AO21" i="73"/>
  <c r="E21" i="73" s="1"/>
  <c r="AQ21" i="73"/>
  <c r="AR21" i="73"/>
  <c r="AS21" i="73"/>
  <c r="AX21" i="73"/>
  <c r="AY21" i="73" s="1"/>
  <c r="BB21" i="73" s="1"/>
  <c r="BA21" i="73"/>
  <c r="L24" i="73"/>
  <c r="N24" i="73" s="1"/>
  <c r="AO24" i="73"/>
  <c r="AQ24" i="73"/>
  <c r="AR24" i="73"/>
  <c r="AS24" i="73"/>
  <c r="AX24" i="73"/>
  <c r="AY24" i="73"/>
  <c r="BA24" i="73"/>
  <c r="L27" i="73"/>
  <c r="N27" i="73" s="1"/>
  <c r="AO27" i="73"/>
  <c r="E27" i="73" s="1"/>
  <c r="AQ27" i="73"/>
  <c r="AR27" i="73"/>
  <c r="AS27" i="73"/>
  <c r="AX27" i="73"/>
  <c r="AY27" i="73"/>
  <c r="BA27" i="73"/>
  <c r="L30" i="73"/>
  <c r="N30" i="73" s="1"/>
  <c r="AO30" i="73"/>
  <c r="E30" i="73" s="1"/>
  <c r="AQ30" i="73"/>
  <c r="AR30" i="73"/>
  <c r="AS30" i="73"/>
  <c r="AX30" i="73"/>
  <c r="AY30" i="73"/>
  <c r="BB30" i="73" s="1"/>
  <c r="BA30" i="73"/>
  <c r="L33" i="73"/>
  <c r="N33" i="73" s="1"/>
  <c r="AO33" i="73"/>
  <c r="AQ33" i="73"/>
  <c r="AR33" i="73"/>
  <c r="AS33" i="73"/>
  <c r="AX33" i="73"/>
  <c r="AY33" i="73"/>
  <c r="BA33" i="73"/>
  <c r="L36" i="73"/>
  <c r="N36" i="73" s="1"/>
  <c r="AO36" i="73"/>
  <c r="E36" i="73" s="1"/>
  <c r="AQ36" i="73"/>
  <c r="AR36" i="73"/>
  <c r="AS36" i="73"/>
  <c r="AX36" i="73"/>
  <c r="AY36" i="73"/>
  <c r="BA36" i="73"/>
  <c r="L39" i="73"/>
  <c r="N39" i="73" s="1"/>
  <c r="AO39" i="73"/>
  <c r="E39" i="73" s="1"/>
  <c r="AQ39" i="73"/>
  <c r="AR39" i="73"/>
  <c r="AS39" i="73"/>
  <c r="AX39" i="73"/>
  <c r="AY39" i="73"/>
  <c r="BA39" i="73"/>
  <c r="L42" i="73"/>
  <c r="N42" i="73" s="1"/>
  <c r="AO42" i="73"/>
  <c r="E42" i="73" s="1"/>
  <c r="AP42" i="73"/>
  <c r="AQ42" i="73"/>
  <c r="AR42" i="73"/>
  <c r="AS42" i="73"/>
  <c r="AX42" i="73"/>
  <c r="AY42" i="73"/>
  <c r="BB42" i="73" s="1"/>
  <c r="BA42" i="73"/>
  <c r="L45" i="73"/>
  <c r="N45" i="73" s="1"/>
  <c r="AO45" i="73"/>
  <c r="E45" i="73" s="1"/>
  <c r="AQ45" i="73"/>
  <c r="AR45" i="73"/>
  <c r="AS45" i="73"/>
  <c r="AX45" i="73"/>
  <c r="AY45" i="73"/>
  <c r="BB45" i="73" s="1"/>
  <c r="BA45" i="73"/>
  <c r="L48" i="73"/>
  <c r="N48" i="73" s="1"/>
  <c r="AO48" i="73"/>
  <c r="E48" i="73" s="1"/>
  <c r="AQ48" i="73"/>
  <c r="AR48" i="73"/>
  <c r="AS48" i="73"/>
  <c r="AX48" i="73"/>
  <c r="AY48" i="73" s="1"/>
  <c r="BB48" i="73" s="1"/>
  <c r="BA48" i="73"/>
  <c r="L51" i="73"/>
  <c r="N51" i="73" s="1"/>
  <c r="AO51" i="73"/>
  <c r="E51" i="73" s="1"/>
  <c r="AQ51" i="73"/>
  <c r="AR51" i="73"/>
  <c r="AS51" i="73"/>
  <c r="AX51" i="73"/>
  <c r="AY51" i="73" s="1"/>
  <c r="BB51" i="73" s="1"/>
  <c r="BA51" i="73"/>
  <c r="L18" i="72"/>
  <c r="N18" i="72" s="1"/>
  <c r="AO18" i="72"/>
  <c r="E18" i="72" s="1"/>
  <c r="AQ18" i="72"/>
  <c r="AR18" i="72"/>
  <c r="AS18" i="72"/>
  <c r="AX18" i="72"/>
  <c r="AY18" i="72" s="1"/>
  <c r="BB18" i="72" s="1"/>
  <c r="BA18" i="72"/>
  <c r="L21" i="72"/>
  <c r="N21" i="72"/>
  <c r="AO21" i="72"/>
  <c r="E21" i="72" s="1"/>
  <c r="AQ21" i="72"/>
  <c r="AR21" i="72"/>
  <c r="AS21" i="72"/>
  <c r="AX21" i="72"/>
  <c r="AY21" i="72"/>
  <c r="BA21" i="72"/>
  <c r="L24" i="72"/>
  <c r="N24" i="72" s="1"/>
  <c r="AO24" i="72"/>
  <c r="E24" i="72" s="1"/>
  <c r="AQ24" i="72"/>
  <c r="AR24" i="72"/>
  <c r="AS24" i="72"/>
  <c r="AX24" i="72"/>
  <c r="AY24" i="72"/>
  <c r="BA24" i="72"/>
  <c r="L27" i="72"/>
  <c r="N27" i="72" s="1"/>
  <c r="AO27" i="72"/>
  <c r="E27" i="72" s="1"/>
  <c r="AQ27" i="72"/>
  <c r="AR27" i="72"/>
  <c r="AS27" i="72"/>
  <c r="AX27" i="72"/>
  <c r="AY27" i="72"/>
  <c r="BB27" i="72" s="1"/>
  <c r="BA27" i="72"/>
  <c r="L30" i="72"/>
  <c r="N30" i="72" s="1"/>
  <c r="AO30" i="72"/>
  <c r="E30" i="72" s="1"/>
  <c r="BG30" i="72" s="1"/>
  <c r="AQ30" i="72"/>
  <c r="AR30" i="72"/>
  <c r="AS30" i="72"/>
  <c r="AX30" i="72"/>
  <c r="AY30" i="72"/>
  <c r="BB30" i="72" s="1"/>
  <c r="BA30" i="72"/>
  <c r="L33" i="72"/>
  <c r="N33" i="72" s="1"/>
  <c r="AO33" i="72"/>
  <c r="E33" i="72" s="1"/>
  <c r="AQ33" i="72"/>
  <c r="AR33" i="72"/>
  <c r="AS33" i="72"/>
  <c r="AX33" i="72"/>
  <c r="AY33" i="72"/>
  <c r="BB33" i="72" s="1"/>
  <c r="BA33" i="72"/>
  <c r="L36" i="72"/>
  <c r="N36" i="72"/>
  <c r="AO36" i="72"/>
  <c r="E36" i="72" s="1"/>
  <c r="BG36" i="72" s="1"/>
  <c r="AQ36" i="72"/>
  <c r="AR36" i="72"/>
  <c r="AS36" i="72"/>
  <c r="AX36" i="72"/>
  <c r="AY36" i="72" s="1"/>
  <c r="BB36" i="72" s="1"/>
  <c r="BA36" i="72"/>
  <c r="L39" i="72"/>
  <c r="N39" i="72" s="1"/>
  <c r="AO39" i="72"/>
  <c r="E39" i="72" s="1"/>
  <c r="AQ39" i="72"/>
  <c r="AR39" i="72"/>
  <c r="AS39" i="72"/>
  <c r="AX39" i="72"/>
  <c r="AY39" i="72" s="1"/>
  <c r="BB39" i="72" s="1"/>
  <c r="BA39" i="72"/>
  <c r="L42" i="72"/>
  <c r="N42" i="72" s="1"/>
  <c r="AO42" i="72"/>
  <c r="E42" i="72" s="1"/>
  <c r="AQ42" i="72"/>
  <c r="AR42" i="72"/>
  <c r="AS42" i="72"/>
  <c r="AX42" i="72"/>
  <c r="AY42" i="72" s="1"/>
  <c r="BB42" i="72" s="1"/>
  <c r="BA42" i="72"/>
  <c r="L45" i="72"/>
  <c r="N45" i="72" s="1"/>
  <c r="AO45" i="72"/>
  <c r="E45" i="72" s="1"/>
  <c r="AQ45" i="72"/>
  <c r="AR45" i="72"/>
  <c r="AS45" i="72"/>
  <c r="AX45" i="72"/>
  <c r="AY45" i="72" s="1"/>
  <c r="BB45" i="72" s="1"/>
  <c r="BA45" i="72"/>
  <c r="L48" i="72"/>
  <c r="N48" i="72"/>
  <c r="AO48" i="72"/>
  <c r="E48" i="72" s="1"/>
  <c r="AQ48" i="72"/>
  <c r="AR48" i="72"/>
  <c r="AS48" i="72"/>
  <c r="AX48" i="72"/>
  <c r="AY48" i="72"/>
  <c r="BA48" i="72"/>
  <c r="L51" i="72"/>
  <c r="N51" i="72" s="1"/>
  <c r="AO51" i="72"/>
  <c r="E51" i="72" s="1"/>
  <c r="AQ51" i="72"/>
  <c r="AR51" i="72"/>
  <c r="AS51" i="72"/>
  <c r="AX51" i="72"/>
  <c r="AY51" i="72"/>
  <c r="BA51" i="72"/>
  <c r="L18" i="71"/>
  <c r="N18" i="71" s="1"/>
  <c r="AO18" i="71"/>
  <c r="E18" i="71" s="1"/>
  <c r="AQ18" i="71"/>
  <c r="AR18" i="71"/>
  <c r="AS18" i="71"/>
  <c r="AX18" i="71"/>
  <c r="AY18" i="71"/>
  <c r="BA18" i="71"/>
  <c r="L21" i="71"/>
  <c r="N21" i="71" s="1"/>
  <c r="AO21" i="71"/>
  <c r="E21" i="71" s="1"/>
  <c r="AP21" i="71"/>
  <c r="H21" i="71" s="1"/>
  <c r="AQ21" i="71"/>
  <c r="AR21" i="71"/>
  <c r="AS21" i="71"/>
  <c r="AX21" i="71"/>
  <c r="AY21" i="71"/>
  <c r="BA21" i="71"/>
  <c r="L24" i="71"/>
  <c r="N24" i="71"/>
  <c r="AO24" i="71"/>
  <c r="E24" i="71" s="1"/>
  <c r="AQ24" i="71"/>
  <c r="AR24" i="71"/>
  <c r="AS24" i="71"/>
  <c r="AX24" i="71"/>
  <c r="AY24" i="71"/>
  <c r="BB24" i="71" s="1"/>
  <c r="BA24" i="71"/>
  <c r="L27" i="71"/>
  <c r="N27" i="71" s="1"/>
  <c r="AO27" i="71"/>
  <c r="E27" i="71" s="1"/>
  <c r="AQ27" i="71"/>
  <c r="AR27" i="71"/>
  <c r="AS27" i="71"/>
  <c r="AX27" i="71"/>
  <c r="AY27" i="71" s="1"/>
  <c r="BB27" i="71" s="1"/>
  <c r="BA27" i="71"/>
  <c r="L30" i="71"/>
  <c r="N30" i="71" s="1"/>
  <c r="AO30" i="71"/>
  <c r="E30" i="71" s="1"/>
  <c r="AQ30" i="71"/>
  <c r="AR30" i="71"/>
  <c r="AS30" i="71"/>
  <c r="AX30" i="71"/>
  <c r="AY30" i="71"/>
  <c r="BA30" i="71"/>
  <c r="L33" i="71"/>
  <c r="N33" i="71" s="1"/>
  <c r="AO33" i="71"/>
  <c r="E33" i="71" s="1"/>
  <c r="AQ33" i="71"/>
  <c r="AR33" i="71"/>
  <c r="AS33" i="71"/>
  <c r="AX33" i="71"/>
  <c r="AY33" i="71"/>
  <c r="BA33" i="71"/>
  <c r="L36" i="71"/>
  <c r="N36" i="71" s="1"/>
  <c r="AO36" i="71"/>
  <c r="E36" i="71" s="1"/>
  <c r="AP36" i="71"/>
  <c r="H36" i="71" s="1"/>
  <c r="AQ36" i="71"/>
  <c r="AR36" i="71"/>
  <c r="AS36" i="71"/>
  <c r="AX36" i="71"/>
  <c r="AY36" i="71"/>
  <c r="BB36" i="71" s="1"/>
  <c r="BA36" i="71"/>
  <c r="L39" i="71"/>
  <c r="N39" i="71" s="1"/>
  <c r="AO39" i="71"/>
  <c r="E39" i="71" s="1"/>
  <c r="AP39" i="71"/>
  <c r="H39" i="71" s="1"/>
  <c r="AQ39" i="71"/>
  <c r="AR39" i="71"/>
  <c r="AS39" i="71"/>
  <c r="AX39" i="71"/>
  <c r="AY39" i="71" s="1"/>
  <c r="BB39" i="71" s="1"/>
  <c r="BA39" i="71"/>
  <c r="L42" i="71"/>
  <c r="N42" i="71" s="1"/>
  <c r="AO42" i="71"/>
  <c r="AQ42" i="71"/>
  <c r="AR42" i="71"/>
  <c r="AS42" i="71"/>
  <c r="AX42" i="71"/>
  <c r="AY42" i="71"/>
  <c r="BA42" i="71"/>
  <c r="L45" i="71"/>
  <c r="N45" i="71" s="1"/>
  <c r="AO45" i="71"/>
  <c r="E45" i="71" s="1"/>
  <c r="AP45" i="71"/>
  <c r="H45" i="71" s="1"/>
  <c r="AQ45" i="71"/>
  <c r="AR45" i="71"/>
  <c r="AS45" i="71"/>
  <c r="AX45" i="71"/>
  <c r="AY45" i="71"/>
  <c r="BA45" i="71"/>
  <c r="L48" i="71"/>
  <c r="N48" i="71"/>
  <c r="AO48" i="71"/>
  <c r="E48" i="71" s="1"/>
  <c r="AQ48" i="71"/>
  <c r="AR48" i="71"/>
  <c r="AS48" i="71"/>
  <c r="AX48" i="71"/>
  <c r="AY48" i="71"/>
  <c r="BB48" i="71" s="1"/>
  <c r="BA48" i="71"/>
  <c r="L51" i="71"/>
  <c r="N51" i="71" s="1"/>
  <c r="AO51" i="71"/>
  <c r="E51" i="71" s="1"/>
  <c r="AQ51" i="71"/>
  <c r="AR51" i="71"/>
  <c r="AS51" i="71"/>
  <c r="AX51" i="71"/>
  <c r="AY51" i="71" s="1"/>
  <c r="BB51" i="71" s="1"/>
  <c r="BA51" i="71"/>
  <c r="L18" i="70"/>
  <c r="N18" i="70"/>
  <c r="AO18" i="70"/>
  <c r="E18" i="70" s="1"/>
  <c r="AQ18" i="70"/>
  <c r="AR18" i="70"/>
  <c r="AS18" i="70"/>
  <c r="AX18" i="70"/>
  <c r="AY18" i="70"/>
  <c r="BA18" i="70"/>
  <c r="L21" i="70"/>
  <c r="N21" i="70" s="1"/>
  <c r="AO21" i="70"/>
  <c r="E21" i="70" s="1"/>
  <c r="AP21" i="70"/>
  <c r="H21" i="70" s="1"/>
  <c r="AQ21" i="70"/>
  <c r="AR21" i="70"/>
  <c r="AS21" i="70"/>
  <c r="AX21" i="70"/>
  <c r="AY21" i="70"/>
  <c r="BA21" i="70"/>
  <c r="L24" i="70"/>
  <c r="N24" i="70"/>
  <c r="AO24" i="70"/>
  <c r="E24" i="70" s="1"/>
  <c r="AP24" i="70"/>
  <c r="H24" i="70" s="1"/>
  <c r="AQ24" i="70"/>
  <c r="AR24" i="70"/>
  <c r="AS24" i="70"/>
  <c r="AX24" i="70"/>
  <c r="AY24" i="70" s="1"/>
  <c r="BB24" i="70" s="1"/>
  <c r="BA24" i="70"/>
  <c r="L27" i="70"/>
  <c r="N27" i="70" s="1"/>
  <c r="AO27" i="70"/>
  <c r="E27" i="70" s="1"/>
  <c r="AQ27" i="70"/>
  <c r="AR27" i="70"/>
  <c r="AS27" i="70"/>
  <c r="AX27" i="70"/>
  <c r="AY27" i="70"/>
  <c r="BA27" i="70"/>
  <c r="L30" i="70"/>
  <c r="N30" i="70" s="1"/>
  <c r="AO30" i="70"/>
  <c r="E30" i="70" s="1"/>
  <c r="AP30" i="70"/>
  <c r="H30" i="70" s="1"/>
  <c r="AQ30" i="70"/>
  <c r="AR30" i="70"/>
  <c r="AS30" i="70"/>
  <c r="AX30" i="70"/>
  <c r="AY30" i="70"/>
  <c r="BB30" i="70" s="1"/>
  <c r="BA30" i="70"/>
  <c r="L33" i="70"/>
  <c r="N33" i="70" s="1"/>
  <c r="AO33" i="70"/>
  <c r="E33" i="70" s="1"/>
  <c r="AP33" i="70"/>
  <c r="H33" i="70" s="1"/>
  <c r="AQ33" i="70"/>
  <c r="AR33" i="70"/>
  <c r="AS33" i="70"/>
  <c r="AX33" i="70"/>
  <c r="AY33" i="70" s="1"/>
  <c r="BB33" i="70" s="1"/>
  <c r="BA33" i="70"/>
  <c r="L36" i="70"/>
  <c r="N36" i="70"/>
  <c r="AO36" i="70"/>
  <c r="E36" i="70" s="1"/>
  <c r="AQ36" i="70"/>
  <c r="AR36" i="70"/>
  <c r="AS36" i="70"/>
  <c r="AX36" i="70"/>
  <c r="AY36" i="70" s="1"/>
  <c r="BA36" i="70"/>
  <c r="L39" i="70"/>
  <c r="N39" i="70" s="1"/>
  <c r="AO39" i="70"/>
  <c r="E39" i="70" s="1"/>
  <c r="AQ39" i="70"/>
  <c r="AR39" i="70"/>
  <c r="AS39" i="70"/>
  <c r="AX39" i="70"/>
  <c r="AY39" i="70" s="1"/>
  <c r="BA39" i="70"/>
  <c r="L42" i="70"/>
  <c r="N42" i="70"/>
  <c r="AO42" i="70"/>
  <c r="E42" i="70" s="1"/>
  <c r="AP42" i="70"/>
  <c r="H42" i="70" s="1"/>
  <c r="AQ42" i="70"/>
  <c r="AR42" i="70"/>
  <c r="AS42" i="70"/>
  <c r="AX42" i="70"/>
  <c r="AY42" i="70" s="1"/>
  <c r="BB42" i="70" s="1"/>
  <c r="BA42" i="70"/>
  <c r="L45" i="70"/>
  <c r="N45" i="70" s="1"/>
  <c r="AO45" i="70"/>
  <c r="E45" i="70" s="1"/>
  <c r="AP45" i="70"/>
  <c r="H45" i="70" s="1"/>
  <c r="AQ45" i="70"/>
  <c r="AR45" i="70"/>
  <c r="AS45" i="70"/>
  <c r="AX45" i="70"/>
  <c r="AY45" i="70" s="1"/>
  <c r="BB45" i="70" s="1"/>
  <c r="BA45" i="70"/>
  <c r="L48" i="70"/>
  <c r="N48" i="70" s="1"/>
  <c r="AO48" i="70"/>
  <c r="E48" i="70" s="1"/>
  <c r="AP48" i="70"/>
  <c r="H48" i="70" s="1"/>
  <c r="AQ48" i="70"/>
  <c r="AR48" i="70"/>
  <c r="AS48" i="70"/>
  <c r="AX48" i="70"/>
  <c r="AY48" i="70" s="1"/>
  <c r="BB48" i="70" s="1"/>
  <c r="BA48" i="70"/>
  <c r="L51" i="70"/>
  <c r="N51" i="70" s="1"/>
  <c r="AO51" i="70"/>
  <c r="E51" i="70" s="1"/>
  <c r="AQ51" i="70"/>
  <c r="AR51" i="70"/>
  <c r="AS51" i="70"/>
  <c r="AX51" i="70"/>
  <c r="AY51" i="70" s="1"/>
  <c r="BA51" i="70"/>
  <c r="L18" i="69"/>
  <c r="N18" i="69" s="1"/>
  <c r="AO18" i="69"/>
  <c r="E18" i="69" s="1"/>
  <c r="AQ18" i="69"/>
  <c r="AR18" i="69"/>
  <c r="AS18" i="69"/>
  <c r="AX18" i="69"/>
  <c r="AY18" i="69"/>
  <c r="BA18" i="69"/>
  <c r="L21" i="69"/>
  <c r="N21" i="69" s="1"/>
  <c r="AO21" i="69"/>
  <c r="E21" i="69" s="1"/>
  <c r="AQ21" i="69"/>
  <c r="AR21" i="69"/>
  <c r="AS21" i="69"/>
  <c r="AX21" i="69"/>
  <c r="AY21" i="69"/>
  <c r="BB21" i="69" s="1"/>
  <c r="BA21" i="69"/>
  <c r="L24" i="69"/>
  <c r="N24" i="69" s="1"/>
  <c r="AO24" i="69"/>
  <c r="E24" i="69" s="1"/>
  <c r="AQ24" i="69"/>
  <c r="AR24" i="69"/>
  <c r="AS24" i="69"/>
  <c r="AX24" i="69"/>
  <c r="AY24" i="69" s="1"/>
  <c r="BB24" i="69" s="1"/>
  <c r="BA24" i="69"/>
  <c r="L27" i="69"/>
  <c r="N27" i="69" s="1"/>
  <c r="AO27" i="69"/>
  <c r="AQ27" i="69"/>
  <c r="AR27" i="69"/>
  <c r="AS27" i="69"/>
  <c r="AX27" i="69"/>
  <c r="AY27" i="69"/>
  <c r="BA27" i="69"/>
  <c r="L30" i="69"/>
  <c r="N30" i="69" s="1"/>
  <c r="AO30" i="69"/>
  <c r="E30" i="69" s="1"/>
  <c r="AQ30" i="69"/>
  <c r="AR30" i="69"/>
  <c r="AS30" i="69"/>
  <c r="AX30" i="69"/>
  <c r="AY30" i="69"/>
  <c r="BA30" i="69"/>
  <c r="L33" i="69"/>
  <c r="N33" i="69" s="1"/>
  <c r="AO33" i="69"/>
  <c r="E33" i="69" s="1"/>
  <c r="AP33" i="69"/>
  <c r="H33" i="69" s="1"/>
  <c r="AQ33" i="69"/>
  <c r="AR33" i="69"/>
  <c r="AS33" i="69"/>
  <c r="AX33" i="69"/>
  <c r="AY33" i="69"/>
  <c r="BB33" i="69" s="1"/>
  <c r="BA33" i="69"/>
  <c r="L36" i="69"/>
  <c r="N36" i="69"/>
  <c r="AO36" i="69"/>
  <c r="AQ36" i="69"/>
  <c r="AR36" i="69"/>
  <c r="AS36" i="69"/>
  <c r="AX36" i="69"/>
  <c r="AY36" i="69"/>
  <c r="BA36" i="69"/>
  <c r="L39" i="69"/>
  <c r="N39" i="69" s="1"/>
  <c r="AO39" i="69"/>
  <c r="E39" i="69" s="1"/>
  <c r="AQ39" i="69"/>
  <c r="AR39" i="69"/>
  <c r="AS39" i="69"/>
  <c r="AX39" i="69"/>
  <c r="AY39" i="69"/>
  <c r="BA39" i="69"/>
  <c r="L42" i="69"/>
  <c r="N42" i="69" s="1"/>
  <c r="AO42" i="69"/>
  <c r="E42" i="69" s="1"/>
  <c r="AQ42" i="69"/>
  <c r="AR42" i="69"/>
  <c r="AS42" i="69"/>
  <c r="AX42" i="69"/>
  <c r="AY42" i="69"/>
  <c r="BB42" i="69" s="1"/>
  <c r="BA42" i="69"/>
  <c r="L45" i="69"/>
  <c r="N45" i="69" s="1"/>
  <c r="AO45" i="69"/>
  <c r="E45" i="69" s="1"/>
  <c r="AQ45" i="69"/>
  <c r="AR45" i="69"/>
  <c r="AS45" i="69"/>
  <c r="AX45" i="69"/>
  <c r="AY45" i="69" s="1"/>
  <c r="BB45" i="69" s="1"/>
  <c r="BA45" i="69"/>
  <c r="L48" i="69"/>
  <c r="N48" i="69" s="1"/>
  <c r="AO48" i="69"/>
  <c r="AQ48" i="69"/>
  <c r="AR48" i="69"/>
  <c r="AS48" i="69"/>
  <c r="AX48" i="69"/>
  <c r="AY48" i="69"/>
  <c r="BA48" i="69"/>
  <c r="L51" i="69"/>
  <c r="N51" i="69" s="1"/>
  <c r="AO51" i="69"/>
  <c r="E51" i="69" s="1"/>
  <c r="AP51" i="69"/>
  <c r="H51" i="69" s="1"/>
  <c r="AQ51" i="69"/>
  <c r="AR51" i="69"/>
  <c r="AS51" i="69"/>
  <c r="AX51" i="69"/>
  <c r="AY51" i="69"/>
  <c r="BA51" i="69"/>
  <c r="L18" i="68"/>
  <c r="N18" i="68" s="1"/>
  <c r="AO18" i="68"/>
  <c r="E18" i="68" s="1"/>
  <c r="AQ18" i="68"/>
  <c r="AR18" i="68"/>
  <c r="AS18" i="68"/>
  <c r="AX18" i="68"/>
  <c r="AY18" i="68" s="1"/>
  <c r="BA18" i="68"/>
  <c r="L21" i="68"/>
  <c r="N21" i="68" s="1"/>
  <c r="AO21" i="68"/>
  <c r="E21" i="68" s="1"/>
  <c r="AQ21" i="68"/>
  <c r="AR21" i="68"/>
  <c r="AS21" i="68"/>
  <c r="AX21" i="68"/>
  <c r="AY21" i="68" s="1"/>
  <c r="BA21" i="68"/>
  <c r="L24" i="68"/>
  <c r="N24" i="68" s="1"/>
  <c r="AO24" i="68"/>
  <c r="E24" i="68" s="1"/>
  <c r="AP24" i="68"/>
  <c r="H24" i="68" s="1"/>
  <c r="AQ24" i="68"/>
  <c r="AR24" i="68"/>
  <c r="AS24" i="68"/>
  <c r="AX24" i="68"/>
  <c r="AY24" i="68" s="1"/>
  <c r="BA24" i="68"/>
  <c r="L27" i="68"/>
  <c r="N27" i="68"/>
  <c r="AO27" i="68"/>
  <c r="E27" i="68" s="1"/>
  <c r="AQ27" i="68"/>
  <c r="AR27" i="68"/>
  <c r="AS27" i="68"/>
  <c r="AX27" i="68"/>
  <c r="AY27" i="68" s="1"/>
  <c r="BA27" i="68"/>
  <c r="L30" i="68"/>
  <c r="N30" i="68" s="1"/>
  <c r="AO30" i="68"/>
  <c r="E30" i="68" s="1"/>
  <c r="AP30" i="68"/>
  <c r="H30" i="68" s="1"/>
  <c r="AQ30" i="68"/>
  <c r="AR30" i="68"/>
  <c r="AS30" i="68"/>
  <c r="AX30" i="68"/>
  <c r="AY30" i="68" s="1"/>
  <c r="BA30" i="68"/>
  <c r="L33" i="68"/>
  <c r="N33" i="68"/>
  <c r="AO33" i="68"/>
  <c r="E33" i="68" s="1"/>
  <c r="AQ33" i="68"/>
  <c r="AR33" i="68"/>
  <c r="AS33" i="68"/>
  <c r="AX33" i="68"/>
  <c r="AY33" i="68" s="1"/>
  <c r="BA33" i="68"/>
  <c r="L36" i="68"/>
  <c r="N36" i="68" s="1"/>
  <c r="AO36" i="68"/>
  <c r="E36" i="68" s="1"/>
  <c r="AP36" i="68"/>
  <c r="H36" i="68" s="1"/>
  <c r="AQ36" i="68"/>
  <c r="AR36" i="68"/>
  <c r="AS36" i="68"/>
  <c r="AX36" i="68"/>
  <c r="AY36" i="68" s="1"/>
  <c r="BA36" i="68"/>
  <c r="L39" i="68"/>
  <c r="N39" i="68"/>
  <c r="AO39" i="68"/>
  <c r="E39" i="68" s="1"/>
  <c r="AQ39" i="68"/>
  <c r="AR39" i="68"/>
  <c r="AS39" i="68"/>
  <c r="AX39" i="68"/>
  <c r="AY39" i="68" s="1"/>
  <c r="BA39" i="68"/>
  <c r="L42" i="68"/>
  <c r="N42" i="68" s="1"/>
  <c r="AO42" i="68"/>
  <c r="E42" i="68" s="1"/>
  <c r="AP42" i="68"/>
  <c r="H42" i="68" s="1"/>
  <c r="AQ42" i="68"/>
  <c r="AR42" i="68"/>
  <c r="AS42" i="68"/>
  <c r="AX42" i="68"/>
  <c r="AY42" i="68" s="1"/>
  <c r="BA42" i="68"/>
  <c r="L45" i="68"/>
  <c r="N45" i="68"/>
  <c r="AO45" i="68"/>
  <c r="E45" i="68" s="1"/>
  <c r="AQ45" i="68"/>
  <c r="AR45" i="68"/>
  <c r="AS45" i="68"/>
  <c r="AX45" i="68"/>
  <c r="AY45" i="68" s="1"/>
  <c r="BA45" i="68"/>
  <c r="L48" i="68"/>
  <c r="N48" i="68" s="1"/>
  <c r="AO48" i="68"/>
  <c r="E48" i="68" s="1"/>
  <c r="AP48" i="68"/>
  <c r="H48" i="68" s="1"/>
  <c r="AQ48" i="68"/>
  <c r="AR48" i="68"/>
  <c r="AS48" i="68"/>
  <c r="AX48" i="68"/>
  <c r="AY48" i="68" s="1"/>
  <c r="BA48" i="68"/>
  <c r="L51" i="68"/>
  <c r="N51" i="68"/>
  <c r="AO51" i="68"/>
  <c r="E51" i="68" s="1"/>
  <c r="AQ51" i="68"/>
  <c r="AR51" i="68"/>
  <c r="AS51" i="68"/>
  <c r="AX51" i="68"/>
  <c r="AY51" i="68" s="1"/>
  <c r="BA51" i="68"/>
  <c r="L18" i="67"/>
  <c r="N18" i="67" s="1"/>
  <c r="AO18" i="67"/>
  <c r="E18" i="67" s="1"/>
  <c r="AQ18" i="67"/>
  <c r="AR18" i="67"/>
  <c r="AS18" i="67"/>
  <c r="AX18" i="67"/>
  <c r="AY18" i="67"/>
  <c r="BA18" i="67"/>
  <c r="L21" i="67"/>
  <c r="N21" i="67"/>
  <c r="AO21" i="67"/>
  <c r="E21" i="67" s="1"/>
  <c r="AQ21" i="67"/>
  <c r="AR21" i="67"/>
  <c r="AS21" i="67"/>
  <c r="AX21" i="67"/>
  <c r="AY21" i="67"/>
  <c r="BB21" i="67" s="1"/>
  <c r="BA21" i="67"/>
  <c r="L24" i="67"/>
  <c r="N24" i="67" s="1"/>
  <c r="AO24" i="67"/>
  <c r="E24" i="67" s="1"/>
  <c r="AP24" i="67"/>
  <c r="H24" i="67" s="1"/>
  <c r="AQ24" i="67"/>
  <c r="AR24" i="67"/>
  <c r="AS24" i="67"/>
  <c r="AX24" i="67"/>
  <c r="AY24" i="67" s="1"/>
  <c r="BB24" i="67" s="1"/>
  <c r="BA24" i="67"/>
  <c r="L27" i="67"/>
  <c r="N27" i="67" s="1"/>
  <c r="AO27" i="67"/>
  <c r="AQ27" i="67"/>
  <c r="AR27" i="67"/>
  <c r="AS27" i="67"/>
  <c r="AX27" i="67"/>
  <c r="AY27" i="67"/>
  <c r="BA27" i="67"/>
  <c r="L30" i="67"/>
  <c r="N30" i="67" s="1"/>
  <c r="AO30" i="67"/>
  <c r="E30" i="67" s="1"/>
  <c r="AP30" i="67"/>
  <c r="H30" i="67" s="1"/>
  <c r="AQ30" i="67"/>
  <c r="AR30" i="67"/>
  <c r="AS30" i="67"/>
  <c r="AX30" i="67"/>
  <c r="AY30" i="67"/>
  <c r="BB30" i="67" s="1"/>
  <c r="BA30" i="67"/>
  <c r="L33" i="67"/>
  <c r="N33" i="67"/>
  <c r="AO33" i="67"/>
  <c r="E33" i="67" s="1"/>
  <c r="AQ33" i="67"/>
  <c r="AR33" i="67"/>
  <c r="AS33" i="67"/>
  <c r="AX33" i="67"/>
  <c r="AY33" i="67" s="1"/>
  <c r="BB33" i="67" s="1"/>
  <c r="BA33" i="67"/>
  <c r="L36" i="67"/>
  <c r="N36" i="67" s="1"/>
  <c r="AO36" i="67"/>
  <c r="AQ36" i="67"/>
  <c r="AR36" i="67"/>
  <c r="AS36" i="67"/>
  <c r="AX36" i="67"/>
  <c r="AY36" i="67"/>
  <c r="BA36" i="67"/>
  <c r="L39" i="67"/>
  <c r="N39" i="67" s="1"/>
  <c r="AO39" i="67"/>
  <c r="E39" i="67" s="1"/>
  <c r="AQ39" i="67"/>
  <c r="AR39" i="67"/>
  <c r="AS39" i="67"/>
  <c r="AX39" i="67"/>
  <c r="AY39" i="67"/>
  <c r="BA39" i="67"/>
  <c r="L42" i="67"/>
  <c r="N42" i="67" s="1"/>
  <c r="AO42" i="67"/>
  <c r="E42" i="67" s="1"/>
  <c r="AQ42" i="67"/>
  <c r="AR42" i="67"/>
  <c r="AS42" i="67"/>
  <c r="AX42" i="67"/>
  <c r="AY42" i="67" s="1"/>
  <c r="BB42" i="67" s="1"/>
  <c r="BA42" i="67"/>
  <c r="L45" i="67"/>
  <c r="N45" i="67"/>
  <c r="AO45" i="67"/>
  <c r="E45" i="67" s="1"/>
  <c r="AQ45" i="67"/>
  <c r="AR45" i="67"/>
  <c r="AS45" i="67"/>
  <c r="AX45" i="67"/>
  <c r="AY45" i="67"/>
  <c r="BA45" i="67"/>
  <c r="L48" i="67"/>
  <c r="N48" i="67" s="1"/>
  <c r="AO48" i="67"/>
  <c r="E48" i="67" s="1"/>
  <c r="AP48" i="67"/>
  <c r="H48" i="67" s="1"/>
  <c r="AQ48" i="67"/>
  <c r="AR48" i="67"/>
  <c r="AS48" i="67"/>
  <c r="AX48" i="67"/>
  <c r="AY48" i="67"/>
  <c r="BB48" i="67" s="1"/>
  <c r="BA48" i="67"/>
  <c r="L51" i="67"/>
  <c r="N51" i="67" s="1"/>
  <c r="AO51" i="67"/>
  <c r="E51" i="67" s="1"/>
  <c r="AQ51" i="67"/>
  <c r="AR51" i="67"/>
  <c r="AS51" i="67"/>
  <c r="AX51" i="67"/>
  <c r="AY51" i="67" s="1"/>
  <c r="BB51" i="67" s="1"/>
  <c r="BA51" i="67"/>
  <c r="L18" i="66"/>
  <c r="N18" i="66" s="1"/>
  <c r="AO18" i="66"/>
  <c r="E18" i="66" s="1"/>
  <c r="AQ18" i="66"/>
  <c r="AR18" i="66"/>
  <c r="AS18" i="66"/>
  <c r="AX18" i="66"/>
  <c r="AY18" i="66" s="1"/>
  <c r="BB18" i="66" s="1"/>
  <c r="BA18" i="66"/>
  <c r="L21" i="66"/>
  <c r="N21" i="66" s="1"/>
  <c r="AO21" i="66"/>
  <c r="AQ21" i="66"/>
  <c r="AR21" i="66"/>
  <c r="AS21" i="66"/>
  <c r="AX21" i="66"/>
  <c r="AY21" i="66"/>
  <c r="BA21" i="66"/>
  <c r="L24" i="66"/>
  <c r="N24" i="66" s="1"/>
  <c r="AO24" i="66"/>
  <c r="E24" i="66" s="1"/>
  <c r="AQ24" i="66"/>
  <c r="AR24" i="66"/>
  <c r="AS24" i="66"/>
  <c r="AX24" i="66"/>
  <c r="AY24" i="66"/>
  <c r="BB24" i="66" s="1"/>
  <c r="BA24" i="66"/>
  <c r="L27" i="66"/>
  <c r="N27" i="66" s="1"/>
  <c r="AO27" i="66"/>
  <c r="E27" i="66" s="1"/>
  <c r="AP27" i="66"/>
  <c r="H27" i="66" s="1"/>
  <c r="AQ27" i="66"/>
  <c r="AR27" i="66"/>
  <c r="AS27" i="66"/>
  <c r="AX27" i="66"/>
  <c r="AY27" i="66" s="1"/>
  <c r="BB27" i="66" s="1"/>
  <c r="BA27" i="66"/>
  <c r="L30" i="66"/>
  <c r="N30" i="66" s="1"/>
  <c r="AO30" i="66"/>
  <c r="E30" i="66" s="1"/>
  <c r="AQ30" i="66"/>
  <c r="AR30" i="66"/>
  <c r="AS30" i="66"/>
  <c r="AX30" i="66"/>
  <c r="AY30" i="66" s="1"/>
  <c r="BB30" i="66" s="1"/>
  <c r="BA30" i="66"/>
  <c r="L33" i="66"/>
  <c r="N33" i="66" s="1"/>
  <c r="AO33" i="66"/>
  <c r="E33" i="66" s="1"/>
  <c r="AQ33" i="66"/>
  <c r="AR33" i="66"/>
  <c r="AS33" i="66"/>
  <c r="AX33" i="66"/>
  <c r="AY33" i="66"/>
  <c r="BA33" i="66"/>
  <c r="L36" i="66"/>
  <c r="N36" i="66" s="1"/>
  <c r="AO36" i="66"/>
  <c r="E36" i="66" s="1"/>
  <c r="AQ36" i="66"/>
  <c r="AR36" i="66"/>
  <c r="AS36" i="66"/>
  <c r="AX36" i="66"/>
  <c r="AY36" i="66"/>
  <c r="BA36" i="66"/>
  <c r="L39" i="66"/>
  <c r="N39" i="66"/>
  <c r="AO39" i="66"/>
  <c r="E39" i="66" s="1"/>
  <c r="AQ39" i="66"/>
  <c r="AR39" i="66"/>
  <c r="AS39" i="66"/>
  <c r="AX39" i="66"/>
  <c r="AY39" i="66"/>
  <c r="BB39" i="66" s="1"/>
  <c r="BA39" i="66"/>
  <c r="L42" i="66"/>
  <c r="N42" i="66" s="1"/>
  <c r="AO42" i="66"/>
  <c r="E42" i="66" s="1"/>
  <c r="AQ42" i="66"/>
  <c r="AR42" i="66"/>
  <c r="AS42" i="66"/>
  <c r="AX42" i="66"/>
  <c r="AY42" i="66" s="1"/>
  <c r="BB42" i="66" s="1"/>
  <c r="BA42" i="66"/>
  <c r="L45" i="66"/>
  <c r="N45" i="66" s="1"/>
  <c r="AO45" i="66"/>
  <c r="AQ45" i="66"/>
  <c r="AR45" i="66"/>
  <c r="AS45" i="66"/>
  <c r="AX45" i="66"/>
  <c r="AY45" i="66"/>
  <c r="BA45" i="66"/>
  <c r="L48" i="66"/>
  <c r="N48" i="66" s="1"/>
  <c r="AO48" i="66"/>
  <c r="E48" i="66" s="1"/>
  <c r="AQ48" i="66"/>
  <c r="AR48" i="66"/>
  <c r="AS48" i="66"/>
  <c r="AX48" i="66"/>
  <c r="AY48" i="66" s="1"/>
  <c r="BB48" i="66" s="1"/>
  <c r="BA48" i="66"/>
  <c r="L51" i="66"/>
  <c r="N51" i="66" s="1"/>
  <c r="BG51" i="66" s="1"/>
  <c r="AO51" i="66"/>
  <c r="E51" i="66" s="1"/>
  <c r="AQ51" i="66"/>
  <c r="AR51" i="66"/>
  <c r="AS51" i="66"/>
  <c r="AX51" i="66"/>
  <c r="AY51" i="66" s="1"/>
  <c r="BB51" i="66" s="1"/>
  <c r="BA51" i="66"/>
  <c r="L18" i="65"/>
  <c r="N18" i="65" s="1"/>
  <c r="AO18" i="65"/>
  <c r="AQ18" i="65"/>
  <c r="AR18" i="65"/>
  <c r="AS18" i="65"/>
  <c r="AX18" i="65"/>
  <c r="AY18" i="65"/>
  <c r="BA18" i="65"/>
  <c r="L21" i="65"/>
  <c r="N21" i="65" s="1"/>
  <c r="AO21" i="65"/>
  <c r="E21" i="65" s="1"/>
  <c r="AQ21" i="65"/>
  <c r="AR21" i="65"/>
  <c r="AS21" i="65"/>
  <c r="AX21" i="65"/>
  <c r="AY21" i="65"/>
  <c r="BB21" i="65" s="1"/>
  <c r="BA21" i="65"/>
  <c r="L24" i="65"/>
  <c r="N24" i="65" s="1"/>
  <c r="AO24" i="65"/>
  <c r="AQ24" i="65"/>
  <c r="AR24" i="65"/>
  <c r="AS24" i="65"/>
  <c r="AX24" i="65"/>
  <c r="AY24" i="65"/>
  <c r="BA24" i="65"/>
  <c r="L27" i="65"/>
  <c r="N27" i="65" s="1"/>
  <c r="AO27" i="65"/>
  <c r="E27" i="65" s="1"/>
  <c r="AP27" i="65"/>
  <c r="H27" i="65" s="1"/>
  <c r="AQ27" i="65"/>
  <c r="AR27" i="65"/>
  <c r="AS27" i="65"/>
  <c r="AX27" i="65"/>
  <c r="AY27" i="65" s="1"/>
  <c r="BB27" i="65" s="1"/>
  <c r="BA27" i="65"/>
  <c r="L30" i="65"/>
  <c r="N30" i="65" s="1"/>
  <c r="AO30" i="65"/>
  <c r="E30" i="65" s="1"/>
  <c r="AQ30" i="65"/>
  <c r="AR30" i="65"/>
  <c r="AS30" i="65"/>
  <c r="AX30" i="65"/>
  <c r="AY30" i="65" s="1"/>
  <c r="BB30" i="65" s="1"/>
  <c r="BA30" i="65"/>
  <c r="L33" i="65"/>
  <c r="N33" i="65" s="1"/>
  <c r="AO33" i="65"/>
  <c r="E33" i="65" s="1"/>
  <c r="AP33" i="65"/>
  <c r="H33" i="65" s="1"/>
  <c r="AQ33" i="65"/>
  <c r="AR33" i="65"/>
  <c r="AS33" i="65"/>
  <c r="AX33" i="65"/>
  <c r="AY33" i="65"/>
  <c r="BA33" i="65"/>
  <c r="L36" i="65"/>
  <c r="N36" i="65"/>
  <c r="AO36" i="65"/>
  <c r="E36" i="65" s="1"/>
  <c r="AQ36" i="65"/>
  <c r="AR36" i="65"/>
  <c r="AS36" i="65"/>
  <c r="AX36" i="65"/>
  <c r="AY36" i="65" s="1"/>
  <c r="BB36" i="65" s="1"/>
  <c r="BA36" i="65"/>
  <c r="L39" i="65"/>
  <c r="N39" i="65" s="1"/>
  <c r="AO39" i="65"/>
  <c r="E39" i="65" s="1"/>
  <c r="AP39" i="65"/>
  <c r="H39" i="65" s="1"/>
  <c r="AQ39" i="65"/>
  <c r="AR39" i="65"/>
  <c r="AS39" i="65"/>
  <c r="AX39" i="65"/>
  <c r="AY39" i="65"/>
  <c r="BA39" i="65"/>
  <c r="L42" i="65"/>
  <c r="N42" i="65"/>
  <c r="AO42" i="65"/>
  <c r="E42" i="65" s="1"/>
  <c r="BG42" i="65" s="1"/>
  <c r="AQ42" i="65"/>
  <c r="AR42" i="65"/>
  <c r="AS42" i="65"/>
  <c r="AX42" i="65"/>
  <c r="AY42" i="65"/>
  <c r="BB42" i="65" s="1"/>
  <c r="BA42" i="65"/>
  <c r="L45" i="65"/>
  <c r="N45" i="65"/>
  <c r="AO45" i="65"/>
  <c r="AQ45" i="65"/>
  <c r="AR45" i="65"/>
  <c r="AS45" i="65"/>
  <c r="AX45" i="65"/>
  <c r="AY45" i="65"/>
  <c r="BA45" i="65"/>
  <c r="L48" i="65"/>
  <c r="N48" i="65" s="1"/>
  <c r="BG48" i="65" s="1"/>
  <c r="AO48" i="65"/>
  <c r="E48" i="65" s="1"/>
  <c r="AQ48" i="65"/>
  <c r="AR48" i="65"/>
  <c r="AS48" i="65"/>
  <c r="AX48" i="65"/>
  <c r="AY48" i="65"/>
  <c r="BB48" i="65" s="1"/>
  <c r="BA48" i="65"/>
  <c r="L51" i="65"/>
  <c r="N51" i="65" s="1"/>
  <c r="AO51" i="65"/>
  <c r="E51" i="65" s="1"/>
  <c r="AQ51" i="65"/>
  <c r="AR51" i="65"/>
  <c r="AS51" i="65"/>
  <c r="AX51" i="65"/>
  <c r="AY51" i="65" s="1"/>
  <c r="BB51" i="65" s="1"/>
  <c r="BA51" i="65"/>
  <c r="L18" i="64"/>
  <c r="N18" i="64"/>
  <c r="AO18" i="64"/>
  <c r="E18" i="64" s="1"/>
  <c r="AP18" i="64"/>
  <c r="H18" i="64" s="1"/>
  <c r="AQ18" i="64"/>
  <c r="AR18" i="64"/>
  <c r="AT18" i="64" s="1"/>
  <c r="J18" i="64" s="1"/>
  <c r="AU18" i="64" s="1"/>
  <c r="AS18" i="64"/>
  <c r="AX18" i="64"/>
  <c r="AY18" i="64"/>
  <c r="BA18" i="64"/>
  <c r="L21" i="64"/>
  <c r="N21" i="64" s="1"/>
  <c r="AO21" i="64"/>
  <c r="E21" i="64" s="1"/>
  <c r="AP21" i="64"/>
  <c r="H21" i="64" s="1"/>
  <c r="AQ21" i="64"/>
  <c r="AR21" i="64"/>
  <c r="AS21" i="64"/>
  <c r="AX21" i="64"/>
  <c r="AY21" i="64"/>
  <c r="BB21" i="64" s="1"/>
  <c r="BA21" i="64"/>
  <c r="L24" i="64"/>
  <c r="N24" i="64" s="1"/>
  <c r="AO24" i="64"/>
  <c r="E24" i="64" s="1"/>
  <c r="AP24" i="64"/>
  <c r="H24" i="64" s="1"/>
  <c r="AQ24" i="64"/>
  <c r="AR24" i="64"/>
  <c r="AS24" i="64"/>
  <c r="AX24" i="64"/>
  <c r="AY24" i="64" s="1"/>
  <c r="BB24" i="64" s="1"/>
  <c r="BA24" i="64"/>
  <c r="L27" i="64"/>
  <c r="N27" i="64" s="1"/>
  <c r="AO27" i="64"/>
  <c r="AQ27" i="64"/>
  <c r="AR27" i="64"/>
  <c r="AS27" i="64"/>
  <c r="AX27" i="64"/>
  <c r="AY27" i="64"/>
  <c r="BA27" i="64"/>
  <c r="L30" i="64"/>
  <c r="N30" i="64" s="1"/>
  <c r="AO30" i="64"/>
  <c r="E30" i="64" s="1"/>
  <c r="AP30" i="64"/>
  <c r="H30" i="64" s="1"/>
  <c r="AQ30" i="64"/>
  <c r="AR30" i="64"/>
  <c r="AS30" i="64"/>
  <c r="AX30" i="64"/>
  <c r="AY30" i="64"/>
  <c r="BB30" i="64" s="1"/>
  <c r="BA30" i="64"/>
  <c r="L33" i="64"/>
  <c r="N33" i="64"/>
  <c r="AO33" i="64"/>
  <c r="E33" i="64" s="1"/>
  <c r="AQ33" i="64"/>
  <c r="AR33" i="64"/>
  <c r="AS33" i="64"/>
  <c r="AX33" i="64"/>
  <c r="AY33" i="64" s="1"/>
  <c r="BB33" i="64" s="1"/>
  <c r="BA33" i="64"/>
  <c r="L36" i="64"/>
  <c r="N36" i="64" s="1"/>
  <c r="AO36" i="64"/>
  <c r="E36" i="64" s="1"/>
  <c r="AQ36" i="64"/>
  <c r="AR36" i="64"/>
  <c r="AS36" i="64"/>
  <c r="AX36" i="64"/>
  <c r="AY36" i="64" s="1"/>
  <c r="BB36" i="64" s="1"/>
  <c r="BA36" i="64"/>
  <c r="L39" i="64"/>
  <c r="N39" i="64" s="1"/>
  <c r="AO39" i="64"/>
  <c r="AQ39" i="64"/>
  <c r="AR39" i="64"/>
  <c r="AS39" i="64"/>
  <c r="AX39" i="64"/>
  <c r="AY39" i="64"/>
  <c r="BA39" i="64"/>
  <c r="L42" i="64"/>
  <c r="N42" i="64" s="1"/>
  <c r="AO42" i="64"/>
  <c r="E42" i="64" s="1"/>
  <c r="AP42" i="64"/>
  <c r="H42" i="64" s="1"/>
  <c r="AQ42" i="64"/>
  <c r="AR42" i="64"/>
  <c r="AS42" i="64"/>
  <c r="AX42" i="64"/>
  <c r="AY42" i="64"/>
  <c r="BA42" i="64"/>
  <c r="L45" i="64"/>
  <c r="N45" i="64"/>
  <c r="AO45" i="64"/>
  <c r="E45" i="64" s="1"/>
  <c r="AP45" i="64"/>
  <c r="H45" i="64" s="1"/>
  <c r="AQ45" i="64"/>
  <c r="AR45" i="64"/>
  <c r="AS45" i="64"/>
  <c r="AX45" i="64"/>
  <c r="AY45" i="64" s="1"/>
  <c r="BB45" i="64" s="1"/>
  <c r="BA45" i="64"/>
  <c r="H48" i="64"/>
  <c r="L48" i="64"/>
  <c r="N48" i="64" s="1"/>
  <c r="AO48" i="64"/>
  <c r="E48" i="64" s="1"/>
  <c r="AP48" i="64"/>
  <c r="AQ48" i="64"/>
  <c r="AR48" i="64"/>
  <c r="AS48" i="64"/>
  <c r="AX48" i="64"/>
  <c r="AY48" i="64"/>
  <c r="BB48" i="64" s="1"/>
  <c r="BA48" i="64"/>
  <c r="L51" i="64"/>
  <c r="N51" i="64"/>
  <c r="AO51" i="64"/>
  <c r="E51" i="64" s="1"/>
  <c r="AQ51" i="64"/>
  <c r="AR51" i="64"/>
  <c r="AS51" i="64"/>
  <c r="AX51" i="64"/>
  <c r="AY51" i="64" s="1"/>
  <c r="BB51" i="64" s="1"/>
  <c r="BA51" i="64"/>
  <c r="L18" i="63"/>
  <c r="N18" i="63" s="1"/>
  <c r="AO18" i="63"/>
  <c r="E18" i="63" s="1"/>
  <c r="AQ18" i="63"/>
  <c r="AR18" i="63"/>
  <c r="AS18" i="63"/>
  <c r="AX18" i="63"/>
  <c r="AY18" i="63" s="1"/>
  <c r="BB18" i="63" s="1"/>
  <c r="BA18" i="63"/>
  <c r="L21" i="63"/>
  <c r="N21" i="63" s="1"/>
  <c r="AO21" i="63"/>
  <c r="E21" i="63" s="1"/>
  <c r="AP21" i="63"/>
  <c r="H21" i="63" s="1"/>
  <c r="AQ21" i="63"/>
  <c r="AR21" i="63"/>
  <c r="AS21" i="63"/>
  <c r="AX21" i="63"/>
  <c r="AY21" i="63"/>
  <c r="BB21" i="63" s="1"/>
  <c r="BA21" i="63"/>
  <c r="L24" i="63"/>
  <c r="N24" i="63"/>
  <c r="AO24" i="63"/>
  <c r="E24" i="63" s="1"/>
  <c r="AQ24" i="63"/>
  <c r="AR24" i="63"/>
  <c r="AS24" i="63"/>
  <c r="AX24" i="63"/>
  <c r="AY24" i="63" s="1"/>
  <c r="BB24" i="63" s="1"/>
  <c r="BA24" i="63"/>
  <c r="L27" i="63"/>
  <c r="N27" i="63"/>
  <c r="AO27" i="63"/>
  <c r="E27" i="63" s="1"/>
  <c r="AQ27" i="63"/>
  <c r="AR27" i="63"/>
  <c r="AS27" i="63"/>
  <c r="AX27" i="63"/>
  <c r="AY27" i="63"/>
  <c r="BA27" i="63"/>
  <c r="L30" i="63"/>
  <c r="N30" i="63" s="1"/>
  <c r="AO30" i="63"/>
  <c r="E30" i="63" s="1"/>
  <c r="AQ30" i="63"/>
  <c r="AR30" i="63"/>
  <c r="AS30" i="63"/>
  <c r="AX30" i="63"/>
  <c r="AY30" i="63"/>
  <c r="BB30" i="63" s="1"/>
  <c r="BA30" i="63"/>
  <c r="L33" i="63"/>
  <c r="N33" i="63"/>
  <c r="AO33" i="63"/>
  <c r="AQ33" i="63"/>
  <c r="AR33" i="63"/>
  <c r="AS33" i="63"/>
  <c r="AX33" i="63"/>
  <c r="AY33" i="63"/>
  <c r="BA33" i="63"/>
  <c r="L36" i="63"/>
  <c r="N36" i="63" s="1"/>
  <c r="AO36" i="63"/>
  <c r="E36" i="63" s="1"/>
  <c r="AQ36" i="63"/>
  <c r="AR36" i="63"/>
  <c r="AS36" i="63"/>
  <c r="AX36" i="63"/>
  <c r="AY36" i="63" s="1"/>
  <c r="BB36" i="63" s="1"/>
  <c r="BA36" i="63"/>
  <c r="L39" i="63"/>
  <c r="N39" i="63" s="1"/>
  <c r="AO39" i="63"/>
  <c r="E39" i="63" s="1"/>
  <c r="AQ39" i="63"/>
  <c r="AR39" i="63"/>
  <c r="AS39" i="63"/>
  <c r="AX39" i="63"/>
  <c r="AY39" i="63"/>
  <c r="BA39" i="63"/>
  <c r="L42" i="63"/>
  <c r="N42" i="63" s="1"/>
  <c r="AO42" i="63"/>
  <c r="E42" i="63" s="1"/>
  <c r="AQ42" i="63"/>
  <c r="AR42" i="63"/>
  <c r="AS42" i="63"/>
  <c r="AX42" i="63"/>
  <c r="AY42" i="63"/>
  <c r="BB42" i="63" s="1"/>
  <c r="BA42" i="63"/>
  <c r="L45" i="63"/>
  <c r="N45" i="63" s="1"/>
  <c r="AO45" i="63"/>
  <c r="E45" i="63" s="1"/>
  <c r="AQ45" i="63"/>
  <c r="AR45" i="63"/>
  <c r="AS45" i="63"/>
  <c r="AX45" i="63"/>
  <c r="AY45" i="63" s="1"/>
  <c r="BB45" i="63" s="1"/>
  <c r="BA45" i="63"/>
  <c r="H48" i="63"/>
  <c r="L48" i="63"/>
  <c r="N48" i="63" s="1"/>
  <c r="AO48" i="63"/>
  <c r="E48" i="63" s="1"/>
  <c r="AP48" i="63"/>
  <c r="AQ48" i="63"/>
  <c r="AR48" i="63"/>
  <c r="AS48" i="63"/>
  <c r="AX48" i="63"/>
  <c r="AY48" i="63"/>
  <c r="BA48" i="63"/>
  <c r="L51" i="63"/>
  <c r="N51" i="63"/>
  <c r="AO51" i="63"/>
  <c r="E51" i="63" s="1"/>
  <c r="AQ51" i="63"/>
  <c r="AR51" i="63"/>
  <c r="AS51" i="63"/>
  <c r="AX51" i="63"/>
  <c r="AY51" i="63" s="1"/>
  <c r="BB51" i="63" s="1"/>
  <c r="BA51" i="63"/>
  <c r="L18" i="62"/>
  <c r="N18" i="62" s="1"/>
  <c r="AO18" i="62"/>
  <c r="E18" i="62" s="1"/>
  <c r="AQ18" i="62"/>
  <c r="AR18" i="62"/>
  <c r="AS18" i="62"/>
  <c r="AX18" i="62"/>
  <c r="AY18" i="62"/>
  <c r="BA18" i="62"/>
  <c r="L21" i="62"/>
  <c r="N21" i="62" s="1"/>
  <c r="AO21" i="62"/>
  <c r="E21" i="62" s="1"/>
  <c r="AQ21" i="62"/>
  <c r="AR21" i="62"/>
  <c r="AS21" i="62"/>
  <c r="AX21" i="62"/>
  <c r="AY21" i="62"/>
  <c r="BB21" i="62" s="1"/>
  <c r="BA21" i="62"/>
  <c r="L24" i="62"/>
  <c r="N24" i="62" s="1"/>
  <c r="AO24" i="62"/>
  <c r="E24" i="62" s="1"/>
  <c r="AQ24" i="62"/>
  <c r="AR24" i="62"/>
  <c r="AS24" i="62"/>
  <c r="AX24" i="62"/>
  <c r="AY24" i="62" s="1"/>
  <c r="BB24" i="62" s="1"/>
  <c r="BA24" i="62"/>
  <c r="L27" i="62"/>
  <c r="N27" i="62" s="1"/>
  <c r="AO27" i="62"/>
  <c r="E27" i="62" s="1"/>
  <c r="AQ27" i="62"/>
  <c r="AR27" i="62"/>
  <c r="AS27" i="62"/>
  <c r="AX27" i="62"/>
  <c r="AY27" i="62" s="1"/>
  <c r="BB27" i="62" s="1"/>
  <c r="BA27" i="62"/>
  <c r="L30" i="62"/>
  <c r="N30" i="62" s="1"/>
  <c r="AO30" i="62"/>
  <c r="E30" i="62" s="1"/>
  <c r="AQ30" i="62"/>
  <c r="AR30" i="62"/>
  <c r="AS30" i="62"/>
  <c r="AX30" i="62"/>
  <c r="AY30" i="62"/>
  <c r="BB30" i="62" s="1"/>
  <c r="BA30" i="62"/>
  <c r="L33" i="62"/>
  <c r="N33" i="62" s="1"/>
  <c r="AO33" i="62"/>
  <c r="E33" i="62" s="1"/>
  <c r="AQ33" i="62"/>
  <c r="AR33" i="62"/>
  <c r="AS33" i="62"/>
  <c r="AX33" i="62"/>
  <c r="AY33" i="62" s="1"/>
  <c r="BB33" i="62" s="1"/>
  <c r="BA33" i="62"/>
  <c r="L36" i="62"/>
  <c r="N36" i="62" s="1"/>
  <c r="AO36" i="62"/>
  <c r="E36" i="62" s="1"/>
  <c r="AQ36" i="62"/>
  <c r="AR36" i="62"/>
  <c r="AS36" i="62"/>
  <c r="AX36" i="62"/>
  <c r="AY36" i="62" s="1"/>
  <c r="BB36" i="62" s="1"/>
  <c r="BA36" i="62"/>
  <c r="L39" i="62"/>
  <c r="N39" i="62" s="1"/>
  <c r="AO39" i="62"/>
  <c r="E39" i="62" s="1"/>
  <c r="AQ39" i="62"/>
  <c r="AR39" i="62"/>
  <c r="AS39" i="62"/>
  <c r="AX39" i="62"/>
  <c r="AY39" i="62"/>
  <c r="BA39" i="62"/>
  <c r="L42" i="62"/>
  <c r="N42" i="62" s="1"/>
  <c r="AO42" i="62"/>
  <c r="E42" i="62" s="1"/>
  <c r="AP42" i="62"/>
  <c r="H42" i="62" s="1"/>
  <c r="AQ42" i="62"/>
  <c r="AR42" i="62"/>
  <c r="AS42" i="62"/>
  <c r="AX42" i="62"/>
  <c r="AY42" i="62"/>
  <c r="BA42" i="62"/>
  <c r="L45" i="62"/>
  <c r="N45" i="62" s="1"/>
  <c r="AO45" i="62"/>
  <c r="E45" i="62" s="1"/>
  <c r="AP45" i="62"/>
  <c r="H45" i="62" s="1"/>
  <c r="AQ45" i="62"/>
  <c r="AR45" i="62"/>
  <c r="AS45" i="62"/>
  <c r="AX45" i="62"/>
  <c r="AY45" i="62"/>
  <c r="BB45" i="62" s="1"/>
  <c r="BA45" i="62"/>
  <c r="L48" i="62"/>
  <c r="N48" i="62" s="1"/>
  <c r="AO48" i="62"/>
  <c r="E48" i="62" s="1"/>
  <c r="AQ48" i="62"/>
  <c r="AR48" i="62"/>
  <c r="AS48" i="62"/>
  <c r="AX48" i="62"/>
  <c r="AY48" i="62" s="1"/>
  <c r="BB48" i="62" s="1"/>
  <c r="BA48" i="62"/>
  <c r="L51" i="62"/>
  <c r="N51" i="62" s="1"/>
  <c r="AO51" i="62"/>
  <c r="AQ51" i="62"/>
  <c r="AR51" i="62"/>
  <c r="AS51" i="62"/>
  <c r="AX51" i="62"/>
  <c r="AY51" i="62"/>
  <c r="BA51" i="62"/>
  <c r="L18" i="61"/>
  <c r="N18" i="61" s="1"/>
  <c r="AK18" i="61"/>
  <c r="E18" i="61" s="1"/>
  <c r="AM18" i="61"/>
  <c r="AN18" i="61"/>
  <c r="AO18" i="61"/>
  <c r="AT18" i="61"/>
  <c r="AU18" i="61"/>
  <c r="AX18" i="61" s="1"/>
  <c r="AW18" i="61"/>
  <c r="L21" i="61"/>
  <c r="N21" i="61"/>
  <c r="AK21" i="61"/>
  <c r="E21" i="61" s="1"/>
  <c r="AM21" i="61"/>
  <c r="AN21" i="61"/>
  <c r="AO21" i="61"/>
  <c r="AT21" i="61"/>
  <c r="AU21" i="61" s="1"/>
  <c r="AX21" i="61" s="1"/>
  <c r="AW21" i="61"/>
  <c r="L24" i="61"/>
  <c r="N24" i="61" s="1"/>
  <c r="AK24" i="61"/>
  <c r="AM24" i="61"/>
  <c r="AN24" i="61"/>
  <c r="AO24" i="61"/>
  <c r="AT24" i="61"/>
  <c r="AU24" i="61"/>
  <c r="AW24" i="61"/>
  <c r="L27" i="61"/>
  <c r="N27" i="61" s="1"/>
  <c r="AK27" i="61"/>
  <c r="E27" i="61" s="1"/>
  <c r="AM27" i="61"/>
  <c r="AN27" i="61"/>
  <c r="AO27" i="61"/>
  <c r="AT27" i="61"/>
  <c r="AU27" i="61" s="1"/>
  <c r="AX27" i="61" s="1"/>
  <c r="AW27" i="61"/>
  <c r="L30" i="61"/>
  <c r="N30" i="61" s="1"/>
  <c r="AK30" i="61"/>
  <c r="E30" i="61" s="1"/>
  <c r="AM30" i="61"/>
  <c r="AN30" i="61"/>
  <c r="AO30" i="61"/>
  <c r="AT30" i="61"/>
  <c r="AU30" i="61" s="1"/>
  <c r="AX30" i="61" s="1"/>
  <c r="AW30" i="61"/>
  <c r="L33" i="61"/>
  <c r="N33" i="61" s="1"/>
  <c r="AK33" i="61"/>
  <c r="AM33" i="61"/>
  <c r="AN33" i="61"/>
  <c r="AO33" i="61"/>
  <c r="AT33" i="61"/>
  <c r="AU33" i="61"/>
  <c r="AW33" i="61"/>
  <c r="L36" i="61"/>
  <c r="N36" i="61" s="1"/>
  <c r="AK36" i="61"/>
  <c r="E36" i="61" s="1"/>
  <c r="AL36" i="61"/>
  <c r="H36" i="61" s="1"/>
  <c r="AM36" i="61"/>
  <c r="AN36" i="61"/>
  <c r="AO36" i="61"/>
  <c r="AT36" i="61"/>
  <c r="AU36" i="61"/>
  <c r="AX36" i="61" s="1"/>
  <c r="AW36" i="61"/>
  <c r="L39" i="61"/>
  <c r="N39" i="61"/>
  <c r="AK39" i="61"/>
  <c r="E39" i="61" s="1"/>
  <c r="AM39" i="61"/>
  <c r="AN39" i="61"/>
  <c r="AO39" i="61"/>
  <c r="AT39" i="61"/>
  <c r="AU39" i="61" s="1"/>
  <c r="AX39" i="61" s="1"/>
  <c r="AW39" i="61"/>
  <c r="L42" i="61"/>
  <c r="N42" i="61" s="1"/>
  <c r="AK42" i="61"/>
  <c r="E42" i="61" s="1"/>
  <c r="AM42" i="61"/>
  <c r="AN42" i="61"/>
  <c r="AO42" i="61"/>
  <c r="AT42" i="61"/>
  <c r="AU42" i="61"/>
  <c r="AX42" i="61" s="1"/>
  <c r="AW42" i="61"/>
  <c r="L45" i="61"/>
  <c r="N45" i="61" s="1"/>
  <c r="AK45" i="61"/>
  <c r="E45" i="61" s="1"/>
  <c r="AM45" i="61"/>
  <c r="AN45" i="61"/>
  <c r="AO45" i="61"/>
  <c r="AT45" i="61"/>
  <c r="AU45" i="61" s="1"/>
  <c r="AX45" i="61" s="1"/>
  <c r="AW45" i="61"/>
  <c r="L48" i="61"/>
  <c r="N48" i="61" s="1"/>
  <c r="AK48" i="61"/>
  <c r="E48" i="61" s="1"/>
  <c r="AM48" i="61"/>
  <c r="AN48" i="61"/>
  <c r="AO48" i="61"/>
  <c r="AT48" i="61"/>
  <c r="AU48" i="61"/>
  <c r="AW48" i="61"/>
  <c r="L51" i="61"/>
  <c r="N51" i="61" s="1"/>
  <c r="AK51" i="61"/>
  <c r="E51" i="61" s="1"/>
  <c r="AM51" i="61"/>
  <c r="AN51" i="61"/>
  <c r="AO51" i="61"/>
  <c r="AT51" i="61"/>
  <c r="AU51" i="61"/>
  <c r="AX51" i="61" s="1"/>
  <c r="AW51" i="61"/>
  <c r="L18" i="59"/>
  <c r="N18" i="59"/>
  <c r="AK18" i="59"/>
  <c r="E18" i="59" s="1"/>
  <c r="AL18" i="59"/>
  <c r="H18" i="59" s="1"/>
  <c r="AM18" i="59"/>
  <c r="AN18" i="59"/>
  <c r="AP18" i="59" s="1"/>
  <c r="J18" i="59" s="1"/>
  <c r="AQ18" i="59" s="1"/>
  <c r="AO18" i="59"/>
  <c r="AT18" i="59"/>
  <c r="AU18" i="59"/>
  <c r="AW18" i="59"/>
  <c r="L21" i="59"/>
  <c r="N21" i="59" s="1"/>
  <c r="AK21" i="59"/>
  <c r="E21" i="59" s="1"/>
  <c r="AL21" i="59"/>
  <c r="H21" i="59" s="1"/>
  <c r="AM21" i="59"/>
  <c r="AN21" i="59"/>
  <c r="AO21" i="59"/>
  <c r="AT21" i="59"/>
  <c r="AU21" i="59"/>
  <c r="AX21" i="59" s="1"/>
  <c r="AW21" i="59"/>
  <c r="L24" i="59"/>
  <c r="N24" i="59" s="1"/>
  <c r="AK24" i="59"/>
  <c r="E24" i="59" s="1"/>
  <c r="AL24" i="59"/>
  <c r="H24" i="59" s="1"/>
  <c r="AM24" i="59"/>
  <c r="AN24" i="59"/>
  <c r="AO24" i="59"/>
  <c r="AT24" i="59"/>
  <c r="AU24" i="59" s="1"/>
  <c r="AX24" i="59" s="1"/>
  <c r="AW24" i="59"/>
  <c r="L27" i="59"/>
  <c r="N27" i="59" s="1"/>
  <c r="AK27" i="59"/>
  <c r="E27" i="59" s="1"/>
  <c r="AM27" i="59"/>
  <c r="AN27" i="59"/>
  <c r="AO27" i="59"/>
  <c r="AT27" i="59"/>
  <c r="AU27" i="59"/>
  <c r="AW27" i="59"/>
  <c r="L30" i="59"/>
  <c r="N30" i="59" s="1"/>
  <c r="AK30" i="59"/>
  <c r="E30" i="59" s="1"/>
  <c r="AM30" i="59"/>
  <c r="AN30" i="59"/>
  <c r="AO30" i="59"/>
  <c r="AT30" i="59"/>
  <c r="AU30" i="59"/>
  <c r="AX30" i="59" s="1"/>
  <c r="AW30" i="59"/>
  <c r="L33" i="59"/>
  <c r="N33" i="59"/>
  <c r="AK33" i="59"/>
  <c r="E33" i="59" s="1"/>
  <c r="AM33" i="59"/>
  <c r="AN33" i="59"/>
  <c r="AO33" i="59"/>
  <c r="AT33" i="59"/>
  <c r="AU33" i="59" s="1"/>
  <c r="AX33" i="59" s="1"/>
  <c r="AW33" i="59"/>
  <c r="L36" i="59"/>
  <c r="N36" i="59" s="1"/>
  <c r="AK36" i="59"/>
  <c r="E36" i="59" s="1"/>
  <c r="AM36" i="59"/>
  <c r="AN36" i="59"/>
  <c r="AO36" i="59"/>
  <c r="AT36" i="59"/>
  <c r="AU36" i="59" s="1"/>
  <c r="AX36" i="59" s="1"/>
  <c r="AW36" i="59"/>
  <c r="L39" i="59"/>
  <c r="N39" i="59" s="1"/>
  <c r="AK39" i="59"/>
  <c r="AM39" i="59"/>
  <c r="AN39" i="59"/>
  <c r="AO39" i="59"/>
  <c r="AT39" i="59"/>
  <c r="AU39" i="59"/>
  <c r="AW39" i="59"/>
  <c r="L42" i="59"/>
  <c r="N42" i="59" s="1"/>
  <c r="AK42" i="59"/>
  <c r="E42" i="59" s="1"/>
  <c r="AL42" i="59"/>
  <c r="H42" i="59" s="1"/>
  <c r="AM42" i="59"/>
  <c r="AN42" i="59"/>
  <c r="AO42" i="59"/>
  <c r="AT42" i="59"/>
  <c r="AU42" i="59"/>
  <c r="AW42" i="59"/>
  <c r="L45" i="59"/>
  <c r="N45" i="59" s="1"/>
  <c r="AK45" i="59"/>
  <c r="E45" i="59" s="1"/>
  <c r="AM45" i="59"/>
  <c r="AN45" i="59"/>
  <c r="AO45" i="59"/>
  <c r="AT45" i="59"/>
  <c r="AU45" i="59"/>
  <c r="AW45" i="59"/>
  <c r="L48" i="59"/>
  <c r="N48" i="59"/>
  <c r="AK48" i="59"/>
  <c r="E48" i="59" s="1"/>
  <c r="BC48" i="59" s="1"/>
  <c r="AM48" i="59"/>
  <c r="AN48" i="59"/>
  <c r="AO48" i="59"/>
  <c r="AT48" i="59"/>
  <c r="AU48" i="59" s="1"/>
  <c r="AX48" i="59" s="1"/>
  <c r="AW48" i="59"/>
  <c r="L51" i="59"/>
  <c r="N51" i="59" s="1"/>
  <c r="AK51" i="59"/>
  <c r="AM51" i="59"/>
  <c r="AN51" i="59"/>
  <c r="AO51" i="59"/>
  <c r="AT51" i="59"/>
  <c r="AU51" i="59"/>
  <c r="AW51" i="59"/>
  <c r="L18" i="58"/>
  <c r="N18" i="58" s="1"/>
  <c r="AK18" i="58"/>
  <c r="E18" i="58" s="1"/>
  <c r="AL18" i="58"/>
  <c r="H18" i="58" s="1"/>
  <c r="AM18" i="58"/>
  <c r="AN18" i="58"/>
  <c r="AO18" i="58"/>
  <c r="AT18" i="58"/>
  <c r="AU18" i="58"/>
  <c r="AX18" i="58" s="1"/>
  <c r="AW18" i="58"/>
  <c r="L21" i="58"/>
  <c r="N21" i="58" s="1"/>
  <c r="AK21" i="58"/>
  <c r="E21" i="58" s="1"/>
  <c r="AL21" i="58"/>
  <c r="H21" i="58" s="1"/>
  <c r="AM21" i="58"/>
  <c r="AN21" i="58"/>
  <c r="AO21" i="58"/>
  <c r="AT21" i="58"/>
  <c r="AU21" i="58" s="1"/>
  <c r="AX21" i="58" s="1"/>
  <c r="AW21" i="58"/>
  <c r="L24" i="58"/>
  <c r="N24" i="58" s="1"/>
  <c r="AK24" i="58"/>
  <c r="AM24" i="58"/>
  <c r="AN24" i="58"/>
  <c r="AO24" i="58"/>
  <c r="AT24" i="58"/>
  <c r="AU24" i="58"/>
  <c r="AW24" i="58"/>
  <c r="L27" i="58"/>
  <c r="N27" i="58" s="1"/>
  <c r="AK27" i="58"/>
  <c r="E27" i="58" s="1"/>
  <c r="AL27" i="58"/>
  <c r="H27" i="58" s="1"/>
  <c r="AM27" i="58"/>
  <c r="AN27" i="58"/>
  <c r="AO27" i="58"/>
  <c r="AT27" i="58"/>
  <c r="AU27" i="58"/>
  <c r="AX27" i="58" s="1"/>
  <c r="AW27" i="58"/>
  <c r="L30" i="58"/>
  <c r="N30" i="58" s="1"/>
  <c r="AK30" i="58"/>
  <c r="E30" i="58" s="1"/>
  <c r="AM30" i="58"/>
  <c r="AN30" i="58"/>
  <c r="AO30" i="58"/>
  <c r="AT30" i="58"/>
  <c r="AU30" i="58" s="1"/>
  <c r="AX30" i="58" s="1"/>
  <c r="AW30" i="58"/>
  <c r="L33" i="58"/>
  <c r="N33" i="58"/>
  <c r="AK33" i="58"/>
  <c r="AM33" i="58"/>
  <c r="AN33" i="58"/>
  <c r="AO33" i="58"/>
  <c r="AT33" i="58"/>
  <c r="AU33" i="58"/>
  <c r="AW33" i="58"/>
  <c r="L36" i="58"/>
  <c r="N36" i="58" s="1"/>
  <c r="AK36" i="58"/>
  <c r="E36" i="58" s="1"/>
  <c r="AM36" i="58"/>
  <c r="AN36" i="58"/>
  <c r="AO36" i="58"/>
  <c r="AT36" i="58"/>
  <c r="AU36" i="58"/>
  <c r="AW36" i="58"/>
  <c r="L39" i="58"/>
  <c r="N39" i="58" s="1"/>
  <c r="AK39" i="58"/>
  <c r="E39" i="58" s="1"/>
  <c r="AM39" i="58"/>
  <c r="AN39" i="58"/>
  <c r="AO39" i="58"/>
  <c r="AT39" i="58"/>
  <c r="AU39" i="58"/>
  <c r="AX39" i="58" s="1"/>
  <c r="AW39" i="58"/>
  <c r="L42" i="58"/>
  <c r="N42" i="58" s="1"/>
  <c r="AK42" i="58"/>
  <c r="E42" i="58" s="1"/>
  <c r="AM42" i="58"/>
  <c r="AN42" i="58"/>
  <c r="AO42" i="58"/>
  <c r="AT42" i="58"/>
  <c r="AU42" i="58" s="1"/>
  <c r="AX42" i="58" s="1"/>
  <c r="AW42" i="58"/>
  <c r="L45" i="58"/>
  <c r="N45" i="58" s="1"/>
  <c r="AK45" i="58"/>
  <c r="E45" i="58" s="1"/>
  <c r="AM45" i="58"/>
  <c r="AN45" i="58"/>
  <c r="AO45" i="58"/>
  <c r="AT45" i="58"/>
  <c r="AU45" i="58" s="1"/>
  <c r="AX45" i="58" s="1"/>
  <c r="AW45" i="58"/>
  <c r="L48" i="58"/>
  <c r="N48" i="58" s="1"/>
  <c r="AK48" i="58"/>
  <c r="AM48" i="58"/>
  <c r="AN48" i="58"/>
  <c r="AO48" i="58"/>
  <c r="AT48" i="58"/>
  <c r="AU48" i="58"/>
  <c r="AW48" i="58"/>
  <c r="L51" i="58"/>
  <c r="N51" i="58" s="1"/>
  <c r="AK51" i="58"/>
  <c r="E51" i="58" s="1"/>
  <c r="AM51" i="58"/>
  <c r="AN51" i="58"/>
  <c r="AO51" i="58"/>
  <c r="AT51" i="58"/>
  <c r="AU51" i="58" s="1"/>
  <c r="AX51" i="58" s="1"/>
  <c r="AW51" i="58"/>
  <c r="L18" i="57"/>
  <c r="N18" i="57" s="1"/>
  <c r="AK18" i="57"/>
  <c r="E18" i="57" s="1"/>
  <c r="AM18" i="57"/>
  <c r="AN18" i="57"/>
  <c r="AO18" i="57"/>
  <c r="AT18" i="57"/>
  <c r="AU18" i="57" s="1"/>
  <c r="AX18" i="57" s="1"/>
  <c r="AW18" i="57"/>
  <c r="L21" i="57"/>
  <c r="N21" i="57"/>
  <c r="AK21" i="57"/>
  <c r="E21" i="57" s="1"/>
  <c r="AM21" i="57"/>
  <c r="AN21" i="57"/>
  <c r="AO21" i="57"/>
  <c r="AT21" i="57"/>
  <c r="AU21" i="57"/>
  <c r="AW21" i="57"/>
  <c r="L24" i="57"/>
  <c r="N24" i="57" s="1"/>
  <c r="AK24" i="57"/>
  <c r="E24" i="57" s="1"/>
  <c r="AM24" i="57"/>
  <c r="AN24" i="57"/>
  <c r="AO24" i="57"/>
  <c r="AT24" i="57"/>
  <c r="AU24" i="57" s="1"/>
  <c r="AX24" i="57" s="1"/>
  <c r="AW24" i="57"/>
  <c r="L27" i="57"/>
  <c r="N27" i="57" s="1"/>
  <c r="AK27" i="57"/>
  <c r="E27" i="57" s="1"/>
  <c r="AM27" i="57"/>
  <c r="AN27" i="57"/>
  <c r="AO27" i="57"/>
  <c r="AT27" i="57"/>
  <c r="AU27" i="57" s="1"/>
  <c r="AX27" i="57" s="1"/>
  <c r="AW27" i="57"/>
  <c r="L30" i="57"/>
  <c r="N30" i="57" s="1"/>
  <c r="AK30" i="57"/>
  <c r="E30" i="57" s="1"/>
  <c r="AM30" i="57"/>
  <c r="AN30" i="57"/>
  <c r="AO30" i="57"/>
  <c r="AT30" i="57"/>
  <c r="AU30" i="57"/>
  <c r="AX30" i="57" s="1"/>
  <c r="AW30" i="57"/>
  <c r="L33" i="57"/>
  <c r="N33" i="57" s="1"/>
  <c r="AK33" i="57"/>
  <c r="E33" i="57" s="1"/>
  <c r="AM33" i="57"/>
  <c r="AN33" i="57"/>
  <c r="AO33" i="57"/>
  <c r="AT33" i="57"/>
  <c r="AU33" i="57" s="1"/>
  <c r="AX33" i="57" s="1"/>
  <c r="AW33" i="57"/>
  <c r="L36" i="57"/>
  <c r="N36" i="57" s="1"/>
  <c r="AK36" i="57"/>
  <c r="AM36" i="57"/>
  <c r="AN36" i="57"/>
  <c r="AO36" i="57"/>
  <c r="AT36" i="57"/>
  <c r="AU36" i="57"/>
  <c r="AW36" i="57"/>
  <c r="L39" i="57"/>
  <c r="N39" i="57" s="1"/>
  <c r="AK39" i="57"/>
  <c r="E39" i="57" s="1"/>
  <c r="AL39" i="57"/>
  <c r="H39" i="57" s="1"/>
  <c r="AM39" i="57"/>
  <c r="AN39" i="57"/>
  <c r="AO39" i="57"/>
  <c r="AT39" i="57"/>
  <c r="AU39" i="57"/>
  <c r="AW39" i="57"/>
  <c r="L42" i="57"/>
  <c r="N42" i="57"/>
  <c r="AK42" i="57"/>
  <c r="E42" i="57" s="1"/>
  <c r="AM42" i="57"/>
  <c r="AN42" i="57"/>
  <c r="AO42" i="57"/>
  <c r="AT42" i="57"/>
  <c r="AU42" i="57" s="1"/>
  <c r="AX42" i="57" s="1"/>
  <c r="AW42" i="57"/>
  <c r="L45" i="57"/>
  <c r="N45" i="57"/>
  <c r="AK45" i="57"/>
  <c r="E45" i="57" s="1"/>
  <c r="AM45" i="57"/>
  <c r="AN45" i="57"/>
  <c r="AO45" i="57"/>
  <c r="AT45" i="57"/>
  <c r="AU45" i="57"/>
  <c r="AW45" i="57"/>
  <c r="L48" i="57"/>
  <c r="N48" i="57" s="1"/>
  <c r="AK48" i="57"/>
  <c r="E48" i="57" s="1"/>
  <c r="AL48" i="57"/>
  <c r="H48" i="57" s="1"/>
  <c r="AM48" i="57"/>
  <c r="AN48" i="57"/>
  <c r="AO48" i="57"/>
  <c r="AT48" i="57"/>
  <c r="AU48" i="57" s="1"/>
  <c r="AX48" i="57" s="1"/>
  <c r="AW48" i="57"/>
  <c r="L51" i="57"/>
  <c r="N51" i="57" s="1"/>
  <c r="AK51" i="57"/>
  <c r="E51" i="57" s="1"/>
  <c r="AM51" i="57"/>
  <c r="AN51" i="57"/>
  <c r="AO51" i="57"/>
  <c r="AT51" i="57"/>
  <c r="AU51" i="57" s="1"/>
  <c r="AX51" i="57" s="1"/>
  <c r="AW51" i="57"/>
  <c r="L18" i="56"/>
  <c r="N18" i="56" s="1"/>
  <c r="AK18" i="56"/>
  <c r="E18" i="56" s="1"/>
  <c r="AM18" i="56"/>
  <c r="AN18" i="56"/>
  <c r="AO18" i="56"/>
  <c r="AT18" i="56"/>
  <c r="AU18" i="56" s="1"/>
  <c r="AX18" i="56" s="1"/>
  <c r="AW18" i="56"/>
  <c r="L21" i="56"/>
  <c r="N21" i="56"/>
  <c r="AK21" i="56"/>
  <c r="E21" i="56" s="1"/>
  <c r="AM21" i="56"/>
  <c r="AN21" i="56"/>
  <c r="AO21" i="56"/>
  <c r="AT21" i="56"/>
  <c r="AU21" i="56"/>
  <c r="AW21" i="56"/>
  <c r="L24" i="56"/>
  <c r="N24" i="56" s="1"/>
  <c r="AK24" i="56"/>
  <c r="E24" i="56" s="1"/>
  <c r="AM24" i="56"/>
  <c r="AN24" i="56"/>
  <c r="AO24" i="56"/>
  <c r="AT24" i="56"/>
  <c r="AU24" i="56"/>
  <c r="AW24" i="56"/>
  <c r="L27" i="56"/>
  <c r="N27" i="56"/>
  <c r="AK27" i="56"/>
  <c r="E27" i="56" s="1"/>
  <c r="AM27" i="56"/>
  <c r="AN27" i="56"/>
  <c r="AO27" i="56"/>
  <c r="AT27" i="56"/>
  <c r="AU27" i="56"/>
  <c r="AX27" i="56" s="1"/>
  <c r="AW27" i="56"/>
  <c r="L30" i="56"/>
  <c r="N30" i="56" s="1"/>
  <c r="AK30" i="56"/>
  <c r="E30" i="56" s="1"/>
  <c r="AM30" i="56"/>
  <c r="AN30" i="56"/>
  <c r="AO30" i="56"/>
  <c r="AT30" i="56"/>
  <c r="AU30" i="56"/>
  <c r="AX30" i="56" s="1"/>
  <c r="AW30" i="56"/>
  <c r="L33" i="56"/>
  <c r="N33" i="56"/>
  <c r="AK33" i="56"/>
  <c r="E33" i="56" s="1"/>
  <c r="AM33" i="56"/>
  <c r="AN33" i="56"/>
  <c r="AO33" i="56"/>
  <c r="AT33" i="56"/>
  <c r="AU33" i="56" s="1"/>
  <c r="AX33" i="56" s="1"/>
  <c r="AW33" i="56"/>
  <c r="L36" i="56"/>
  <c r="N36" i="56" s="1"/>
  <c r="AK36" i="56"/>
  <c r="E36" i="56" s="1"/>
  <c r="AM36" i="56"/>
  <c r="AN36" i="56"/>
  <c r="AO36" i="56"/>
  <c r="AT36" i="56"/>
  <c r="AU36" i="56"/>
  <c r="AW36" i="56"/>
  <c r="L39" i="56"/>
  <c r="N39" i="56" s="1"/>
  <c r="AK39" i="56"/>
  <c r="E39" i="56" s="1"/>
  <c r="AM39" i="56"/>
  <c r="AN39" i="56"/>
  <c r="AO39" i="56"/>
  <c r="AT39" i="56"/>
  <c r="AU39" i="56"/>
  <c r="AX39" i="56" s="1"/>
  <c r="AW39" i="56"/>
  <c r="L42" i="56"/>
  <c r="N42" i="56" s="1"/>
  <c r="AK42" i="56"/>
  <c r="E42" i="56" s="1"/>
  <c r="AM42" i="56"/>
  <c r="AN42" i="56"/>
  <c r="AO42" i="56"/>
  <c r="AT42" i="56"/>
  <c r="AU42" i="56"/>
  <c r="AX42" i="56" s="1"/>
  <c r="AW42" i="56"/>
  <c r="L45" i="56"/>
  <c r="N45" i="56"/>
  <c r="AK45" i="56"/>
  <c r="E45" i="56" s="1"/>
  <c r="AM45" i="56"/>
  <c r="AN45" i="56"/>
  <c r="AO45" i="56"/>
  <c r="AT45" i="56"/>
  <c r="AU45" i="56" s="1"/>
  <c r="AX45" i="56" s="1"/>
  <c r="AW45" i="56"/>
  <c r="L48" i="56"/>
  <c r="N48" i="56"/>
  <c r="AK48" i="56"/>
  <c r="E48" i="56" s="1"/>
  <c r="AM48" i="56"/>
  <c r="AN48" i="56"/>
  <c r="AO48" i="56"/>
  <c r="AT48" i="56"/>
  <c r="AU48" i="56" s="1"/>
  <c r="AX48" i="56" s="1"/>
  <c r="AW48" i="56"/>
  <c r="L51" i="56"/>
  <c r="N51" i="56"/>
  <c r="AK51" i="56"/>
  <c r="E51" i="56" s="1"/>
  <c r="AM51" i="56"/>
  <c r="AN51" i="56"/>
  <c r="AO51" i="56"/>
  <c r="AT51" i="56"/>
  <c r="AU51" i="56"/>
  <c r="AW51" i="56"/>
  <c r="L18" i="55"/>
  <c r="N18" i="55" s="1"/>
  <c r="AK18" i="55"/>
  <c r="E18" i="55" s="1"/>
  <c r="AM18" i="55"/>
  <c r="AN18" i="55"/>
  <c r="AO18" i="55"/>
  <c r="AT18" i="55"/>
  <c r="AU18" i="55"/>
  <c r="AW18" i="55"/>
  <c r="L21" i="55"/>
  <c r="N21" i="55" s="1"/>
  <c r="BC21" i="55" s="1"/>
  <c r="AK21" i="55"/>
  <c r="E21" i="55" s="1"/>
  <c r="AM21" i="55"/>
  <c r="AN21" i="55"/>
  <c r="AO21" i="55"/>
  <c r="AT21" i="55"/>
  <c r="AU21" i="55"/>
  <c r="AW21" i="55"/>
  <c r="L24" i="55"/>
  <c r="N24" i="55" s="1"/>
  <c r="AK24" i="55"/>
  <c r="E24" i="55" s="1"/>
  <c r="AM24" i="55"/>
  <c r="AN24" i="55"/>
  <c r="AO24" i="55"/>
  <c r="AT24" i="55"/>
  <c r="AU24" i="55"/>
  <c r="AX24" i="55" s="1"/>
  <c r="AW24" i="55"/>
  <c r="L27" i="55"/>
  <c r="N27" i="55" s="1"/>
  <c r="AK27" i="55"/>
  <c r="E27" i="55" s="1"/>
  <c r="AM27" i="55"/>
  <c r="AN27" i="55"/>
  <c r="AO27" i="55"/>
  <c r="AT27" i="55"/>
  <c r="AU27" i="55" s="1"/>
  <c r="AX27" i="55" s="1"/>
  <c r="AW27" i="55"/>
  <c r="L30" i="55"/>
  <c r="N30" i="55" s="1"/>
  <c r="AK30" i="55"/>
  <c r="AM30" i="55"/>
  <c r="AN30" i="55"/>
  <c r="AO30" i="55"/>
  <c r="AT30" i="55"/>
  <c r="AU30" i="55"/>
  <c r="AW30" i="55"/>
  <c r="L33" i="55"/>
  <c r="N33" i="55" s="1"/>
  <c r="BC33" i="55" s="1"/>
  <c r="AK33" i="55"/>
  <c r="E33" i="55" s="1"/>
  <c r="AM33" i="55"/>
  <c r="AN33" i="55"/>
  <c r="AO33" i="55"/>
  <c r="AT33" i="55"/>
  <c r="AU33" i="55"/>
  <c r="AX33" i="55" s="1"/>
  <c r="AW33" i="55"/>
  <c r="L36" i="55"/>
  <c r="N36" i="55" s="1"/>
  <c r="AK36" i="55"/>
  <c r="E36" i="55" s="1"/>
  <c r="AM36" i="55"/>
  <c r="AN36" i="55"/>
  <c r="AO36" i="55"/>
  <c r="AT36" i="55"/>
  <c r="AU36" i="55" s="1"/>
  <c r="AX36" i="55" s="1"/>
  <c r="AW36" i="55"/>
  <c r="L39" i="55"/>
  <c r="N39" i="55" s="1"/>
  <c r="AK39" i="55"/>
  <c r="E39" i="55" s="1"/>
  <c r="AM39" i="55"/>
  <c r="AN39" i="55"/>
  <c r="AO39" i="55"/>
  <c r="AT39" i="55"/>
  <c r="AU39" i="55"/>
  <c r="AW39" i="55"/>
  <c r="L42" i="55"/>
  <c r="N42" i="55" s="1"/>
  <c r="BC42" i="55" s="1"/>
  <c r="AK42" i="55"/>
  <c r="E42" i="55" s="1"/>
  <c r="AL42" i="55"/>
  <c r="AM42" i="55"/>
  <c r="AN42" i="55"/>
  <c r="AO42" i="55"/>
  <c r="AT42" i="55"/>
  <c r="AU42" i="55"/>
  <c r="AX42" i="55" s="1"/>
  <c r="AW42" i="55"/>
  <c r="L45" i="55"/>
  <c r="N45" i="55" s="1"/>
  <c r="AK45" i="55"/>
  <c r="E45" i="55" s="1"/>
  <c r="AM45" i="55"/>
  <c r="AN45" i="55"/>
  <c r="AO45" i="55"/>
  <c r="AT45" i="55"/>
  <c r="AU45" i="55" s="1"/>
  <c r="AW45" i="55"/>
  <c r="L48" i="55"/>
  <c r="N48" i="55" s="1"/>
  <c r="AK48" i="55"/>
  <c r="E48" i="55" s="1"/>
  <c r="AM48" i="55"/>
  <c r="AN48" i="55"/>
  <c r="AO48" i="55"/>
  <c r="AT48" i="55"/>
  <c r="AU48" i="55"/>
  <c r="AW48" i="55"/>
  <c r="L51" i="55"/>
  <c r="N51" i="55" s="1"/>
  <c r="AK51" i="55"/>
  <c r="E51" i="55" s="1"/>
  <c r="AM51" i="55"/>
  <c r="AN51" i="55"/>
  <c r="AO51" i="55"/>
  <c r="AT51" i="55"/>
  <c r="AU51" i="55" s="1"/>
  <c r="AW51" i="55"/>
  <c r="L18" i="54"/>
  <c r="N18" i="54" s="1"/>
  <c r="AK18" i="54"/>
  <c r="E18" i="54" s="1"/>
  <c r="AM18" i="54"/>
  <c r="AN18" i="54"/>
  <c r="AO18" i="54"/>
  <c r="AT18" i="54"/>
  <c r="AU18" i="54"/>
  <c r="AX18" i="54" s="1"/>
  <c r="AW18" i="54"/>
  <c r="L21" i="54"/>
  <c r="N21" i="54" s="1"/>
  <c r="AK21" i="54"/>
  <c r="AM21" i="54"/>
  <c r="AN21" i="54"/>
  <c r="AO21" i="54"/>
  <c r="AT21" i="54"/>
  <c r="AU21" i="54"/>
  <c r="AX21" i="54" s="1"/>
  <c r="AW21" i="54"/>
  <c r="L24" i="54"/>
  <c r="N24" i="54" s="1"/>
  <c r="AK24" i="54"/>
  <c r="E24" i="54" s="1"/>
  <c r="AL24" i="54"/>
  <c r="H24" i="54" s="1"/>
  <c r="AM24" i="54"/>
  <c r="AN24" i="54"/>
  <c r="AO24" i="54"/>
  <c r="AT24" i="54"/>
  <c r="AU24" i="54" s="1"/>
  <c r="AX24" i="54" s="1"/>
  <c r="AW24" i="54"/>
  <c r="L27" i="54"/>
  <c r="N27" i="54"/>
  <c r="AK27" i="54"/>
  <c r="AM27" i="54"/>
  <c r="AN27" i="54"/>
  <c r="AO27" i="54"/>
  <c r="AT27" i="54"/>
  <c r="AU27" i="54"/>
  <c r="AW27" i="54"/>
  <c r="L30" i="54"/>
  <c r="N30" i="54" s="1"/>
  <c r="AK30" i="54"/>
  <c r="E30" i="54" s="1"/>
  <c r="AL30" i="54"/>
  <c r="H30" i="54" s="1"/>
  <c r="AM30" i="54"/>
  <c r="AN30" i="54"/>
  <c r="AO30" i="54"/>
  <c r="AT30" i="54"/>
  <c r="AU30" i="54"/>
  <c r="AW30" i="54"/>
  <c r="L33" i="54"/>
  <c r="N33" i="54"/>
  <c r="AK33" i="54"/>
  <c r="E33" i="54" s="1"/>
  <c r="AL33" i="54"/>
  <c r="H33" i="54" s="1"/>
  <c r="AM33" i="54"/>
  <c r="AN33" i="54"/>
  <c r="AO33" i="54"/>
  <c r="AT33" i="54"/>
  <c r="AU33" i="54" s="1"/>
  <c r="AX33" i="54" s="1"/>
  <c r="AW33" i="54"/>
  <c r="L36" i="54"/>
  <c r="N36" i="54" s="1"/>
  <c r="AK36" i="54"/>
  <c r="E36" i="54" s="1"/>
  <c r="AL36" i="54"/>
  <c r="H36" i="54" s="1"/>
  <c r="AM36" i="54"/>
  <c r="AN36" i="54"/>
  <c r="AO36" i="54"/>
  <c r="AT36" i="54"/>
  <c r="AU36" i="54" s="1"/>
  <c r="AX36" i="54" s="1"/>
  <c r="AW36" i="54"/>
  <c r="L39" i="54"/>
  <c r="N39" i="54"/>
  <c r="AK39" i="54"/>
  <c r="E39" i="54" s="1"/>
  <c r="AL39" i="54"/>
  <c r="H39" i="54" s="1"/>
  <c r="AM39" i="54"/>
  <c r="AN39" i="54"/>
  <c r="AO39" i="54"/>
  <c r="AT39" i="54"/>
  <c r="AU39" i="54" s="1"/>
  <c r="AW39" i="54"/>
  <c r="L42" i="54"/>
  <c r="N42" i="54" s="1"/>
  <c r="AK42" i="54"/>
  <c r="E42" i="54" s="1"/>
  <c r="AM42" i="54"/>
  <c r="AN42" i="54"/>
  <c r="AO42" i="54"/>
  <c r="AT42" i="54"/>
  <c r="AU42" i="54"/>
  <c r="AX42" i="54" s="1"/>
  <c r="AW42" i="54"/>
  <c r="L45" i="54"/>
  <c r="N45" i="54" s="1"/>
  <c r="AK45" i="54"/>
  <c r="E45" i="54" s="1"/>
  <c r="BC45" i="54" s="1"/>
  <c r="AL45" i="54"/>
  <c r="H45" i="54" s="1"/>
  <c r="AM45" i="54"/>
  <c r="AN45" i="54"/>
  <c r="AO45" i="54"/>
  <c r="AT45" i="54"/>
  <c r="AU45" i="54" s="1"/>
  <c r="AX45" i="54" s="1"/>
  <c r="AW45" i="54"/>
  <c r="L48" i="54"/>
  <c r="N48" i="54" s="1"/>
  <c r="AK48" i="54"/>
  <c r="E48" i="54" s="1"/>
  <c r="AM48" i="54"/>
  <c r="AN48" i="54"/>
  <c r="AO48" i="54"/>
  <c r="AT48" i="54"/>
  <c r="AU48" i="54"/>
  <c r="AW48" i="54"/>
  <c r="L51" i="54"/>
  <c r="N51" i="54" s="1"/>
  <c r="AK51" i="54"/>
  <c r="E51" i="54" s="1"/>
  <c r="AM51" i="54"/>
  <c r="AN51" i="54"/>
  <c r="AO51" i="54"/>
  <c r="AT51" i="54"/>
  <c r="AU51" i="54"/>
  <c r="AX51" i="54" s="1"/>
  <c r="AW51" i="54"/>
  <c r="L18" i="53"/>
  <c r="N18" i="53" s="1"/>
  <c r="AK18" i="53"/>
  <c r="E18" i="53" s="1"/>
  <c r="AM18" i="53"/>
  <c r="AN18" i="53"/>
  <c r="AO18" i="53"/>
  <c r="AT18" i="53"/>
  <c r="AU18" i="53" s="1"/>
  <c r="AX18" i="53" s="1"/>
  <c r="AW18" i="53"/>
  <c r="L21" i="53"/>
  <c r="N21" i="53" s="1"/>
  <c r="AK21" i="53"/>
  <c r="E21" i="53" s="1"/>
  <c r="AM21" i="53"/>
  <c r="AN21" i="53"/>
  <c r="AO21" i="53"/>
  <c r="AT21" i="53"/>
  <c r="AU21" i="53" s="1"/>
  <c r="AX21" i="53" s="1"/>
  <c r="AW21" i="53"/>
  <c r="L24" i="53"/>
  <c r="N24" i="53" s="1"/>
  <c r="AK24" i="53"/>
  <c r="E24" i="53" s="1"/>
  <c r="AM24" i="53"/>
  <c r="AN24" i="53"/>
  <c r="AO24" i="53"/>
  <c r="AT24" i="53"/>
  <c r="AU24" i="53" s="1"/>
  <c r="AX24" i="53" s="1"/>
  <c r="AW24" i="53"/>
  <c r="L27" i="53"/>
  <c r="N27" i="53" s="1"/>
  <c r="AK27" i="53"/>
  <c r="E27" i="53" s="1"/>
  <c r="AM27" i="53"/>
  <c r="AN27" i="53"/>
  <c r="AO27" i="53"/>
  <c r="AT27" i="53"/>
  <c r="AU27" i="53"/>
  <c r="AW27" i="53"/>
  <c r="L30" i="53"/>
  <c r="N30" i="53" s="1"/>
  <c r="AK30" i="53"/>
  <c r="E30" i="53" s="1"/>
  <c r="AM30" i="53"/>
  <c r="AN30" i="53"/>
  <c r="AO30" i="53"/>
  <c r="AT30" i="53"/>
  <c r="AU30" i="53"/>
  <c r="AX30" i="53" s="1"/>
  <c r="AW30" i="53"/>
  <c r="L33" i="53"/>
  <c r="N33" i="53" s="1"/>
  <c r="AK33" i="53"/>
  <c r="E33" i="53" s="1"/>
  <c r="AM33" i="53"/>
  <c r="AN33" i="53"/>
  <c r="AO33" i="53"/>
  <c r="AT33" i="53"/>
  <c r="AU33" i="53" s="1"/>
  <c r="AX33" i="53" s="1"/>
  <c r="AW33" i="53"/>
  <c r="L36" i="53"/>
  <c r="N36" i="53" s="1"/>
  <c r="AK36" i="53"/>
  <c r="E36" i="53" s="1"/>
  <c r="AM36" i="53"/>
  <c r="AN36" i="53"/>
  <c r="AO36" i="53"/>
  <c r="AT36" i="53"/>
  <c r="AU36" i="53" s="1"/>
  <c r="AX36" i="53" s="1"/>
  <c r="AW36" i="53"/>
  <c r="L39" i="53"/>
  <c r="N39" i="53" s="1"/>
  <c r="AK39" i="53"/>
  <c r="E39" i="53" s="1"/>
  <c r="AM39" i="53"/>
  <c r="AN39" i="53"/>
  <c r="AO39" i="53"/>
  <c r="AT39" i="53"/>
  <c r="AU39" i="53" s="1"/>
  <c r="AX39" i="53" s="1"/>
  <c r="AW39" i="53"/>
  <c r="L42" i="53"/>
  <c r="N42" i="53" s="1"/>
  <c r="AK42" i="53"/>
  <c r="E42" i="53" s="1"/>
  <c r="AM42" i="53"/>
  <c r="AN42" i="53"/>
  <c r="AO42" i="53"/>
  <c r="AT42" i="53"/>
  <c r="AU42" i="53"/>
  <c r="AW42" i="53"/>
  <c r="L45" i="53"/>
  <c r="N45" i="53" s="1"/>
  <c r="AK45" i="53"/>
  <c r="E45" i="53" s="1"/>
  <c r="AM45" i="53"/>
  <c r="AN45" i="53"/>
  <c r="AO45" i="53"/>
  <c r="AT45" i="53"/>
  <c r="AU45" i="53" s="1"/>
  <c r="AW45" i="53"/>
  <c r="L48" i="53"/>
  <c r="N48" i="53"/>
  <c r="AK48" i="53"/>
  <c r="E48" i="53" s="1"/>
  <c r="BC48" i="53" s="1"/>
  <c r="AM48" i="53"/>
  <c r="AN48" i="53"/>
  <c r="AO48" i="53"/>
  <c r="AT48" i="53"/>
  <c r="AU48" i="53" s="1"/>
  <c r="AX48" i="53" s="1"/>
  <c r="AW48" i="53"/>
  <c r="L51" i="53"/>
  <c r="N51" i="53" s="1"/>
  <c r="AK51" i="53"/>
  <c r="E51" i="53" s="1"/>
  <c r="BC51" i="53" s="1"/>
  <c r="AL51" i="53"/>
  <c r="H51" i="53" s="1"/>
  <c r="AM51" i="53"/>
  <c r="AN51" i="53"/>
  <c r="AO51" i="53"/>
  <c r="AT51" i="53"/>
  <c r="AU51" i="53" s="1"/>
  <c r="AX51" i="53" s="1"/>
  <c r="AW51" i="53"/>
  <c r="L18" i="51"/>
  <c r="N18" i="51" s="1"/>
  <c r="AK18" i="51"/>
  <c r="E18" i="51" s="1"/>
  <c r="AM18" i="51"/>
  <c r="AN18" i="51"/>
  <c r="AO18" i="51"/>
  <c r="AT18" i="51"/>
  <c r="AU18" i="51"/>
  <c r="AW18" i="51"/>
  <c r="L21" i="51"/>
  <c r="N21" i="51" s="1"/>
  <c r="AK21" i="51"/>
  <c r="E21" i="51" s="1"/>
  <c r="AL21" i="51"/>
  <c r="H21" i="51" s="1"/>
  <c r="AM21" i="51"/>
  <c r="AN21" i="51"/>
  <c r="AO21" i="51"/>
  <c r="AT21" i="51"/>
  <c r="AU21" i="51" s="1"/>
  <c r="AX21" i="51" s="1"/>
  <c r="AW21" i="51"/>
  <c r="L24" i="51"/>
  <c r="N24" i="51" s="1"/>
  <c r="AK24" i="51"/>
  <c r="E24" i="51" s="1"/>
  <c r="AM24" i="51"/>
  <c r="AN24" i="51"/>
  <c r="AO24" i="51"/>
  <c r="AT24" i="51"/>
  <c r="AU24" i="51" s="1"/>
  <c r="AX24" i="51" s="1"/>
  <c r="AW24" i="51"/>
  <c r="L27" i="51"/>
  <c r="N27" i="51" s="1"/>
  <c r="AK27" i="51"/>
  <c r="E27" i="51" s="1"/>
  <c r="AM27" i="51"/>
  <c r="AN27" i="51"/>
  <c r="AO27" i="51"/>
  <c r="AT27" i="51"/>
  <c r="AU27" i="51"/>
  <c r="AX27" i="51" s="1"/>
  <c r="AW27" i="51"/>
  <c r="L30" i="51"/>
  <c r="N30" i="51" s="1"/>
  <c r="AK30" i="51"/>
  <c r="E30" i="51" s="1"/>
  <c r="AM30" i="51"/>
  <c r="AN30" i="51"/>
  <c r="AO30" i="51"/>
  <c r="AT30" i="51"/>
  <c r="AU30" i="51" s="1"/>
  <c r="AX30" i="51" s="1"/>
  <c r="AW30" i="51"/>
  <c r="L33" i="51"/>
  <c r="N33" i="51" s="1"/>
  <c r="AK33" i="51"/>
  <c r="E33" i="51" s="1"/>
  <c r="AM33" i="51"/>
  <c r="AN33" i="51"/>
  <c r="AO33" i="51"/>
  <c r="AT33" i="51"/>
  <c r="AU33" i="51" s="1"/>
  <c r="AX33" i="51" s="1"/>
  <c r="AW33" i="51"/>
  <c r="L36" i="51"/>
  <c r="N36" i="51" s="1"/>
  <c r="AK36" i="51"/>
  <c r="E36" i="51" s="1"/>
  <c r="AM36" i="51"/>
  <c r="AN36" i="51"/>
  <c r="AO36" i="51"/>
  <c r="AT36" i="51"/>
  <c r="AU36" i="51"/>
  <c r="AW36" i="51"/>
  <c r="L39" i="51"/>
  <c r="N39" i="51" s="1"/>
  <c r="AK39" i="51"/>
  <c r="E39" i="51" s="1"/>
  <c r="AM39" i="51"/>
  <c r="AN39" i="51"/>
  <c r="AO39" i="51"/>
  <c r="AT39" i="51"/>
  <c r="AU39" i="51" s="1"/>
  <c r="AX39" i="51" s="1"/>
  <c r="AW39" i="51"/>
  <c r="L42" i="51"/>
  <c r="N42" i="51" s="1"/>
  <c r="AK42" i="51"/>
  <c r="E42" i="51" s="1"/>
  <c r="AM42" i="51"/>
  <c r="AN42" i="51"/>
  <c r="AO42" i="51"/>
  <c r="AT42" i="51"/>
  <c r="AU42" i="51" s="1"/>
  <c r="AX42" i="51" s="1"/>
  <c r="AW42" i="51"/>
  <c r="L45" i="51"/>
  <c r="N45" i="51" s="1"/>
  <c r="AK45" i="51"/>
  <c r="E45" i="51" s="1"/>
  <c r="AM45" i="51"/>
  <c r="AN45" i="51"/>
  <c r="AO45" i="51"/>
  <c r="AT45" i="51"/>
  <c r="AU45" i="51"/>
  <c r="AW45" i="51"/>
  <c r="L48" i="51"/>
  <c r="N48" i="51" s="1"/>
  <c r="AK48" i="51"/>
  <c r="E48" i="51" s="1"/>
  <c r="AM48" i="51"/>
  <c r="AN48" i="51"/>
  <c r="AO48" i="51"/>
  <c r="AT48" i="51"/>
  <c r="AU48" i="51" s="1"/>
  <c r="AX48" i="51" s="1"/>
  <c r="AW48" i="51"/>
  <c r="L51" i="51"/>
  <c r="N51" i="51"/>
  <c r="AK51" i="51"/>
  <c r="E51" i="51" s="1"/>
  <c r="AM51" i="51"/>
  <c r="AN51" i="51"/>
  <c r="AO51" i="51"/>
  <c r="AT51" i="51"/>
  <c r="AU51" i="51"/>
  <c r="AW51" i="51"/>
  <c r="L18" i="50"/>
  <c r="N18" i="50" s="1"/>
  <c r="AK18" i="50"/>
  <c r="E18" i="50" s="1"/>
  <c r="AM18" i="50"/>
  <c r="AN18" i="50"/>
  <c r="AO18" i="50"/>
  <c r="AT18" i="50"/>
  <c r="AU18" i="50"/>
  <c r="AX18" i="50" s="1"/>
  <c r="AW18" i="50"/>
  <c r="L21" i="50"/>
  <c r="N21" i="50"/>
  <c r="AK21" i="50"/>
  <c r="E21" i="50" s="1"/>
  <c r="AM21" i="50"/>
  <c r="AN21" i="50"/>
  <c r="AO21" i="50"/>
  <c r="AT21" i="50"/>
  <c r="AU21" i="50" s="1"/>
  <c r="AX21" i="50" s="1"/>
  <c r="AW21" i="50"/>
  <c r="L24" i="50"/>
  <c r="N24" i="50" s="1"/>
  <c r="AK24" i="50"/>
  <c r="E24" i="50" s="1"/>
  <c r="AM24" i="50"/>
  <c r="AN24" i="50"/>
  <c r="AO24" i="50"/>
  <c r="AT24" i="50"/>
  <c r="AU24" i="50"/>
  <c r="AW24" i="50"/>
  <c r="L27" i="50"/>
  <c r="N27" i="50" s="1"/>
  <c r="AK27" i="50"/>
  <c r="E27" i="50" s="1"/>
  <c r="AM27" i="50"/>
  <c r="AN27" i="50"/>
  <c r="AO27" i="50"/>
  <c r="AT27" i="50"/>
  <c r="AU27" i="50"/>
  <c r="AW27" i="50"/>
  <c r="L30" i="50"/>
  <c r="N30" i="50" s="1"/>
  <c r="AK30" i="50"/>
  <c r="E30" i="50" s="1"/>
  <c r="AL30" i="50"/>
  <c r="H30" i="50" s="1"/>
  <c r="AM30" i="50"/>
  <c r="AN30" i="50"/>
  <c r="AO30" i="50"/>
  <c r="AT30" i="50"/>
  <c r="AU30" i="50" s="1"/>
  <c r="AX30" i="50" s="1"/>
  <c r="AW30" i="50"/>
  <c r="L33" i="50"/>
  <c r="N33" i="50" s="1"/>
  <c r="AK33" i="50"/>
  <c r="E33" i="50" s="1"/>
  <c r="AM33" i="50"/>
  <c r="AN33" i="50"/>
  <c r="AO33" i="50"/>
  <c r="AT33" i="50"/>
  <c r="AU33" i="50" s="1"/>
  <c r="AX33" i="50" s="1"/>
  <c r="AW33" i="50"/>
  <c r="L36" i="50"/>
  <c r="N36" i="50" s="1"/>
  <c r="AK36" i="50"/>
  <c r="E36" i="50" s="1"/>
  <c r="AL36" i="50"/>
  <c r="H36" i="50" s="1"/>
  <c r="AM36" i="50"/>
  <c r="AN36" i="50"/>
  <c r="AO36" i="50"/>
  <c r="AT36" i="50"/>
  <c r="AU36" i="50"/>
  <c r="AX36" i="50" s="1"/>
  <c r="AW36" i="50"/>
  <c r="L39" i="50"/>
  <c r="N39" i="50" s="1"/>
  <c r="AK39" i="50"/>
  <c r="E39" i="50" s="1"/>
  <c r="AM39" i="50"/>
  <c r="AN39" i="50"/>
  <c r="AO39" i="50"/>
  <c r="AT39" i="50"/>
  <c r="AU39" i="50"/>
  <c r="AX39" i="50" s="1"/>
  <c r="AW39" i="50"/>
  <c r="L42" i="50"/>
  <c r="N42" i="50" s="1"/>
  <c r="AK42" i="50"/>
  <c r="E42" i="50" s="1"/>
  <c r="AL42" i="50"/>
  <c r="AM42" i="50"/>
  <c r="AN42" i="50"/>
  <c r="AO42" i="50"/>
  <c r="AT42" i="50"/>
  <c r="AU42" i="50" s="1"/>
  <c r="AX42" i="50" s="1"/>
  <c r="AW42" i="50"/>
  <c r="L45" i="50"/>
  <c r="N45" i="50" s="1"/>
  <c r="AK45" i="50"/>
  <c r="E45" i="50" s="1"/>
  <c r="AM45" i="50"/>
  <c r="AN45" i="50"/>
  <c r="AO45" i="50"/>
  <c r="AT45" i="50"/>
  <c r="AU45" i="50" s="1"/>
  <c r="AX45" i="50" s="1"/>
  <c r="AW45" i="50"/>
  <c r="L48" i="50"/>
  <c r="N48" i="50" s="1"/>
  <c r="AK48" i="50"/>
  <c r="E48" i="50" s="1"/>
  <c r="AM48" i="50"/>
  <c r="AN48" i="50"/>
  <c r="AO48" i="50"/>
  <c r="AT48" i="50"/>
  <c r="AU48" i="50"/>
  <c r="AW48" i="50"/>
  <c r="L51" i="50"/>
  <c r="N51" i="50" s="1"/>
  <c r="AK51" i="50"/>
  <c r="E51" i="50" s="1"/>
  <c r="AM51" i="50"/>
  <c r="AN51" i="50"/>
  <c r="AO51" i="50"/>
  <c r="AT51" i="50"/>
  <c r="AU51" i="50"/>
  <c r="AW51" i="50"/>
  <c r="L18" i="49"/>
  <c r="N18" i="49" s="1"/>
  <c r="AK18" i="49"/>
  <c r="E18" i="49" s="1"/>
  <c r="AM18" i="49"/>
  <c r="AN18" i="49"/>
  <c r="AO18" i="49"/>
  <c r="AT18" i="49"/>
  <c r="AU18" i="49" s="1"/>
  <c r="AX18" i="49" s="1"/>
  <c r="AW18" i="49"/>
  <c r="L21" i="49"/>
  <c r="N21" i="49" s="1"/>
  <c r="AK21" i="49"/>
  <c r="E21" i="49" s="1"/>
  <c r="AM21" i="49"/>
  <c r="AN21" i="49"/>
  <c r="AO21" i="49"/>
  <c r="AT21" i="49"/>
  <c r="AU21" i="49" s="1"/>
  <c r="AX21" i="49" s="1"/>
  <c r="AW21" i="49"/>
  <c r="L24" i="49"/>
  <c r="N24" i="49" s="1"/>
  <c r="AK24" i="49"/>
  <c r="E24" i="49" s="1"/>
  <c r="AL24" i="49"/>
  <c r="H24" i="49" s="1"/>
  <c r="AM24" i="49"/>
  <c r="AN24" i="49"/>
  <c r="AO24" i="49"/>
  <c r="AT24" i="49"/>
  <c r="AU24" i="49"/>
  <c r="AX24" i="49" s="1"/>
  <c r="AW24" i="49"/>
  <c r="L27" i="49"/>
  <c r="N27" i="49"/>
  <c r="AK27" i="49"/>
  <c r="E27" i="49" s="1"/>
  <c r="AM27" i="49"/>
  <c r="AN27" i="49"/>
  <c r="AO27" i="49"/>
  <c r="AT27" i="49"/>
  <c r="AU27" i="49" s="1"/>
  <c r="AX27" i="49" s="1"/>
  <c r="AW27" i="49"/>
  <c r="L30" i="49"/>
  <c r="N30" i="49"/>
  <c r="AK30" i="49"/>
  <c r="E30" i="49" s="1"/>
  <c r="AM30" i="49"/>
  <c r="AN30" i="49"/>
  <c r="AO30" i="49"/>
  <c r="AT30" i="49"/>
  <c r="AU30" i="49" s="1"/>
  <c r="AX30" i="49" s="1"/>
  <c r="AW30" i="49"/>
  <c r="L33" i="49"/>
  <c r="N33" i="49" s="1"/>
  <c r="AK33" i="49"/>
  <c r="E33" i="49" s="1"/>
  <c r="AM33" i="49"/>
  <c r="AN33" i="49"/>
  <c r="AO33" i="49"/>
  <c r="AT33" i="49"/>
  <c r="AU33" i="49"/>
  <c r="AW33" i="49"/>
  <c r="L36" i="49"/>
  <c r="N36" i="49" s="1"/>
  <c r="AK36" i="49"/>
  <c r="E36" i="49" s="1"/>
  <c r="AM36" i="49"/>
  <c r="AN36" i="49"/>
  <c r="AO36" i="49"/>
  <c r="AT36" i="49"/>
  <c r="AU36" i="49"/>
  <c r="AX36" i="49" s="1"/>
  <c r="AW36" i="49"/>
  <c r="L39" i="49"/>
  <c r="N39" i="49" s="1"/>
  <c r="AK39" i="49"/>
  <c r="E39" i="49" s="1"/>
  <c r="AM39" i="49"/>
  <c r="AN39" i="49"/>
  <c r="AO39" i="49"/>
  <c r="AT39" i="49"/>
  <c r="AU39" i="49" s="1"/>
  <c r="AX39" i="49" s="1"/>
  <c r="AW39" i="49"/>
  <c r="L42" i="49"/>
  <c r="N42" i="49" s="1"/>
  <c r="AK42" i="49"/>
  <c r="E42" i="49" s="1"/>
  <c r="AM42" i="49"/>
  <c r="AN42" i="49"/>
  <c r="AO42" i="49"/>
  <c r="AT42" i="49"/>
  <c r="AU42" i="49" s="1"/>
  <c r="AX42" i="49" s="1"/>
  <c r="AW42" i="49"/>
  <c r="L45" i="49"/>
  <c r="N45" i="49" s="1"/>
  <c r="AK45" i="49"/>
  <c r="E45" i="49" s="1"/>
  <c r="AM45" i="49"/>
  <c r="AN45" i="49"/>
  <c r="AO45" i="49"/>
  <c r="AT45" i="49"/>
  <c r="AU45" i="49"/>
  <c r="AW45" i="49"/>
  <c r="L48" i="49"/>
  <c r="N48" i="49" s="1"/>
  <c r="AK48" i="49"/>
  <c r="E48" i="49" s="1"/>
  <c r="AM48" i="49"/>
  <c r="AN48" i="49"/>
  <c r="AO48" i="49"/>
  <c r="AT48" i="49"/>
  <c r="AU48" i="49" s="1"/>
  <c r="AX48" i="49" s="1"/>
  <c r="AW48" i="49"/>
  <c r="L51" i="49"/>
  <c r="N51" i="49"/>
  <c r="AK51" i="49"/>
  <c r="E51" i="49" s="1"/>
  <c r="AM51" i="49"/>
  <c r="AN51" i="49"/>
  <c r="AO51" i="49"/>
  <c r="AT51" i="49"/>
  <c r="AU51" i="49" s="1"/>
  <c r="AX51" i="49" s="1"/>
  <c r="AW51" i="49"/>
  <c r="L18" i="48"/>
  <c r="N18" i="48" s="1"/>
  <c r="AK18" i="48"/>
  <c r="E18" i="48" s="1"/>
  <c r="AM18" i="48"/>
  <c r="AN18" i="48"/>
  <c r="AO18" i="48"/>
  <c r="AT18" i="48"/>
  <c r="AU18" i="48"/>
  <c r="AX18" i="48" s="1"/>
  <c r="AW18" i="48"/>
  <c r="L21" i="48"/>
  <c r="N21" i="48" s="1"/>
  <c r="AK21" i="48"/>
  <c r="E21" i="48" s="1"/>
  <c r="AM21" i="48"/>
  <c r="AN21" i="48"/>
  <c r="AO21" i="48"/>
  <c r="AT21" i="48"/>
  <c r="AU21" i="48" s="1"/>
  <c r="AX21" i="48" s="1"/>
  <c r="AW21" i="48"/>
  <c r="L24" i="48"/>
  <c r="N24" i="48" s="1"/>
  <c r="AK24" i="48"/>
  <c r="E24" i="48" s="1"/>
  <c r="AM24" i="48"/>
  <c r="AN24" i="48"/>
  <c r="AO24" i="48"/>
  <c r="AT24" i="48"/>
  <c r="AU24" i="48" s="1"/>
  <c r="AX24" i="48" s="1"/>
  <c r="AW24" i="48"/>
  <c r="L27" i="48"/>
  <c r="N27" i="48" s="1"/>
  <c r="AK27" i="48"/>
  <c r="E27" i="48" s="1"/>
  <c r="AM27" i="48"/>
  <c r="AN27" i="48"/>
  <c r="AO27" i="48"/>
  <c r="AT27" i="48"/>
  <c r="AU27" i="48"/>
  <c r="AW27" i="48"/>
  <c r="L30" i="48"/>
  <c r="N30" i="48" s="1"/>
  <c r="AK30" i="48"/>
  <c r="E30" i="48" s="1"/>
  <c r="AM30" i="48"/>
  <c r="AN30" i="48"/>
  <c r="AO30" i="48"/>
  <c r="AT30" i="48"/>
  <c r="AU30" i="48"/>
  <c r="AX30" i="48" s="1"/>
  <c r="AW30" i="48"/>
  <c r="L33" i="48"/>
  <c r="N33" i="48" s="1"/>
  <c r="AK33" i="48"/>
  <c r="E33" i="48" s="1"/>
  <c r="AL33" i="48"/>
  <c r="H33" i="48" s="1"/>
  <c r="AM33" i="48"/>
  <c r="AN33" i="48"/>
  <c r="AO33" i="48"/>
  <c r="AT33" i="48"/>
  <c r="AU33" i="48" s="1"/>
  <c r="AX33" i="48" s="1"/>
  <c r="AW33" i="48"/>
  <c r="L36" i="48"/>
  <c r="N36" i="48" s="1"/>
  <c r="AK36" i="48"/>
  <c r="E36" i="48" s="1"/>
  <c r="AM36" i="48"/>
  <c r="AN36" i="48"/>
  <c r="AO36" i="48"/>
  <c r="AT36" i="48"/>
  <c r="AU36" i="48" s="1"/>
  <c r="AX36" i="48" s="1"/>
  <c r="AW36" i="48"/>
  <c r="L39" i="48"/>
  <c r="N39" i="48" s="1"/>
  <c r="AK39" i="48"/>
  <c r="E39" i="48" s="1"/>
  <c r="AM39" i="48"/>
  <c r="AN39" i="48"/>
  <c r="AO39" i="48"/>
  <c r="AT39" i="48"/>
  <c r="AU39" i="48"/>
  <c r="AW39" i="48"/>
  <c r="L42" i="48"/>
  <c r="N42" i="48" s="1"/>
  <c r="AK42" i="48"/>
  <c r="E42" i="48" s="1"/>
  <c r="AM42" i="48"/>
  <c r="AN42" i="48"/>
  <c r="AO42" i="48"/>
  <c r="AT42" i="48"/>
  <c r="AU42" i="48"/>
  <c r="AX42" i="48" s="1"/>
  <c r="AW42" i="48"/>
  <c r="L45" i="48"/>
  <c r="N45" i="48" s="1"/>
  <c r="AK45" i="48"/>
  <c r="E45" i="48" s="1"/>
  <c r="AM45" i="48"/>
  <c r="AN45" i="48"/>
  <c r="AO45" i="48"/>
  <c r="AT45" i="48"/>
  <c r="AU45" i="48" s="1"/>
  <c r="AX45" i="48" s="1"/>
  <c r="AW45" i="48"/>
  <c r="L48" i="48"/>
  <c r="N48" i="48" s="1"/>
  <c r="AK48" i="48"/>
  <c r="E48" i="48" s="1"/>
  <c r="AM48" i="48"/>
  <c r="AN48" i="48"/>
  <c r="AO48" i="48"/>
  <c r="AT48" i="48"/>
  <c r="AU48" i="48" s="1"/>
  <c r="AX48" i="48" s="1"/>
  <c r="AW48" i="48"/>
  <c r="L51" i="48"/>
  <c r="N51" i="48" s="1"/>
  <c r="BC51" i="48" s="1"/>
  <c r="AK51" i="48"/>
  <c r="E51" i="48" s="1"/>
  <c r="AM51" i="48"/>
  <c r="AN51" i="48"/>
  <c r="AO51" i="48"/>
  <c r="AT51" i="48"/>
  <c r="AU51" i="48"/>
  <c r="AW51" i="48"/>
  <c r="L18" i="47"/>
  <c r="N18" i="47" s="1"/>
  <c r="AK18" i="47"/>
  <c r="E18" i="47" s="1"/>
  <c r="AM18" i="47"/>
  <c r="AN18" i="47"/>
  <c r="AO18" i="47"/>
  <c r="AT18" i="47"/>
  <c r="AU18" i="47"/>
  <c r="AW18" i="47"/>
  <c r="L21" i="47"/>
  <c r="N21" i="47" s="1"/>
  <c r="AK21" i="47"/>
  <c r="E21" i="47" s="1"/>
  <c r="AM21" i="47"/>
  <c r="AN21" i="47"/>
  <c r="AO21" i="47"/>
  <c r="AT21" i="47"/>
  <c r="AU21" i="47"/>
  <c r="AW21" i="47"/>
  <c r="L24" i="47"/>
  <c r="N24" i="47" s="1"/>
  <c r="AK24" i="47"/>
  <c r="E24" i="47" s="1"/>
  <c r="AM24" i="47"/>
  <c r="AN24" i="47"/>
  <c r="AO24" i="47"/>
  <c r="AT24" i="47"/>
  <c r="AU24" i="47"/>
  <c r="AX24" i="47" s="1"/>
  <c r="AW24" i="47"/>
  <c r="L27" i="47"/>
  <c r="N27" i="47"/>
  <c r="AK27" i="47"/>
  <c r="E27" i="47" s="1"/>
  <c r="AM27" i="47"/>
  <c r="AN27" i="47"/>
  <c r="AO27" i="47"/>
  <c r="AT27" i="47"/>
  <c r="AU27" i="47" s="1"/>
  <c r="AX27" i="47" s="1"/>
  <c r="AW27" i="47"/>
  <c r="L30" i="47"/>
  <c r="N30" i="47" s="1"/>
  <c r="AK30" i="47"/>
  <c r="E30" i="47" s="1"/>
  <c r="AM30" i="47"/>
  <c r="AN30" i="47"/>
  <c r="AO30" i="47"/>
  <c r="AT30" i="47"/>
  <c r="AU30" i="47"/>
  <c r="AW30" i="47"/>
  <c r="L33" i="47"/>
  <c r="N33" i="47" s="1"/>
  <c r="AK33" i="47"/>
  <c r="E33" i="47" s="1"/>
  <c r="AM33" i="47"/>
  <c r="AN33" i="47"/>
  <c r="AO33" i="47"/>
  <c r="AT33" i="47"/>
  <c r="AU33" i="47"/>
  <c r="AX33" i="47" s="1"/>
  <c r="AW33" i="47"/>
  <c r="L36" i="47"/>
  <c r="N36" i="47" s="1"/>
  <c r="AK36" i="47"/>
  <c r="E36" i="47" s="1"/>
  <c r="AM36" i="47"/>
  <c r="AN36" i="47"/>
  <c r="AO36" i="47"/>
  <c r="AT36" i="47"/>
  <c r="AU36" i="47" s="1"/>
  <c r="AX36" i="47" s="1"/>
  <c r="AW36" i="47"/>
  <c r="L39" i="47"/>
  <c r="N39" i="47" s="1"/>
  <c r="AK39" i="47"/>
  <c r="E39" i="47" s="1"/>
  <c r="AM39" i="47"/>
  <c r="AN39" i="47"/>
  <c r="AO39" i="47"/>
  <c r="AT39" i="47"/>
  <c r="AU39" i="47"/>
  <c r="AW39" i="47"/>
  <c r="L42" i="47"/>
  <c r="N42" i="47" s="1"/>
  <c r="AK42" i="47"/>
  <c r="E42" i="47" s="1"/>
  <c r="AM42" i="47"/>
  <c r="AN42" i="47"/>
  <c r="AO42" i="47"/>
  <c r="AT42" i="47"/>
  <c r="AU42" i="47"/>
  <c r="AW42" i="47"/>
  <c r="L45" i="47"/>
  <c r="N45" i="47" s="1"/>
  <c r="AK45" i="47"/>
  <c r="E45" i="47" s="1"/>
  <c r="AM45" i="47"/>
  <c r="AN45" i="47"/>
  <c r="AO45" i="47"/>
  <c r="AT45" i="47"/>
  <c r="AU45" i="47"/>
  <c r="AX45" i="47" s="1"/>
  <c r="AW45" i="47"/>
  <c r="L48" i="47"/>
  <c r="N48" i="47" s="1"/>
  <c r="AK48" i="47"/>
  <c r="E48" i="47" s="1"/>
  <c r="AM48" i="47"/>
  <c r="AN48" i="47"/>
  <c r="AO48" i="47"/>
  <c r="AT48" i="47"/>
  <c r="AU48" i="47" s="1"/>
  <c r="AX48" i="47" s="1"/>
  <c r="AW48" i="47"/>
  <c r="L51" i="47"/>
  <c r="N51" i="47" s="1"/>
  <c r="AK51" i="47"/>
  <c r="E51" i="47" s="1"/>
  <c r="AM51" i="47"/>
  <c r="AN51" i="47"/>
  <c r="AO51" i="47"/>
  <c r="AT51" i="47"/>
  <c r="AU51" i="47" s="1"/>
  <c r="AX51" i="47" s="1"/>
  <c r="AW51" i="47"/>
  <c r="L18" i="46"/>
  <c r="N18" i="46" s="1"/>
  <c r="AK18" i="46"/>
  <c r="E18" i="46" s="1"/>
  <c r="AM18" i="46"/>
  <c r="AN18" i="46"/>
  <c r="AO18" i="46"/>
  <c r="AT18" i="46"/>
  <c r="AU18" i="46" s="1"/>
  <c r="AX18" i="46" s="1"/>
  <c r="AW18" i="46"/>
  <c r="L21" i="46"/>
  <c r="N21" i="46" s="1"/>
  <c r="AK21" i="46"/>
  <c r="E21" i="46" s="1"/>
  <c r="AM21" i="46"/>
  <c r="AN21" i="46"/>
  <c r="AO21" i="46"/>
  <c r="AT21" i="46"/>
  <c r="AU21" i="46" s="1"/>
  <c r="AX21" i="46" s="1"/>
  <c r="AW21" i="46"/>
  <c r="L24" i="46"/>
  <c r="N24" i="46" s="1"/>
  <c r="AK24" i="46"/>
  <c r="E24" i="46" s="1"/>
  <c r="AM24" i="46"/>
  <c r="AN24" i="46"/>
  <c r="AO24" i="46"/>
  <c r="AT24" i="46"/>
  <c r="AU24" i="46" s="1"/>
  <c r="AX24" i="46" s="1"/>
  <c r="AW24" i="46"/>
  <c r="L27" i="46"/>
  <c r="N27" i="46" s="1"/>
  <c r="AK27" i="46"/>
  <c r="E27" i="46" s="1"/>
  <c r="AM27" i="46"/>
  <c r="AN27" i="46"/>
  <c r="AO27" i="46"/>
  <c r="AT27" i="46"/>
  <c r="AU27" i="46" s="1"/>
  <c r="AX27" i="46" s="1"/>
  <c r="AW27" i="46"/>
  <c r="L30" i="46"/>
  <c r="N30" i="46" s="1"/>
  <c r="AK30" i="46"/>
  <c r="E30" i="46" s="1"/>
  <c r="AM30" i="46"/>
  <c r="AN30" i="46"/>
  <c r="AO30" i="46"/>
  <c r="AT30" i="46"/>
  <c r="AU30" i="46" s="1"/>
  <c r="AX30" i="46" s="1"/>
  <c r="AW30" i="46"/>
  <c r="L33" i="46"/>
  <c r="N33" i="46" s="1"/>
  <c r="AK33" i="46"/>
  <c r="E33" i="46" s="1"/>
  <c r="AM33" i="46"/>
  <c r="AN33" i="46"/>
  <c r="AO33" i="46"/>
  <c r="AT33" i="46"/>
  <c r="AU33" i="46" s="1"/>
  <c r="AX33" i="46" s="1"/>
  <c r="AW33" i="46"/>
  <c r="L36" i="46"/>
  <c r="N36" i="46" s="1"/>
  <c r="AK36" i="46"/>
  <c r="E36" i="46" s="1"/>
  <c r="AM36" i="46"/>
  <c r="AN36" i="46"/>
  <c r="AO36" i="46"/>
  <c r="AT36" i="46"/>
  <c r="AU36" i="46"/>
  <c r="AW36" i="46"/>
  <c r="L39" i="46"/>
  <c r="N39" i="46" s="1"/>
  <c r="AK39" i="46"/>
  <c r="E39" i="46" s="1"/>
  <c r="BC39" i="46" s="1"/>
  <c r="AM39" i="46"/>
  <c r="AN39" i="46"/>
  <c r="AO39" i="46"/>
  <c r="AT39" i="46"/>
  <c r="AU39" i="46"/>
  <c r="AW39" i="46"/>
  <c r="L42" i="46"/>
  <c r="N42" i="46" s="1"/>
  <c r="AK42" i="46"/>
  <c r="E42" i="46" s="1"/>
  <c r="BC42" i="46" s="1"/>
  <c r="AM42" i="46"/>
  <c r="AN42" i="46"/>
  <c r="AO42" i="46"/>
  <c r="AT42" i="46"/>
  <c r="AU42" i="46"/>
  <c r="AX42" i="46" s="1"/>
  <c r="AW42" i="46"/>
  <c r="L45" i="46"/>
  <c r="N45" i="46" s="1"/>
  <c r="AK45" i="46"/>
  <c r="E45" i="46" s="1"/>
  <c r="BC45" i="46" s="1"/>
  <c r="AM45" i="46"/>
  <c r="AN45" i="46"/>
  <c r="AO45" i="46"/>
  <c r="AT45" i="46"/>
  <c r="AU45" i="46"/>
  <c r="AX45" i="46" s="1"/>
  <c r="AW45" i="46"/>
  <c r="L48" i="46"/>
  <c r="N48" i="46" s="1"/>
  <c r="AK48" i="46"/>
  <c r="E48" i="46" s="1"/>
  <c r="BC48" i="46" s="1"/>
  <c r="AM48" i="46"/>
  <c r="AN48" i="46"/>
  <c r="AO48" i="46"/>
  <c r="AT48" i="46"/>
  <c r="AU48" i="46" s="1"/>
  <c r="AX48" i="46" s="1"/>
  <c r="AW48" i="46"/>
  <c r="L51" i="46"/>
  <c r="N51" i="46" s="1"/>
  <c r="AK51" i="46"/>
  <c r="E51" i="46" s="1"/>
  <c r="BC51" i="46" s="1"/>
  <c r="AM51" i="46"/>
  <c r="AN51" i="46"/>
  <c r="AO51" i="46"/>
  <c r="AT51" i="46"/>
  <c r="AU51" i="46" s="1"/>
  <c r="AX51" i="46" s="1"/>
  <c r="AW51" i="46"/>
  <c r="BA24" i="102" l="1"/>
  <c r="AZ24" i="102"/>
  <c r="BB24" i="102"/>
  <c r="BD24" i="102" s="1"/>
  <c r="AZ36" i="102"/>
  <c r="BA36" i="102"/>
  <c r="BB36" i="102"/>
  <c r="BD36" i="102" s="1"/>
  <c r="AR30" i="96"/>
  <c r="AS30" i="96" s="1"/>
  <c r="AV30" i="96" s="1"/>
  <c r="F30" i="96" s="1"/>
  <c r="AY30" i="96" s="1"/>
  <c r="G30" i="96" s="1"/>
  <c r="I30" i="96"/>
  <c r="BB30" i="96"/>
  <c r="BD30" i="96" s="1"/>
  <c r="I33" i="96"/>
  <c r="AR33" i="96"/>
  <c r="AS33" i="96" s="1"/>
  <c r="AV33" i="96" s="1"/>
  <c r="F33" i="96" s="1"/>
  <c r="AY33" i="96" s="1"/>
  <c r="G33" i="96" s="1"/>
  <c r="BB33" i="96"/>
  <c r="BD33" i="96" s="1"/>
  <c r="AZ21" i="95"/>
  <c r="BA21" i="95"/>
  <c r="BB21" i="95"/>
  <c r="BD21" i="95" s="1"/>
  <c r="I21" i="95"/>
  <c r="BB18" i="92"/>
  <c r="BD18" i="92" s="1"/>
  <c r="I51" i="92"/>
  <c r="AR51" i="92"/>
  <c r="AS51" i="92" s="1"/>
  <c r="AV51" i="92" s="1"/>
  <c r="F51" i="92" s="1"/>
  <c r="AZ18" i="92"/>
  <c r="BA36" i="92"/>
  <c r="I21" i="92"/>
  <c r="AR21" i="92"/>
  <c r="AS21" i="92" s="1"/>
  <c r="AV21" i="92" s="1"/>
  <c r="F21" i="92" s="1"/>
  <c r="BB21" i="91"/>
  <c r="BD21" i="91" s="1"/>
  <c r="AR18" i="89"/>
  <c r="AS18" i="89" s="1"/>
  <c r="AV18" i="89" s="1"/>
  <c r="F18" i="89" s="1"/>
  <c r="I18" i="89"/>
  <c r="AR27" i="89"/>
  <c r="AS27" i="89" s="1"/>
  <c r="AV27" i="89" s="1"/>
  <c r="F27" i="89" s="1"/>
  <c r="AY27" i="89" s="1"/>
  <c r="G27" i="89" s="1"/>
  <c r="BB27" i="89"/>
  <c r="BD27" i="89" s="1"/>
  <c r="I27" i="89"/>
  <c r="I51" i="89"/>
  <c r="AR51" i="89"/>
  <c r="AS51" i="89" s="1"/>
  <c r="AV51" i="89" s="1"/>
  <c r="F51" i="89" s="1"/>
  <c r="AZ24" i="89"/>
  <c r="BA24" i="89"/>
  <c r="I21" i="88"/>
  <c r="AR21" i="88"/>
  <c r="AS21" i="88" s="1"/>
  <c r="AV21" i="88" s="1"/>
  <c r="F21" i="88" s="1"/>
  <c r="AY21" i="88" s="1"/>
  <c r="G21" i="88" s="1"/>
  <c r="BB21" i="88"/>
  <c r="BD21" i="88" s="1"/>
  <c r="BB48" i="88"/>
  <c r="BD48" i="88" s="1"/>
  <c r="BB39" i="88"/>
  <c r="BD39" i="88" s="1"/>
  <c r="BB21" i="87"/>
  <c r="BD21" i="87" s="1"/>
  <c r="AZ21" i="87"/>
  <c r="AY21" i="106"/>
  <c r="G21" i="106" s="1"/>
  <c r="BB21" i="106"/>
  <c r="BD21" i="106" s="1"/>
  <c r="BB42" i="106"/>
  <c r="BD42" i="106" s="1"/>
  <c r="AY24" i="108"/>
  <c r="G24" i="108" s="1"/>
  <c r="BB24" i="108"/>
  <c r="BD24" i="108" s="1"/>
  <c r="BB39" i="108"/>
  <c r="BD39" i="108" s="1"/>
  <c r="AZ30" i="108"/>
  <c r="BA30" i="108"/>
  <c r="AL51" i="61"/>
  <c r="H51" i="61" s="1"/>
  <c r="AL42" i="61"/>
  <c r="H42" i="61" s="1"/>
  <c r="BC39" i="61"/>
  <c r="AL27" i="61"/>
  <c r="H27" i="61" s="1"/>
  <c r="BC21" i="61"/>
  <c r="AP48" i="73"/>
  <c r="BG36" i="73"/>
  <c r="AP30" i="73"/>
  <c r="H30" i="73" s="1"/>
  <c r="AP27" i="73"/>
  <c r="H27" i="73" s="1"/>
  <c r="BG21" i="73"/>
  <c r="AP39" i="73"/>
  <c r="BC36" i="50"/>
  <c r="AL48" i="59"/>
  <c r="H48" i="59" s="1"/>
  <c r="AL39" i="51"/>
  <c r="H39" i="51" s="1"/>
  <c r="BC30" i="51"/>
  <c r="AL48" i="51"/>
  <c r="H48" i="51" s="1"/>
  <c r="AL27" i="51"/>
  <c r="H27" i="51" s="1"/>
  <c r="AL42" i="48"/>
  <c r="H42" i="48" s="1"/>
  <c r="AL18" i="48"/>
  <c r="H18" i="48" s="1"/>
  <c r="AL39" i="49"/>
  <c r="H39" i="49" s="1"/>
  <c r="AL48" i="49"/>
  <c r="H48" i="49" s="1"/>
  <c r="AL36" i="49"/>
  <c r="H36" i="49" s="1"/>
  <c r="BC27" i="49"/>
  <c r="AL18" i="49"/>
  <c r="H18" i="49" s="1"/>
  <c r="BG48" i="64"/>
  <c r="BG36" i="63"/>
  <c r="BG30" i="63"/>
  <c r="AP45" i="63"/>
  <c r="H45" i="63" s="1"/>
  <c r="AP27" i="63"/>
  <c r="H27" i="63" s="1"/>
  <c r="AP51" i="63"/>
  <c r="H51" i="63" s="1"/>
  <c r="AP42" i="63"/>
  <c r="H42" i="63" s="1"/>
  <c r="AP36" i="63"/>
  <c r="H36" i="63" s="1"/>
  <c r="AP24" i="62"/>
  <c r="H24" i="62" s="1"/>
  <c r="AP48" i="62"/>
  <c r="H48" i="62" s="1"/>
  <c r="AP30" i="62"/>
  <c r="H30" i="62" s="1"/>
  <c r="AP21" i="62"/>
  <c r="H21" i="62" s="1"/>
  <c r="AP39" i="70"/>
  <c r="H39" i="70" s="1"/>
  <c r="AP36" i="70"/>
  <c r="H36" i="70" s="1"/>
  <c r="BG51" i="71"/>
  <c r="BG27" i="71"/>
  <c r="BG51" i="72"/>
  <c r="BG42" i="72"/>
  <c r="BB51" i="84"/>
  <c r="AZ48" i="84"/>
  <c r="AP36" i="84"/>
  <c r="J36" i="84" s="1"/>
  <c r="AQ36" i="84" s="1"/>
  <c r="I36" i="84" s="1"/>
  <c r="AP18" i="84"/>
  <c r="J18" i="84" s="1"/>
  <c r="AQ18" i="84" s="1"/>
  <c r="I18" i="84" s="1"/>
  <c r="BB48" i="84"/>
  <c r="BD48" i="84" s="1"/>
  <c r="I30" i="84"/>
  <c r="BB45" i="82"/>
  <c r="AZ45" i="82"/>
  <c r="I45" i="82"/>
  <c r="AP33" i="82"/>
  <c r="J33" i="82" s="1"/>
  <c r="AQ33" i="82" s="1"/>
  <c r="G39" i="81"/>
  <c r="AP45" i="81"/>
  <c r="J45" i="81" s="1"/>
  <c r="AQ45" i="81" s="1"/>
  <c r="AP48" i="81"/>
  <c r="J48" i="81" s="1"/>
  <c r="AQ48" i="81" s="1"/>
  <c r="I48" i="81" s="1"/>
  <c r="AP51" i="81"/>
  <c r="J51" i="81" s="1"/>
  <c r="AQ51" i="81" s="1"/>
  <c r="AR51" i="80"/>
  <c r="AS51" i="80" s="1"/>
  <c r="AV51" i="80" s="1"/>
  <c r="F51" i="80" s="1"/>
  <c r="AY51" i="80" s="1"/>
  <c r="G51" i="80" s="1"/>
  <c r="AP33" i="80"/>
  <c r="J33" i="80" s="1"/>
  <c r="AQ33" i="80" s="1"/>
  <c r="AP39" i="54"/>
  <c r="J39" i="54" s="1"/>
  <c r="AQ39" i="54" s="1"/>
  <c r="BC24" i="54"/>
  <c r="AL51" i="54"/>
  <c r="H51" i="54" s="1"/>
  <c r="AL24" i="57"/>
  <c r="H24" i="57" s="1"/>
  <c r="AL42" i="57"/>
  <c r="H42" i="57" s="1"/>
  <c r="AL30" i="57"/>
  <c r="H30" i="57" s="1"/>
  <c r="BC42" i="58"/>
  <c r="AL30" i="58"/>
  <c r="H30" i="58" s="1"/>
  <c r="BC42" i="53"/>
  <c r="BC21" i="53"/>
  <c r="AL18" i="53"/>
  <c r="H18" i="53" s="1"/>
  <c r="BC45" i="53"/>
  <c r="BC30" i="53"/>
  <c r="AL30" i="53"/>
  <c r="H30" i="53" s="1"/>
  <c r="BC45" i="56"/>
  <c r="AL51" i="55"/>
  <c r="H51" i="55" s="1"/>
  <c r="AL33" i="55"/>
  <c r="H33" i="55" s="1"/>
  <c r="AL27" i="55"/>
  <c r="H27" i="55" s="1"/>
  <c r="AL45" i="55"/>
  <c r="AP45" i="55" s="1"/>
  <c r="J45" i="55" s="1"/>
  <c r="AQ45" i="55" s="1"/>
  <c r="AR45" i="55" s="1"/>
  <c r="AS45" i="55" s="1"/>
  <c r="AV45" i="55" s="1"/>
  <c r="F45" i="55" s="1"/>
  <c r="AY45" i="55" s="1"/>
  <c r="G45" i="55" s="1"/>
  <c r="AP51" i="67"/>
  <c r="H51" i="67" s="1"/>
  <c r="AP39" i="67"/>
  <c r="H39" i="67" s="1"/>
  <c r="AP42" i="67"/>
  <c r="H42" i="67" s="1"/>
  <c r="AP30" i="69"/>
  <c r="H30" i="69" s="1"/>
  <c r="AP24" i="69"/>
  <c r="H24" i="69" s="1"/>
  <c r="BG42" i="69"/>
  <c r="BG21" i="69"/>
  <c r="AP48" i="65"/>
  <c r="H48" i="65" s="1"/>
  <c r="AP36" i="65"/>
  <c r="H36" i="65" s="1"/>
  <c r="AT33" i="65"/>
  <c r="J33" i="65" s="1"/>
  <c r="AU33" i="65" s="1"/>
  <c r="AV33" i="65" s="1"/>
  <c r="AW33" i="65" s="1"/>
  <c r="AZ33" i="65" s="1"/>
  <c r="F33" i="65" s="1"/>
  <c r="BC33" i="65" s="1"/>
  <c r="G33" i="65" s="1"/>
  <c r="AP21" i="65"/>
  <c r="H21" i="65" s="1"/>
  <c r="AT39" i="65"/>
  <c r="J39" i="65" s="1"/>
  <c r="AU39" i="65" s="1"/>
  <c r="AP48" i="66"/>
  <c r="H48" i="66" s="1"/>
  <c r="BG42" i="66"/>
  <c r="AP24" i="66"/>
  <c r="H24" i="66" s="1"/>
  <c r="AP21" i="74"/>
  <c r="J21" i="74" s="1"/>
  <c r="AQ21" i="74" s="1"/>
  <c r="AP36" i="74"/>
  <c r="J36" i="74" s="1"/>
  <c r="AQ36" i="74" s="1"/>
  <c r="AL36" i="47"/>
  <c r="H36" i="47" s="1"/>
  <c r="AL33" i="47"/>
  <c r="H33" i="47" s="1"/>
  <c r="BC27" i="47"/>
  <c r="BC33" i="46"/>
  <c r="BC51" i="58"/>
  <c r="AY36" i="106"/>
  <c r="G36" i="106" s="1"/>
  <c r="BB36" i="106"/>
  <c r="BD36" i="106" s="1"/>
  <c r="BA42" i="106"/>
  <c r="AZ42" i="106"/>
  <c r="AZ39" i="108"/>
  <c r="BA39" i="108"/>
  <c r="AY33" i="108"/>
  <c r="G33" i="108" s="1"/>
  <c r="BB33" i="108"/>
  <c r="BD33" i="108" s="1"/>
  <c r="BB27" i="107"/>
  <c r="BD27" i="107" s="1"/>
  <c r="BC39" i="104"/>
  <c r="G39" i="104" s="1"/>
  <c r="BF39" i="104"/>
  <c r="BH39" i="104" s="1"/>
  <c r="AZ30" i="106"/>
  <c r="BA30" i="106"/>
  <c r="AR30" i="89"/>
  <c r="AS30" i="89" s="1"/>
  <c r="AV30" i="89" s="1"/>
  <c r="F30" i="89" s="1"/>
  <c r="AY30" i="89" s="1"/>
  <c r="G30" i="89" s="1"/>
  <c r="I30" i="89"/>
  <c r="BB30" i="89"/>
  <c r="BD30" i="89" s="1"/>
  <c r="AY39" i="102"/>
  <c r="G39" i="102" s="1"/>
  <c r="BB39" i="102"/>
  <c r="BD39" i="102" s="1"/>
  <c r="E39" i="59"/>
  <c r="AL39" i="59"/>
  <c r="H39" i="59" s="1"/>
  <c r="BC45" i="47"/>
  <c r="AX42" i="47"/>
  <c r="AX39" i="47"/>
  <c r="AX30" i="47"/>
  <c r="AX21" i="47"/>
  <c r="AX18" i="47"/>
  <c r="AX51" i="48"/>
  <c r="BC45" i="48"/>
  <c r="AX39" i="48"/>
  <c r="BC30" i="48"/>
  <c r="AX27" i="48"/>
  <c r="AX45" i="49"/>
  <c r="AX33" i="49"/>
  <c r="BC18" i="49"/>
  <c r="AX51" i="50"/>
  <c r="AX48" i="50"/>
  <c r="AX27" i="50"/>
  <c r="AX24" i="50"/>
  <c r="AX51" i="51"/>
  <c r="AX45" i="51"/>
  <c r="BC39" i="51"/>
  <c r="AX36" i="51"/>
  <c r="AX18" i="51"/>
  <c r="AX45" i="53"/>
  <c r="AX42" i="53"/>
  <c r="AX27" i="53"/>
  <c r="BC24" i="53"/>
  <c r="AX48" i="54"/>
  <c r="AX39" i="54"/>
  <c r="AP36" i="54"/>
  <c r="J36" i="54" s="1"/>
  <c r="AQ36" i="54" s="1"/>
  <c r="AR36" i="54" s="1"/>
  <c r="AS36" i="54" s="1"/>
  <c r="AV36" i="54" s="1"/>
  <c r="F36" i="54" s="1"/>
  <c r="AY36" i="54" s="1"/>
  <c r="G36" i="54" s="1"/>
  <c r="AX30" i="54"/>
  <c r="E21" i="54"/>
  <c r="BC21" i="54" s="1"/>
  <c r="AL21" i="54"/>
  <c r="H21" i="54" s="1"/>
  <c r="AX39" i="57"/>
  <c r="AX36" i="58"/>
  <c r="E24" i="58"/>
  <c r="AL24" i="58"/>
  <c r="H24" i="58" s="1"/>
  <c r="E51" i="62"/>
  <c r="AP51" i="62"/>
  <c r="H51" i="62" s="1"/>
  <c r="BB42" i="62"/>
  <c r="BB27" i="63"/>
  <c r="E27" i="64"/>
  <c r="AP27" i="64"/>
  <c r="H27" i="64" s="1"/>
  <c r="BB18" i="64"/>
  <c r="E45" i="65"/>
  <c r="BG45" i="65" s="1"/>
  <c r="AP45" i="65"/>
  <c r="H45" i="65" s="1"/>
  <c r="BB33" i="65"/>
  <c r="E24" i="65"/>
  <c r="BG24" i="65" s="1"/>
  <c r="AP24" i="65"/>
  <c r="H24" i="65" s="1"/>
  <c r="E45" i="66"/>
  <c r="BG45" i="66" s="1"/>
  <c r="AP45" i="66"/>
  <c r="H45" i="66" s="1"/>
  <c r="BB36" i="66"/>
  <c r="E21" i="66"/>
  <c r="AP21" i="66"/>
  <c r="H21" i="66" s="1"/>
  <c r="E27" i="67"/>
  <c r="AP27" i="67"/>
  <c r="H27" i="67" s="1"/>
  <c r="AY27" i="81"/>
  <c r="G27" i="81" s="1"/>
  <c r="BA27" i="81" s="1"/>
  <c r="BB27" i="81"/>
  <c r="BD27" i="81" s="1"/>
  <c r="BB48" i="80"/>
  <c r="BD48" i="80" s="1"/>
  <c r="I48" i="80"/>
  <c r="I18" i="81"/>
  <c r="AR18" i="81"/>
  <c r="AS18" i="81" s="1"/>
  <c r="AV18" i="81" s="1"/>
  <c r="F18" i="81" s="1"/>
  <c r="AY18" i="81" s="1"/>
  <c r="G18" i="81" s="1"/>
  <c r="I45" i="81"/>
  <c r="BC36" i="98"/>
  <c r="G36" i="98" s="1"/>
  <c r="BE36" i="98" s="1"/>
  <c r="BF36" i="98"/>
  <c r="BH36" i="98" s="1"/>
  <c r="H48" i="74"/>
  <c r="AP48" i="74"/>
  <c r="J48" i="74" s="1"/>
  <c r="AQ48" i="74" s="1"/>
  <c r="E33" i="63"/>
  <c r="BG33" i="63" s="1"/>
  <c r="AP33" i="63"/>
  <c r="H33" i="63" s="1"/>
  <c r="E39" i="64"/>
  <c r="BG39" i="64" s="1"/>
  <c r="AP39" i="64"/>
  <c r="H39" i="64" s="1"/>
  <c r="E36" i="67"/>
  <c r="AP36" i="67"/>
  <c r="H36" i="67" s="1"/>
  <c r="E36" i="69"/>
  <c r="AP36" i="69"/>
  <c r="H36" i="69" s="1"/>
  <c r="E42" i="71"/>
  <c r="AP42" i="71"/>
  <c r="H42" i="71" s="1"/>
  <c r="E33" i="73"/>
  <c r="BG33" i="73" s="1"/>
  <c r="AP33" i="73"/>
  <c r="H33" i="73" s="1"/>
  <c r="AX39" i="46"/>
  <c r="AX36" i="46"/>
  <c r="BC36" i="46"/>
  <c r="AL39" i="47"/>
  <c r="H39" i="47" s="1"/>
  <c r="AL30" i="47"/>
  <c r="H30" i="47" s="1"/>
  <c r="AL51" i="48"/>
  <c r="H51" i="48" s="1"/>
  <c r="AL39" i="48"/>
  <c r="H39" i="48" s="1"/>
  <c r="AP48" i="49"/>
  <c r="J48" i="49" s="1"/>
  <c r="AQ48" i="49" s="1"/>
  <c r="AL45" i="49"/>
  <c r="H45" i="49" s="1"/>
  <c r="AL48" i="50"/>
  <c r="BC42" i="50"/>
  <c r="BC24" i="50"/>
  <c r="AL51" i="51"/>
  <c r="H51" i="51" s="1"/>
  <c r="AL45" i="51"/>
  <c r="H45" i="51" s="1"/>
  <c r="AL18" i="51"/>
  <c r="H18" i="51" s="1"/>
  <c r="AL42" i="53"/>
  <c r="H42" i="53" s="1"/>
  <c r="AL27" i="53"/>
  <c r="H27" i="53" s="1"/>
  <c r="BC18" i="53"/>
  <c r="BC51" i="54"/>
  <c r="AP33" i="54"/>
  <c r="J33" i="54" s="1"/>
  <c r="AQ33" i="54" s="1"/>
  <c r="AR33" i="54" s="1"/>
  <c r="AS33" i="54" s="1"/>
  <c r="AV33" i="54" s="1"/>
  <c r="F33" i="54" s="1"/>
  <c r="AY33" i="54" s="1"/>
  <c r="G33" i="54" s="1"/>
  <c r="AX27" i="54"/>
  <c r="AL18" i="54"/>
  <c r="H18" i="54" s="1"/>
  <c r="AX51" i="55"/>
  <c r="E30" i="55"/>
  <c r="AL30" i="55"/>
  <c r="H30" i="55" s="1"/>
  <c r="AX21" i="55"/>
  <c r="AX24" i="56"/>
  <c r="AL51" i="57"/>
  <c r="H51" i="57" s="1"/>
  <c r="AL27" i="57"/>
  <c r="H27" i="57" s="1"/>
  <c r="E48" i="58"/>
  <c r="AL48" i="58"/>
  <c r="H48" i="58" s="1"/>
  <c r="E33" i="58"/>
  <c r="AL33" i="58"/>
  <c r="H33" i="58" s="1"/>
  <c r="E51" i="59"/>
  <c r="BC51" i="59" s="1"/>
  <c r="AL51" i="59"/>
  <c r="H51" i="59" s="1"/>
  <c r="AX45" i="59"/>
  <c r="AX42" i="59"/>
  <c r="AX18" i="59"/>
  <c r="AL45" i="61"/>
  <c r="H45" i="61" s="1"/>
  <c r="AP42" i="61"/>
  <c r="J42" i="61" s="1"/>
  <c r="AQ42" i="61" s="1"/>
  <c r="AR42" i="61" s="1"/>
  <c r="AS42" i="61" s="1"/>
  <c r="AV42" i="61" s="1"/>
  <c r="F42" i="61" s="1"/>
  <c r="AY42" i="61" s="1"/>
  <c r="G42" i="61" s="1"/>
  <c r="AL30" i="61"/>
  <c r="H30" i="61" s="1"/>
  <c r="AP27" i="62"/>
  <c r="H27" i="62" s="1"/>
  <c r="BB48" i="63"/>
  <c r="BG18" i="63"/>
  <c r="BB42" i="64"/>
  <c r="AP33" i="64"/>
  <c r="H33" i="64" s="1"/>
  <c r="BB39" i="65"/>
  <c r="AP30" i="66"/>
  <c r="H30" i="66" s="1"/>
  <c r="AR45" i="81"/>
  <c r="AS45" i="81" s="1"/>
  <c r="AV45" i="81" s="1"/>
  <c r="F45" i="81" s="1"/>
  <c r="AY45" i="81" s="1"/>
  <c r="G45" i="81" s="1"/>
  <c r="BA45" i="81" s="1"/>
  <c r="BA33" i="95"/>
  <c r="AZ33" i="95"/>
  <c r="AR48" i="95"/>
  <c r="AS48" i="95" s="1"/>
  <c r="AV48" i="95" s="1"/>
  <c r="F48" i="95" s="1"/>
  <c r="AY48" i="95" s="1"/>
  <c r="G48" i="95" s="1"/>
  <c r="BB48" i="95"/>
  <c r="BD48" i="95" s="1"/>
  <c r="I48" i="95"/>
  <c r="AY27" i="95"/>
  <c r="G27" i="95" s="1"/>
  <c r="BB27" i="95"/>
  <c r="BD27" i="95" s="1"/>
  <c r="E24" i="61"/>
  <c r="AL24" i="61"/>
  <c r="H24" i="61" s="1"/>
  <c r="BC30" i="46"/>
  <c r="AL51" i="47"/>
  <c r="H51" i="47" s="1"/>
  <c r="AL27" i="47"/>
  <c r="H27" i="47" s="1"/>
  <c r="BC48" i="48"/>
  <c r="AL36" i="48"/>
  <c r="H36" i="48" s="1"/>
  <c r="BC51" i="49"/>
  <c r="AL42" i="49"/>
  <c r="H42" i="49" s="1"/>
  <c r="BC30" i="49"/>
  <c r="AP24" i="49"/>
  <c r="J24" i="49" s="1"/>
  <c r="AQ24" i="49" s="1"/>
  <c r="AL21" i="49"/>
  <c r="H21" i="49" s="1"/>
  <c r="AL45" i="50"/>
  <c r="AP45" i="50" s="1"/>
  <c r="J45" i="50" s="1"/>
  <c r="AQ45" i="50" s="1"/>
  <c r="AP36" i="50"/>
  <c r="J36" i="50" s="1"/>
  <c r="AQ36" i="50" s="1"/>
  <c r="AL33" i="50"/>
  <c r="H33" i="50" s="1"/>
  <c r="AL21" i="50"/>
  <c r="H21" i="50" s="1"/>
  <c r="AL42" i="51"/>
  <c r="H42" i="51" s="1"/>
  <c r="BC33" i="51"/>
  <c r="AP27" i="51"/>
  <c r="J27" i="51" s="1"/>
  <c r="AQ27" i="51" s="1"/>
  <c r="AR27" i="51" s="1"/>
  <c r="AS27" i="51" s="1"/>
  <c r="AV27" i="51" s="1"/>
  <c r="F27" i="51" s="1"/>
  <c r="AY27" i="51" s="1"/>
  <c r="G27" i="51" s="1"/>
  <c r="AL24" i="51"/>
  <c r="H24" i="51" s="1"/>
  <c r="BC36" i="53"/>
  <c r="AL24" i="53"/>
  <c r="H24" i="53" s="1"/>
  <c r="E27" i="54"/>
  <c r="BC27" i="54" s="1"/>
  <c r="AL27" i="54"/>
  <c r="H27" i="54" s="1"/>
  <c r="AP42" i="55"/>
  <c r="J42" i="55" s="1"/>
  <c r="AQ42" i="55" s="1"/>
  <c r="AL39" i="55"/>
  <c r="AP39" i="55" s="1"/>
  <c r="J39" i="55" s="1"/>
  <c r="AQ39" i="55" s="1"/>
  <c r="BC48" i="56"/>
  <c r="E36" i="57"/>
  <c r="AL36" i="57"/>
  <c r="H36" i="57" s="1"/>
  <c r="AP30" i="57"/>
  <c r="J30" i="57" s="1"/>
  <c r="AQ30" i="57" s="1"/>
  <c r="I30" i="57" s="1"/>
  <c r="AL51" i="58"/>
  <c r="H51" i="58" s="1"/>
  <c r="BC48" i="58"/>
  <c r="AL36" i="59"/>
  <c r="H36" i="59" s="1"/>
  <c r="E33" i="61"/>
  <c r="AL33" i="61"/>
  <c r="H33" i="61" s="1"/>
  <c r="AL21" i="61"/>
  <c r="H21" i="61" s="1"/>
  <c r="AT30" i="62"/>
  <c r="J30" i="62" s="1"/>
  <c r="AU30" i="62" s="1"/>
  <c r="AV30" i="62" s="1"/>
  <c r="AW30" i="62" s="1"/>
  <c r="AZ30" i="62" s="1"/>
  <c r="F30" i="62" s="1"/>
  <c r="BC30" i="62" s="1"/>
  <c r="G30" i="62" s="1"/>
  <c r="AP24" i="63"/>
  <c r="H24" i="63" s="1"/>
  <c r="AT21" i="63"/>
  <c r="J21" i="63" s="1"/>
  <c r="AU21" i="63" s="1"/>
  <c r="AV21" i="63" s="1"/>
  <c r="AW21" i="63" s="1"/>
  <c r="AZ21" i="63" s="1"/>
  <c r="F21" i="63" s="1"/>
  <c r="BC21" i="63" s="1"/>
  <c r="G21" i="63" s="1"/>
  <c r="AP51" i="65"/>
  <c r="H51" i="65" s="1"/>
  <c r="AP30" i="65"/>
  <c r="H30" i="65" s="1"/>
  <c r="E18" i="65"/>
  <c r="AP18" i="65"/>
  <c r="H18" i="65" s="1"/>
  <c r="E48" i="69"/>
  <c r="AP48" i="69"/>
  <c r="H48" i="69" s="1"/>
  <c r="E27" i="69"/>
  <c r="AP27" i="69"/>
  <c r="H27" i="69" s="1"/>
  <c r="E24" i="73"/>
  <c r="AP24" i="73"/>
  <c r="H24" i="73" s="1"/>
  <c r="AR42" i="84"/>
  <c r="AS42" i="84" s="1"/>
  <c r="AV42" i="84" s="1"/>
  <c r="F42" i="84" s="1"/>
  <c r="AY42" i="84" s="1"/>
  <c r="G42" i="84" s="1"/>
  <c r="I42" i="84"/>
  <c r="AY24" i="87"/>
  <c r="G24" i="87" s="1"/>
  <c r="BB24" i="87"/>
  <c r="BD24" i="87" s="1"/>
  <c r="AR42" i="93"/>
  <c r="AS42" i="93" s="1"/>
  <c r="AV42" i="93" s="1"/>
  <c r="F42" i="93" s="1"/>
  <c r="AY42" i="93" s="1"/>
  <c r="G42" i="93" s="1"/>
  <c r="I42" i="93"/>
  <c r="AY36" i="93"/>
  <c r="G36" i="93" s="1"/>
  <c r="BB36" i="93"/>
  <c r="BD36" i="93" s="1"/>
  <c r="H24" i="84"/>
  <c r="AP24" i="84"/>
  <c r="J24" i="84" s="1"/>
  <c r="AQ24" i="84" s="1"/>
  <c r="I24" i="84" s="1"/>
  <c r="BB39" i="81"/>
  <c r="BD39" i="81" s="1"/>
  <c r="I39" i="81"/>
  <c r="BC21" i="99"/>
  <c r="G21" i="99" s="1"/>
  <c r="BF21" i="99"/>
  <c r="BH21" i="99" s="1"/>
  <c r="BC27" i="99"/>
  <c r="G27" i="99" s="1"/>
  <c r="BF27" i="99"/>
  <c r="BH27" i="99" s="1"/>
  <c r="H18" i="74"/>
  <c r="AP18" i="74"/>
  <c r="J18" i="74" s="1"/>
  <c r="AQ18" i="74" s="1"/>
  <c r="BB39" i="67"/>
  <c r="BB18" i="67"/>
  <c r="BB51" i="68"/>
  <c r="BB48" i="68"/>
  <c r="BB45" i="68"/>
  <c r="BB42" i="68"/>
  <c r="BB39" i="68"/>
  <c r="BB36" i="68"/>
  <c r="BB33" i="68"/>
  <c r="BB30" i="68"/>
  <c r="BB27" i="68"/>
  <c r="BB24" i="68"/>
  <c r="BB21" i="68"/>
  <c r="BB18" i="68"/>
  <c r="BB51" i="69"/>
  <c r="BB39" i="69"/>
  <c r="AT36" i="69"/>
  <c r="J36" i="69" s="1"/>
  <c r="AU36" i="69" s="1"/>
  <c r="BB30" i="69"/>
  <c r="BB18" i="69"/>
  <c r="BB51" i="70"/>
  <c r="BB39" i="70"/>
  <c r="BB21" i="70"/>
  <c r="BB45" i="71"/>
  <c r="BB33" i="71"/>
  <c r="BB21" i="71"/>
  <c r="BG39" i="72"/>
  <c r="BB24" i="72"/>
  <c r="BB39" i="73"/>
  <c r="AT39" i="73"/>
  <c r="J39" i="73" s="1"/>
  <c r="AU39" i="73" s="1"/>
  <c r="AT33" i="73"/>
  <c r="J33" i="73" s="1"/>
  <c r="AU33" i="73" s="1"/>
  <c r="BB27" i="73"/>
  <c r="BG24" i="73"/>
  <c r="G51" i="82"/>
  <c r="AY18" i="108"/>
  <c r="G18" i="108" s="1"/>
  <c r="BB18" i="108"/>
  <c r="BD18" i="108" s="1"/>
  <c r="I27" i="94"/>
  <c r="AR27" i="94"/>
  <c r="AS27" i="94" s="1"/>
  <c r="AV27" i="94" s="1"/>
  <c r="F27" i="94" s="1"/>
  <c r="I39" i="94"/>
  <c r="AR39" i="94"/>
  <c r="AS39" i="94" s="1"/>
  <c r="AV39" i="94" s="1"/>
  <c r="F39" i="94" s="1"/>
  <c r="AX48" i="55"/>
  <c r="AX39" i="55"/>
  <c r="BC39" i="55"/>
  <c r="AX30" i="55"/>
  <c r="BC27" i="55"/>
  <c r="AX18" i="55"/>
  <c r="AX51" i="56"/>
  <c r="AX36" i="56"/>
  <c r="AX21" i="56"/>
  <c r="AX45" i="57"/>
  <c r="AP42" i="57"/>
  <c r="J42" i="57" s="1"/>
  <c r="AQ42" i="57" s="1"/>
  <c r="AX36" i="57"/>
  <c r="AX21" i="57"/>
  <c r="AX48" i="58"/>
  <c r="BC39" i="58"/>
  <c r="AX33" i="58"/>
  <c r="AX24" i="58"/>
  <c r="AX51" i="59"/>
  <c r="AP48" i="59"/>
  <c r="J48" i="59" s="1"/>
  <c r="AQ48" i="59" s="1"/>
  <c r="I48" i="59" s="1"/>
  <c r="AX39" i="59"/>
  <c r="BC30" i="59"/>
  <c r="AX27" i="59"/>
  <c r="BC51" i="61"/>
  <c r="AX48" i="61"/>
  <c r="AP45" i="61"/>
  <c r="J45" i="61" s="1"/>
  <c r="AQ45" i="61" s="1"/>
  <c r="AR45" i="61" s="1"/>
  <c r="AS45" i="61" s="1"/>
  <c r="AV45" i="61" s="1"/>
  <c r="F45" i="61" s="1"/>
  <c r="AY45" i="61" s="1"/>
  <c r="G45" i="61" s="1"/>
  <c r="AX33" i="61"/>
  <c r="AX24" i="61"/>
  <c r="BB51" i="62"/>
  <c r="BB39" i="62"/>
  <c r="BB18" i="62"/>
  <c r="AT51" i="63"/>
  <c r="J51" i="63" s="1"/>
  <c r="AU51" i="63" s="1"/>
  <c r="BG51" i="63"/>
  <c r="BG45" i="63"/>
  <c r="BG42" i="63"/>
  <c r="BB39" i="63"/>
  <c r="BB33" i="63"/>
  <c r="AT45" i="64"/>
  <c r="J45" i="64" s="1"/>
  <c r="AU45" i="64" s="1"/>
  <c r="BG45" i="64"/>
  <c r="BB39" i="64"/>
  <c r="AT33" i="64"/>
  <c r="J33" i="64" s="1"/>
  <c r="AU33" i="64" s="1"/>
  <c r="AV33" i="64" s="1"/>
  <c r="AW33" i="64" s="1"/>
  <c r="AZ33" i="64" s="1"/>
  <c r="F33" i="64" s="1"/>
  <c r="BC33" i="64" s="1"/>
  <c r="G33" i="64" s="1"/>
  <c r="BE33" i="64" s="1"/>
  <c r="BB27" i="64"/>
  <c r="BB45" i="65"/>
  <c r="BB24" i="65"/>
  <c r="BG21" i="65"/>
  <c r="BB18" i="65"/>
  <c r="BB45" i="66"/>
  <c r="BB33" i="66"/>
  <c r="BB21" i="66"/>
  <c r="BB45" i="67"/>
  <c r="AT42" i="67"/>
  <c r="J42" i="67" s="1"/>
  <c r="AU42" i="67" s="1"/>
  <c r="BB36" i="67"/>
  <c r="BB27" i="67"/>
  <c r="BB48" i="69"/>
  <c r="BG39" i="69"/>
  <c r="BB36" i="69"/>
  <c r="BB27" i="69"/>
  <c r="AT42" i="70"/>
  <c r="J42" i="70" s="1"/>
  <c r="AU42" i="70" s="1"/>
  <c r="I42" i="70" s="1"/>
  <c r="BB36" i="70"/>
  <c r="BB27" i="70"/>
  <c r="AT24" i="70"/>
  <c r="J24" i="70" s="1"/>
  <c r="AU24" i="70" s="1"/>
  <c r="BB18" i="70"/>
  <c r="BB42" i="71"/>
  <c r="BB30" i="71"/>
  <c r="BB18" i="71"/>
  <c r="BB51" i="72"/>
  <c r="BB48" i="72"/>
  <c r="BB21" i="72"/>
  <c r="BG48" i="73"/>
  <c r="BB36" i="73"/>
  <c r="BB33" i="73"/>
  <c r="BB24" i="73"/>
  <c r="BG18" i="73"/>
  <c r="AR51" i="74"/>
  <c r="AS51" i="74" s="1"/>
  <c r="AV51" i="74" s="1"/>
  <c r="F51" i="74" s="1"/>
  <c r="AY51" i="74" s="1"/>
  <c r="G51" i="74" s="1"/>
  <c r="AR48" i="81"/>
  <c r="AS48" i="81" s="1"/>
  <c r="AV48" i="81" s="1"/>
  <c r="F48" i="81" s="1"/>
  <c r="AY48" i="81" s="1"/>
  <c r="G48" i="81" s="1"/>
  <c r="BA48" i="81" s="1"/>
  <c r="I51" i="82"/>
  <c r="I51" i="84"/>
  <c r="BB36" i="80"/>
  <c r="BD36" i="80" s="1"/>
  <c r="AP21" i="84"/>
  <c r="J21" i="84" s="1"/>
  <c r="AQ21" i="84" s="1"/>
  <c r="I21" i="84" s="1"/>
  <c r="BB18" i="91"/>
  <c r="BD18" i="91" s="1"/>
  <c r="BC42" i="99"/>
  <c r="G42" i="99" s="1"/>
  <c r="BF42" i="99"/>
  <c r="BH42" i="99" s="1"/>
  <c r="I51" i="94"/>
  <c r="AR51" i="94"/>
  <c r="AS51" i="94" s="1"/>
  <c r="AV51" i="94" s="1"/>
  <c r="F51" i="94" s="1"/>
  <c r="I18" i="94"/>
  <c r="AR18" i="94"/>
  <c r="AS18" i="94" s="1"/>
  <c r="AV18" i="94" s="1"/>
  <c r="F18" i="94" s="1"/>
  <c r="BC42" i="54"/>
  <c r="AP18" i="54"/>
  <c r="J18" i="54" s="1"/>
  <c r="AQ18" i="54" s="1"/>
  <c r="I18" i="54" s="1"/>
  <c r="BC48" i="55"/>
  <c r="AX45" i="55"/>
  <c r="AP18" i="58"/>
  <c r="J18" i="58" s="1"/>
  <c r="AQ18" i="58" s="1"/>
  <c r="AP36" i="61"/>
  <c r="J36" i="61" s="1"/>
  <c r="AQ36" i="61" s="1"/>
  <c r="AP27" i="61"/>
  <c r="J27" i="61" s="1"/>
  <c r="AQ27" i="61" s="1"/>
  <c r="AR27" i="61" s="1"/>
  <c r="AS27" i="61" s="1"/>
  <c r="AV27" i="61" s="1"/>
  <c r="F27" i="61" s="1"/>
  <c r="AY27" i="61" s="1"/>
  <c r="G27" i="61" s="1"/>
  <c r="BA27" i="61" s="1"/>
  <c r="BG39" i="62"/>
  <c r="BG48" i="66"/>
  <c r="AT30" i="67"/>
  <c r="J30" i="67" s="1"/>
  <c r="AU30" i="67" s="1"/>
  <c r="I30" i="67" s="1"/>
  <c r="BG30" i="71"/>
  <c r="BG48" i="72"/>
  <c r="BG21" i="72"/>
  <c r="BG42" i="73"/>
  <c r="BG30" i="73"/>
  <c r="I51" i="74"/>
  <c r="AR21" i="80"/>
  <c r="AS21" i="80" s="1"/>
  <c r="AV21" i="80" s="1"/>
  <c r="F21" i="80" s="1"/>
  <c r="AY21" i="80" s="1"/>
  <c r="G21" i="80" s="1"/>
  <c r="AZ21" i="80" s="1"/>
  <c r="G36" i="81"/>
  <c r="AY42" i="102"/>
  <c r="G42" i="102" s="1"/>
  <c r="BB42" i="102"/>
  <c r="BD42" i="102" s="1"/>
  <c r="I18" i="87"/>
  <c r="AR18" i="87"/>
  <c r="AS18" i="87" s="1"/>
  <c r="AV18" i="87" s="1"/>
  <c r="F18" i="87" s="1"/>
  <c r="BE48" i="100"/>
  <c r="BD48" i="100"/>
  <c r="BA21" i="108"/>
  <c r="AZ21" i="108"/>
  <c r="AP42" i="74"/>
  <c r="J42" i="74" s="1"/>
  <c r="AQ42" i="74" s="1"/>
  <c r="BD42" i="100"/>
  <c r="BE42" i="100"/>
  <c r="BE36" i="100"/>
  <c r="BD36" i="100"/>
  <c r="BE39" i="100"/>
  <c r="BD39" i="100"/>
  <c r="BF36" i="100"/>
  <c r="BH36" i="100" s="1"/>
  <c r="BF42" i="100"/>
  <c r="BH42" i="100" s="1"/>
  <c r="BC51" i="99"/>
  <c r="G51" i="99" s="1"/>
  <c r="BF51" i="99"/>
  <c r="BH51" i="99" s="1"/>
  <c r="BC48" i="99"/>
  <c r="G48" i="99" s="1"/>
  <c r="BF48" i="99"/>
  <c r="BH48" i="99" s="1"/>
  <c r="BE45" i="99"/>
  <c r="BD45" i="99"/>
  <c r="BC18" i="99"/>
  <c r="G18" i="99" s="1"/>
  <c r="BF18" i="99"/>
  <c r="BH18" i="99" s="1"/>
  <c r="BF45" i="98"/>
  <c r="BH45" i="98" s="1"/>
  <c r="BF30" i="98"/>
  <c r="BH30" i="98" s="1"/>
  <c r="BF18" i="98"/>
  <c r="BH18" i="98" s="1"/>
  <c r="BC36" i="104"/>
  <c r="G36" i="104" s="1"/>
  <c r="BF36" i="104"/>
  <c r="BH36" i="104" s="1"/>
  <c r="BD39" i="104"/>
  <c r="BE39" i="104"/>
  <c r="BC21" i="104"/>
  <c r="G21" i="104" s="1"/>
  <c r="BF21" i="104"/>
  <c r="BH21" i="104" s="1"/>
  <c r="BC30" i="104"/>
  <c r="G30" i="104" s="1"/>
  <c r="BF30" i="104"/>
  <c r="BH30" i="104" s="1"/>
  <c r="BF18" i="104"/>
  <c r="BH18" i="104" s="1"/>
  <c r="BE18" i="104"/>
  <c r="BD18" i="104"/>
  <c r="AY45" i="102"/>
  <c r="G45" i="102" s="1"/>
  <c r="BB45" i="102"/>
  <c r="BD45" i="102" s="1"/>
  <c r="BA51" i="102"/>
  <c r="AZ51" i="102"/>
  <c r="BB51" i="102"/>
  <c r="BD51" i="102" s="1"/>
  <c r="BA21" i="102"/>
  <c r="AZ21" i="102"/>
  <c r="AY27" i="102"/>
  <c r="G27" i="102" s="1"/>
  <c r="BB27" i="102"/>
  <c r="BD27" i="102" s="1"/>
  <c r="BB21" i="102"/>
  <c r="BD21" i="102" s="1"/>
  <c r="AY33" i="107"/>
  <c r="G33" i="107" s="1"/>
  <c r="BB33" i="107"/>
  <c r="BD33" i="107" s="1"/>
  <c r="BA42" i="107"/>
  <c r="AZ42" i="107"/>
  <c r="AY45" i="107"/>
  <c r="G45" i="107" s="1"/>
  <c r="BB45" i="107"/>
  <c r="BD45" i="107" s="1"/>
  <c r="BA30" i="107"/>
  <c r="AZ30" i="107"/>
  <c r="BA18" i="107"/>
  <c r="AZ18" i="107"/>
  <c r="BB30" i="107"/>
  <c r="BD30" i="107" s="1"/>
  <c r="BB18" i="107"/>
  <c r="BD18" i="107" s="1"/>
  <c r="BA27" i="107"/>
  <c r="AZ27" i="107"/>
  <c r="AY51" i="107"/>
  <c r="G51" i="107" s="1"/>
  <c r="BB51" i="107"/>
  <c r="BD51" i="107" s="1"/>
  <c r="BB42" i="107"/>
  <c r="BD42" i="107" s="1"/>
  <c r="AY18" i="106"/>
  <c r="G18" i="106" s="1"/>
  <c r="BB18" i="106"/>
  <c r="BD18" i="106" s="1"/>
  <c r="BE42" i="98"/>
  <c r="BD42" i="98"/>
  <c r="BF42" i="98"/>
  <c r="BH42" i="98" s="1"/>
  <c r="BE33" i="98"/>
  <c r="BD33" i="98"/>
  <c r="BE18" i="98"/>
  <c r="BD18" i="98"/>
  <c r="BC48" i="98"/>
  <c r="G48" i="98" s="1"/>
  <c r="BF48" i="98"/>
  <c r="BH48" i="98" s="1"/>
  <c r="BE30" i="98"/>
  <c r="BD30" i="98"/>
  <c r="BE27" i="98"/>
  <c r="BD27" i="98"/>
  <c r="BF21" i="98"/>
  <c r="BH21" i="98" s="1"/>
  <c r="BF27" i="98"/>
  <c r="BH27" i="98" s="1"/>
  <c r="BE21" i="98"/>
  <c r="BD21" i="98"/>
  <c r="BE45" i="98"/>
  <c r="BD45" i="98"/>
  <c r="BF33" i="98"/>
  <c r="BH33" i="98" s="1"/>
  <c r="BB33" i="91"/>
  <c r="BD33" i="91" s="1"/>
  <c r="AR36" i="89"/>
  <c r="AS36" i="89" s="1"/>
  <c r="AV36" i="89" s="1"/>
  <c r="F36" i="89" s="1"/>
  <c r="I36" i="89"/>
  <c r="I39" i="89"/>
  <c r="AR39" i="89"/>
  <c r="AS39" i="89" s="1"/>
  <c r="AV39" i="89" s="1"/>
  <c r="F39" i="89" s="1"/>
  <c r="AR33" i="89"/>
  <c r="AS33" i="89" s="1"/>
  <c r="AV33" i="89" s="1"/>
  <c r="F33" i="89" s="1"/>
  <c r="AY33" i="89" s="1"/>
  <c r="G33" i="89" s="1"/>
  <c r="I33" i="89"/>
  <c r="I24" i="88"/>
  <c r="AR24" i="88"/>
  <c r="AS24" i="88" s="1"/>
  <c r="AV24" i="88" s="1"/>
  <c r="F24" i="88" s="1"/>
  <c r="AR30" i="88"/>
  <c r="AS30" i="88" s="1"/>
  <c r="AV30" i="88" s="1"/>
  <c r="F30" i="88" s="1"/>
  <c r="I30" i="88"/>
  <c r="I33" i="87"/>
  <c r="AR33" i="87"/>
  <c r="AS33" i="87" s="1"/>
  <c r="AV33" i="87" s="1"/>
  <c r="F33" i="87" s="1"/>
  <c r="I21" i="96"/>
  <c r="AR21" i="96"/>
  <c r="AS21" i="96" s="1"/>
  <c r="AV21" i="96" s="1"/>
  <c r="F21" i="96" s="1"/>
  <c r="AY21" i="96" s="1"/>
  <c r="G21" i="96" s="1"/>
  <c r="AR48" i="96"/>
  <c r="AS48" i="96" s="1"/>
  <c r="AV48" i="96" s="1"/>
  <c r="F48" i="96" s="1"/>
  <c r="I48" i="96"/>
  <c r="AY36" i="96"/>
  <c r="G36" i="96" s="1"/>
  <c r="BB36" i="96"/>
  <c r="BD36" i="96" s="1"/>
  <c r="AR42" i="94"/>
  <c r="AS42" i="94" s="1"/>
  <c r="AV42" i="94" s="1"/>
  <c r="F42" i="94" s="1"/>
  <c r="I42" i="94"/>
  <c r="I30" i="94"/>
  <c r="AR30" i="94"/>
  <c r="AS30" i="94" s="1"/>
  <c r="AV30" i="94" s="1"/>
  <c r="F30" i="94" s="1"/>
  <c r="AY36" i="94"/>
  <c r="G36" i="94" s="1"/>
  <c r="BB36" i="94"/>
  <c r="BD36" i="94" s="1"/>
  <c r="I30" i="95"/>
  <c r="AR30" i="95"/>
  <c r="AS30" i="95" s="1"/>
  <c r="AV30" i="95" s="1"/>
  <c r="F30" i="95" s="1"/>
  <c r="AY30" i="95" s="1"/>
  <c r="G30" i="95" s="1"/>
  <c r="AR42" i="95"/>
  <c r="AS42" i="95" s="1"/>
  <c r="AV42" i="95" s="1"/>
  <c r="F42" i="95" s="1"/>
  <c r="AY42" i="95" s="1"/>
  <c r="G42" i="95" s="1"/>
  <c r="I42" i="95"/>
  <c r="I51" i="95"/>
  <c r="AR51" i="95"/>
  <c r="AS51" i="95" s="1"/>
  <c r="AV51" i="95" s="1"/>
  <c r="F51" i="95" s="1"/>
  <c r="BA48" i="95"/>
  <c r="AZ48" i="95"/>
  <c r="AR27" i="92"/>
  <c r="AS27" i="92" s="1"/>
  <c r="AV27" i="92" s="1"/>
  <c r="F27" i="92" s="1"/>
  <c r="AY27" i="92" s="1"/>
  <c r="G27" i="92" s="1"/>
  <c r="I27" i="92"/>
  <c r="AR33" i="92"/>
  <c r="AS33" i="92" s="1"/>
  <c r="AV33" i="92" s="1"/>
  <c r="F33" i="92" s="1"/>
  <c r="AY33" i="92" s="1"/>
  <c r="G33" i="92" s="1"/>
  <c r="I33" i="92"/>
  <c r="AR45" i="95"/>
  <c r="AS45" i="95" s="1"/>
  <c r="AV45" i="95" s="1"/>
  <c r="F45" i="95" s="1"/>
  <c r="I45" i="95"/>
  <c r="BB33" i="95"/>
  <c r="BD33" i="95" s="1"/>
  <c r="I18" i="95"/>
  <c r="AR18" i="95"/>
  <c r="AS18" i="95" s="1"/>
  <c r="AV18" i="95" s="1"/>
  <c r="F18" i="95" s="1"/>
  <c r="I30" i="93"/>
  <c r="AR30" i="93"/>
  <c r="AS30" i="93" s="1"/>
  <c r="AV30" i="93" s="1"/>
  <c r="F30" i="93" s="1"/>
  <c r="AY30" i="93" s="1"/>
  <c r="G30" i="93" s="1"/>
  <c r="I24" i="93"/>
  <c r="AR24" i="93"/>
  <c r="AS24" i="93" s="1"/>
  <c r="AV24" i="93" s="1"/>
  <c r="F24" i="93" s="1"/>
  <c r="AY24" i="93" s="1"/>
  <c r="G24" i="93" s="1"/>
  <c r="I48" i="93"/>
  <c r="AR48" i="93"/>
  <c r="AS48" i="93" s="1"/>
  <c r="AV48" i="93" s="1"/>
  <c r="F48" i="93" s="1"/>
  <c r="I18" i="93"/>
  <c r="AR18" i="93"/>
  <c r="AS18" i="93" s="1"/>
  <c r="AV18" i="93" s="1"/>
  <c r="F18" i="93" s="1"/>
  <c r="AY18" i="93" s="1"/>
  <c r="G18" i="93" s="1"/>
  <c r="BB36" i="97"/>
  <c r="BD36" i="97" s="1"/>
  <c r="I30" i="97"/>
  <c r="AR30" i="97"/>
  <c r="AS30" i="97" s="1"/>
  <c r="AV30" i="97" s="1"/>
  <c r="F30" i="97" s="1"/>
  <c r="AY30" i="97" s="1"/>
  <c r="G30" i="97" s="1"/>
  <c r="BA33" i="97"/>
  <c r="AZ33" i="97"/>
  <c r="BA21" i="97"/>
  <c r="AZ21" i="97"/>
  <c r="I27" i="97"/>
  <c r="AR27" i="97"/>
  <c r="AS27" i="97" s="1"/>
  <c r="AV27" i="97" s="1"/>
  <c r="F27" i="97" s="1"/>
  <c r="AY27" i="97" s="1"/>
  <c r="G27" i="97" s="1"/>
  <c r="I39" i="97"/>
  <c r="AR39" i="97"/>
  <c r="AS39" i="97" s="1"/>
  <c r="AV39" i="97" s="1"/>
  <c r="F39" i="97" s="1"/>
  <c r="AY39" i="97" s="1"/>
  <c r="G39" i="97" s="1"/>
  <c r="BB33" i="97"/>
  <c r="BD33" i="97" s="1"/>
  <c r="BB18" i="97"/>
  <c r="BD18" i="97" s="1"/>
  <c r="BA18" i="97"/>
  <c r="AZ18" i="97"/>
  <c r="BA51" i="97"/>
  <c r="AZ51" i="97"/>
  <c r="I48" i="97"/>
  <c r="AR48" i="97"/>
  <c r="AS48" i="97" s="1"/>
  <c r="AV48" i="97" s="1"/>
  <c r="F48" i="97" s="1"/>
  <c r="AY48" i="97" s="1"/>
  <c r="G48" i="97" s="1"/>
  <c r="BA24" i="97"/>
  <c r="AZ24" i="97"/>
  <c r="BA36" i="97"/>
  <c r="AZ36" i="97"/>
  <c r="I42" i="97"/>
  <c r="AR42" i="97"/>
  <c r="AS42" i="97" s="1"/>
  <c r="AV42" i="97" s="1"/>
  <c r="F42" i="97" s="1"/>
  <c r="AY42" i="97" s="1"/>
  <c r="G42" i="97" s="1"/>
  <c r="I45" i="97"/>
  <c r="AR45" i="97"/>
  <c r="AS45" i="97" s="1"/>
  <c r="AV45" i="97" s="1"/>
  <c r="F45" i="97" s="1"/>
  <c r="AY45" i="97" s="1"/>
  <c r="G45" i="97" s="1"/>
  <c r="BB24" i="97"/>
  <c r="BD24" i="97" s="1"/>
  <c r="BB51" i="97"/>
  <c r="BD51" i="97" s="1"/>
  <c r="BB21" i="97"/>
  <c r="BD21" i="97" s="1"/>
  <c r="I27" i="91"/>
  <c r="AR27" i="91"/>
  <c r="AS27" i="91" s="1"/>
  <c r="AV27" i="91" s="1"/>
  <c r="F27" i="91" s="1"/>
  <c r="AY27" i="91" s="1"/>
  <c r="G27" i="91" s="1"/>
  <c r="BA42" i="91"/>
  <c r="AZ42" i="91"/>
  <c r="BA33" i="91"/>
  <c r="AZ33" i="91"/>
  <c r="BA45" i="91"/>
  <c r="AZ45" i="91"/>
  <c r="BB42" i="91"/>
  <c r="BD42" i="91" s="1"/>
  <c r="BA18" i="91"/>
  <c r="AZ18" i="91"/>
  <c r="I48" i="91"/>
  <c r="AR48" i="91"/>
  <c r="AS48" i="91" s="1"/>
  <c r="AV48" i="91" s="1"/>
  <c r="F48" i="91" s="1"/>
  <c r="AY48" i="91" s="1"/>
  <c r="G48" i="91" s="1"/>
  <c r="BB45" i="91"/>
  <c r="BD45" i="91" s="1"/>
  <c r="BA30" i="91"/>
  <c r="AZ30" i="91"/>
  <c r="I39" i="91"/>
  <c r="AR39" i="91"/>
  <c r="AS39" i="91" s="1"/>
  <c r="AV39" i="91" s="1"/>
  <c r="F39" i="91" s="1"/>
  <c r="AY39" i="91" s="1"/>
  <c r="G39" i="91" s="1"/>
  <c r="BA21" i="91"/>
  <c r="AZ21" i="91"/>
  <c r="I51" i="91"/>
  <c r="AR51" i="91"/>
  <c r="AS51" i="91" s="1"/>
  <c r="AV51" i="91" s="1"/>
  <c r="F51" i="91" s="1"/>
  <c r="I36" i="91"/>
  <c r="AR36" i="91"/>
  <c r="AS36" i="91" s="1"/>
  <c r="AV36" i="91" s="1"/>
  <c r="F36" i="91" s="1"/>
  <c r="BB30" i="91"/>
  <c r="BD30" i="91" s="1"/>
  <c r="I24" i="91"/>
  <c r="AR24" i="91"/>
  <c r="AS24" i="91" s="1"/>
  <c r="AV24" i="91" s="1"/>
  <c r="F24" i="91" s="1"/>
  <c r="AY24" i="91" s="1"/>
  <c r="G24" i="91" s="1"/>
  <c r="BA48" i="89"/>
  <c r="AZ48" i="89"/>
  <c r="BB48" i="89"/>
  <c r="BD48" i="89" s="1"/>
  <c r="BA27" i="88"/>
  <c r="AZ27" i="88"/>
  <c r="BB27" i="88"/>
  <c r="BD27" i="88" s="1"/>
  <c r="BB27" i="87"/>
  <c r="BD27" i="87" s="1"/>
  <c r="BA27" i="87"/>
  <c r="AZ27" i="87"/>
  <c r="AP27" i="84"/>
  <c r="J27" i="84" s="1"/>
  <c r="AQ27" i="84" s="1"/>
  <c r="AR24" i="84"/>
  <c r="AS24" i="84" s="1"/>
  <c r="AV24" i="84" s="1"/>
  <c r="F24" i="84" s="1"/>
  <c r="AY24" i="84" s="1"/>
  <c r="G24" i="84" s="1"/>
  <c r="AZ24" i="84" s="1"/>
  <c r="AR36" i="84"/>
  <c r="AS36" i="84" s="1"/>
  <c r="AV36" i="84" s="1"/>
  <c r="F36" i="84" s="1"/>
  <c r="AY36" i="84" s="1"/>
  <c r="G36" i="84" s="1"/>
  <c r="BA36" i="84" s="1"/>
  <c r="AP33" i="84"/>
  <c r="J33" i="84" s="1"/>
  <c r="AQ33" i="84" s="1"/>
  <c r="AP39" i="84"/>
  <c r="J39" i="84" s="1"/>
  <c r="AQ39" i="84" s="1"/>
  <c r="BD45" i="82"/>
  <c r="BB42" i="82"/>
  <c r="BD42" i="82" s="1"/>
  <c r="I48" i="82"/>
  <c r="I42" i="82"/>
  <c r="AP39" i="82"/>
  <c r="J39" i="82" s="1"/>
  <c r="AQ39" i="82" s="1"/>
  <c r="AP36" i="82"/>
  <c r="J36" i="82" s="1"/>
  <c r="AQ36" i="82" s="1"/>
  <c r="I36" i="81"/>
  <c r="BB21" i="81"/>
  <c r="BD21" i="81" s="1"/>
  <c r="I33" i="81"/>
  <c r="AP30" i="81"/>
  <c r="J30" i="81" s="1"/>
  <c r="AQ30" i="81" s="1"/>
  <c r="AP42" i="81"/>
  <c r="J42" i="81" s="1"/>
  <c r="AQ42" i="81" s="1"/>
  <c r="BB18" i="81"/>
  <c r="BD18" i="81" s="1"/>
  <c r="AY24" i="80"/>
  <c r="G24" i="80" s="1"/>
  <c r="BA24" i="80" s="1"/>
  <c r="BB24" i="80"/>
  <c r="BD24" i="80" s="1"/>
  <c r="AY45" i="80"/>
  <c r="G45" i="80" s="1"/>
  <c r="BB45" i="80"/>
  <c r="BD45" i="80" s="1"/>
  <c r="BB39" i="80"/>
  <c r="BD39" i="80" s="1"/>
  <c r="I36" i="80"/>
  <c r="I21" i="80"/>
  <c r="AP42" i="80"/>
  <c r="J42" i="80" s="1"/>
  <c r="AQ42" i="80" s="1"/>
  <c r="AP30" i="80"/>
  <c r="J30" i="80" s="1"/>
  <c r="AQ30" i="80" s="1"/>
  <c r="BB39" i="74"/>
  <c r="BD39" i="74" s="1"/>
  <c r="AR45" i="74"/>
  <c r="AS45" i="74" s="1"/>
  <c r="AV45" i="74" s="1"/>
  <c r="F45" i="74" s="1"/>
  <c r="AY45" i="74" s="1"/>
  <c r="G45" i="74" s="1"/>
  <c r="AP24" i="74"/>
  <c r="J24" i="74" s="1"/>
  <c r="AQ24" i="74" s="1"/>
  <c r="BD51" i="84"/>
  <c r="BA24" i="84"/>
  <c r="BB30" i="84"/>
  <c r="BD30" i="84" s="1"/>
  <c r="BB45" i="84"/>
  <c r="BD45" i="84" s="1"/>
  <c r="BA30" i="84"/>
  <c r="AZ30" i="84"/>
  <c r="BA45" i="84"/>
  <c r="AZ45" i="84"/>
  <c r="H24" i="83"/>
  <c r="H36" i="83"/>
  <c r="H48" i="83"/>
  <c r="AP36" i="83"/>
  <c r="J36" i="83" s="1"/>
  <c r="AQ36" i="83" s="1"/>
  <c r="I51" i="83"/>
  <c r="AR51" i="83"/>
  <c r="AS51" i="83" s="1"/>
  <c r="AV51" i="83" s="1"/>
  <c r="F51" i="83" s="1"/>
  <c r="AY51" i="83" s="1"/>
  <c r="G51" i="83" s="1"/>
  <c r="H27" i="83"/>
  <c r="H39" i="83"/>
  <c r="I42" i="83"/>
  <c r="AR42" i="83"/>
  <c r="AS42" i="83" s="1"/>
  <c r="AV42" i="83" s="1"/>
  <c r="F42" i="83" s="1"/>
  <c r="AY42" i="83" s="1"/>
  <c r="G42" i="83" s="1"/>
  <c r="I33" i="83"/>
  <c r="AR33" i="83"/>
  <c r="AS33" i="83" s="1"/>
  <c r="AV33" i="83" s="1"/>
  <c r="F33" i="83" s="1"/>
  <c r="AY33" i="83" s="1"/>
  <c r="G33" i="83" s="1"/>
  <c r="H18" i="83"/>
  <c r="H30" i="83"/>
  <c r="H42" i="83"/>
  <c r="I21" i="83"/>
  <c r="AR21" i="83"/>
  <c r="AS21" i="83" s="1"/>
  <c r="AV21" i="83" s="1"/>
  <c r="F21" i="83" s="1"/>
  <c r="AY21" i="83" s="1"/>
  <c r="G21" i="83" s="1"/>
  <c r="AP48" i="83"/>
  <c r="J48" i="83" s="1"/>
  <c r="AQ48" i="83" s="1"/>
  <c r="AP39" i="83"/>
  <c r="J39" i="83" s="1"/>
  <c r="AQ39" i="83" s="1"/>
  <c r="I24" i="83"/>
  <c r="AR24" i="83"/>
  <c r="AS24" i="83" s="1"/>
  <c r="AV24" i="83" s="1"/>
  <c r="F24" i="83" s="1"/>
  <c r="AY24" i="83" s="1"/>
  <c r="G24" i="83" s="1"/>
  <c r="BB51" i="83"/>
  <c r="BD51" i="83" s="1"/>
  <c r="H51" i="83"/>
  <c r="H21" i="83"/>
  <c r="H33" i="83"/>
  <c r="H45" i="83"/>
  <c r="AP27" i="83"/>
  <c r="J27" i="83" s="1"/>
  <c r="AQ27" i="83" s="1"/>
  <c r="AP18" i="83"/>
  <c r="J18" i="83" s="1"/>
  <c r="AQ18" i="83" s="1"/>
  <c r="AP45" i="83"/>
  <c r="J45" i="83" s="1"/>
  <c r="AQ45" i="83" s="1"/>
  <c r="AP30" i="83"/>
  <c r="J30" i="83" s="1"/>
  <c r="AQ30" i="83" s="1"/>
  <c r="I18" i="82"/>
  <c r="AR18" i="82"/>
  <c r="AS18" i="82" s="1"/>
  <c r="AV18" i="82" s="1"/>
  <c r="F18" i="82" s="1"/>
  <c r="AY18" i="82" s="1"/>
  <c r="G18" i="82" s="1"/>
  <c r="H30" i="82"/>
  <c r="H21" i="82"/>
  <c r="AP21" i="82"/>
  <c r="J21" i="82" s="1"/>
  <c r="AQ21" i="82" s="1"/>
  <c r="H24" i="82"/>
  <c r="I27" i="82"/>
  <c r="AR27" i="82"/>
  <c r="AS27" i="82" s="1"/>
  <c r="AV27" i="82" s="1"/>
  <c r="F27" i="82" s="1"/>
  <c r="AY27" i="82" s="1"/>
  <c r="G27" i="82" s="1"/>
  <c r="BA51" i="82"/>
  <c r="AZ51" i="82"/>
  <c r="BB48" i="82"/>
  <c r="BD48" i="82" s="1"/>
  <c r="H18" i="82"/>
  <c r="BA48" i="82"/>
  <c r="AZ48" i="82"/>
  <c r="H27" i="82"/>
  <c r="AP30" i="82"/>
  <c r="J30" i="82" s="1"/>
  <c r="AQ30" i="82" s="1"/>
  <c r="AP24" i="82"/>
  <c r="J24" i="82" s="1"/>
  <c r="AQ24" i="82" s="1"/>
  <c r="BB51" i="82"/>
  <c r="BD51" i="82" s="1"/>
  <c r="BA24" i="81"/>
  <c r="AZ24" i="81"/>
  <c r="BB24" i="81"/>
  <c r="BD24" i="81" s="1"/>
  <c r="BA36" i="81"/>
  <c r="AZ36" i="81"/>
  <c r="BB33" i="81"/>
  <c r="BD33" i="81" s="1"/>
  <c r="BA39" i="81"/>
  <c r="AZ39" i="81"/>
  <c r="BB36" i="81"/>
  <c r="BD36" i="81" s="1"/>
  <c r="AZ45" i="81"/>
  <c r="BA33" i="81"/>
  <c r="AZ33" i="81"/>
  <c r="BB48" i="81"/>
  <c r="BD48" i="81" s="1"/>
  <c r="BA21" i="81"/>
  <c r="AZ21" i="81"/>
  <c r="BA18" i="81"/>
  <c r="AZ18" i="81"/>
  <c r="BA27" i="80"/>
  <c r="AZ27" i="80"/>
  <c r="BA48" i="80"/>
  <c r="AZ48" i="80"/>
  <c r="BA45" i="80"/>
  <c r="AZ45" i="80"/>
  <c r="BA51" i="80"/>
  <c r="AZ51" i="80"/>
  <c r="H18" i="80"/>
  <c r="AP18" i="80"/>
  <c r="J18" i="80" s="1"/>
  <c r="AQ18" i="80" s="1"/>
  <c r="BB51" i="80"/>
  <c r="BD51" i="80" s="1"/>
  <c r="BA36" i="80"/>
  <c r="AZ36" i="80"/>
  <c r="BB27" i="80"/>
  <c r="BD27" i="80" s="1"/>
  <c r="BA39" i="80"/>
  <c r="AZ39" i="80"/>
  <c r="BA21" i="80"/>
  <c r="H24" i="77"/>
  <c r="H36" i="77"/>
  <c r="H48" i="77"/>
  <c r="I45" i="77"/>
  <c r="AR45" i="77"/>
  <c r="AS45" i="77" s="1"/>
  <c r="AV45" i="77" s="1"/>
  <c r="F45" i="77" s="1"/>
  <c r="AY45" i="77" s="1"/>
  <c r="G45" i="77" s="1"/>
  <c r="I30" i="77"/>
  <c r="AR30" i="77"/>
  <c r="AS30" i="77" s="1"/>
  <c r="AV30" i="77" s="1"/>
  <c r="F30" i="77" s="1"/>
  <c r="AY30" i="77" s="1"/>
  <c r="G30" i="77" s="1"/>
  <c r="H27" i="77"/>
  <c r="H39" i="77"/>
  <c r="H51" i="77"/>
  <c r="AP51" i="77"/>
  <c r="J51" i="77" s="1"/>
  <c r="AQ51" i="77" s="1"/>
  <c r="AP36" i="77"/>
  <c r="J36" i="77" s="1"/>
  <c r="AQ36" i="77" s="1"/>
  <c r="H18" i="77"/>
  <c r="H30" i="77"/>
  <c r="H42" i="77"/>
  <c r="I21" i="77"/>
  <c r="AR21" i="77"/>
  <c r="AS21" i="77" s="1"/>
  <c r="AV21" i="77" s="1"/>
  <c r="F21" i="77" s="1"/>
  <c r="AY21" i="77" s="1"/>
  <c r="G21" i="77" s="1"/>
  <c r="I33" i="77"/>
  <c r="AR33" i="77"/>
  <c r="AS33" i="77" s="1"/>
  <c r="AV33" i="77" s="1"/>
  <c r="F33" i="77" s="1"/>
  <c r="AY33" i="77" s="1"/>
  <c r="G33" i="77" s="1"/>
  <c r="AP18" i="77"/>
  <c r="J18" i="77" s="1"/>
  <c r="AQ18" i="77" s="1"/>
  <c r="AP48" i="77"/>
  <c r="J48" i="77" s="1"/>
  <c r="AQ48" i="77" s="1"/>
  <c r="H21" i="77"/>
  <c r="H33" i="77"/>
  <c r="H45" i="77"/>
  <c r="AP27" i="77"/>
  <c r="J27" i="77" s="1"/>
  <c r="AQ27" i="77" s="1"/>
  <c r="AP39" i="77"/>
  <c r="J39" i="77" s="1"/>
  <c r="AQ39" i="77" s="1"/>
  <c r="AP24" i="77"/>
  <c r="J24" i="77" s="1"/>
  <c r="AQ24" i="77" s="1"/>
  <c r="AP42" i="77"/>
  <c r="J42" i="77" s="1"/>
  <c r="AQ42" i="77" s="1"/>
  <c r="I48" i="76"/>
  <c r="AR48" i="76"/>
  <c r="AS48" i="76" s="1"/>
  <c r="AV48" i="76" s="1"/>
  <c r="F48" i="76" s="1"/>
  <c r="AY48" i="76" s="1"/>
  <c r="G48" i="76" s="1"/>
  <c r="I27" i="76"/>
  <c r="AR27" i="76"/>
  <c r="AS27" i="76" s="1"/>
  <c r="AV27" i="76" s="1"/>
  <c r="F27" i="76" s="1"/>
  <c r="AY27" i="76" s="1"/>
  <c r="G27" i="76" s="1"/>
  <c r="H27" i="76"/>
  <c r="H39" i="76"/>
  <c r="H51" i="76"/>
  <c r="AP39" i="76"/>
  <c r="J39" i="76" s="1"/>
  <c r="AQ39" i="76" s="1"/>
  <c r="H21" i="76"/>
  <c r="H33" i="76"/>
  <c r="H45" i="76"/>
  <c r="I36" i="76"/>
  <c r="AR36" i="76"/>
  <c r="AS36" i="76" s="1"/>
  <c r="AV36" i="76" s="1"/>
  <c r="F36" i="76" s="1"/>
  <c r="AY36" i="76" s="1"/>
  <c r="G36" i="76" s="1"/>
  <c r="I51" i="76"/>
  <c r="AR51" i="76"/>
  <c r="AS51" i="76" s="1"/>
  <c r="AV51" i="76" s="1"/>
  <c r="F51" i="76" s="1"/>
  <c r="AY51" i="76" s="1"/>
  <c r="G51" i="76" s="1"/>
  <c r="H24" i="76"/>
  <c r="H36" i="76"/>
  <c r="BB48" i="76"/>
  <c r="BD48" i="76" s="1"/>
  <c r="H48" i="76"/>
  <c r="I42" i="76"/>
  <c r="AR42" i="76"/>
  <c r="AS42" i="76" s="1"/>
  <c r="AV42" i="76" s="1"/>
  <c r="F42" i="76" s="1"/>
  <c r="AY42" i="76" s="1"/>
  <c r="G42" i="76" s="1"/>
  <c r="AP33" i="76"/>
  <c r="J33" i="76" s="1"/>
  <c r="AQ33" i="76" s="1"/>
  <c r="H18" i="76"/>
  <c r="H30" i="76"/>
  <c r="BB42" i="76"/>
  <c r="BD42" i="76" s="1"/>
  <c r="H42" i="76"/>
  <c r="AP30" i="76"/>
  <c r="J30" i="76" s="1"/>
  <c r="AQ30" i="76" s="1"/>
  <c r="AP18" i="76"/>
  <c r="J18" i="76" s="1"/>
  <c r="AQ18" i="76" s="1"/>
  <c r="AP21" i="76"/>
  <c r="J21" i="76" s="1"/>
  <c r="AQ21" i="76" s="1"/>
  <c r="AP45" i="76"/>
  <c r="J45" i="76" s="1"/>
  <c r="AQ45" i="76" s="1"/>
  <c r="AP24" i="76"/>
  <c r="J24" i="76" s="1"/>
  <c r="AQ24" i="76" s="1"/>
  <c r="I36" i="74"/>
  <c r="AR36" i="74"/>
  <c r="AS36" i="74" s="1"/>
  <c r="AV36" i="74" s="1"/>
  <c r="F36" i="74" s="1"/>
  <c r="AY36" i="74" s="1"/>
  <c r="G36" i="74" s="1"/>
  <c r="BA45" i="74"/>
  <c r="AZ45" i="74"/>
  <c r="I30" i="74"/>
  <c r="AR30" i="74"/>
  <c r="AS30" i="74" s="1"/>
  <c r="AV30" i="74" s="1"/>
  <c r="F30" i="74" s="1"/>
  <c r="AY30" i="74" s="1"/>
  <c r="G30" i="74" s="1"/>
  <c r="I33" i="74"/>
  <c r="AR33" i="74"/>
  <c r="AS33" i="74" s="1"/>
  <c r="AV33" i="74" s="1"/>
  <c r="F33" i="74" s="1"/>
  <c r="AY33" i="74" s="1"/>
  <c r="G33" i="74" s="1"/>
  <c r="BA27" i="74"/>
  <c r="AZ27" i="74"/>
  <c r="I18" i="74"/>
  <c r="AR18" i="74"/>
  <c r="AS18" i="74" s="1"/>
  <c r="AV18" i="74" s="1"/>
  <c r="F18" i="74" s="1"/>
  <c r="AY18" i="74" s="1"/>
  <c r="G18" i="74" s="1"/>
  <c r="I21" i="74"/>
  <c r="AR21" i="74"/>
  <c r="AS21" i="74" s="1"/>
  <c r="AV21" i="74" s="1"/>
  <c r="F21" i="74" s="1"/>
  <c r="AY21" i="74" s="1"/>
  <c r="G21" i="74" s="1"/>
  <c r="BB45" i="74"/>
  <c r="BD45" i="74" s="1"/>
  <c r="I24" i="74"/>
  <c r="AR24" i="74"/>
  <c r="AS24" i="74" s="1"/>
  <c r="AV24" i="74" s="1"/>
  <c r="F24" i="74" s="1"/>
  <c r="AY24" i="74" s="1"/>
  <c r="G24" i="74" s="1"/>
  <c r="BB27" i="74"/>
  <c r="BD27" i="74" s="1"/>
  <c r="BA39" i="74"/>
  <c r="AZ39" i="74"/>
  <c r="BA51" i="74"/>
  <c r="AZ51" i="74"/>
  <c r="AP51" i="61"/>
  <c r="J51" i="61" s="1"/>
  <c r="AQ51" i="61" s="1"/>
  <c r="AR51" i="61" s="1"/>
  <c r="AS51" i="61" s="1"/>
  <c r="AV51" i="61" s="1"/>
  <c r="F51" i="61" s="1"/>
  <c r="AY51" i="61" s="1"/>
  <c r="G51" i="61" s="1"/>
  <c r="BA51" i="61" s="1"/>
  <c r="BC30" i="61"/>
  <c r="AP21" i="61"/>
  <c r="J21" i="61" s="1"/>
  <c r="AQ21" i="61" s="1"/>
  <c r="AR21" i="61" s="1"/>
  <c r="AS21" i="61" s="1"/>
  <c r="AV21" i="61" s="1"/>
  <c r="F21" i="61" s="1"/>
  <c r="AY21" i="61" s="1"/>
  <c r="G21" i="61" s="1"/>
  <c r="AZ21" i="61" s="1"/>
  <c r="AL48" i="61"/>
  <c r="H48" i="61" s="1"/>
  <c r="BC42" i="61"/>
  <c r="AL39" i="61"/>
  <c r="H39" i="61" s="1"/>
  <c r="AP33" i="61"/>
  <c r="J33" i="61" s="1"/>
  <c r="AQ33" i="61" s="1"/>
  <c r="AR33" i="61" s="1"/>
  <c r="AS33" i="61" s="1"/>
  <c r="AV33" i="61" s="1"/>
  <c r="F33" i="61" s="1"/>
  <c r="AY33" i="61" s="1"/>
  <c r="AP30" i="61"/>
  <c r="J30" i="61" s="1"/>
  <c r="AQ30" i="61" s="1"/>
  <c r="AR30" i="61" s="1"/>
  <c r="AS30" i="61" s="1"/>
  <c r="AV30" i="61" s="1"/>
  <c r="F30" i="61" s="1"/>
  <c r="AY30" i="61" s="1"/>
  <c r="G30" i="61" s="1"/>
  <c r="AZ30" i="61" s="1"/>
  <c r="BC27" i="61"/>
  <c r="BC18" i="61"/>
  <c r="AP51" i="73"/>
  <c r="AT51" i="73" s="1"/>
  <c r="J51" i="73" s="1"/>
  <c r="AU51" i="73" s="1"/>
  <c r="AT48" i="73"/>
  <c r="J48" i="73" s="1"/>
  <c r="AU48" i="73" s="1"/>
  <c r="I48" i="73" s="1"/>
  <c r="BG45" i="73"/>
  <c r="BG51" i="73"/>
  <c r="AP45" i="73"/>
  <c r="AT45" i="73" s="1"/>
  <c r="J45" i="73" s="1"/>
  <c r="AU45" i="73" s="1"/>
  <c r="AT42" i="73"/>
  <c r="J42" i="73" s="1"/>
  <c r="AU42" i="73" s="1"/>
  <c r="BG39" i="73"/>
  <c r="BG27" i="73"/>
  <c r="AT24" i="73"/>
  <c r="J24" i="73" s="1"/>
  <c r="AU24" i="73" s="1"/>
  <c r="AV24" i="73" s="1"/>
  <c r="AW24" i="73" s="1"/>
  <c r="AZ24" i="73" s="1"/>
  <c r="F24" i="73" s="1"/>
  <c r="BC24" i="73" s="1"/>
  <c r="G24" i="73" s="1"/>
  <c r="AP36" i="73"/>
  <c r="H36" i="73" s="1"/>
  <c r="AT30" i="73"/>
  <c r="J30" i="73" s="1"/>
  <c r="AU30" i="73" s="1"/>
  <c r="AP21" i="73"/>
  <c r="H21" i="73" s="1"/>
  <c r="AP18" i="73"/>
  <c r="H18" i="73" s="1"/>
  <c r="BC51" i="50"/>
  <c r="BC39" i="50"/>
  <c r="BC27" i="50"/>
  <c r="BC48" i="50"/>
  <c r="BC33" i="50"/>
  <c r="AP30" i="50"/>
  <c r="J30" i="50" s="1"/>
  <c r="AQ30" i="50" s="1"/>
  <c r="BC30" i="50"/>
  <c r="AP42" i="50"/>
  <c r="J42" i="50" s="1"/>
  <c r="AQ42" i="50" s="1"/>
  <c r="AL51" i="50"/>
  <c r="AP51" i="50" s="1"/>
  <c r="J51" i="50" s="1"/>
  <c r="AQ51" i="50" s="1"/>
  <c r="AP48" i="50"/>
  <c r="J48" i="50" s="1"/>
  <c r="AQ48" i="50" s="1"/>
  <c r="BC45" i="50"/>
  <c r="AL39" i="50"/>
  <c r="AP33" i="50"/>
  <c r="J33" i="50" s="1"/>
  <c r="AQ33" i="50" s="1"/>
  <c r="I33" i="50" s="1"/>
  <c r="AL27" i="50"/>
  <c r="H27" i="50" s="1"/>
  <c r="AL24" i="50"/>
  <c r="H24" i="50" s="1"/>
  <c r="BC21" i="50"/>
  <c r="BC18" i="50"/>
  <c r="AL18" i="50"/>
  <c r="H18" i="50" s="1"/>
  <c r="AP51" i="59"/>
  <c r="J51" i="59" s="1"/>
  <c r="AQ51" i="59" s="1"/>
  <c r="AR51" i="59" s="1"/>
  <c r="AS51" i="59" s="1"/>
  <c r="AV51" i="59" s="1"/>
  <c r="F51" i="59" s="1"/>
  <c r="AY51" i="59" s="1"/>
  <c r="AL45" i="59"/>
  <c r="H45" i="59" s="1"/>
  <c r="BC36" i="59"/>
  <c r="BC42" i="59"/>
  <c r="BC39" i="59"/>
  <c r="AP36" i="59"/>
  <c r="J36" i="59" s="1"/>
  <c r="AQ36" i="59" s="1"/>
  <c r="AR36" i="59" s="1"/>
  <c r="AS36" i="59" s="1"/>
  <c r="AV36" i="59" s="1"/>
  <c r="F36" i="59" s="1"/>
  <c r="AY36" i="59" s="1"/>
  <c r="G36" i="59" s="1"/>
  <c r="AL27" i="59"/>
  <c r="H27" i="59" s="1"/>
  <c r="AP21" i="59"/>
  <c r="J21" i="59" s="1"/>
  <c r="AQ21" i="59" s="1"/>
  <c r="AR21" i="59" s="1"/>
  <c r="AS21" i="59" s="1"/>
  <c r="AV21" i="59" s="1"/>
  <c r="F21" i="59" s="1"/>
  <c r="AP42" i="59"/>
  <c r="J42" i="59" s="1"/>
  <c r="AQ42" i="59" s="1"/>
  <c r="AR42" i="59" s="1"/>
  <c r="AS42" i="59" s="1"/>
  <c r="AV42" i="59" s="1"/>
  <c r="F42" i="59" s="1"/>
  <c r="AY42" i="59" s="1"/>
  <c r="G42" i="59" s="1"/>
  <c r="BA42" i="59" s="1"/>
  <c r="AP39" i="59"/>
  <c r="J39" i="59" s="1"/>
  <c r="AQ39" i="59" s="1"/>
  <c r="AR39" i="59" s="1"/>
  <c r="AS39" i="59" s="1"/>
  <c r="AV39" i="59" s="1"/>
  <c r="F39" i="59" s="1"/>
  <c r="AY39" i="59" s="1"/>
  <c r="G39" i="59" s="1"/>
  <c r="BA39" i="59" s="1"/>
  <c r="AL33" i="59"/>
  <c r="H33" i="59" s="1"/>
  <c r="AL30" i="59"/>
  <c r="H30" i="59" s="1"/>
  <c r="BC27" i="59"/>
  <c r="AP24" i="59"/>
  <c r="J24" i="59" s="1"/>
  <c r="AQ24" i="59" s="1"/>
  <c r="BC45" i="51"/>
  <c r="AP21" i="51"/>
  <c r="J21" i="51" s="1"/>
  <c r="AQ21" i="51" s="1"/>
  <c r="AR21" i="51" s="1"/>
  <c r="AS21" i="51" s="1"/>
  <c r="AV21" i="51" s="1"/>
  <c r="F21" i="51" s="1"/>
  <c r="AY21" i="51" s="1"/>
  <c r="G21" i="51" s="1"/>
  <c r="BC42" i="51"/>
  <c r="AP39" i="51"/>
  <c r="J39" i="51" s="1"/>
  <c r="AQ39" i="51" s="1"/>
  <c r="I39" i="51" s="1"/>
  <c r="BC24" i="51"/>
  <c r="BC51" i="51"/>
  <c r="AP48" i="51"/>
  <c r="J48" i="51" s="1"/>
  <c r="AQ48" i="51" s="1"/>
  <c r="AP45" i="51"/>
  <c r="J45" i="51" s="1"/>
  <c r="AQ45" i="51" s="1"/>
  <c r="AR45" i="51" s="1"/>
  <c r="AS45" i="51" s="1"/>
  <c r="AV45" i="51" s="1"/>
  <c r="F45" i="51" s="1"/>
  <c r="AY45" i="51" s="1"/>
  <c r="G45" i="51" s="1"/>
  <c r="AZ45" i="51" s="1"/>
  <c r="AP42" i="51"/>
  <c r="J42" i="51" s="1"/>
  <c r="AQ42" i="51" s="1"/>
  <c r="AR42" i="51" s="1"/>
  <c r="AS42" i="51" s="1"/>
  <c r="AV42" i="51" s="1"/>
  <c r="F42" i="51" s="1"/>
  <c r="AY42" i="51" s="1"/>
  <c r="G42" i="51" s="1"/>
  <c r="AZ42" i="51" s="1"/>
  <c r="AL36" i="51"/>
  <c r="H36" i="51" s="1"/>
  <c r="AL33" i="51"/>
  <c r="H33" i="51" s="1"/>
  <c r="AL30" i="51"/>
  <c r="H30" i="51" s="1"/>
  <c r="BC27" i="51"/>
  <c r="AP24" i="51"/>
  <c r="J24" i="51" s="1"/>
  <c r="AQ24" i="51" s="1"/>
  <c r="I24" i="51" s="1"/>
  <c r="BC36" i="48"/>
  <c r="AP51" i="48"/>
  <c r="J51" i="48" s="1"/>
  <c r="AQ51" i="48" s="1"/>
  <c r="AL45" i="48"/>
  <c r="H45" i="48" s="1"/>
  <c r="BC42" i="48"/>
  <c r="AP39" i="48"/>
  <c r="J39" i="48" s="1"/>
  <c r="AQ39" i="48" s="1"/>
  <c r="AR39" i="48" s="1"/>
  <c r="AS39" i="48" s="1"/>
  <c r="AV39" i="48" s="1"/>
  <c r="F39" i="48" s="1"/>
  <c r="AY39" i="48" s="1"/>
  <c r="G39" i="48" s="1"/>
  <c r="BA39" i="48" s="1"/>
  <c r="AP36" i="48"/>
  <c r="J36" i="48" s="1"/>
  <c r="AQ36" i="48" s="1"/>
  <c r="AR36" i="48" s="1"/>
  <c r="AS36" i="48" s="1"/>
  <c r="AV36" i="48" s="1"/>
  <c r="F36" i="48" s="1"/>
  <c r="AY36" i="48" s="1"/>
  <c r="G36" i="48" s="1"/>
  <c r="AP33" i="48"/>
  <c r="J33" i="48" s="1"/>
  <c r="AQ33" i="48" s="1"/>
  <c r="AR33" i="48" s="1"/>
  <c r="AS33" i="48" s="1"/>
  <c r="AV33" i="48" s="1"/>
  <c r="F33" i="48" s="1"/>
  <c r="AY33" i="48" s="1"/>
  <c r="G33" i="48" s="1"/>
  <c r="AZ33" i="48" s="1"/>
  <c r="AL27" i="48"/>
  <c r="H27" i="48" s="1"/>
  <c r="AL24" i="48"/>
  <c r="H24" i="48" s="1"/>
  <c r="AL21" i="48"/>
  <c r="H21" i="48" s="1"/>
  <c r="BC33" i="48"/>
  <c r="AL48" i="48"/>
  <c r="H48" i="48" s="1"/>
  <c r="AP42" i="48"/>
  <c r="J42" i="48" s="1"/>
  <c r="AQ42" i="48" s="1"/>
  <c r="I42" i="48" s="1"/>
  <c r="AL30" i="48"/>
  <c r="H30" i="48" s="1"/>
  <c r="BC24" i="48"/>
  <c r="BC21" i="48"/>
  <c r="BC18" i="48"/>
  <c r="BC39" i="49"/>
  <c r="AP36" i="49"/>
  <c r="J36" i="49" s="1"/>
  <c r="AQ36" i="49" s="1"/>
  <c r="AR36" i="49" s="1"/>
  <c r="AS36" i="49" s="1"/>
  <c r="AV36" i="49" s="1"/>
  <c r="F36" i="49" s="1"/>
  <c r="AY36" i="49" s="1"/>
  <c r="G36" i="49" s="1"/>
  <c r="BC36" i="49"/>
  <c r="AL51" i="49"/>
  <c r="H51" i="49" s="1"/>
  <c r="BC48" i="49"/>
  <c r="AP42" i="49"/>
  <c r="J42" i="49" s="1"/>
  <c r="AQ42" i="49" s="1"/>
  <c r="AR42" i="49" s="1"/>
  <c r="AS42" i="49" s="1"/>
  <c r="AV42" i="49" s="1"/>
  <c r="F42" i="49" s="1"/>
  <c r="AY42" i="49" s="1"/>
  <c r="G42" i="49" s="1"/>
  <c r="BA42" i="49" s="1"/>
  <c r="AP39" i="49"/>
  <c r="J39" i="49" s="1"/>
  <c r="AQ39" i="49" s="1"/>
  <c r="AR39" i="49" s="1"/>
  <c r="AS39" i="49" s="1"/>
  <c r="AV39" i="49" s="1"/>
  <c r="F39" i="49" s="1"/>
  <c r="AY39" i="49" s="1"/>
  <c r="G39" i="49" s="1"/>
  <c r="AZ39" i="49" s="1"/>
  <c r="AL33" i="49"/>
  <c r="H33" i="49" s="1"/>
  <c r="AL30" i="49"/>
  <c r="H30" i="49" s="1"/>
  <c r="AL27" i="49"/>
  <c r="H27" i="49" s="1"/>
  <c r="BC24" i="49"/>
  <c r="AP21" i="49"/>
  <c r="J21" i="49" s="1"/>
  <c r="AQ21" i="49" s="1"/>
  <c r="AP18" i="49"/>
  <c r="J18" i="49" s="1"/>
  <c r="AQ18" i="49" s="1"/>
  <c r="BG21" i="64"/>
  <c r="BG42" i="64"/>
  <c r="BG30" i="64"/>
  <c r="AT27" i="64"/>
  <c r="J27" i="64" s="1"/>
  <c r="AU27" i="64" s="1"/>
  <c r="AV27" i="64" s="1"/>
  <c r="AW27" i="64" s="1"/>
  <c r="AZ27" i="64" s="1"/>
  <c r="F27" i="64" s="1"/>
  <c r="BC27" i="64" s="1"/>
  <c r="G27" i="64" s="1"/>
  <c r="BD27" i="64" s="1"/>
  <c r="AT24" i="64"/>
  <c r="J24" i="64" s="1"/>
  <c r="AU24" i="64" s="1"/>
  <c r="AV24" i="64" s="1"/>
  <c r="AW24" i="64" s="1"/>
  <c r="AZ24" i="64" s="1"/>
  <c r="F24" i="64" s="1"/>
  <c r="BC24" i="64" s="1"/>
  <c r="G24" i="64" s="1"/>
  <c r="BD24" i="64" s="1"/>
  <c r="AT21" i="64"/>
  <c r="J21" i="64" s="1"/>
  <c r="AU21" i="64" s="1"/>
  <c r="AV21" i="64" s="1"/>
  <c r="AW21" i="64" s="1"/>
  <c r="AZ21" i="64" s="1"/>
  <c r="F21" i="64" s="1"/>
  <c r="BC21" i="64" s="1"/>
  <c r="G21" i="64" s="1"/>
  <c r="BE21" i="64" s="1"/>
  <c r="BG51" i="64"/>
  <c r="BG36" i="64"/>
  <c r="BG24" i="64"/>
  <c r="AP51" i="64"/>
  <c r="H51" i="64" s="1"/>
  <c r="AT42" i="64"/>
  <c r="J42" i="64" s="1"/>
  <c r="AU42" i="64" s="1"/>
  <c r="AP36" i="64"/>
  <c r="H36" i="64" s="1"/>
  <c r="BG33" i="64"/>
  <c r="AT30" i="64"/>
  <c r="J30" i="64" s="1"/>
  <c r="AU30" i="64" s="1"/>
  <c r="AV30" i="64" s="1"/>
  <c r="AW30" i="64" s="1"/>
  <c r="AZ30" i="64" s="1"/>
  <c r="F30" i="64" s="1"/>
  <c r="BC30" i="64" s="1"/>
  <c r="G30" i="64" s="1"/>
  <c r="BG18" i="64"/>
  <c r="BG39" i="63"/>
  <c r="AT42" i="63"/>
  <c r="J42" i="63" s="1"/>
  <c r="AU42" i="63" s="1"/>
  <c r="AV42" i="63" s="1"/>
  <c r="AW42" i="63" s="1"/>
  <c r="AZ42" i="63" s="1"/>
  <c r="F42" i="63" s="1"/>
  <c r="BC42" i="63" s="1"/>
  <c r="G42" i="63" s="1"/>
  <c r="BG48" i="63"/>
  <c r="AT45" i="63"/>
  <c r="J45" i="63" s="1"/>
  <c r="AU45" i="63" s="1"/>
  <c r="AV45" i="63" s="1"/>
  <c r="AW45" i="63" s="1"/>
  <c r="AZ45" i="63" s="1"/>
  <c r="F45" i="63" s="1"/>
  <c r="BC45" i="63" s="1"/>
  <c r="G45" i="63" s="1"/>
  <c r="AP39" i="63"/>
  <c r="H39" i="63" s="1"/>
  <c r="AP30" i="63"/>
  <c r="H30" i="63" s="1"/>
  <c r="BG24" i="63"/>
  <c r="BG21" i="63"/>
  <c r="AP18" i="63"/>
  <c r="H18" i="63" s="1"/>
  <c r="BG42" i="62"/>
  <c r="BG51" i="62"/>
  <c r="AT48" i="62"/>
  <c r="J48" i="62" s="1"/>
  <c r="AU48" i="62" s="1"/>
  <c r="AV48" i="62" s="1"/>
  <c r="AW48" i="62" s="1"/>
  <c r="AZ48" i="62" s="1"/>
  <c r="F48" i="62" s="1"/>
  <c r="AT45" i="62"/>
  <c r="J45" i="62" s="1"/>
  <c r="AU45" i="62" s="1"/>
  <c r="AV45" i="62" s="1"/>
  <c r="AW45" i="62" s="1"/>
  <c r="AZ45" i="62" s="1"/>
  <c r="F45" i="62" s="1"/>
  <c r="BC45" i="62" s="1"/>
  <c r="G45" i="62" s="1"/>
  <c r="BE45" i="62" s="1"/>
  <c r="AT42" i="62"/>
  <c r="J42" i="62" s="1"/>
  <c r="AU42" i="62" s="1"/>
  <c r="AV42" i="62" s="1"/>
  <c r="AW42" i="62" s="1"/>
  <c r="AZ42" i="62" s="1"/>
  <c r="F42" i="62" s="1"/>
  <c r="BC42" i="62" s="1"/>
  <c r="G42" i="62" s="1"/>
  <c r="BE42" i="62" s="1"/>
  <c r="AP36" i="62"/>
  <c r="H36" i="62" s="1"/>
  <c r="AP33" i="62"/>
  <c r="H33" i="62" s="1"/>
  <c r="BG27" i="62"/>
  <c r="AT24" i="62"/>
  <c r="J24" i="62" s="1"/>
  <c r="AU24" i="62" s="1"/>
  <c r="AT21" i="62"/>
  <c r="J21" i="62" s="1"/>
  <c r="AU21" i="62" s="1"/>
  <c r="AV21" i="62" s="1"/>
  <c r="AW21" i="62" s="1"/>
  <c r="AZ21" i="62" s="1"/>
  <c r="F21" i="62" s="1"/>
  <c r="BC21" i="62" s="1"/>
  <c r="G21" i="62" s="1"/>
  <c r="BD21" i="62" s="1"/>
  <c r="BG45" i="62"/>
  <c r="BG21" i="62"/>
  <c r="AT51" i="62"/>
  <c r="J51" i="62" s="1"/>
  <c r="AU51" i="62" s="1"/>
  <c r="I51" i="62" s="1"/>
  <c r="AP39" i="62"/>
  <c r="H39" i="62" s="1"/>
  <c r="BG33" i="62"/>
  <c r="BG30" i="62"/>
  <c r="BG18" i="62"/>
  <c r="BG51" i="70"/>
  <c r="BG45" i="70"/>
  <c r="AT45" i="70"/>
  <c r="J45" i="70" s="1"/>
  <c r="AU45" i="70" s="1"/>
  <c r="AV45" i="70" s="1"/>
  <c r="AW45" i="70" s="1"/>
  <c r="AZ45" i="70" s="1"/>
  <c r="F45" i="70" s="1"/>
  <c r="BC45" i="70" s="1"/>
  <c r="G45" i="70" s="1"/>
  <c r="BE45" i="70" s="1"/>
  <c r="AT39" i="70"/>
  <c r="J39" i="70" s="1"/>
  <c r="AU39" i="70" s="1"/>
  <c r="AT30" i="70"/>
  <c r="J30" i="70" s="1"/>
  <c r="AU30" i="70" s="1"/>
  <c r="I30" i="70" s="1"/>
  <c r="AP51" i="70"/>
  <c r="H51" i="70" s="1"/>
  <c r="AT48" i="70"/>
  <c r="J48" i="70" s="1"/>
  <c r="AU48" i="70" s="1"/>
  <c r="I48" i="70" s="1"/>
  <c r="AT33" i="70"/>
  <c r="J33" i="70" s="1"/>
  <c r="AU33" i="70" s="1"/>
  <c r="AP27" i="70"/>
  <c r="H27" i="70" s="1"/>
  <c r="AT21" i="70"/>
  <c r="J21" i="70" s="1"/>
  <c r="AU21" i="70" s="1"/>
  <c r="AV21" i="70" s="1"/>
  <c r="AW21" i="70" s="1"/>
  <c r="AZ21" i="70" s="1"/>
  <c r="F21" i="70" s="1"/>
  <c r="BC21" i="70" s="1"/>
  <c r="G21" i="70" s="1"/>
  <c r="BG36" i="71"/>
  <c r="AP48" i="71"/>
  <c r="H48" i="71" s="1"/>
  <c r="BG42" i="71"/>
  <c r="BG39" i="71"/>
  <c r="AT36" i="71"/>
  <c r="J36" i="71" s="1"/>
  <c r="AU36" i="71" s="1"/>
  <c r="AP24" i="71"/>
  <c r="H24" i="71" s="1"/>
  <c r="BG21" i="71"/>
  <c r="AT48" i="71"/>
  <c r="J48" i="71" s="1"/>
  <c r="AU48" i="71" s="1"/>
  <c r="I48" i="71" s="1"/>
  <c r="AP51" i="71"/>
  <c r="H51" i="71" s="1"/>
  <c r="BG48" i="71"/>
  <c r="AT45" i="71"/>
  <c r="J45" i="71" s="1"/>
  <c r="AU45" i="71" s="1"/>
  <c r="I45" i="71" s="1"/>
  <c r="AT42" i="71"/>
  <c r="J42" i="71" s="1"/>
  <c r="AU42" i="71" s="1"/>
  <c r="AV42" i="71" s="1"/>
  <c r="AW42" i="71" s="1"/>
  <c r="AZ42" i="71" s="1"/>
  <c r="F42" i="71" s="1"/>
  <c r="BC42" i="71" s="1"/>
  <c r="G42" i="71" s="1"/>
  <c r="BE42" i="71" s="1"/>
  <c r="AT39" i="71"/>
  <c r="J39" i="71" s="1"/>
  <c r="AU39" i="71" s="1"/>
  <c r="AV39" i="71" s="1"/>
  <c r="AW39" i="71" s="1"/>
  <c r="AZ39" i="71" s="1"/>
  <c r="F39" i="71" s="1"/>
  <c r="BC39" i="71" s="1"/>
  <c r="G39" i="71" s="1"/>
  <c r="BE39" i="71" s="1"/>
  <c r="AP33" i="71"/>
  <c r="H33" i="71" s="1"/>
  <c r="AP30" i="71"/>
  <c r="H30" i="71" s="1"/>
  <c r="AP27" i="71"/>
  <c r="H27" i="71" s="1"/>
  <c r="BG24" i="71"/>
  <c r="AT21" i="71"/>
  <c r="J21" i="71" s="1"/>
  <c r="AU21" i="71" s="1"/>
  <c r="I21" i="71" s="1"/>
  <c r="AP18" i="71"/>
  <c r="H18" i="71" s="1"/>
  <c r="BG45" i="72"/>
  <c r="BG33" i="72"/>
  <c r="BG27" i="72"/>
  <c r="BG18" i="72"/>
  <c r="BC48" i="54"/>
  <c r="AP51" i="54"/>
  <c r="J51" i="54" s="1"/>
  <c r="AQ51" i="54" s="1"/>
  <c r="AR51" i="54" s="1"/>
  <c r="AS51" i="54" s="1"/>
  <c r="AV51" i="54" s="1"/>
  <c r="F51" i="54" s="1"/>
  <c r="AY51" i="54" s="1"/>
  <c r="G51" i="54" s="1"/>
  <c r="AP45" i="54"/>
  <c r="J45" i="54" s="1"/>
  <c r="AQ45" i="54" s="1"/>
  <c r="AR45" i="54" s="1"/>
  <c r="AS45" i="54" s="1"/>
  <c r="AV45" i="54" s="1"/>
  <c r="F45" i="54" s="1"/>
  <c r="AY45" i="54" s="1"/>
  <c r="G45" i="54" s="1"/>
  <c r="BA45" i="54" s="1"/>
  <c r="BC30" i="54"/>
  <c r="AP27" i="54"/>
  <c r="J27" i="54" s="1"/>
  <c r="AQ27" i="54" s="1"/>
  <c r="AR27" i="54" s="1"/>
  <c r="AS27" i="54" s="1"/>
  <c r="AV27" i="54" s="1"/>
  <c r="F27" i="54" s="1"/>
  <c r="AY27" i="54" s="1"/>
  <c r="AP24" i="54"/>
  <c r="J24" i="54" s="1"/>
  <c r="AQ24" i="54" s="1"/>
  <c r="AR24" i="54" s="1"/>
  <c r="AS24" i="54" s="1"/>
  <c r="AV24" i="54" s="1"/>
  <c r="F24" i="54" s="1"/>
  <c r="AY24" i="54" s="1"/>
  <c r="G24" i="54" s="1"/>
  <c r="AZ24" i="54" s="1"/>
  <c r="AP21" i="54"/>
  <c r="J21" i="54" s="1"/>
  <c r="AQ21" i="54" s="1"/>
  <c r="AR21" i="54" s="1"/>
  <c r="AS21" i="54" s="1"/>
  <c r="AV21" i="54" s="1"/>
  <c r="F21" i="54" s="1"/>
  <c r="AY21" i="54" s="1"/>
  <c r="G21" i="54" s="1"/>
  <c r="BA21" i="54" s="1"/>
  <c r="AL48" i="54"/>
  <c r="H48" i="54" s="1"/>
  <c r="AL42" i="54"/>
  <c r="H42" i="54" s="1"/>
  <c r="BC36" i="54"/>
  <c r="BC33" i="54"/>
  <c r="AP30" i="54"/>
  <c r="J30" i="54" s="1"/>
  <c r="AQ30" i="54" s="1"/>
  <c r="BC18" i="54"/>
  <c r="AP48" i="57"/>
  <c r="J48" i="57" s="1"/>
  <c r="AQ48" i="57" s="1"/>
  <c r="I48" i="57" s="1"/>
  <c r="AP36" i="57"/>
  <c r="J36" i="57" s="1"/>
  <c r="AQ36" i="57" s="1"/>
  <c r="I36" i="57" s="1"/>
  <c r="AP24" i="57"/>
  <c r="J24" i="57" s="1"/>
  <c r="AQ24" i="57" s="1"/>
  <c r="I24" i="57" s="1"/>
  <c r="AP51" i="57"/>
  <c r="J51" i="57" s="1"/>
  <c r="AQ51" i="57" s="1"/>
  <c r="AL45" i="57"/>
  <c r="H45" i="57" s="1"/>
  <c r="AP39" i="57"/>
  <c r="J39" i="57" s="1"/>
  <c r="AQ39" i="57" s="1"/>
  <c r="AL33" i="57"/>
  <c r="H33" i="57" s="1"/>
  <c r="AP27" i="57"/>
  <c r="J27" i="57" s="1"/>
  <c r="AQ27" i="57" s="1"/>
  <c r="I27" i="57" s="1"/>
  <c r="AL21" i="57"/>
  <c r="H21" i="57" s="1"/>
  <c r="BC24" i="58"/>
  <c r="AP48" i="58"/>
  <c r="J48" i="58" s="1"/>
  <c r="AQ48" i="58" s="1"/>
  <c r="I48" i="58" s="1"/>
  <c r="AL39" i="58"/>
  <c r="H39" i="58" s="1"/>
  <c r="AL36" i="58"/>
  <c r="H36" i="58" s="1"/>
  <c r="BC30" i="58"/>
  <c r="AP27" i="58"/>
  <c r="J27" i="58" s="1"/>
  <c r="AQ27" i="58" s="1"/>
  <c r="AR27" i="58" s="1"/>
  <c r="AS27" i="58" s="1"/>
  <c r="AV27" i="58" s="1"/>
  <c r="F27" i="58" s="1"/>
  <c r="AY27" i="58" s="1"/>
  <c r="G27" i="58" s="1"/>
  <c r="BA27" i="58" s="1"/>
  <c r="AP24" i="58"/>
  <c r="J24" i="58" s="1"/>
  <c r="AQ24" i="58" s="1"/>
  <c r="AR24" i="58" s="1"/>
  <c r="AS24" i="58" s="1"/>
  <c r="AV24" i="58" s="1"/>
  <c r="F24" i="58" s="1"/>
  <c r="AY24" i="58" s="1"/>
  <c r="G24" i="58" s="1"/>
  <c r="BA24" i="58" s="1"/>
  <c r="AP21" i="58"/>
  <c r="J21" i="58" s="1"/>
  <c r="AQ21" i="58" s="1"/>
  <c r="AR21" i="58" s="1"/>
  <c r="AS21" i="58" s="1"/>
  <c r="AV21" i="58" s="1"/>
  <c r="F21" i="58" s="1"/>
  <c r="AY21" i="58" s="1"/>
  <c r="G21" i="58" s="1"/>
  <c r="BC45" i="58"/>
  <c r="BC21" i="58"/>
  <c r="AL45" i="58"/>
  <c r="H45" i="58" s="1"/>
  <c r="AL42" i="58"/>
  <c r="H42" i="58" s="1"/>
  <c r="BC36" i="58"/>
  <c r="BC33" i="58"/>
  <c r="AP30" i="58"/>
  <c r="J30" i="58" s="1"/>
  <c r="AQ30" i="58" s="1"/>
  <c r="I30" i="58" s="1"/>
  <c r="BC18" i="58"/>
  <c r="AP51" i="53"/>
  <c r="J51" i="53" s="1"/>
  <c r="AQ51" i="53" s="1"/>
  <c r="AR51" i="53" s="1"/>
  <c r="AS51" i="53" s="1"/>
  <c r="AV51" i="53" s="1"/>
  <c r="F51" i="53" s="1"/>
  <c r="AY51" i="53" s="1"/>
  <c r="G51" i="53" s="1"/>
  <c r="AL45" i="53"/>
  <c r="H45" i="53" s="1"/>
  <c r="AP42" i="53"/>
  <c r="J42" i="53" s="1"/>
  <c r="AQ42" i="53" s="1"/>
  <c r="AL33" i="53"/>
  <c r="H33" i="53" s="1"/>
  <c r="BC27" i="53"/>
  <c r="BC39" i="53"/>
  <c r="AL48" i="53"/>
  <c r="H48" i="53" s="1"/>
  <c r="AL39" i="53"/>
  <c r="H39" i="53" s="1"/>
  <c r="AL36" i="53"/>
  <c r="H36" i="53" s="1"/>
  <c r="BC33" i="53"/>
  <c r="AP30" i="53"/>
  <c r="J30" i="53" s="1"/>
  <c r="AQ30" i="53" s="1"/>
  <c r="I30" i="53" s="1"/>
  <c r="AL21" i="53"/>
  <c r="H21" i="53" s="1"/>
  <c r="BC42" i="56"/>
  <c r="BC51" i="56"/>
  <c r="BC39" i="56"/>
  <c r="AL18" i="55"/>
  <c r="H18" i="55" s="1"/>
  <c r="AP51" i="55"/>
  <c r="J51" i="55" s="1"/>
  <c r="AQ51" i="55" s="1"/>
  <c r="I51" i="55" s="1"/>
  <c r="BC51" i="55"/>
  <c r="AL48" i="55"/>
  <c r="AP48" i="55" s="1"/>
  <c r="J48" i="55" s="1"/>
  <c r="AQ48" i="55" s="1"/>
  <c r="AL36" i="55"/>
  <c r="H36" i="55" s="1"/>
  <c r="BC30" i="55"/>
  <c r="AP27" i="55"/>
  <c r="J27" i="55" s="1"/>
  <c r="AQ27" i="55" s="1"/>
  <c r="I27" i="55" s="1"/>
  <c r="AL21" i="55"/>
  <c r="H21" i="55" s="1"/>
  <c r="BC45" i="55"/>
  <c r="AP24" i="55"/>
  <c r="J24" i="55" s="1"/>
  <c r="AQ24" i="55" s="1"/>
  <c r="AR24" i="55" s="1"/>
  <c r="AS24" i="55" s="1"/>
  <c r="AV24" i="55" s="1"/>
  <c r="F24" i="55" s="1"/>
  <c r="AY24" i="55" s="1"/>
  <c r="G24" i="55" s="1"/>
  <c r="AP33" i="55"/>
  <c r="J33" i="55" s="1"/>
  <c r="AQ33" i="55" s="1"/>
  <c r="I33" i="55" s="1"/>
  <c r="AL24" i="55"/>
  <c r="H24" i="55" s="1"/>
  <c r="BC18" i="55"/>
  <c r="AT48" i="67"/>
  <c r="J48" i="67" s="1"/>
  <c r="AU48" i="67" s="1"/>
  <c r="AT36" i="67"/>
  <c r="J36" i="67" s="1"/>
  <c r="AU36" i="67" s="1"/>
  <c r="AV36" i="67" s="1"/>
  <c r="AW36" i="67" s="1"/>
  <c r="AZ36" i="67" s="1"/>
  <c r="F36" i="67" s="1"/>
  <c r="BC36" i="67" s="1"/>
  <c r="G36" i="67" s="1"/>
  <c r="AT24" i="67"/>
  <c r="J24" i="67" s="1"/>
  <c r="AU24" i="67" s="1"/>
  <c r="AV24" i="67" s="1"/>
  <c r="AW24" i="67" s="1"/>
  <c r="AZ24" i="67" s="1"/>
  <c r="F24" i="67" s="1"/>
  <c r="AT51" i="67"/>
  <c r="J51" i="67" s="1"/>
  <c r="AU51" i="67" s="1"/>
  <c r="AP45" i="67"/>
  <c r="H45" i="67" s="1"/>
  <c r="AT39" i="67"/>
  <c r="J39" i="67" s="1"/>
  <c r="AU39" i="67" s="1"/>
  <c r="I39" i="67" s="1"/>
  <c r="AP33" i="67"/>
  <c r="H33" i="67" s="1"/>
  <c r="AT27" i="67"/>
  <c r="J27" i="67" s="1"/>
  <c r="AU27" i="67" s="1"/>
  <c r="I27" i="67" s="1"/>
  <c r="AP21" i="67"/>
  <c r="H21" i="67" s="1"/>
  <c r="BG48" i="69"/>
  <c r="BG51" i="69"/>
  <c r="BG30" i="69"/>
  <c r="BG27" i="69"/>
  <c r="AT24" i="69"/>
  <c r="J24" i="69" s="1"/>
  <c r="AU24" i="69" s="1"/>
  <c r="BG24" i="69"/>
  <c r="AT51" i="69"/>
  <c r="J51" i="69" s="1"/>
  <c r="AU51" i="69" s="1"/>
  <c r="AV51" i="69" s="1"/>
  <c r="AW51" i="69" s="1"/>
  <c r="AZ51" i="69" s="1"/>
  <c r="F51" i="69" s="1"/>
  <c r="BC51" i="69" s="1"/>
  <c r="G51" i="69" s="1"/>
  <c r="BE51" i="69" s="1"/>
  <c r="AP45" i="69"/>
  <c r="H45" i="69" s="1"/>
  <c r="AP42" i="69"/>
  <c r="H42" i="69" s="1"/>
  <c r="AP39" i="69"/>
  <c r="H39" i="69" s="1"/>
  <c r="BG36" i="69"/>
  <c r="AT33" i="69"/>
  <c r="J33" i="69" s="1"/>
  <c r="AU33" i="69" s="1"/>
  <c r="AT30" i="69"/>
  <c r="J30" i="69" s="1"/>
  <c r="AU30" i="69" s="1"/>
  <c r="AV30" i="69" s="1"/>
  <c r="AW30" i="69" s="1"/>
  <c r="AZ30" i="69" s="1"/>
  <c r="F30" i="69" s="1"/>
  <c r="BC30" i="69" s="1"/>
  <c r="G30" i="69" s="1"/>
  <c r="BE30" i="69" s="1"/>
  <c r="AT27" i="69"/>
  <c r="J27" i="69" s="1"/>
  <c r="AU27" i="69" s="1"/>
  <c r="AV27" i="69" s="1"/>
  <c r="AW27" i="69" s="1"/>
  <c r="AZ27" i="69" s="1"/>
  <c r="F27" i="69" s="1"/>
  <c r="BC27" i="69" s="1"/>
  <c r="G27" i="69" s="1"/>
  <c r="BE27" i="69" s="1"/>
  <c r="AP21" i="69"/>
  <c r="H21" i="69" s="1"/>
  <c r="AP18" i="69"/>
  <c r="H18" i="69" s="1"/>
  <c r="AP51" i="68"/>
  <c r="H51" i="68" s="1"/>
  <c r="AT48" i="68"/>
  <c r="J48" i="68" s="1"/>
  <c r="AU48" i="68" s="1"/>
  <c r="AV48" i="68" s="1"/>
  <c r="AW48" i="68" s="1"/>
  <c r="AZ48" i="68" s="1"/>
  <c r="F48" i="68" s="1"/>
  <c r="BC48" i="68" s="1"/>
  <c r="G48" i="68" s="1"/>
  <c r="AP45" i="68"/>
  <c r="H45" i="68" s="1"/>
  <c r="AT42" i="68"/>
  <c r="J42" i="68" s="1"/>
  <c r="AU42" i="68" s="1"/>
  <c r="AV42" i="68" s="1"/>
  <c r="AW42" i="68" s="1"/>
  <c r="AZ42" i="68" s="1"/>
  <c r="F42" i="68" s="1"/>
  <c r="BC42" i="68" s="1"/>
  <c r="G42" i="68" s="1"/>
  <c r="AP39" i="68"/>
  <c r="H39" i="68" s="1"/>
  <c r="AT36" i="68"/>
  <c r="J36" i="68" s="1"/>
  <c r="AU36" i="68" s="1"/>
  <c r="I36" i="68" s="1"/>
  <c r="AP33" i="68"/>
  <c r="H33" i="68" s="1"/>
  <c r="AT30" i="68"/>
  <c r="J30" i="68" s="1"/>
  <c r="AU30" i="68" s="1"/>
  <c r="AV30" i="68" s="1"/>
  <c r="AW30" i="68" s="1"/>
  <c r="AZ30" i="68" s="1"/>
  <c r="F30" i="68" s="1"/>
  <c r="BC30" i="68" s="1"/>
  <c r="G30" i="68" s="1"/>
  <c r="AP27" i="68"/>
  <c r="H27" i="68" s="1"/>
  <c r="AT24" i="68"/>
  <c r="J24" i="68" s="1"/>
  <c r="AU24" i="68" s="1"/>
  <c r="I24" i="68" s="1"/>
  <c r="AP21" i="68"/>
  <c r="H21" i="68" s="1"/>
  <c r="AT27" i="68"/>
  <c r="J27" i="68" s="1"/>
  <c r="AU27" i="68" s="1"/>
  <c r="AV27" i="68" s="1"/>
  <c r="AW27" i="68" s="1"/>
  <c r="AZ27" i="68" s="1"/>
  <c r="F27" i="68" s="1"/>
  <c r="AP18" i="68"/>
  <c r="H18" i="68" s="1"/>
  <c r="AT45" i="65"/>
  <c r="J45" i="65" s="1"/>
  <c r="AU45" i="65" s="1"/>
  <c r="I45" i="65" s="1"/>
  <c r="BG30" i="65"/>
  <c r="AT27" i="65"/>
  <c r="J27" i="65" s="1"/>
  <c r="AU27" i="65" s="1"/>
  <c r="AV27" i="65" s="1"/>
  <c r="AW27" i="65" s="1"/>
  <c r="AZ27" i="65" s="1"/>
  <c r="F27" i="65" s="1"/>
  <c r="BC27" i="65" s="1"/>
  <c r="G27" i="65" s="1"/>
  <c r="AT24" i="65"/>
  <c r="J24" i="65" s="1"/>
  <c r="AU24" i="65" s="1"/>
  <c r="AV24" i="65" s="1"/>
  <c r="AW24" i="65" s="1"/>
  <c r="AZ24" i="65" s="1"/>
  <c r="F24" i="65" s="1"/>
  <c r="BC24" i="65" s="1"/>
  <c r="G24" i="65" s="1"/>
  <c r="BE24" i="65" s="1"/>
  <c r="BG51" i="65"/>
  <c r="AT48" i="65"/>
  <c r="J48" i="65" s="1"/>
  <c r="AU48" i="65" s="1"/>
  <c r="I48" i="65" s="1"/>
  <c r="AP42" i="65"/>
  <c r="H42" i="65" s="1"/>
  <c r="BG36" i="65"/>
  <c r="BG33" i="65"/>
  <c r="BG18" i="65"/>
  <c r="BG24" i="66"/>
  <c r="BG21" i="66"/>
  <c r="AP51" i="66"/>
  <c r="H51" i="66" s="1"/>
  <c r="AT45" i="66"/>
  <c r="J45" i="66" s="1"/>
  <c r="AU45" i="66" s="1"/>
  <c r="AV45" i="66" s="1"/>
  <c r="AW45" i="66" s="1"/>
  <c r="AZ45" i="66" s="1"/>
  <c r="F45" i="66" s="1"/>
  <c r="BC45" i="66" s="1"/>
  <c r="AP39" i="66"/>
  <c r="H39" i="66" s="1"/>
  <c r="AP36" i="66"/>
  <c r="H36" i="66" s="1"/>
  <c r="AP33" i="66"/>
  <c r="H33" i="66" s="1"/>
  <c r="BG30" i="66"/>
  <c r="AT27" i="66"/>
  <c r="J27" i="66" s="1"/>
  <c r="AU27" i="66" s="1"/>
  <c r="I27" i="66" s="1"/>
  <c r="AT24" i="66"/>
  <c r="J24" i="66" s="1"/>
  <c r="AU24" i="66" s="1"/>
  <c r="AV24" i="66" s="1"/>
  <c r="AW24" i="66" s="1"/>
  <c r="AZ24" i="66" s="1"/>
  <c r="F24" i="66" s="1"/>
  <c r="BC24" i="66" s="1"/>
  <c r="G24" i="66" s="1"/>
  <c r="AT21" i="66"/>
  <c r="J21" i="66" s="1"/>
  <c r="AU21" i="66" s="1"/>
  <c r="AV21" i="66" s="1"/>
  <c r="AW21" i="66" s="1"/>
  <c r="AZ21" i="66" s="1"/>
  <c r="F21" i="66" s="1"/>
  <c r="BC21" i="66" s="1"/>
  <c r="G21" i="66" s="1"/>
  <c r="BE21" i="66" s="1"/>
  <c r="AP42" i="66"/>
  <c r="H42" i="66" s="1"/>
  <c r="BG36" i="66"/>
  <c r="BG33" i="66"/>
  <c r="AT30" i="66"/>
  <c r="J30" i="66" s="1"/>
  <c r="AU30" i="66" s="1"/>
  <c r="AP18" i="66"/>
  <c r="H18" i="66" s="1"/>
  <c r="BG18" i="66"/>
  <c r="AT18" i="66"/>
  <c r="J18" i="66" s="1"/>
  <c r="AU18" i="66" s="1"/>
  <c r="I18" i="66" s="1"/>
  <c r="I39" i="73"/>
  <c r="AV39" i="73"/>
  <c r="AW39" i="73" s="1"/>
  <c r="AZ39" i="73" s="1"/>
  <c r="F39" i="73" s="1"/>
  <c r="BC39" i="73" s="1"/>
  <c r="G39" i="73" s="1"/>
  <c r="AV30" i="73"/>
  <c r="AW30" i="73" s="1"/>
  <c r="AZ30" i="73" s="1"/>
  <c r="F30" i="73" s="1"/>
  <c r="BC30" i="73" s="1"/>
  <c r="G30" i="73" s="1"/>
  <c r="I33" i="73"/>
  <c r="AV33" i="73"/>
  <c r="AW33" i="73" s="1"/>
  <c r="AZ33" i="73" s="1"/>
  <c r="F33" i="73" s="1"/>
  <c r="BC33" i="73" s="1"/>
  <c r="I42" i="73"/>
  <c r="AV42" i="73"/>
  <c r="AW42" i="73" s="1"/>
  <c r="AZ42" i="73" s="1"/>
  <c r="F42" i="73" s="1"/>
  <c r="BC42" i="73" s="1"/>
  <c r="G42" i="73" s="1"/>
  <c r="H51" i="73"/>
  <c r="H48" i="73"/>
  <c r="H42" i="73"/>
  <c r="I24" i="73"/>
  <c r="H39" i="73"/>
  <c r="BG24" i="72"/>
  <c r="AP51" i="72"/>
  <c r="AT51" i="72" s="1"/>
  <c r="J51" i="72" s="1"/>
  <c r="AU51" i="72" s="1"/>
  <c r="AP48" i="72"/>
  <c r="AT48" i="72" s="1"/>
  <c r="J48" i="72" s="1"/>
  <c r="AU48" i="72" s="1"/>
  <c r="AP45" i="72"/>
  <c r="AT45" i="72" s="1"/>
  <c r="J45" i="72" s="1"/>
  <c r="AU45" i="72" s="1"/>
  <c r="AP42" i="72"/>
  <c r="AP39" i="72"/>
  <c r="AP36" i="72"/>
  <c r="AT36" i="72" s="1"/>
  <c r="J36" i="72" s="1"/>
  <c r="AU36" i="72" s="1"/>
  <c r="AP33" i="72"/>
  <c r="AP30" i="72"/>
  <c r="AP27" i="72"/>
  <c r="AP24" i="72"/>
  <c r="AP21" i="72"/>
  <c r="AT21" i="72" s="1"/>
  <c r="J21" i="72" s="1"/>
  <c r="AU21" i="72" s="1"/>
  <c r="AP18" i="72"/>
  <c r="AT18" i="72" s="1"/>
  <c r="J18" i="72" s="1"/>
  <c r="AU18" i="72" s="1"/>
  <c r="BD39" i="71"/>
  <c r="BG18" i="71"/>
  <c r="I36" i="71"/>
  <c r="AV45" i="71"/>
  <c r="AW45" i="71" s="1"/>
  <c r="AZ45" i="71" s="1"/>
  <c r="F45" i="71" s="1"/>
  <c r="BC45" i="71" s="1"/>
  <c r="G45" i="71" s="1"/>
  <c r="I39" i="71"/>
  <c r="BF39" i="71"/>
  <c r="BH39" i="71" s="1"/>
  <c r="AV21" i="71"/>
  <c r="AW21" i="71" s="1"/>
  <c r="AZ21" i="71" s="1"/>
  <c r="F21" i="71" s="1"/>
  <c r="BC21" i="71" s="1"/>
  <c r="G21" i="71" s="1"/>
  <c r="BG45" i="71"/>
  <c r="I42" i="71"/>
  <c r="AV36" i="71"/>
  <c r="AW36" i="71" s="1"/>
  <c r="AZ36" i="71" s="1"/>
  <c r="F36" i="71" s="1"/>
  <c r="BC36" i="71" s="1"/>
  <c r="G36" i="71" s="1"/>
  <c r="BG33" i="71"/>
  <c r="BD45" i="70"/>
  <c r="BG36" i="70"/>
  <c r="BG27" i="70"/>
  <c r="I24" i="70"/>
  <c r="AV24" i="70"/>
  <c r="AW24" i="70" s="1"/>
  <c r="AZ24" i="70" s="1"/>
  <c r="F24" i="70" s="1"/>
  <c r="BC24" i="70" s="1"/>
  <c r="G24" i="70" s="1"/>
  <c r="BG18" i="70"/>
  <c r="I33" i="70"/>
  <c r="AV33" i="70"/>
  <c r="AW33" i="70" s="1"/>
  <c r="AZ33" i="70" s="1"/>
  <c r="F33" i="70" s="1"/>
  <c r="BC33" i="70" s="1"/>
  <c r="G33" i="70" s="1"/>
  <c r="BG24" i="70"/>
  <c r="AV42" i="70"/>
  <c r="AW42" i="70" s="1"/>
  <c r="AZ42" i="70" s="1"/>
  <c r="F42" i="70" s="1"/>
  <c r="BC42" i="70" s="1"/>
  <c r="G42" i="70" s="1"/>
  <c r="BG39" i="70"/>
  <c r="BG30" i="70"/>
  <c r="BG48" i="70"/>
  <c r="BG42" i="70"/>
  <c r="I39" i="70"/>
  <c r="AV39" i="70"/>
  <c r="AW39" i="70" s="1"/>
  <c r="AZ39" i="70" s="1"/>
  <c r="F39" i="70" s="1"/>
  <c r="BC39" i="70" s="1"/>
  <c r="G39" i="70" s="1"/>
  <c r="BG33" i="70"/>
  <c r="AV30" i="70"/>
  <c r="AW30" i="70" s="1"/>
  <c r="AZ30" i="70" s="1"/>
  <c r="F30" i="70" s="1"/>
  <c r="BC30" i="70" s="1"/>
  <c r="G30" i="70" s="1"/>
  <c r="BG21" i="70"/>
  <c r="AP18" i="70"/>
  <c r="AT18" i="70" s="1"/>
  <c r="J18" i="70" s="1"/>
  <c r="AU18" i="70" s="1"/>
  <c r="BD30" i="69"/>
  <c r="I33" i="69"/>
  <c r="BG18" i="69"/>
  <c r="I36" i="69"/>
  <c r="I24" i="69"/>
  <c r="AV33" i="69"/>
  <c r="AW33" i="69" s="1"/>
  <c r="AZ33" i="69" s="1"/>
  <c r="F33" i="69" s="1"/>
  <c r="BC33" i="69" s="1"/>
  <c r="G33" i="69" s="1"/>
  <c r="BG45" i="69"/>
  <c r="AV36" i="69"/>
  <c r="AW36" i="69" s="1"/>
  <c r="AZ36" i="69" s="1"/>
  <c r="F36" i="69" s="1"/>
  <c r="BC36" i="69" s="1"/>
  <c r="G36" i="69" s="1"/>
  <c r="BG33" i="69"/>
  <c r="I30" i="69"/>
  <c r="BF30" i="69"/>
  <c r="BH30" i="69" s="1"/>
  <c r="AV24" i="69"/>
  <c r="AW24" i="69" s="1"/>
  <c r="AZ24" i="69" s="1"/>
  <c r="F24" i="69" s="1"/>
  <c r="BC24" i="69" s="1"/>
  <c r="G24" i="69" s="1"/>
  <c r="I42" i="68"/>
  <c r="I30" i="68"/>
  <c r="BG48" i="68"/>
  <c r="BG36" i="68"/>
  <c r="BG24" i="68"/>
  <c r="BG51" i="68"/>
  <c r="BG45" i="68"/>
  <c r="BG39" i="68"/>
  <c r="BG33" i="68"/>
  <c r="BG27" i="68"/>
  <c r="BG21" i="68"/>
  <c r="BG42" i="68"/>
  <c r="BG30" i="68"/>
  <c r="BG18" i="68"/>
  <c r="BG24" i="67"/>
  <c r="BG51" i="67"/>
  <c r="I48" i="67"/>
  <c r="AV48" i="67"/>
  <c r="AW48" i="67" s="1"/>
  <c r="AZ48" i="67" s="1"/>
  <c r="F48" i="67" s="1"/>
  <c r="BC48" i="67" s="1"/>
  <c r="G48" i="67" s="1"/>
  <c r="BG39" i="67"/>
  <c r="BG27" i="67"/>
  <c r="BG18" i="67"/>
  <c r="I51" i="67"/>
  <c r="AV51" i="67"/>
  <c r="AW51" i="67" s="1"/>
  <c r="AZ51" i="67" s="1"/>
  <c r="F51" i="67" s="1"/>
  <c r="BC51" i="67" s="1"/>
  <c r="G51" i="67" s="1"/>
  <c r="BG42" i="67"/>
  <c r="BG30" i="67"/>
  <c r="AV27" i="67"/>
  <c r="AW27" i="67" s="1"/>
  <c r="AZ27" i="67" s="1"/>
  <c r="F27" i="67" s="1"/>
  <c r="BC27" i="67" s="1"/>
  <c r="G27" i="67" s="1"/>
  <c r="BG48" i="67"/>
  <c r="BG36" i="67"/>
  <c r="BG45" i="67"/>
  <c r="I42" i="67"/>
  <c r="AV42" i="67"/>
  <c r="AW42" i="67" s="1"/>
  <c r="AZ42" i="67" s="1"/>
  <c r="F42" i="67" s="1"/>
  <c r="BC42" i="67" s="1"/>
  <c r="G42" i="67" s="1"/>
  <c r="BG33" i="67"/>
  <c r="AV30" i="67"/>
  <c r="AW30" i="67" s="1"/>
  <c r="AZ30" i="67" s="1"/>
  <c r="F30" i="67" s="1"/>
  <c r="BC30" i="67" s="1"/>
  <c r="G30" i="67" s="1"/>
  <c r="BG21" i="67"/>
  <c r="AP18" i="67"/>
  <c r="BE24" i="66"/>
  <c r="BD24" i="66"/>
  <c r="BF45" i="66"/>
  <c r="I30" i="66"/>
  <c r="AT48" i="66"/>
  <c r="J48" i="66" s="1"/>
  <c r="AU48" i="66" s="1"/>
  <c r="BG39" i="66"/>
  <c r="AV30" i="66"/>
  <c r="AW30" i="66" s="1"/>
  <c r="AZ30" i="66" s="1"/>
  <c r="F30" i="66" s="1"/>
  <c r="BC30" i="66" s="1"/>
  <c r="G30" i="66" s="1"/>
  <c r="BG27" i="66"/>
  <c r="BF24" i="66"/>
  <c r="BH24" i="66" s="1"/>
  <c r="AV45" i="65"/>
  <c r="AW45" i="65" s="1"/>
  <c r="AZ45" i="65" s="1"/>
  <c r="F45" i="65" s="1"/>
  <c r="BC45" i="65" s="1"/>
  <c r="G45" i="65" s="1"/>
  <c r="BE33" i="65"/>
  <c r="BD33" i="65"/>
  <c r="I39" i="65"/>
  <c r="I27" i="65"/>
  <c r="AV39" i="65"/>
  <c r="AW39" i="65" s="1"/>
  <c r="AZ39" i="65" s="1"/>
  <c r="F39" i="65" s="1"/>
  <c r="BC39" i="65" s="1"/>
  <c r="G39" i="65" s="1"/>
  <c r="I33" i="65"/>
  <c r="AT51" i="65"/>
  <c r="J51" i="65" s="1"/>
  <c r="AU51" i="65" s="1"/>
  <c r="BG39" i="65"/>
  <c r="BG27" i="65"/>
  <c r="BE24" i="64"/>
  <c r="BE27" i="64"/>
  <c r="I42" i="64"/>
  <c r="AV42" i="64"/>
  <c r="AW42" i="64" s="1"/>
  <c r="AZ42" i="64" s="1"/>
  <c r="F42" i="64" s="1"/>
  <c r="BC42" i="64" s="1"/>
  <c r="G42" i="64" s="1"/>
  <c r="I45" i="64"/>
  <c r="I18" i="64"/>
  <c r="I21" i="64"/>
  <c r="AT48" i="64"/>
  <c r="J48" i="64" s="1"/>
  <c r="AU48" i="64" s="1"/>
  <c r="AV45" i="64"/>
  <c r="AW45" i="64" s="1"/>
  <c r="AZ45" i="64" s="1"/>
  <c r="F45" i="64" s="1"/>
  <c r="BC45" i="64" s="1"/>
  <c r="G45" i="64" s="1"/>
  <c r="BG27" i="64"/>
  <c r="AV18" i="64"/>
  <c r="AW18" i="64" s="1"/>
  <c r="AZ18" i="64" s="1"/>
  <c r="F18" i="64" s="1"/>
  <c r="BC18" i="64" s="1"/>
  <c r="G18" i="64" s="1"/>
  <c r="I42" i="63"/>
  <c r="BE21" i="63"/>
  <c r="BD21" i="63"/>
  <c r="I51" i="63"/>
  <c r="AV51" i="63"/>
  <c r="AW51" i="63" s="1"/>
  <c r="AZ51" i="63" s="1"/>
  <c r="F51" i="63" s="1"/>
  <c r="BC51" i="63" s="1"/>
  <c r="G51" i="63" s="1"/>
  <c r="I21" i="63"/>
  <c r="BF21" i="63"/>
  <c r="AT48" i="63"/>
  <c r="J48" i="63" s="1"/>
  <c r="AU48" i="63" s="1"/>
  <c r="BG27" i="63"/>
  <c r="BD42" i="62"/>
  <c r="BE21" i="62"/>
  <c r="BE30" i="62"/>
  <c r="BD30" i="62"/>
  <c r="I48" i="62"/>
  <c r="I24" i="62"/>
  <c r="BF42" i="62"/>
  <c r="BH42" i="62" s="1"/>
  <c r="I30" i="62"/>
  <c r="BF30" i="62"/>
  <c r="BH30" i="62" s="1"/>
  <c r="AV51" i="62"/>
  <c r="AW51" i="62" s="1"/>
  <c r="AZ51" i="62" s="1"/>
  <c r="F51" i="62" s="1"/>
  <c r="BC51" i="62" s="1"/>
  <c r="G51" i="62" s="1"/>
  <c r="BG48" i="62"/>
  <c r="BF45" i="62"/>
  <c r="BH45" i="62" s="1"/>
  <c r="BG36" i="62"/>
  <c r="BG24" i="62"/>
  <c r="I21" i="62"/>
  <c r="BF21" i="62"/>
  <c r="BH21" i="62" s="1"/>
  <c r="AP18" i="62"/>
  <c r="BA42" i="61"/>
  <c r="AZ42" i="61"/>
  <c r="BA21" i="61"/>
  <c r="BA45" i="61"/>
  <c r="AZ45" i="61"/>
  <c r="BA30" i="61"/>
  <c r="BB27" i="61"/>
  <c r="BD27" i="61" s="1"/>
  <c r="I36" i="61"/>
  <c r="BC45" i="61"/>
  <c r="I42" i="61"/>
  <c r="BB42" i="61"/>
  <c r="BD42" i="61" s="1"/>
  <c r="AR36" i="61"/>
  <c r="AS36" i="61" s="1"/>
  <c r="AV36" i="61" s="1"/>
  <c r="F36" i="61" s="1"/>
  <c r="AY36" i="61" s="1"/>
  <c r="G36" i="61" s="1"/>
  <c r="BC33" i="61"/>
  <c r="BC48" i="61"/>
  <c r="I45" i="61"/>
  <c r="BB45" i="61"/>
  <c r="BC36" i="61"/>
  <c r="I33" i="61"/>
  <c r="BC24" i="61"/>
  <c r="I21" i="61"/>
  <c r="BB21" i="61"/>
  <c r="BD21" i="61" s="1"/>
  <c r="AL18" i="61"/>
  <c r="AP18" i="61" s="1"/>
  <c r="J18" i="61" s="1"/>
  <c r="AQ18" i="61" s="1"/>
  <c r="AZ42" i="59"/>
  <c r="BC18" i="59"/>
  <c r="BC21" i="59"/>
  <c r="I18" i="59"/>
  <c r="AR18" i="59"/>
  <c r="AS18" i="59" s="1"/>
  <c r="AV18" i="59" s="1"/>
  <c r="F18" i="59" s="1"/>
  <c r="AY18" i="59" s="1"/>
  <c r="G18" i="59" s="1"/>
  <c r="I51" i="59"/>
  <c r="I39" i="59"/>
  <c r="BB39" i="59"/>
  <c r="BD39" i="59" s="1"/>
  <c r="BC24" i="59"/>
  <c r="BC45" i="59"/>
  <c r="BB42" i="59"/>
  <c r="BD42" i="59" s="1"/>
  <c r="BC33" i="59"/>
  <c r="I24" i="59"/>
  <c r="AR24" i="59"/>
  <c r="AS24" i="59" s="1"/>
  <c r="AV24" i="59" s="1"/>
  <c r="F24" i="59" s="1"/>
  <c r="AY24" i="59" s="1"/>
  <c r="G24" i="59" s="1"/>
  <c r="AZ24" i="58"/>
  <c r="AR48" i="58"/>
  <c r="AS48" i="58" s="1"/>
  <c r="AV48" i="58" s="1"/>
  <c r="F48" i="58" s="1"/>
  <c r="AY48" i="58" s="1"/>
  <c r="G48" i="58" s="1"/>
  <c r="BA21" i="58"/>
  <c r="AZ21" i="58"/>
  <c r="BD21" i="58"/>
  <c r="I21" i="58"/>
  <c r="BB21" i="58"/>
  <c r="I18" i="58"/>
  <c r="BC27" i="58"/>
  <c r="BC24" i="57"/>
  <c r="BC51" i="57"/>
  <c r="BC39" i="57"/>
  <c r="AR36" i="57"/>
  <c r="AS36" i="57" s="1"/>
  <c r="AV36" i="57" s="1"/>
  <c r="F36" i="57" s="1"/>
  <c r="AY36" i="57" s="1"/>
  <c r="G36" i="57" s="1"/>
  <c r="BC27" i="57"/>
  <c r="BC18" i="57"/>
  <c r="BC48" i="57"/>
  <c r="BC36" i="57"/>
  <c r="I51" i="57"/>
  <c r="AR51" i="57"/>
  <c r="AS51" i="57" s="1"/>
  <c r="AV51" i="57" s="1"/>
  <c r="F51" i="57" s="1"/>
  <c r="AY51" i="57" s="1"/>
  <c r="G51" i="57" s="1"/>
  <c r="BC42" i="57"/>
  <c r="I39" i="57"/>
  <c r="AR39" i="57"/>
  <c r="AS39" i="57" s="1"/>
  <c r="AV39" i="57" s="1"/>
  <c r="F39" i="57" s="1"/>
  <c r="AY39" i="57" s="1"/>
  <c r="G39" i="57" s="1"/>
  <c r="BC30" i="57"/>
  <c r="AR27" i="57"/>
  <c r="AS27" i="57" s="1"/>
  <c r="AV27" i="57" s="1"/>
  <c r="F27" i="57" s="1"/>
  <c r="AY27" i="57" s="1"/>
  <c r="G27" i="57" s="1"/>
  <c r="BC45" i="57"/>
  <c r="I42" i="57"/>
  <c r="AR42" i="57"/>
  <c r="AS42" i="57" s="1"/>
  <c r="AV42" i="57" s="1"/>
  <c r="F42" i="57" s="1"/>
  <c r="AY42" i="57" s="1"/>
  <c r="G42" i="57" s="1"/>
  <c r="BB42" i="57"/>
  <c r="BD42" i="57" s="1"/>
  <c r="BC33" i="57"/>
  <c r="BC21" i="57"/>
  <c r="AL18" i="57"/>
  <c r="BC33" i="56"/>
  <c r="BC30" i="56"/>
  <c r="BC18" i="56"/>
  <c r="BC27" i="56"/>
  <c r="BC21" i="56"/>
  <c r="BC36" i="56"/>
  <c r="BC24" i="56"/>
  <c r="AL51" i="56"/>
  <c r="AL48" i="56"/>
  <c r="AP48" i="56" s="1"/>
  <c r="J48" i="56" s="1"/>
  <c r="AQ48" i="56" s="1"/>
  <c r="AL45" i="56"/>
  <c r="AL42" i="56"/>
  <c r="AL39" i="56"/>
  <c r="AP39" i="56" s="1"/>
  <c r="J39" i="56" s="1"/>
  <c r="AQ39" i="56" s="1"/>
  <c r="AL36" i="56"/>
  <c r="AL33" i="56"/>
  <c r="AL30" i="56"/>
  <c r="AL27" i="56"/>
  <c r="AL24" i="56"/>
  <c r="AP24" i="56" s="1"/>
  <c r="J24" i="56" s="1"/>
  <c r="AQ24" i="56" s="1"/>
  <c r="AL21" i="56"/>
  <c r="AP21" i="56" s="1"/>
  <c r="J21" i="56" s="1"/>
  <c r="AQ21" i="56" s="1"/>
  <c r="AL18" i="56"/>
  <c r="AP18" i="56" s="1"/>
  <c r="J18" i="56" s="1"/>
  <c r="AQ18" i="56" s="1"/>
  <c r="I48" i="55"/>
  <c r="AR48" i="55"/>
  <c r="AS48" i="55" s="1"/>
  <c r="AV48" i="55" s="1"/>
  <c r="F48" i="55" s="1"/>
  <c r="AY48" i="55" s="1"/>
  <c r="G48" i="55" s="1"/>
  <c r="I42" i="55"/>
  <c r="AR42" i="55"/>
  <c r="AS42" i="55" s="1"/>
  <c r="AV42" i="55" s="1"/>
  <c r="F42" i="55" s="1"/>
  <c r="AY42" i="55" s="1"/>
  <c r="G42" i="55" s="1"/>
  <c r="H42" i="55"/>
  <c r="BC36" i="55"/>
  <c r="I24" i="55"/>
  <c r="H48" i="55"/>
  <c r="H45" i="55"/>
  <c r="BC24" i="55"/>
  <c r="AP30" i="55"/>
  <c r="J30" i="55" s="1"/>
  <c r="AQ30" i="55" s="1"/>
  <c r="AP18" i="55"/>
  <c r="J18" i="55" s="1"/>
  <c r="AQ18" i="55" s="1"/>
  <c r="AZ45" i="54"/>
  <c r="BA36" i="54"/>
  <c r="AZ36" i="54"/>
  <c r="BA33" i="54"/>
  <c r="AZ33" i="54"/>
  <c r="BA24" i="54"/>
  <c r="I30" i="54"/>
  <c r="I39" i="54"/>
  <c r="I27" i="54"/>
  <c r="I45" i="54"/>
  <c r="AR39" i="54"/>
  <c r="AS39" i="54" s="1"/>
  <c r="AV39" i="54" s="1"/>
  <c r="F39" i="54" s="1"/>
  <c r="AY39" i="54" s="1"/>
  <c r="G39" i="54" s="1"/>
  <c r="I33" i="54"/>
  <c r="BB33" i="54"/>
  <c r="BD33" i="54" s="1"/>
  <c r="BC39" i="54"/>
  <c r="I36" i="54"/>
  <c r="AR30" i="54"/>
  <c r="AS30" i="54" s="1"/>
  <c r="AV30" i="54" s="1"/>
  <c r="F30" i="54" s="1"/>
  <c r="AY30" i="54" s="1"/>
  <c r="G30" i="54" s="1"/>
  <c r="AR18" i="54"/>
  <c r="AS18" i="54" s="1"/>
  <c r="AV18" i="54" s="1"/>
  <c r="F18" i="54" s="1"/>
  <c r="AY18" i="54" s="1"/>
  <c r="G18" i="54" s="1"/>
  <c r="AR30" i="53"/>
  <c r="AS30" i="53" s="1"/>
  <c r="AV30" i="53" s="1"/>
  <c r="F30" i="53" s="1"/>
  <c r="AY30" i="53" s="1"/>
  <c r="G30" i="53" s="1"/>
  <c r="I51" i="53"/>
  <c r="I42" i="53"/>
  <c r="AR42" i="53"/>
  <c r="AS42" i="53" s="1"/>
  <c r="AV42" i="53" s="1"/>
  <c r="F42" i="53" s="1"/>
  <c r="AY42" i="53" s="1"/>
  <c r="G42" i="53" s="1"/>
  <c r="AP27" i="53"/>
  <c r="J27" i="53" s="1"/>
  <c r="AQ27" i="53" s="1"/>
  <c r="BA45" i="51"/>
  <c r="I48" i="51"/>
  <c r="BC18" i="51"/>
  <c r="I27" i="51"/>
  <c r="BC21" i="51"/>
  <c r="AR48" i="51"/>
  <c r="AS48" i="51" s="1"/>
  <c r="AV48" i="51" s="1"/>
  <c r="F48" i="51" s="1"/>
  <c r="AY48" i="51" s="1"/>
  <c r="G48" i="51" s="1"/>
  <c r="BC48" i="51"/>
  <c r="I45" i="51"/>
  <c r="BC36" i="51"/>
  <c r="AR24" i="51"/>
  <c r="AS24" i="51" s="1"/>
  <c r="AV24" i="51" s="1"/>
  <c r="F24" i="51" s="1"/>
  <c r="AY24" i="51" s="1"/>
  <c r="G24" i="51" s="1"/>
  <c r="I30" i="50"/>
  <c r="AR30" i="50"/>
  <c r="AS30" i="50" s="1"/>
  <c r="AV30" i="50" s="1"/>
  <c r="F30" i="50" s="1"/>
  <c r="AY30" i="50" s="1"/>
  <c r="G30" i="50" s="1"/>
  <c r="I48" i="50"/>
  <c r="AR48" i="50"/>
  <c r="AS48" i="50" s="1"/>
  <c r="AV48" i="50" s="1"/>
  <c r="F48" i="50" s="1"/>
  <c r="AY48" i="50" s="1"/>
  <c r="G48" i="50" s="1"/>
  <c r="AR33" i="50"/>
  <c r="AS33" i="50" s="1"/>
  <c r="AV33" i="50" s="1"/>
  <c r="F33" i="50" s="1"/>
  <c r="AY33" i="50" s="1"/>
  <c r="G33" i="50" s="1"/>
  <c r="I42" i="50"/>
  <c r="AR42" i="50"/>
  <c r="AS42" i="50" s="1"/>
  <c r="AV42" i="50" s="1"/>
  <c r="F42" i="50" s="1"/>
  <c r="AY42" i="50" s="1"/>
  <c r="G42" i="50" s="1"/>
  <c r="I36" i="50"/>
  <c r="H39" i="50"/>
  <c r="H48" i="50"/>
  <c r="H42" i="50"/>
  <c r="AR36" i="50"/>
  <c r="AS36" i="50" s="1"/>
  <c r="AV36" i="50" s="1"/>
  <c r="F36" i="50" s="1"/>
  <c r="AY36" i="50" s="1"/>
  <c r="G36" i="50" s="1"/>
  <c r="AP27" i="50"/>
  <c r="J27" i="50" s="1"/>
  <c r="AQ27" i="50" s="1"/>
  <c r="AZ42" i="49"/>
  <c r="BA39" i="49"/>
  <c r="I21" i="49"/>
  <c r="I48" i="49"/>
  <c r="I36" i="49"/>
  <c r="I24" i="49"/>
  <c r="I18" i="49"/>
  <c r="AR18" i="49"/>
  <c r="AS18" i="49" s="1"/>
  <c r="AV18" i="49" s="1"/>
  <c r="F18" i="49" s="1"/>
  <c r="AY18" i="49" s="1"/>
  <c r="G18" i="49" s="1"/>
  <c r="BC42" i="49"/>
  <c r="I39" i="49"/>
  <c r="AR21" i="49"/>
  <c r="AS21" i="49" s="1"/>
  <c r="AV21" i="49" s="1"/>
  <c r="F21" i="49" s="1"/>
  <c r="AY21" i="49" s="1"/>
  <c r="G21" i="49" s="1"/>
  <c r="AR48" i="49"/>
  <c r="AS48" i="49" s="1"/>
  <c r="AV48" i="49" s="1"/>
  <c r="F48" i="49" s="1"/>
  <c r="AY48" i="49" s="1"/>
  <c r="G48" i="49" s="1"/>
  <c r="BC45" i="49"/>
  <c r="I42" i="49"/>
  <c r="BC33" i="49"/>
  <c r="AR24" i="49"/>
  <c r="AS24" i="49" s="1"/>
  <c r="AV24" i="49" s="1"/>
  <c r="F24" i="49" s="1"/>
  <c r="AY24" i="49" s="1"/>
  <c r="G24" i="49" s="1"/>
  <c r="BC21" i="49"/>
  <c r="BA36" i="48"/>
  <c r="AZ36" i="48"/>
  <c r="BA33" i="48"/>
  <c r="I51" i="48"/>
  <c r="I33" i="48"/>
  <c r="I39" i="48"/>
  <c r="AR51" i="48"/>
  <c r="AS51" i="48" s="1"/>
  <c r="AV51" i="48" s="1"/>
  <c r="F51" i="48" s="1"/>
  <c r="AY51" i="48" s="1"/>
  <c r="G51" i="48" s="1"/>
  <c r="BC39" i="48"/>
  <c r="I36" i="48"/>
  <c r="BB36" i="48"/>
  <c r="BC27" i="48"/>
  <c r="BC42" i="47"/>
  <c r="BC21" i="47"/>
  <c r="BC51" i="47"/>
  <c r="AP48" i="47"/>
  <c r="J48" i="47" s="1"/>
  <c r="AQ48" i="47" s="1"/>
  <c r="AR48" i="47" s="1"/>
  <c r="AS48" i="47" s="1"/>
  <c r="AV48" i="47" s="1"/>
  <c r="F48" i="47" s="1"/>
  <c r="AY48" i="47" s="1"/>
  <c r="G48" i="47" s="1"/>
  <c r="AP21" i="47"/>
  <c r="J21" i="47" s="1"/>
  <c r="AQ21" i="47" s="1"/>
  <c r="AR21" i="47" s="1"/>
  <c r="AS21" i="47" s="1"/>
  <c r="AV21" i="47" s="1"/>
  <c r="F21" i="47" s="1"/>
  <c r="AY21" i="47" s="1"/>
  <c r="G21" i="47" s="1"/>
  <c r="AZ21" i="47" s="1"/>
  <c r="BC33" i="47"/>
  <c r="BC30" i="47"/>
  <c r="AP27" i="47"/>
  <c r="J27" i="47" s="1"/>
  <c r="AQ27" i="47" s="1"/>
  <c r="AR27" i="47" s="1"/>
  <c r="AS27" i="47" s="1"/>
  <c r="AV27" i="47" s="1"/>
  <c r="F27" i="47" s="1"/>
  <c r="AL48" i="47"/>
  <c r="H48" i="47" s="1"/>
  <c r="AL45" i="47"/>
  <c r="H45" i="47" s="1"/>
  <c r="AL42" i="47"/>
  <c r="H42" i="47" s="1"/>
  <c r="BC39" i="47"/>
  <c r="AP36" i="47"/>
  <c r="J36" i="47" s="1"/>
  <c r="AQ36" i="47" s="1"/>
  <c r="I36" i="47" s="1"/>
  <c r="AP33" i="47"/>
  <c r="J33" i="47" s="1"/>
  <c r="AQ33" i="47" s="1"/>
  <c r="AR33" i="47" s="1"/>
  <c r="AS33" i="47" s="1"/>
  <c r="AV33" i="47" s="1"/>
  <c r="F33" i="47" s="1"/>
  <c r="AY33" i="47" s="1"/>
  <c r="G33" i="47" s="1"/>
  <c r="BA33" i="47" s="1"/>
  <c r="AP30" i="47"/>
  <c r="J30" i="47" s="1"/>
  <c r="AQ30" i="47" s="1"/>
  <c r="AR30" i="47" s="1"/>
  <c r="AS30" i="47" s="1"/>
  <c r="AV30" i="47" s="1"/>
  <c r="F30" i="47" s="1"/>
  <c r="AY30" i="47" s="1"/>
  <c r="G30" i="47" s="1"/>
  <c r="BA30" i="47" s="1"/>
  <c r="AL24" i="47"/>
  <c r="H24" i="47" s="1"/>
  <c r="AL21" i="47"/>
  <c r="H21" i="47" s="1"/>
  <c r="BC18" i="47"/>
  <c r="AZ33" i="47"/>
  <c r="AR36" i="47"/>
  <c r="AS36" i="47" s="1"/>
  <c r="AV36" i="47" s="1"/>
  <c r="F36" i="47" s="1"/>
  <c r="AY36" i="47" s="1"/>
  <c r="G36" i="47" s="1"/>
  <c r="BC48" i="47"/>
  <c r="BC36" i="47"/>
  <c r="I33" i="47"/>
  <c r="BB33" i="47"/>
  <c r="BD33" i="47" s="1"/>
  <c r="BC24" i="47"/>
  <c r="AL18" i="47"/>
  <c r="BC21" i="46"/>
  <c r="BC18" i="46"/>
  <c r="BC27" i="46"/>
  <c r="BC24" i="46"/>
  <c r="AL51" i="46"/>
  <c r="AL48" i="46"/>
  <c r="AL45" i="46"/>
  <c r="AL42" i="46"/>
  <c r="AL39" i="46"/>
  <c r="AL36" i="46"/>
  <c r="AP36" i="46" s="1"/>
  <c r="J36" i="46" s="1"/>
  <c r="AQ36" i="46" s="1"/>
  <c r="AL33" i="46"/>
  <c r="AL30" i="46"/>
  <c r="AP30" i="46" s="1"/>
  <c r="J30" i="46" s="1"/>
  <c r="AQ30" i="46" s="1"/>
  <c r="AL27" i="46"/>
  <c r="AL24" i="46"/>
  <c r="AL21" i="46"/>
  <c r="AL18" i="46"/>
  <c r="BD36" i="98" l="1"/>
  <c r="AZ33" i="96"/>
  <c r="BA33" i="96"/>
  <c r="BA30" i="96"/>
  <c r="AZ30" i="96"/>
  <c r="BB30" i="95"/>
  <c r="BD30" i="95" s="1"/>
  <c r="BB27" i="92"/>
  <c r="BD27" i="92" s="1"/>
  <c r="AY21" i="92"/>
  <c r="G21" i="92" s="1"/>
  <c r="BB21" i="92"/>
  <c r="BD21" i="92" s="1"/>
  <c r="AY51" i="92"/>
  <c r="G51" i="92" s="1"/>
  <c r="BB51" i="92"/>
  <c r="BD51" i="92" s="1"/>
  <c r="BB30" i="93"/>
  <c r="BD30" i="93" s="1"/>
  <c r="BB48" i="91"/>
  <c r="BD48" i="91" s="1"/>
  <c r="AY51" i="89"/>
  <c r="G51" i="89" s="1"/>
  <c r="BB51" i="89"/>
  <c r="BD51" i="89" s="1"/>
  <c r="BA27" i="89"/>
  <c r="AZ27" i="89"/>
  <c r="BB33" i="89"/>
  <c r="BD33" i="89" s="1"/>
  <c r="AY18" i="89"/>
  <c r="G18" i="89" s="1"/>
  <c r="BB18" i="89"/>
  <c r="BD18" i="89" s="1"/>
  <c r="AZ21" i="88"/>
  <c r="BA21" i="88"/>
  <c r="BA21" i="106"/>
  <c r="AZ21" i="106"/>
  <c r="AZ24" i="108"/>
  <c r="BA24" i="108"/>
  <c r="BB27" i="97"/>
  <c r="BD27" i="97" s="1"/>
  <c r="G33" i="61"/>
  <c r="AZ51" i="61"/>
  <c r="AZ27" i="61"/>
  <c r="BB51" i="61"/>
  <c r="BD51" i="61" s="1"/>
  <c r="AP24" i="61"/>
  <c r="J24" i="61" s="1"/>
  <c r="AQ24" i="61" s="1"/>
  <c r="I27" i="61"/>
  <c r="I30" i="61"/>
  <c r="I51" i="61"/>
  <c r="AV45" i="73"/>
  <c r="AW45" i="73" s="1"/>
  <c r="AZ45" i="73" s="1"/>
  <c r="F45" i="73" s="1"/>
  <c r="BC45" i="73" s="1"/>
  <c r="G45" i="73" s="1"/>
  <c r="I45" i="73"/>
  <c r="AT27" i="73"/>
  <c r="J27" i="73" s="1"/>
  <c r="AU27" i="73" s="1"/>
  <c r="H45" i="73"/>
  <c r="G33" i="73"/>
  <c r="H45" i="50"/>
  <c r="H51" i="50"/>
  <c r="G51" i="59"/>
  <c r="AR48" i="59"/>
  <c r="AS48" i="59" s="1"/>
  <c r="AV48" i="59" s="1"/>
  <c r="F48" i="59" s="1"/>
  <c r="AY48" i="59" s="1"/>
  <c r="G48" i="59" s="1"/>
  <c r="I36" i="59"/>
  <c r="AZ39" i="59"/>
  <c r="I21" i="51"/>
  <c r="AP18" i="51"/>
  <c r="J18" i="51" s="1"/>
  <c r="AQ18" i="51" s="1"/>
  <c r="AR42" i="48"/>
  <c r="AS42" i="48" s="1"/>
  <c r="AV42" i="48" s="1"/>
  <c r="F42" i="48" s="1"/>
  <c r="AY42" i="48" s="1"/>
  <c r="G42" i="48" s="1"/>
  <c r="BD36" i="48"/>
  <c r="AP18" i="48"/>
  <c r="J18" i="48" s="1"/>
  <c r="AQ18" i="48" s="1"/>
  <c r="BB33" i="48"/>
  <c r="BD33" i="48" s="1"/>
  <c r="AP45" i="49"/>
  <c r="J45" i="49" s="1"/>
  <c r="AQ45" i="49" s="1"/>
  <c r="BB48" i="49"/>
  <c r="BD48" i="49" s="1"/>
  <c r="BF33" i="64"/>
  <c r="BH33" i="64" s="1"/>
  <c r="BD33" i="64"/>
  <c r="BF27" i="64"/>
  <c r="BH27" i="64" s="1"/>
  <c r="I33" i="64"/>
  <c r="AT36" i="64"/>
  <c r="J36" i="64" s="1"/>
  <c r="AU36" i="64" s="1"/>
  <c r="I27" i="64"/>
  <c r="AT39" i="64"/>
  <c r="J39" i="64" s="1"/>
  <c r="AU39" i="64" s="1"/>
  <c r="I39" i="64" s="1"/>
  <c r="AT33" i="63"/>
  <c r="J33" i="63" s="1"/>
  <c r="AU33" i="63" s="1"/>
  <c r="AT36" i="63"/>
  <c r="J36" i="63" s="1"/>
  <c r="AU36" i="63" s="1"/>
  <c r="AT24" i="63"/>
  <c r="J24" i="63" s="1"/>
  <c r="AU24" i="63" s="1"/>
  <c r="AT27" i="63"/>
  <c r="J27" i="63" s="1"/>
  <c r="AU27" i="63" s="1"/>
  <c r="BC48" i="62"/>
  <c r="G48" i="62" s="1"/>
  <c r="BF48" i="62"/>
  <c r="AT27" i="62"/>
  <c r="J27" i="62" s="1"/>
  <c r="AU27" i="62" s="1"/>
  <c r="AV27" i="62" s="1"/>
  <c r="AW27" i="62" s="1"/>
  <c r="AZ27" i="62" s="1"/>
  <c r="F27" i="62" s="1"/>
  <c r="BC27" i="62" s="1"/>
  <c r="G27" i="62" s="1"/>
  <c r="BF45" i="70"/>
  <c r="BH45" i="70" s="1"/>
  <c r="I45" i="70"/>
  <c r="AV48" i="70"/>
  <c r="AW48" i="70" s="1"/>
  <c r="AZ48" i="70" s="1"/>
  <c r="F48" i="70" s="1"/>
  <c r="BC48" i="70" s="1"/>
  <c r="G48" i="70" s="1"/>
  <c r="BE48" i="70" s="1"/>
  <c r="AT36" i="70"/>
  <c r="J36" i="70" s="1"/>
  <c r="AU36" i="70" s="1"/>
  <c r="BD42" i="71"/>
  <c r="AV48" i="71"/>
  <c r="AW48" i="71" s="1"/>
  <c r="AZ48" i="71" s="1"/>
  <c r="F48" i="71" s="1"/>
  <c r="BC48" i="71" s="1"/>
  <c r="G48" i="71" s="1"/>
  <c r="BF42" i="71"/>
  <c r="BH42" i="71" s="1"/>
  <c r="AZ36" i="84"/>
  <c r="AR21" i="84"/>
  <c r="AS21" i="84" s="1"/>
  <c r="AV21" i="84" s="1"/>
  <c r="F21" i="84" s="1"/>
  <c r="AY21" i="84" s="1"/>
  <c r="G21" i="84" s="1"/>
  <c r="BA21" i="84" s="1"/>
  <c r="AR18" i="84"/>
  <c r="AS18" i="84" s="1"/>
  <c r="AV18" i="84" s="1"/>
  <c r="F18" i="84" s="1"/>
  <c r="AY18" i="84" s="1"/>
  <c r="G18" i="84" s="1"/>
  <c r="BB24" i="84"/>
  <c r="BD24" i="84" s="1"/>
  <c r="AR33" i="82"/>
  <c r="AS33" i="82" s="1"/>
  <c r="AV33" i="82" s="1"/>
  <c r="F33" i="82" s="1"/>
  <c r="AY33" i="82" s="1"/>
  <c r="G33" i="82" s="1"/>
  <c r="I33" i="82"/>
  <c r="AR51" i="81"/>
  <c r="AS51" i="81" s="1"/>
  <c r="AV51" i="81" s="1"/>
  <c r="F51" i="81" s="1"/>
  <c r="AY51" i="81" s="1"/>
  <c r="G51" i="81" s="1"/>
  <c r="I51" i="81"/>
  <c r="AZ27" i="81"/>
  <c r="AZ48" i="81"/>
  <c r="BB51" i="81"/>
  <c r="BD51" i="81" s="1"/>
  <c r="AZ24" i="80"/>
  <c r="AR33" i="80"/>
  <c r="AS33" i="80" s="1"/>
  <c r="AV33" i="80" s="1"/>
  <c r="F33" i="80" s="1"/>
  <c r="I33" i="80"/>
  <c r="AZ21" i="54"/>
  <c r="G27" i="54"/>
  <c r="BB21" i="54"/>
  <c r="BD21" i="54" s="1"/>
  <c r="BB36" i="54"/>
  <c r="BD36" i="54" s="1"/>
  <c r="I21" i="54"/>
  <c r="BB45" i="54"/>
  <c r="BD45" i="54" s="1"/>
  <c r="AR30" i="57"/>
  <c r="AS30" i="57" s="1"/>
  <c r="AV30" i="57" s="1"/>
  <c r="F30" i="57" s="1"/>
  <c r="AY30" i="57" s="1"/>
  <c r="G30" i="57" s="1"/>
  <c r="AR48" i="57"/>
  <c r="AS48" i="57" s="1"/>
  <c r="AV48" i="57" s="1"/>
  <c r="F48" i="57" s="1"/>
  <c r="AY48" i="57" s="1"/>
  <c r="G48" i="57" s="1"/>
  <c r="AR18" i="58"/>
  <c r="AS18" i="58" s="1"/>
  <c r="AV18" i="58" s="1"/>
  <c r="F18" i="58" s="1"/>
  <c r="AY18" i="58" s="1"/>
  <c r="G18" i="58" s="1"/>
  <c r="AR30" i="58"/>
  <c r="AS30" i="58" s="1"/>
  <c r="AV30" i="58" s="1"/>
  <c r="F30" i="58" s="1"/>
  <c r="AY30" i="58" s="1"/>
  <c r="G30" i="58" s="1"/>
  <c r="BB24" i="58"/>
  <c r="AP45" i="58"/>
  <c r="J45" i="58" s="1"/>
  <c r="AQ45" i="58" s="1"/>
  <c r="I24" i="58"/>
  <c r="AP39" i="53"/>
  <c r="J39" i="53" s="1"/>
  <c r="AQ39" i="53" s="1"/>
  <c r="AP18" i="53"/>
  <c r="J18" i="53" s="1"/>
  <c r="AQ18" i="53" s="1"/>
  <c r="AP24" i="53"/>
  <c r="J24" i="53" s="1"/>
  <c r="AQ24" i="53" s="1"/>
  <c r="H39" i="55"/>
  <c r="I45" i="55"/>
  <c r="BB45" i="55"/>
  <c r="BD45" i="55" s="1"/>
  <c r="AR27" i="55"/>
  <c r="AS27" i="55" s="1"/>
  <c r="AV27" i="55" s="1"/>
  <c r="F27" i="55" s="1"/>
  <c r="AY27" i="55" s="1"/>
  <c r="G27" i="55" s="1"/>
  <c r="BA27" i="55" s="1"/>
  <c r="AV39" i="67"/>
  <c r="AW39" i="67" s="1"/>
  <c r="AZ39" i="67" s="1"/>
  <c r="F39" i="67" s="1"/>
  <c r="BC39" i="67" s="1"/>
  <c r="G39" i="67" s="1"/>
  <c r="I36" i="67"/>
  <c r="AT48" i="69"/>
  <c r="J48" i="69" s="1"/>
  <c r="AU48" i="69" s="1"/>
  <c r="BF27" i="69"/>
  <c r="AT21" i="68"/>
  <c r="J21" i="68" s="1"/>
  <c r="AU21" i="68" s="1"/>
  <c r="BF24" i="65"/>
  <c r="BH24" i="65" s="1"/>
  <c r="BF21" i="65"/>
  <c r="BH21" i="65" s="1"/>
  <c r="AT30" i="65"/>
  <c r="J30" i="65" s="1"/>
  <c r="AU30" i="65" s="1"/>
  <c r="AV30" i="65" s="1"/>
  <c r="AW30" i="65" s="1"/>
  <c r="AZ30" i="65" s="1"/>
  <c r="F30" i="65" s="1"/>
  <c r="BC30" i="65" s="1"/>
  <c r="G30" i="65" s="1"/>
  <c r="BE30" i="65" s="1"/>
  <c r="I24" i="65"/>
  <c r="BD24" i="65"/>
  <c r="AV48" i="65"/>
  <c r="AW48" i="65" s="1"/>
  <c r="AZ48" i="65" s="1"/>
  <c r="F48" i="65" s="1"/>
  <c r="BC48" i="65" s="1"/>
  <c r="G48" i="65" s="1"/>
  <c r="BF33" i="65"/>
  <c r="BH33" i="65" s="1"/>
  <c r="AT18" i="65"/>
  <c r="J18" i="65" s="1"/>
  <c r="AU18" i="65" s="1"/>
  <c r="AT21" i="65"/>
  <c r="J21" i="65" s="1"/>
  <c r="AU21" i="65" s="1"/>
  <c r="AV21" i="65" s="1"/>
  <c r="AW21" i="65" s="1"/>
  <c r="AZ21" i="65" s="1"/>
  <c r="F21" i="65" s="1"/>
  <c r="BC21" i="65" s="1"/>
  <c r="G21" i="65" s="1"/>
  <c r="AT36" i="65"/>
  <c r="J36" i="65" s="1"/>
  <c r="AU36" i="65" s="1"/>
  <c r="AV27" i="66"/>
  <c r="AW27" i="66" s="1"/>
  <c r="AZ27" i="66" s="1"/>
  <c r="F27" i="66" s="1"/>
  <c r="BC27" i="66" s="1"/>
  <c r="G27" i="66" s="1"/>
  <c r="BF21" i="66"/>
  <c r="BH21" i="66" s="1"/>
  <c r="BH45" i="66"/>
  <c r="AV18" i="66"/>
  <c r="AW18" i="66" s="1"/>
  <c r="AZ18" i="66" s="1"/>
  <c r="F18" i="66" s="1"/>
  <c r="BC18" i="66" s="1"/>
  <c r="G18" i="66" s="1"/>
  <c r="BE18" i="66" s="1"/>
  <c r="AT42" i="66"/>
  <c r="J42" i="66" s="1"/>
  <c r="AU42" i="66" s="1"/>
  <c r="G45" i="66"/>
  <c r="BB30" i="77"/>
  <c r="BD30" i="77" s="1"/>
  <c r="BB33" i="74"/>
  <c r="BD33" i="74" s="1"/>
  <c r="AP51" i="47"/>
  <c r="J51" i="47" s="1"/>
  <c r="AQ51" i="47" s="1"/>
  <c r="I48" i="47"/>
  <c r="AZ30" i="47"/>
  <c r="AP51" i="58"/>
  <c r="J51" i="58" s="1"/>
  <c r="AQ51" i="58" s="1"/>
  <c r="BA36" i="106"/>
  <c r="AZ36" i="106"/>
  <c r="BA33" i="108"/>
  <c r="AZ33" i="108"/>
  <c r="I39" i="55"/>
  <c r="AR39" i="55"/>
  <c r="AS39" i="55" s="1"/>
  <c r="AV39" i="55" s="1"/>
  <c r="F39" i="55" s="1"/>
  <c r="AY39" i="55" s="1"/>
  <c r="G39" i="55" s="1"/>
  <c r="I45" i="50"/>
  <c r="AR45" i="50"/>
  <c r="AS45" i="50" s="1"/>
  <c r="AV45" i="50" s="1"/>
  <c r="F45" i="50" s="1"/>
  <c r="AY45" i="50" s="1"/>
  <c r="G45" i="50" s="1"/>
  <c r="BA45" i="50" s="1"/>
  <c r="BF45" i="64"/>
  <c r="BH45" i="64" s="1"/>
  <c r="AP36" i="53"/>
  <c r="J36" i="53" s="1"/>
  <c r="AQ36" i="53" s="1"/>
  <c r="I36" i="53" s="1"/>
  <c r="AP42" i="58"/>
  <c r="J42" i="58" s="1"/>
  <c r="AQ42" i="58" s="1"/>
  <c r="I42" i="58" s="1"/>
  <c r="AT18" i="71"/>
  <c r="J18" i="71" s="1"/>
  <c r="AU18" i="71" s="1"/>
  <c r="AT27" i="70"/>
  <c r="J27" i="70" s="1"/>
  <c r="AU27" i="70" s="1"/>
  <c r="AT39" i="62"/>
  <c r="J39" i="62" s="1"/>
  <c r="AU39" i="62" s="1"/>
  <c r="AT30" i="63"/>
  <c r="J30" i="63" s="1"/>
  <c r="AU30" i="63" s="1"/>
  <c r="BF30" i="73"/>
  <c r="BH30" i="73" s="1"/>
  <c r="BB24" i="91"/>
  <c r="BD24" i="91" s="1"/>
  <c r="BA42" i="102"/>
  <c r="AZ42" i="102"/>
  <c r="AY39" i="94"/>
  <c r="G39" i="94" s="1"/>
  <c r="BB39" i="94"/>
  <c r="BD39" i="94" s="1"/>
  <c r="BB21" i="80"/>
  <c r="BD21" i="80" s="1"/>
  <c r="BE21" i="99"/>
  <c r="BD21" i="99"/>
  <c r="AZ42" i="84"/>
  <c r="BA42" i="84"/>
  <c r="AZ27" i="95"/>
  <c r="BA27" i="95"/>
  <c r="AP39" i="47"/>
  <c r="J39" i="47" s="1"/>
  <c r="AQ39" i="47" s="1"/>
  <c r="BF39" i="70"/>
  <c r="BH39" i="70" s="1"/>
  <c r="AT33" i="66"/>
  <c r="J33" i="66" s="1"/>
  <c r="AU33" i="66" s="1"/>
  <c r="BB48" i="97"/>
  <c r="BD48" i="97" s="1"/>
  <c r="AY18" i="94"/>
  <c r="G18" i="94" s="1"/>
  <c r="BB18" i="94"/>
  <c r="BD18" i="94" s="1"/>
  <c r="BB51" i="74"/>
  <c r="BD51" i="74" s="1"/>
  <c r="BA42" i="93"/>
  <c r="AZ42" i="93"/>
  <c r="BA24" i="87"/>
  <c r="AZ24" i="87"/>
  <c r="I48" i="74"/>
  <c r="AR48" i="74"/>
  <c r="AS48" i="74" s="1"/>
  <c r="AV48" i="74" s="1"/>
  <c r="F48" i="74" s="1"/>
  <c r="AZ33" i="82"/>
  <c r="BA33" i="82"/>
  <c r="AP21" i="50"/>
  <c r="J21" i="50" s="1"/>
  <c r="AQ21" i="50" s="1"/>
  <c r="I21" i="47"/>
  <c r="I30" i="47"/>
  <c r="BB51" i="53"/>
  <c r="BD51" i="53" s="1"/>
  <c r="BB48" i="59"/>
  <c r="BD48" i="59" s="1"/>
  <c r="AT33" i="68"/>
  <c r="J33" i="68" s="1"/>
  <c r="AU33" i="68" s="1"/>
  <c r="AT45" i="68"/>
  <c r="J45" i="68" s="1"/>
  <c r="AU45" i="68" s="1"/>
  <c r="AP48" i="53"/>
  <c r="J48" i="53" s="1"/>
  <c r="AQ48" i="53" s="1"/>
  <c r="AP48" i="48"/>
  <c r="J48" i="48" s="1"/>
  <c r="AQ48" i="48" s="1"/>
  <c r="AP30" i="59"/>
  <c r="J30" i="59" s="1"/>
  <c r="AQ30" i="59" s="1"/>
  <c r="AP24" i="50"/>
  <c r="J24" i="50" s="1"/>
  <c r="AQ24" i="50" s="1"/>
  <c r="I24" i="50" s="1"/>
  <c r="I42" i="74"/>
  <c r="AR42" i="74"/>
  <c r="AS42" i="74" s="1"/>
  <c r="AV42" i="74" s="1"/>
  <c r="F42" i="74" s="1"/>
  <c r="BD42" i="99"/>
  <c r="BE42" i="99"/>
  <c r="BA18" i="108"/>
  <c r="AZ18" i="108"/>
  <c r="BE27" i="99"/>
  <c r="BD27" i="99"/>
  <c r="AZ36" i="93"/>
  <c r="BA36" i="93"/>
  <c r="BB42" i="84"/>
  <c r="BD42" i="84" s="1"/>
  <c r="AP33" i="58"/>
  <c r="J33" i="58" s="1"/>
  <c r="AQ33" i="58" s="1"/>
  <c r="BB45" i="81"/>
  <c r="BD45" i="81" s="1"/>
  <c r="AZ30" i="89"/>
  <c r="BA30" i="89"/>
  <c r="BB36" i="57"/>
  <c r="BD36" i="57" s="1"/>
  <c r="BF39" i="65"/>
  <c r="BF39" i="67"/>
  <c r="BH39" i="67" s="1"/>
  <c r="BF33" i="69"/>
  <c r="BH33" i="69" s="1"/>
  <c r="BB24" i="59"/>
  <c r="BD24" i="59" s="1"/>
  <c r="AY18" i="87"/>
  <c r="G18" i="87" s="1"/>
  <c r="BB18" i="87"/>
  <c r="BD18" i="87" s="1"/>
  <c r="AY51" i="94"/>
  <c r="G51" i="94" s="1"/>
  <c r="BB51" i="94"/>
  <c r="BD51" i="94" s="1"/>
  <c r="AY27" i="94"/>
  <c r="G27" i="94" s="1"/>
  <c r="BB27" i="94"/>
  <c r="BD27" i="94" s="1"/>
  <c r="BB42" i="93"/>
  <c r="BD42" i="93" s="1"/>
  <c r="AP51" i="51"/>
  <c r="J51" i="51" s="1"/>
  <c r="AQ51" i="51" s="1"/>
  <c r="BA39" i="102"/>
  <c r="AZ39" i="102"/>
  <c r="BE48" i="99"/>
  <c r="BD48" i="99"/>
  <c r="BE51" i="99"/>
  <c r="BD51" i="99"/>
  <c r="BE18" i="99"/>
  <c r="BD18" i="99"/>
  <c r="BD30" i="104"/>
  <c r="BE30" i="104"/>
  <c r="BE21" i="104"/>
  <c r="BD21" i="104"/>
  <c r="BE36" i="104"/>
  <c r="BD36" i="104"/>
  <c r="BA27" i="102"/>
  <c r="AZ27" i="102"/>
  <c r="BA45" i="102"/>
  <c r="AZ45" i="102"/>
  <c r="BA51" i="107"/>
  <c r="AZ51" i="107"/>
  <c r="BA45" i="107"/>
  <c r="AZ45" i="107"/>
  <c r="BA33" i="107"/>
  <c r="AZ33" i="107"/>
  <c r="BA18" i="106"/>
  <c r="AZ18" i="106"/>
  <c r="BE48" i="98"/>
  <c r="BD48" i="98"/>
  <c r="BB39" i="91"/>
  <c r="BD39" i="91" s="1"/>
  <c r="AY39" i="89"/>
  <c r="G39" i="89" s="1"/>
  <c r="BB39" i="89"/>
  <c r="BD39" i="89" s="1"/>
  <c r="BA33" i="89"/>
  <c r="AZ33" i="89"/>
  <c r="AY36" i="89"/>
  <c r="G36" i="89" s="1"/>
  <c r="BB36" i="89"/>
  <c r="BD36" i="89" s="1"/>
  <c r="AY30" i="88"/>
  <c r="G30" i="88" s="1"/>
  <c r="BB30" i="88"/>
  <c r="BD30" i="88" s="1"/>
  <c r="AY24" i="88"/>
  <c r="G24" i="88" s="1"/>
  <c r="BB24" i="88"/>
  <c r="BD24" i="88" s="1"/>
  <c r="AY33" i="87"/>
  <c r="G33" i="87" s="1"/>
  <c r="BB33" i="87"/>
  <c r="BD33" i="87" s="1"/>
  <c r="AY48" i="96"/>
  <c r="G48" i="96" s="1"/>
  <c r="BB48" i="96"/>
  <c r="BD48" i="96" s="1"/>
  <c r="BA21" i="96"/>
  <c r="AZ21" i="96"/>
  <c r="BA36" i="96"/>
  <c r="AZ36" i="96"/>
  <c r="BB21" i="96"/>
  <c r="BD21" i="96" s="1"/>
  <c r="AY30" i="94"/>
  <c r="G30" i="94" s="1"/>
  <c r="BB30" i="94"/>
  <c r="BD30" i="94" s="1"/>
  <c r="AZ36" i="94"/>
  <c r="BA36" i="94"/>
  <c r="AY42" i="94"/>
  <c r="G42" i="94" s="1"/>
  <c r="BB42" i="94"/>
  <c r="BD42" i="94" s="1"/>
  <c r="BA42" i="95"/>
  <c r="AZ42" i="95"/>
  <c r="BB42" i="95"/>
  <c r="BD42" i="95" s="1"/>
  <c r="AZ30" i="95"/>
  <c r="BA30" i="95"/>
  <c r="AY51" i="95"/>
  <c r="G51" i="95" s="1"/>
  <c r="BB51" i="95"/>
  <c r="BD51" i="95" s="1"/>
  <c r="AZ33" i="92"/>
  <c r="BA33" i="92"/>
  <c r="BB33" i="92"/>
  <c r="BD33" i="92" s="1"/>
  <c r="BA27" i="92"/>
  <c r="AZ27" i="92"/>
  <c r="AY45" i="95"/>
  <c r="G45" i="95" s="1"/>
  <c r="BB45" i="95"/>
  <c r="BD45" i="95" s="1"/>
  <c r="AY18" i="95"/>
  <c r="G18" i="95" s="1"/>
  <c r="BB18" i="95"/>
  <c r="BD18" i="95" s="1"/>
  <c r="AZ24" i="93"/>
  <c r="BA24" i="93"/>
  <c r="BA30" i="93"/>
  <c r="AZ30" i="93"/>
  <c r="AY48" i="93"/>
  <c r="G48" i="93" s="1"/>
  <c r="BB48" i="93"/>
  <c r="BD48" i="93" s="1"/>
  <c r="BB24" i="93"/>
  <c r="BD24" i="93" s="1"/>
  <c r="AZ18" i="93"/>
  <c r="BA18" i="93"/>
  <c r="BB18" i="93"/>
  <c r="BD18" i="93" s="1"/>
  <c r="BB45" i="97"/>
  <c r="BD45" i="97" s="1"/>
  <c r="BA48" i="97"/>
  <c r="AZ48" i="97"/>
  <c r="BA39" i="97"/>
  <c r="AZ39" i="97"/>
  <c r="BA30" i="97"/>
  <c r="AZ30" i="97"/>
  <c r="BB30" i="97"/>
  <c r="BD30" i="97" s="1"/>
  <c r="BA45" i="97"/>
  <c r="AZ45" i="97"/>
  <c r="BB39" i="97"/>
  <c r="BD39" i="97" s="1"/>
  <c r="BA42" i="97"/>
  <c r="AZ42" i="97"/>
  <c r="BA27" i="97"/>
  <c r="AZ27" i="97"/>
  <c r="BB42" i="97"/>
  <c r="BD42" i="97" s="1"/>
  <c r="AY51" i="91"/>
  <c r="G51" i="91" s="1"/>
  <c r="BB51" i="91"/>
  <c r="BD51" i="91" s="1"/>
  <c r="BA39" i="91"/>
  <c r="AZ39" i="91"/>
  <c r="AY36" i="91"/>
  <c r="G36" i="91" s="1"/>
  <c r="BB36" i="91"/>
  <c r="BD36" i="91" s="1"/>
  <c r="BA48" i="91"/>
  <c r="AZ48" i="91"/>
  <c r="BA27" i="91"/>
  <c r="AZ27" i="91"/>
  <c r="BA24" i="91"/>
  <c r="AZ24" i="91"/>
  <c r="BB27" i="91"/>
  <c r="BD27" i="91" s="1"/>
  <c r="AZ21" i="84"/>
  <c r="AR27" i="84"/>
  <c r="AS27" i="84" s="1"/>
  <c r="AV27" i="84" s="1"/>
  <c r="F27" i="84" s="1"/>
  <c r="I27" i="84"/>
  <c r="BB21" i="84"/>
  <c r="BD21" i="84" s="1"/>
  <c r="AR33" i="84"/>
  <c r="AS33" i="84" s="1"/>
  <c r="AV33" i="84" s="1"/>
  <c r="F33" i="84" s="1"/>
  <c r="AY33" i="84" s="1"/>
  <c r="G33" i="84" s="1"/>
  <c r="I33" i="84"/>
  <c r="AR39" i="84"/>
  <c r="AS39" i="84" s="1"/>
  <c r="AV39" i="84" s="1"/>
  <c r="F39" i="84" s="1"/>
  <c r="AY39" i="84" s="1"/>
  <c r="G39" i="84" s="1"/>
  <c r="I39" i="84"/>
  <c r="BB36" i="84"/>
  <c r="BD36" i="84" s="1"/>
  <c r="BB21" i="83"/>
  <c r="BD21" i="83" s="1"/>
  <c r="BB33" i="83"/>
  <c r="BD33" i="83" s="1"/>
  <c r="AR36" i="82"/>
  <c r="AS36" i="82" s="1"/>
  <c r="AV36" i="82" s="1"/>
  <c r="F36" i="82" s="1"/>
  <c r="I36" i="82"/>
  <c r="I39" i="82"/>
  <c r="AR39" i="82"/>
  <c r="AS39" i="82" s="1"/>
  <c r="AV39" i="82" s="1"/>
  <c r="F39" i="82" s="1"/>
  <c r="AY39" i="82" s="1"/>
  <c r="G39" i="82" s="1"/>
  <c r="BB27" i="82"/>
  <c r="BD27" i="82" s="1"/>
  <c r="BB18" i="82"/>
  <c r="BD18" i="82" s="1"/>
  <c r="AR30" i="81"/>
  <c r="AS30" i="81" s="1"/>
  <c r="AV30" i="81" s="1"/>
  <c r="F30" i="81" s="1"/>
  <c r="AY30" i="81" s="1"/>
  <c r="G30" i="81" s="1"/>
  <c r="I30" i="81"/>
  <c r="BB30" i="81"/>
  <c r="BD30" i="81" s="1"/>
  <c r="I42" i="81"/>
  <c r="AR42" i="81"/>
  <c r="AS42" i="81" s="1"/>
  <c r="AV42" i="81" s="1"/>
  <c r="F42" i="81" s="1"/>
  <c r="I30" i="80"/>
  <c r="AR30" i="80"/>
  <c r="AS30" i="80" s="1"/>
  <c r="AV30" i="80" s="1"/>
  <c r="F30" i="80" s="1"/>
  <c r="I42" i="80"/>
  <c r="AR42" i="80"/>
  <c r="AS42" i="80" s="1"/>
  <c r="AV42" i="80" s="1"/>
  <c r="F42" i="80" s="1"/>
  <c r="BB36" i="76"/>
  <c r="BD36" i="76" s="1"/>
  <c r="I45" i="83"/>
  <c r="AR45" i="83"/>
  <c r="AS45" i="83" s="1"/>
  <c r="AV45" i="83" s="1"/>
  <c r="F45" i="83" s="1"/>
  <c r="AY45" i="83" s="1"/>
  <c r="G45" i="83" s="1"/>
  <c r="I18" i="83"/>
  <c r="AR18" i="83"/>
  <c r="AS18" i="83" s="1"/>
  <c r="AV18" i="83" s="1"/>
  <c r="F18" i="83" s="1"/>
  <c r="I39" i="83"/>
  <c r="AR39" i="83"/>
  <c r="AS39" i="83" s="1"/>
  <c r="AV39" i="83" s="1"/>
  <c r="F39" i="83" s="1"/>
  <c r="BA42" i="83"/>
  <c r="AZ42" i="83"/>
  <c r="I36" i="83"/>
  <c r="AR36" i="83"/>
  <c r="AS36" i="83" s="1"/>
  <c r="AV36" i="83" s="1"/>
  <c r="F36" i="83" s="1"/>
  <c r="AY36" i="83" s="1"/>
  <c r="G36" i="83" s="1"/>
  <c r="I27" i="83"/>
  <c r="AR27" i="83"/>
  <c r="AS27" i="83" s="1"/>
  <c r="AV27" i="83" s="1"/>
  <c r="F27" i="83" s="1"/>
  <c r="AY27" i="83" s="1"/>
  <c r="G27" i="83" s="1"/>
  <c r="I48" i="83"/>
  <c r="AR48" i="83"/>
  <c r="AS48" i="83" s="1"/>
  <c r="AV48" i="83" s="1"/>
  <c r="F48" i="83" s="1"/>
  <c r="AY48" i="83" s="1"/>
  <c r="G48" i="83" s="1"/>
  <c r="BB42" i="83"/>
  <c r="BD42" i="83" s="1"/>
  <c r="I30" i="83"/>
  <c r="AR30" i="83"/>
  <c r="AS30" i="83" s="1"/>
  <c r="AV30" i="83" s="1"/>
  <c r="F30" i="83" s="1"/>
  <c r="BA24" i="83"/>
  <c r="AZ24" i="83"/>
  <c r="BA21" i="83"/>
  <c r="AZ21" i="83"/>
  <c r="BA33" i="83"/>
  <c r="AZ33" i="83"/>
  <c r="BA51" i="83"/>
  <c r="AZ51" i="83"/>
  <c r="BB24" i="83"/>
  <c r="BD24" i="83" s="1"/>
  <c r="BA18" i="82"/>
  <c r="AZ18" i="82"/>
  <c r="I24" i="82"/>
  <c r="AR24" i="82"/>
  <c r="AS24" i="82" s="1"/>
  <c r="AV24" i="82" s="1"/>
  <c r="F24" i="82" s="1"/>
  <c r="AY24" i="82" s="1"/>
  <c r="G24" i="82" s="1"/>
  <c r="I30" i="82"/>
  <c r="AR30" i="82"/>
  <c r="AS30" i="82" s="1"/>
  <c r="AV30" i="82" s="1"/>
  <c r="F30" i="82" s="1"/>
  <c r="AY30" i="82" s="1"/>
  <c r="G30" i="82" s="1"/>
  <c r="BA27" i="82"/>
  <c r="AZ27" i="82"/>
  <c r="I21" i="82"/>
  <c r="AR21" i="82"/>
  <c r="AS21" i="82" s="1"/>
  <c r="AV21" i="82" s="1"/>
  <c r="F21" i="82" s="1"/>
  <c r="AY21" i="82" s="1"/>
  <c r="G21" i="82" s="1"/>
  <c r="I18" i="80"/>
  <c r="AR18" i="80"/>
  <c r="AS18" i="80" s="1"/>
  <c r="AV18" i="80" s="1"/>
  <c r="F18" i="80" s="1"/>
  <c r="AY18" i="80" s="1"/>
  <c r="G18" i="80" s="1"/>
  <c r="BA33" i="77"/>
  <c r="AZ33" i="77"/>
  <c r="I24" i="77"/>
  <c r="AR24" i="77"/>
  <c r="AS24" i="77" s="1"/>
  <c r="AV24" i="77" s="1"/>
  <c r="F24" i="77" s="1"/>
  <c r="AY24" i="77" s="1"/>
  <c r="G24" i="77" s="1"/>
  <c r="BB45" i="77"/>
  <c r="BD45" i="77" s="1"/>
  <c r="BB21" i="77"/>
  <c r="BD21" i="77" s="1"/>
  <c r="I42" i="77"/>
  <c r="AR42" i="77"/>
  <c r="AS42" i="77" s="1"/>
  <c r="AV42" i="77" s="1"/>
  <c r="F42" i="77" s="1"/>
  <c r="AY42" i="77" s="1"/>
  <c r="G42" i="77" s="1"/>
  <c r="BA45" i="77"/>
  <c r="AZ45" i="77"/>
  <c r="I39" i="77"/>
  <c r="AR39" i="77"/>
  <c r="AS39" i="77" s="1"/>
  <c r="AV39" i="77" s="1"/>
  <c r="F39" i="77" s="1"/>
  <c r="AY39" i="77" s="1"/>
  <c r="G39" i="77" s="1"/>
  <c r="I48" i="77"/>
  <c r="AR48" i="77"/>
  <c r="AS48" i="77" s="1"/>
  <c r="AV48" i="77" s="1"/>
  <c r="F48" i="77" s="1"/>
  <c r="AY48" i="77" s="1"/>
  <c r="G48" i="77" s="1"/>
  <c r="BA21" i="77"/>
  <c r="AZ21" i="77"/>
  <c r="I36" i="77"/>
  <c r="AR36" i="77"/>
  <c r="AS36" i="77" s="1"/>
  <c r="AV36" i="77" s="1"/>
  <c r="F36" i="77" s="1"/>
  <c r="AY36" i="77" s="1"/>
  <c r="G36" i="77" s="1"/>
  <c r="BA30" i="77"/>
  <c r="AZ30" i="77"/>
  <c r="I27" i="77"/>
  <c r="AR27" i="77"/>
  <c r="AS27" i="77" s="1"/>
  <c r="AV27" i="77" s="1"/>
  <c r="F27" i="77" s="1"/>
  <c r="AY27" i="77" s="1"/>
  <c r="G27" i="77" s="1"/>
  <c r="BB33" i="77"/>
  <c r="BD33" i="77" s="1"/>
  <c r="I18" i="77"/>
  <c r="AR18" i="77"/>
  <c r="AS18" i="77" s="1"/>
  <c r="AV18" i="77" s="1"/>
  <c r="F18" i="77" s="1"/>
  <c r="AY18" i="77" s="1"/>
  <c r="G18" i="77" s="1"/>
  <c r="I51" i="77"/>
  <c r="AR51" i="77"/>
  <c r="AS51" i="77" s="1"/>
  <c r="AV51" i="77" s="1"/>
  <c r="F51" i="77" s="1"/>
  <c r="AY51" i="77" s="1"/>
  <c r="G51" i="77" s="1"/>
  <c r="BB39" i="77"/>
  <c r="BD39" i="77" s="1"/>
  <c r="BB24" i="77"/>
  <c r="BD24" i="77" s="1"/>
  <c r="I45" i="76"/>
  <c r="AR45" i="76"/>
  <c r="AS45" i="76" s="1"/>
  <c r="AV45" i="76" s="1"/>
  <c r="F45" i="76" s="1"/>
  <c r="AY45" i="76" s="1"/>
  <c r="G45" i="76" s="1"/>
  <c r="BA36" i="76"/>
  <c r="AZ36" i="76"/>
  <c r="I39" i="76"/>
  <c r="AR39" i="76"/>
  <c r="AS39" i="76" s="1"/>
  <c r="AV39" i="76" s="1"/>
  <c r="F39" i="76" s="1"/>
  <c r="I18" i="76"/>
  <c r="AR18" i="76"/>
  <c r="AS18" i="76" s="1"/>
  <c r="AV18" i="76" s="1"/>
  <c r="F18" i="76" s="1"/>
  <c r="I33" i="76"/>
  <c r="AR33" i="76"/>
  <c r="AS33" i="76" s="1"/>
  <c r="AV33" i="76" s="1"/>
  <c r="F33" i="76" s="1"/>
  <c r="AY33" i="76" s="1"/>
  <c r="G33" i="76" s="1"/>
  <c r="BA48" i="76"/>
  <c r="AZ48" i="76"/>
  <c r="BA27" i="76"/>
  <c r="AZ27" i="76"/>
  <c r="I21" i="76"/>
  <c r="AR21" i="76"/>
  <c r="AS21" i="76" s="1"/>
  <c r="AV21" i="76" s="1"/>
  <c r="F21" i="76" s="1"/>
  <c r="I24" i="76"/>
  <c r="AR24" i="76"/>
  <c r="AS24" i="76" s="1"/>
  <c r="AV24" i="76" s="1"/>
  <c r="F24" i="76" s="1"/>
  <c r="AY24" i="76" s="1"/>
  <c r="G24" i="76" s="1"/>
  <c r="I30" i="76"/>
  <c r="AR30" i="76"/>
  <c r="AS30" i="76" s="1"/>
  <c r="AV30" i="76" s="1"/>
  <c r="F30" i="76" s="1"/>
  <c r="AY30" i="76" s="1"/>
  <c r="G30" i="76" s="1"/>
  <c r="BB30" i="76"/>
  <c r="BD30" i="76" s="1"/>
  <c r="BA42" i="76"/>
  <c r="AZ42" i="76"/>
  <c r="BA51" i="76"/>
  <c r="AZ51" i="76"/>
  <c r="BB51" i="76"/>
  <c r="BD51" i="76" s="1"/>
  <c r="BB27" i="76"/>
  <c r="BD27" i="76" s="1"/>
  <c r="BA18" i="74"/>
  <c r="AZ18" i="74"/>
  <c r="BA24" i="74"/>
  <c r="AZ24" i="74"/>
  <c r="BA21" i="74"/>
  <c r="AZ21" i="74"/>
  <c r="BB18" i="74"/>
  <c r="BD18" i="74" s="1"/>
  <c r="BA36" i="74"/>
  <c r="AZ36" i="74"/>
  <c r="BB24" i="74"/>
  <c r="BD24" i="74" s="1"/>
  <c r="BB21" i="74"/>
  <c r="BD21" i="74" s="1"/>
  <c r="BA30" i="74"/>
  <c r="AZ30" i="74"/>
  <c r="BB36" i="74"/>
  <c r="BD36" i="74" s="1"/>
  <c r="BA33" i="74"/>
  <c r="AZ33" i="74"/>
  <c r="BB30" i="74"/>
  <c r="BD30" i="74" s="1"/>
  <c r="AP39" i="61"/>
  <c r="J39" i="61" s="1"/>
  <c r="AQ39" i="61" s="1"/>
  <c r="BB33" i="61"/>
  <c r="BD33" i="61" s="1"/>
  <c r="BB30" i="61"/>
  <c r="BD30" i="61" s="1"/>
  <c r="AP48" i="61"/>
  <c r="J48" i="61" s="1"/>
  <c r="AQ48" i="61" s="1"/>
  <c r="AV51" i="73"/>
  <c r="AW51" i="73" s="1"/>
  <c r="AZ51" i="73" s="1"/>
  <c r="F51" i="73" s="1"/>
  <c r="BC51" i="73" s="1"/>
  <c r="G51" i="73" s="1"/>
  <c r="I51" i="73"/>
  <c r="AV48" i="73"/>
  <c r="AW48" i="73" s="1"/>
  <c r="AZ48" i="73" s="1"/>
  <c r="F48" i="73" s="1"/>
  <c r="I30" i="73"/>
  <c r="BF42" i="73"/>
  <c r="BH42" i="73" s="1"/>
  <c r="AT21" i="73"/>
  <c r="J21" i="73" s="1"/>
  <c r="AU21" i="73" s="1"/>
  <c r="AT36" i="73"/>
  <c r="J36" i="73" s="1"/>
  <c r="AU36" i="73" s="1"/>
  <c r="AT18" i="73"/>
  <c r="J18" i="73" s="1"/>
  <c r="AU18" i="73" s="1"/>
  <c r="I51" i="50"/>
  <c r="AR51" i="50"/>
  <c r="AS51" i="50" s="1"/>
  <c r="AV51" i="50" s="1"/>
  <c r="F51" i="50" s="1"/>
  <c r="AY51" i="50" s="1"/>
  <c r="G51" i="50" s="1"/>
  <c r="BB48" i="50"/>
  <c r="BD48" i="50" s="1"/>
  <c r="BB42" i="50"/>
  <c r="BD42" i="50" s="1"/>
  <c r="AP39" i="50"/>
  <c r="J39" i="50" s="1"/>
  <c r="AQ39" i="50" s="1"/>
  <c r="AR24" i="50"/>
  <c r="AS24" i="50" s="1"/>
  <c r="AV24" i="50" s="1"/>
  <c r="F24" i="50" s="1"/>
  <c r="AY24" i="50" s="1"/>
  <c r="G24" i="50" s="1"/>
  <c r="BA24" i="50" s="1"/>
  <c r="BB36" i="50"/>
  <c r="BD36" i="50" s="1"/>
  <c r="AP18" i="50"/>
  <c r="J18" i="50" s="1"/>
  <c r="AQ18" i="50" s="1"/>
  <c r="AY21" i="59"/>
  <c r="G21" i="59" s="1"/>
  <c r="BA21" i="59" s="1"/>
  <c r="BB21" i="59"/>
  <c r="BD21" i="59" s="1"/>
  <c r="AP27" i="59"/>
  <c r="J27" i="59" s="1"/>
  <c r="AQ27" i="59" s="1"/>
  <c r="I21" i="59"/>
  <c r="I30" i="59"/>
  <c r="I42" i="59"/>
  <c r="BB51" i="59"/>
  <c r="BD51" i="59" s="1"/>
  <c r="AP45" i="59"/>
  <c r="J45" i="59" s="1"/>
  <c r="AQ45" i="59" s="1"/>
  <c r="AP33" i="59"/>
  <c r="J33" i="59" s="1"/>
  <c r="AQ33" i="59" s="1"/>
  <c r="BB21" i="51"/>
  <c r="BD21" i="51" s="1"/>
  <c r="I42" i="51"/>
  <c r="BA42" i="51"/>
  <c r="AP33" i="51"/>
  <c r="J33" i="51" s="1"/>
  <c r="AQ33" i="51" s="1"/>
  <c r="BB42" i="51"/>
  <c r="BD42" i="51" s="1"/>
  <c r="AR39" i="51"/>
  <c r="AS39" i="51" s="1"/>
  <c r="AV39" i="51" s="1"/>
  <c r="F39" i="51" s="1"/>
  <c r="AY39" i="51" s="1"/>
  <c r="G39" i="51" s="1"/>
  <c r="BB24" i="51"/>
  <c r="BD24" i="51" s="1"/>
  <c r="BB45" i="51"/>
  <c r="BD45" i="51" s="1"/>
  <c r="AP30" i="51"/>
  <c r="J30" i="51" s="1"/>
  <c r="AQ30" i="51" s="1"/>
  <c r="AP36" i="51"/>
  <c r="J36" i="51" s="1"/>
  <c r="AQ36" i="51" s="1"/>
  <c r="AP24" i="48"/>
  <c r="J24" i="48" s="1"/>
  <c r="AQ24" i="48" s="1"/>
  <c r="AZ39" i="48"/>
  <c r="AP27" i="48"/>
  <c r="J27" i="48" s="1"/>
  <c r="AQ27" i="48" s="1"/>
  <c r="AP21" i="48"/>
  <c r="J21" i="48" s="1"/>
  <c r="AQ21" i="48" s="1"/>
  <c r="BB39" i="48"/>
  <c r="BD39" i="48" s="1"/>
  <c r="AP30" i="48"/>
  <c r="J30" i="48" s="1"/>
  <c r="AQ30" i="48" s="1"/>
  <c r="AP45" i="48"/>
  <c r="J45" i="48" s="1"/>
  <c r="AQ45" i="48" s="1"/>
  <c r="AP30" i="49"/>
  <c r="J30" i="49" s="1"/>
  <c r="AQ30" i="49" s="1"/>
  <c r="AP27" i="49"/>
  <c r="J27" i="49" s="1"/>
  <c r="AQ27" i="49" s="1"/>
  <c r="BB42" i="49"/>
  <c r="BD42" i="49" s="1"/>
  <c r="BB39" i="49"/>
  <c r="BD39" i="49" s="1"/>
  <c r="BB21" i="49"/>
  <c r="BD21" i="49" s="1"/>
  <c r="AP51" i="49"/>
  <c r="J51" i="49" s="1"/>
  <c r="AQ51" i="49" s="1"/>
  <c r="AP33" i="49"/>
  <c r="J33" i="49" s="1"/>
  <c r="AQ33" i="49" s="1"/>
  <c r="I30" i="64"/>
  <c r="BF24" i="64"/>
  <c r="BH24" i="64" s="1"/>
  <c r="BD21" i="64"/>
  <c r="I24" i="64"/>
  <c r="BF21" i="64"/>
  <c r="BH21" i="64" s="1"/>
  <c r="AT51" i="64"/>
  <c r="J51" i="64" s="1"/>
  <c r="AU51" i="64" s="1"/>
  <c r="BH21" i="63"/>
  <c r="I45" i="63"/>
  <c r="AT39" i="63"/>
  <c r="J39" i="63" s="1"/>
  <c r="AU39" i="63" s="1"/>
  <c r="AT18" i="63"/>
  <c r="J18" i="63" s="1"/>
  <c r="AU18" i="63" s="1"/>
  <c r="BF27" i="62"/>
  <c r="BH27" i="62" s="1"/>
  <c r="I42" i="62"/>
  <c r="I45" i="62"/>
  <c r="I27" i="62"/>
  <c r="BH48" i="62"/>
  <c r="BD45" i="62"/>
  <c r="AT33" i="62"/>
  <c r="J33" i="62" s="1"/>
  <c r="AU33" i="62" s="1"/>
  <c r="AV24" i="62"/>
  <c r="AW24" i="62" s="1"/>
  <c r="AZ24" i="62" s="1"/>
  <c r="F24" i="62" s="1"/>
  <c r="BC24" i="62" s="1"/>
  <c r="G24" i="62" s="1"/>
  <c r="BD24" i="62" s="1"/>
  <c r="AT36" i="62"/>
  <c r="J36" i="62" s="1"/>
  <c r="AU36" i="62" s="1"/>
  <c r="I21" i="70"/>
  <c r="AT51" i="70"/>
  <c r="J51" i="70" s="1"/>
  <c r="AU51" i="70" s="1"/>
  <c r="AT30" i="71"/>
  <c r="J30" i="71" s="1"/>
  <c r="AU30" i="71" s="1"/>
  <c r="BF36" i="71"/>
  <c r="BH36" i="71" s="1"/>
  <c r="AT33" i="71"/>
  <c r="J33" i="71" s="1"/>
  <c r="AU33" i="71" s="1"/>
  <c r="AT24" i="71"/>
  <c r="J24" i="71" s="1"/>
  <c r="AU24" i="71" s="1"/>
  <c r="AT27" i="71"/>
  <c r="J27" i="71" s="1"/>
  <c r="AU27" i="71" s="1"/>
  <c r="AT51" i="71"/>
  <c r="J51" i="71" s="1"/>
  <c r="AU51" i="71" s="1"/>
  <c r="AP42" i="54"/>
  <c r="J42" i="54" s="1"/>
  <c r="AQ42" i="54" s="1"/>
  <c r="BB24" i="54"/>
  <c r="BD24" i="54" s="1"/>
  <c r="I51" i="54"/>
  <c r="BB39" i="54"/>
  <c r="BD39" i="54" s="1"/>
  <c r="I24" i="54"/>
  <c r="AP48" i="54"/>
  <c r="J48" i="54" s="1"/>
  <c r="AQ48" i="54" s="1"/>
  <c r="AR24" i="57"/>
  <c r="AS24" i="57" s="1"/>
  <c r="AV24" i="57" s="1"/>
  <c r="F24" i="57" s="1"/>
  <c r="BB48" i="57"/>
  <c r="BD48" i="57" s="1"/>
  <c r="AP21" i="57"/>
  <c r="J21" i="57" s="1"/>
  <c r="AQ21" i="57" s="1"/>
  <c r="AP33" i="57"/>
  <c r="J33" i="57" s="1"/>
  <c r="AQ33" i="57" s="1"/>
  <c r="AP45" i="57"/>
  <c r="J45" i="57" s="1"/>
  <c r="AQ45" i="57" s="1"/>
  <c r="AR42" i="58"/>
  <c r="AS42" i="58" s="1"/>
  <c r="AV42" i="58" s="1"/>
  <c r="F42" i="58" s="1"/>
  <c r="BB27" i="58"/>
  <c r="BD27" i="58" s="1"/>
  <c r="AZ27" i="58"/>
  <c r="AP36" i="58"/>
  <c r="J36" i="58" s="1"/>
  <c r="AQ36" i="58" s="1"/>
  <c r="BD24" i="58"/>
  <c r="I27" i="58"/>
  <c r="AP39" i="58"/>
  <c r="J39" i="58" s="1"/>
  <c r="AQ39" i="58" s="1"/>
  <c r="BB42" i="53"/>
  <c r="BD42" i="53" s="1"/>
  <c r="AP21" i="53"/>
  <c r="J21" i="53" s="1"/>
  <c r="AQ21" i="53" s="1"/>
  <c r="AP45" i="53"/>
  <c r="J45" i="53" s="1"/>
  <c r="AQ45" i="53" s="1"/>
  <c r="AP33" i="53"/>
  <c r="J33" i="53" s="1"/>
  <c r="AQ33" i="53" s="1"/>
  <c r="AR33" i="55"/>
  <c r="AS33" i="55" s="1"/>
  <c r="AV33" i="55" s="1"/>
  <c r="F33" i="55" s="1"/>
  <c r="AY33" i="55" s="1"/>
  <c r="G33" i="55" s="1"/>
  <c r="BA33" i="55" s="1"/>
  <c r="AR51" i="55"/>
  <c r="AS51" i="55" s="1"/>
  <c r="AV51" i="55" s="1"/>
  <c r="F51" i="55" s="1"/>
  <c r="AY51" i="55" s="1"/>
  <c r="G51" i="55" s="1"/>
  <c r="BA51" i="55" s="1"/>
  <c r="AP21" i="55"/>
  <c r="J21" i="55" s="1"/>
  <c r="AQ21" i="55" s="1"/>
  <c r="BB51" i="55"/>
  <c r="BD51" i="55" s="1"/>
  <c r="AP36" i="55"/>
  <c r="J36" i="55" s="1"/>
  <c r="AQ36" i="55" s="1"/>
  <c r="BC24" i="67"/>
  <c r="G24" i="67" s="1"/>
  <c r="BF24" i="67"/>
  <c r="BH24" i="67" s="1"/>
  <c r="I24" i="67"/>
  <c r="AT21" i="67"/>
  <c r="J21" i="67" s="1"/>
  <c r="AU21" i="67" s="1"/>
  <c r="BF48" i="67"/>
  <c r="BH48" i="67" s="1"/>
  <c r="AT33" i="67"/>
  <c r="J33" i="67" s="1"/>
  <c r="AU33" i="67" s="1"/>
  <c r="AT45" i="67"/>
  <c r="J45" i="67" s="1"/>
  <c r="AU45" i="67" s="1"/>
  <c r="AT21" i="69"/>
  <c r="J21" i="69" s="1"/>
  <c r="AU21" i="69" s="1"/>
  <c r="AT39" i="69"/>
  <c r="J39" i="69" s="1"/>
  <c r="AU39" i="69" s="1"/>
  <c r="I27" i="69"/>
  <c r="BF51" i="69"/>
  <c r="BH51" i="69" s="1"/>
  <c r="BF36" i="69"/>
  <c r="BH36" i="69" s="1"/>
  <c r="BD27" i="69"/>
  <c r="AT42" i="69"/>
  <c r="J42" i="69" s="1"/>
  <c r="AU42" i="69" s="1"/>
  <c r="AT45" i="69"/>
  <c r="J45" i="69" s="1"/>
  <c r="AU45" i="69" s="1"/>
  <c r="BD51" i="69"/>
  <c r="BH27" i="69"/>
  <c r="I51" i="69"/>
  <c r="AT18" i="69"/>
  <c r="J18" i="69" s="1"/>
  <c r="AU18" i="69" s="1"/>
  <c r="BC27" i="68"/>
  <c r="G27" i="68" s="1"/>
  <c r="BF27" i="68"/>
  <c r="BH27" i="68" s="1"/>
  <c r="AV24" i="68"/>
  <c r="AW24" i="68" s="1"/>
  <c r="AZ24" i="68" s="1"/>
  <c r="F24" i="68" s="1"/>
  <c r="AV36" i="68"/>
  <c r="AW36" i="68" s="1"/>
  <c r="AZ36" i="68" s="1"/>
  <c r="F36" i="68" s="1"/>
  <c r="BC36" i="68" s="1"/>
  <c r="G36" i="68" s="1"/>
  <c r="BE36" i="68" s="1"/>
  <c r="I48" i="68"/>
  <c r="AT39" i="68"/>
  <c r="J39" i="68" s="1"/>
  <c r="AU39" i="68" s="1"/>
  <c r="I27" i="68"/>
  <c r="AT51" i="68"/>
  <c r="J51" i="68" s="1"/>
  <c r="AU51" i="68" s="1"/>
  <c r="AT18" i="68"/>
  <c r="J18" i="68" s="1"/>
  <c r="AU18" i="68" s="1"/>
  <c r="I21" i="65"/>
  <c r="AT42" i="65"/>
  <c r="J42" i="65" s="1"/>
  <c r="AU42" i="65" s="1"/>
  <c r="I21" i="66"/>
  <c r="AT36" i="66"/>
  <c r="J36" i="66" s="1"/>
  <c r="AU36" i="66" s="1"/>
  <c r="I24" i="66"/>
  <c r="I45" i="66"/>
  <c r="BD21" i="66"/>
  <c r="AT39" i="66"/>
  <c r="J39" i="66" s="1"/>
  <c r="AU39" i="66" s="1"/>
  <c r="BF30" i="66"/>
  <c r="BH30" i="66" s="1"/>
  <c r="AT51" i="66"/>
  <c r="J51" i="66" s="1"/>
  <c r="AU51" i="66" s="1"/>
  <c r="BE45" i="73"/>
  <c r="BD45" i="73"/>
  <c r="I27" i="73"/>
  <c r="AV27" i="73"/>
  <c r="AW27" i="73" s="1"/>
  <c r="AZ27" i="73" s="1"/>
  <c r="F27" i="73" s="1"/>
  <c r="BC27" i="73" s="1"/>
  <c r="G27" i="73" s="1"/>
  <c r="BE33" i="73"/>
  <c r="BD33" i="73"/>
  <c r="BE39" i="73"/>
  <c r="BD39" i="73"/>
  <c r="BE51" i="73"/>
  <c r="BD51" i="73"/>
  <c r="BE24" i="73"/>
  <c r="BD24" i="73"/>
  <c r="BF24" i="73"/>
  <c r="BH24" i="73" s="1"/>
  <c r="BF45" i="73"/>
  <c r="BH45" i="73" s="1"/>
  <c r="BE42" i="73"/>
  <c r="BD42" i="73"/>
  <c r="BF33" i="73"/>
  <c r="BH33" i="73" s="1"/>
  <c r="BE30" i="73"/>
  <c r="BD30" i="73"/>
  <c r="BF39" i="73"/>
  <c r="BH39" i="73" s="1"/>
  <c r="I51" i="72"/>
  <c r="AV51" i="72"/>
  <c r="AW51" i="72" s="1"/>
  <c r="AZ51" i="72" s="1"/>
  <c r="F51" i="72" s="1"/>
  <c r="BC51" i="72" s="1"/>
  <c r="G51" i="72" s="1"/>
  <c r="I18" i="72"/>
  <c r="AV18" i="72"/>
  <c r="AW18" i="72" s="1"/>
  <c r="AZ18" i="72" s="1"/>
  <c r="F18" i="72" s="1"/>
  <c r="BC18" i="72" s="1"/>
  <c r="G18" i="72" s="1"/>
  <c r="H21" i="72"/>
  <c r="H33" i="72"/>
  <c r="H45" i="72"/>
  <c r="I48" i="72"/>
  <c r="AV48" i="72"/>
  <c r="AW48" i="72" s="1"/>
  <c r="AZ48" i="72" s="1"/>
  <c r="F48" i="72" s="1"/>
  <c r="BC48" i="72" s="1"/>
  <c r="G48" i="72" s="1"/>
  <c r="H27" i="72"/>
  <c r="H39" i="72"/>
  <c r="H51" i="72"/>
  <c r="AT39" i="72"/>
  <c r="J39" i="72" s="1"/>
  <c r="AU39" i="72" s="1"/>
  <c r="I36" i="72"/>
  <c r="AV36" i="72"/>
  <c r="AW36" i="72" s="1"/>
  <c r="AZ36" i="72" s="1"/>
  <c r="F36" i="72" s="1"/>
  <c r="BC36" i="72" s="1"/>
  <c r="G36" i="72" s="1"/>
  <c r="I21" i="72"/>
  <c r="AV21" i="72"/>
  <c r="AW21" i="72" s="1"/>
  <c r="AZ21" i="72" s="1"/>
  <c r="F21" i="72" s="1"/>
  <c r="BC21" i="72" s="1"/>
  <c r="G21" i="72" s="1"/>
  <c r="H18" i="72"/>
  <c r="H30" i="72"/>
  <c r="H42" i="72"/>
  <c r="I45" i="72"/>
  <c r="AV45" i="72"/>
  <c r="AW45" i="72" s="1"/>
  <c r="AZ45" i="72" s="1"/>
  <c r="F45" i="72" s="1"/>
  <c r="BC45" i="72" s="1"/>
  <c r="G45" i="72" s="1"/>
  <c r="AT42" i="72"/>
  <c r="J42" i="72" s="1"/>
  <c r="AU42" i="72" s="1"/>
  <c r="AT27" i="72"/>
  <c r="J27" i="72" s="1"/>
  <c r="AU27" i="72" s="1"/>
  <c r="H24" i="72"/>
  <c r="H36" i="72"/>
  <c r="H48" i="72"/>
  <c r="AT33" i="72"/>
  <c r="J33" i="72" s="1"/>
  <c r="AU33" i="72" s="1"/>
  <c r="AT30" i="72"/>
  <c r="J30" i="72" s="1"/>
  <c r="AU30" i="72" s="1"/>
  <c r="AT24" i="72"/>
  <c r="J24" i="72" s="1"/>
  <c r="AU24" i="72" s="1"/>
  <c r="BE48" i="71"/>
  <c r="BD48" i="71"/>
  <c r="BE21" i="71"/>
  <c r="BD21" i="71"/>
  <c r="BF21" i="71"/>
  <c r="BH21" i="71" s="1"/>
  <c r="BE45" i="71"/>
  <c r="BD45" i="71"/>
  <c r="BF48" i="71"/>
  <c r="BH48" i="71" s="1"/>
  <c r="BF45" i="71"/>
  <c r="BH45" i="71" s="1"/>
  <c r="BE36" i="71"/>
  <c r="BD36" i="71"/>
  <c r="I18" i="70"/>
  <c r="AV18" i="70"/>
  <c r="AW18" i="70" s="1"/>
  <c r="AZ18" i="70" s="1"/>
  <c r="F18" i="70" s="1"/>
  <c r="BC18" i="70" s="1"/>
  <c r="G18" i="70" s="1"/>
  <c r="BE42" i="70"/>
  <c r="BD42" i="70"/>
  <c r="BE33" i="70"/>
  <c r="BD33" i="70"/>
  <c r="BF24" i="70"/>
  <c r="BH24" i="70" s="1"/>
  <c r="BD48" i="70"/>
  <c r="BF48" i="70"/>
  <c r="BH48" i="70" s="1"/>
  <c r="BE30" i="70"/>
  <c r="BD30" i="70"/>
  <c r="BE21" i="70"/>
  <c r="BD21" i="70"/>
  <c r="BF33" i="70"/>
  <c r="BH33" i="70" s="1"/>
  <c r="BF42" i="70"/>
  <c r="BH42" i="70" s="1"/>
  <c r="BE24" i="70"/>
  <c r="BD24" i="70"/>
  <c r="H18" i="70"/>
  <c r="BF30" i="70"/>
  <c r="BH30" i="70" s="1"/>
  <c r="BE39" i="70"/>
  <c r="BD39" i="70"/>
  <c r="BF21" i="70"/>
  <c r="BH21" i="70" s="1"/>
  <c r="BE24" i="69"/>
  <c r="BD24" i="69"/>
  <c r="BF24" i="69"/>
  <c r="BH24" i="69" s="1"/>
  <c r="BE36" i="69"/>
  <c r="BD36" i="69"/>
  <c r="BE33" i="69"/>
  <c r="BD33" i="69"/>
  <c r="BE30" i="68"/>
  <c r="BD30" i="68"/>
  <c r="BF30" i="68"/>
  <c r="BH30" i="68" s="1"/>
  <c r="BE48" i="68"/>
  <c r="BD48" i="68"/>
  <c r="BE42" i="68"/>
  <c r="BD42" i="68"/>
  <c r="BF48" i="68"/>
  <c r="BH48" i="68" s="1"/>
  <c r="BE27" i="68"/>
  <c r="BD27" i="68"/>
  <c r="BF42" i="68"/>
  <c r="BH42" i="68" s="1"/>
  <c r="BE27" i="67"/>
  <c r="BD27" i="67"/>
  <c r="H18" i="67"/>
  <c r="BF30" i="67"/>
  <c r="BH30" i="67" s="1"/>
  <c r="BE42" i="67"/>
  <c r="BD42" i="67"/>
  <c r="BE39" i="67"/>
  <c r="BD39" i="67"/>
  <c r="BE51" i="67"/>
  <c r="BD51" i="67"/>
  <c r="BE24" i="67"/>
  <c r="BD24" i="67"/>
  <c r="BE36" i="67"/>
  <c r="BD36" i="67"/>
  <c r="BF42" i="67"/>
  <c r="BH42" i="67" s="1"/>
  <c r="AT18" i="67"/>
  <c r="J18" i="67" s="1"/>
  <c r="AU18" i="67" s="1"/>
  <c r="BF51" i="67"/>
  <c r="BH51" i="67" s="1"/>
  <c r="BF36" i="67"/>
  <c r="BH36" i="67" s="1"/>
  <c r="BE30" i="67"/>
  <c r="BD30" i="67"/>
  <c r="BF27" i="67"/>
  <c r="BH27" i="67" s="1"/>
  <c r="BE48" i="67"/>
  <c r="BD48" i="67"/>
  <c r="BD18" i="66"/>
  <c r="BE27" i="66"/>
  <c r="BD27" i="66"/>
  <c r="I48" i="66"/>
  <c r="AV48" i="66"/>
  <c r="AW48" i="66" s="1"/>
  <c r="AZ48" i="66" s="1"/>
  <c r="F48" i="66" s="1"/>
  <c r="BC48" i="66" s="1"/>
  <c r="G48" i="66" s="1"/>
  <c r="BE30" i="66"/>
  <c r="BD30" i="66"/>
  <c r="BF27" i="66"/>
  <c r="BH27" i="66" s="1"/>
  <c r="BE48" i="65"/>
  <c r="BD48" i="65"/>
  <c r="BF27" i="65"/>
  <c r="BH27" i="65" s="1"/>
  <c r="BF48" i="65"/>
  <c r="BH48" i="65" s="1"/>
  <c r="BE45" i="65"/>
  <c r="BD45" i="65"/>
  <c r="BH39" i="65"/>
  <c r="I51" i="65"/>
  <c r="AV51" i="65"/>
  <c r="AW51" i="65" s="1"/>
  <c r="AZ51" i="65" s="1"/>
  <c r="F51" i="65" s="1"/>
  <c r="BC51" i="65" s="1"/>
  <c r="G51" i="65" s="1"/>
  <c r="BE27" i="65"/>
  <c r="BD27" i="65"/>
  <c r="BE39" i="65"/>
  <c r="BD39" i="65"/>
  <c r="BF45" i="65"/>
  <c r="BH45" i="65" s="1"/>
  <c r="BE18" i="64"/>
  <c r="BD18" i="64"/>
  <c r="BE30" i="64"/>
  <c r="BD30" i="64"/>
  <c r="I36" i="64"/>
  <c r="AV36" i="64"/>
  <c r="AW36" i="64" s="1"/>
  <c r="AZ36" i="64" s="1"/>
  <c r="F36" i="64" s="1"/>
  <c r="BC36" i="64" s="1"/>
  <c r="G36" i="64" s="1"/>
  <c r="BF30" i="64"/>
  <c r="BH30" i="64" s="1"/>
  <c r="BE42" i="64"/>
  <c r="BD42" i="64"/>
  <c r="I48" i="64"/>
  <c r="AV48" i="64"/>
  <c r="AW48" i="64" s="1"/>
  <c r="AZ48" i="64" s="1"/>
  <c r="F48" i="64" s="1"/>
  <c r="BC48" i="64" s="1"/>
  <c r="G48" i="64" s="1"/>
  <c r="BE45" i="64"/>
  <c r="BD45" i="64"/>
  <c r="BF18" i="64"/>
  <c r="BH18" i="64" s="1"/>
  <c r="BF42" i="64"/>
  <c r="BH42" i="64" s="1"/>
  <c r="BE45" i="63"/>
  <c r="BD45" i="63"/>
  <c r="I48" i="63"/>
  <c r="AV48" i="63"/>
  <c r="AW48" i="63" s="1"/>
  <c r="AZ48" i="63" s="1"/>
  <c r="F48" i="63" s="1"/>
  <c r="BC48" i="63" s="1"/>
  <c r="G48" i="63" s="1"/>
  <c r="BE51" i="63"/>
  <c r="BD51" i="63"/>
  <c r="BF42" i="63"/>
  <c r="BH42" i="63" s="1"/>
  <c r="BF45" i="63"/>
  <c r="BH45" i="63" s="1"/>
  <c r="BF51" i="63"/>
  <c r="BH51" i="63" s="1"/>
  <c r="BE42" i="63"/>
  <c r="BD42" i="63"/>
  <c r="BE51" i="62"/>
  <c r="BD51" i="62"/>
  <c r="BE48" i="62"/>
  <c r="BD48" i="62"/>
  <c r="H18" i="62"/>
  <c r="BE27" i="62"/>
  <c r="BD27" i="62"/>
  <c r="AT18" i="62"/>
  <c r="J18" i="62" s="1"/>
  <c r="AU18" i="62" s="1"/>
  <c r="BF51" i="62"/>
  <c r="BH51" i="62" s="1"/>
  <c r="BE24" i="62"/>
  <c r="I18" i="61"/>
  <c r="AR18" i="61"/>
  <c r="AS18" i="61" s="1"/>
  <c r="AV18" i="61" s="1"/>
  <c r="F18" i="61" s="1"/>
  <c r="AY18" i="61" s="1"/>
  <c r="G18" i="61" s="1"/>
  <c r="BD45" i="61"/>
  <c r="BB36" i="61"/>
  <c r="BD36" i="61" s="1"/>
  <c r="H18" i="61"/>
  <c r="BA36" i="61"/>
  <c r="AZ36" i="61"/>
  <c r="BA18" i="59"/>
  <c r="AZ18" i="59"/>
  <c r="BA36" i="59"/>
  <c r="AZ36" i="59"/>
  <c r="BB18" i="59"/>
  <c r="BD18" i="59" s="1"/>
  <c r="BB36" i="59"/>
  <c r="BD36" i="59" s="1"/>
  <c r="BA48" i="59"/>
  <c r="AZ48" i="59"/>
  <c r="BA24" i="59"/>
  <c r="AZ24" i="59"/>
  <c r="I45" i="58"/>
  <c r="AR45" i="58"/>
  <c r="AS45" i="58" s="1"/>
  <c r="AV45" i="58" s="1"/>
  <c r="F45" i="58" s="1"/>
  <c r="BA48" i="58"/>
  <c r="AZ48" i="58"/>
  <c r="BA30" i="58"/>
  <c r="AZ30" i="58"/>
  <c r="BB30" i="58"/>
  <c r="BD30" i="58" s="1"/>
  <c r="BA18" i="58"/>
  <c r="AZ18" i="58"/>
  <c r="BB48" i="58"/>
  <c r="BD48" i="58" s="1"/>
  <c r="BA39" i="57"/>
  <c r="AZ39" i="57"/>
  <c r="BA51" i="57"/>
  <c r="AZ51" i="57"/>
  <c r="H18" i="57"/>
  <c r="BA30" i="57"/>
  <c r="AZ30" i="57"/>
  <c r="AP18" i="57"/>
  <c r="J18" i="57" s="1"/>
  <c r="AQ18" i="57" s="1"/>
  <c r="BB51" i="57"/>
  <c r="BD51" i="57" s="1"/>
  <c r="BB39" i="57"/>
  <c r="BD39" i="57" s="1"/>
  <c r="BA42" i="57"/>
  <c r="AZ42" i="57"/>
  <c r="BB27" i="57"/>
  <c r="BD27" i="57" s="1"/>
  <c r="BA36" i="57"/>
  <c r="AZ36" i="57"/>
  <c r="BA48" i="57"/>
  <c r="AZ48" i="57"/>
  <c r="BA27" i="57"/>
  <c r="AZ27" i="57"/>
  <c r="I39" i="56"/>
  <c r="AR39" i="56"/>
  <c r="AS39" i="56" s="1"/>
  <c r="AV39" i="56" s="1"/>
  <c r="F39" i="56" s="1"/>
  <c r="AY39" i="56" s="1"/>
  <c r="G39" i="56" s="1"/>
  <c r="H27" i="56"/>
  <c r="H18" i="56"/>
  <c r="H42" i="56"/>
  <c r="H21" i="56"/>
  <c r="H33" i="56"/>
  <c r="H45" i="56"/>
  <c r="I24" i="56"/>
  <c r="AR24" i="56"/>
  <c r="AS24" i="56" s="1"/>
  <c r="AV24" i="56" s="1"/>
  <c r="F24" i="56" s="1"/>
  <c r="AY24" i="56" s="1"/>
  <c r="G24" i="56" s="1"/>
  <c r="H39" i="56"/>
  <c r="H30" i="56"/>
  <c r="I48" i="56"/>
  <c r="AR48" i="56"/>
  <c r="AS48" i="56" s="1"/>
  <c r="AV48" i="56" s="1"/>
  <c r="F48" i="56" s="1"/>
  <c r="AY48" i="56" s="1"/>
  <c r="G48" i="56" s="1"/>
  <c r="H24" i="56"/>
  <c r="H36" i="56"/>
  <c r="H48" i="56"/>
  <c r="AP27" i="56"/>
  <c r="J27" i="56" s="1"/>
  <c r="AQ27" i="56" s="1"/>
  <c r="AP45" i="56"/>
  <c r="J45" i="56" s="1"/>
  <c r="AQ45" i="56" s="1"/>
  <c r="AP36" i="56"/>
  <c r="J36" i="56" s="1"/>
  <c r="AQ36" i="56" s="1"/>
  <c r="AP30" i="56"/>
  <c r="J30" i="56" s="1"/>
  <c r="AQ30" i="56" s="1"/>
  <c r="AP33" i="56"/>
  <c r="J33" i="56" s="1"/>
  <c r="AQ33" i="56" s="1"/>
  <c r="H51" i="56"/>
  <c r="AP51" i="56"/>
  <c r="J51" i="56" s="1"/>
  <c r="AQ51" i="56" s="1"/>
  <c r="I18" i="56"/>
  <c r="AR18" i="56"/>
  <c r="AS18" i="56" s="1"/>
  <c r="AV18" i="56" s="1"/>
  <c r="F18" i="56" s="1"/>
  <c r="AY18" i="56" s="1"/>
  <c r="G18" i="56" s="1"/>
  <c r="I21" i="56"/>
  <c r="AR21" i="56"/>
  <c r="AS21" i="56" s="1"/>
  <c r="AV21" i="56" s="1"/>
  <c r="F21" i="56" s="1"/>
  <c r="AY21" i="56" s="1"/>
  <c r="G21" i="56" s="1"/>
  <c r="AP42" i="56"/>
  <c r="J42" i="56" s="1"/>
  <c r="AQ42" i="56" s="1"/>
  <c r="BA48" i="55"/>
  <c r="AZ48" i="55"/>
  <c r="BB24" i="55"/>
  <c r="BD24" i="55" s="1"/>
  <c r="BA39" i="55"/>
  <c r="AZ39" i="55"/>
  <c r="BB42" i="55"/>
  <c r="BD42" i="55" s="1"/>
  <c r="BA45" i="55"/>
  <c r="AZ45" i="55"/>
  <c r="AZ51" i="55"/>
  <c r="I30" i="55"/>
  <c r="AR30" i="55"/>
  <c r="AS30" i="55" s="1"/>
  <c r="AV30" i="55" s="1"/>
  <c r="F30" i="55" s="1"/>
  <c r="AY30" i="55" s="1"/>
  <c r="G30" i="55" s="1"/>
  <c r="BA24" i="55"/>
  <c r="AZ24" i="55"/>
  <c r="BA42" i="55"/>
  <c r="AZ42" i="55"/>
  <c r="I18" i="55"/>
  <c r="AR18" i="55"/>
  <c r="AS18" i="55" s="1"/>
  <c r="AV18" i="55" s="1"/>
  <c r="F18" i="55" s="1"/>
  <c r="AY18" i="55" s="1"/>
  <c r="G18" i="55" s="1"/>
  <c r="BB48" i="55"/>
  <c r="BD48" i="55" s="1"/>
  <c r="BA18" i="54"/>
  <c r="AZ18" i="54"/>
  <c r="BA30" i="54"/>
  <c r="AZ30" i="54"/>
  <c r="BB30" i="54"/>
  <c r="BD30" i="54" s="1"/>
  <c r="BA51" i="54"/>
  <c r="AZ51" i="54"/>
  <c r="BA27" i="54"/>
  <c r="AZ27" i="54"/>
  <c r="BA39" i="54"/>
  <c r="AZ39" i="54"/>
  <c r="BB27" i="54"/>
  <c r="BD27" i="54" s="1"/>
  <c r="BB18" i="54"/>
  <c r="BD18" i="54" s="1"/>
  <c r="BB51" i="54"/>
  <c r="BD51" i="54" s="1"/>
  <c r="BA30" i="53"/>
  <c r="AZ30" i="53"/>
  <c r="I39" i="53"/>
  <c r="AR39" i="53"/>
  <c r="AS39" i="53" s="1"/>
  <c r="AV39" i="53" s="1"/>
  <c r="F39" i="53" s="1"/>
  <c r="AY39" i="53" s="1"/>
  <c r="G39" i="53" s="1"/>
  <c r="I27" i="53"/>
  <c r="AR27" i="53"/>
  <c r="AS27" i="53" s="1"/>
  <c r="AV27" i="53" s="1"/>
  <c r="F27" i="53" s="1"/>
  <c r="AY27" i="53" s="1"/>
  <c r="G27" i="53" s="1"/>
  <c r="BA51" i="53"/>
  <c r="AZ51" i="53"/>
  <c r="BB30" i="53"/>
  <c r="BD30" i="53" s="1"/>
  <c r="BA42" i="53"/>
  <c r="AZ42" i="53"/>
  <c r="BA27" i="51"/>
  <c r="AZ27" i="51"/>
  <c r="BA39" i="51"/>
  <c r="AZ39" i="51"/>
  <c r="BB39" i="51"/>
  <c r="BD39" i="51" s="1"/>
  <c r="BA21" i="51"/>
  <c r="AZ21" i="51"/>
  <c r="BB27" i="51"/>
  <c r="BD27" i="51" s="1"/>
  <c r="BA24" i="51"/>
  <c r="AZ24" i="51"/>
  <c r="BA48" i="51"/>
  <c r="AZ48" i="51"/>
  <c r="BB48" i="51"/>
  <c r="BD48" i="51" s="1"/>
  <c r="BA33" i="50"/>
  <c r="AZ33" i="50"/>
  <c r="BA48" i="50"/>
  <c r="AZ48" i="50"/>
  <c r="I27" i="50"/>
  <c r="AR27" i="50"/>
  <c r="AS27" i="50" s="1"/>
  <c r="AV27" i="50" s="1"/>
  <c r="F27" i="50" s="1"/>
  <c r="AY27" i="50" s="1"/>
  <c r="G27" i="50" s="1"/>
  <c r="AZ45" i="50"/>
  <c r="BA51" i="50"/>
  <c r="AZ51" i="50"/>
  <c r="BA30" i="50"/>
  <c r="AZ30" i="50"/>
  <c r="BB33" i="50"/>
  <c r="BD33" i="50" s="1"/>
  <c r="BB30" i="50"/>
  <c r="BD30" i="50" s="1"/>
  <c r="BA36" i="50"/>
  <c r="AZ36" i="50"/>
  <c r="BB24" i="50"/>
  <c r="BD24" i="50" s="1"/>
  <c r="BA42" i="50"/>
  <c r="AZ42" i="50"/>
  <c r="BB51" i="50"/>
  <c r="BD51" i="50" s="1"/>
  <c r="BA18" i="49"/>
  <c r="AZ18" i="49"/>
  <c r="BB18" i="49"/>
  <c r="BD18" i="49" s="1"/>
  <c r="BA24" i="49"/>
  <c r="AZ24" i="49"/>
  <c r="BA36" i="49"/>
  <c r="AZ36" i="49"/>
  <c r="BA48" i="49"/>
  <c r="AZ48" i="49"/>
  <c r="BB36" i="49"/>
  <c r="BD36" i="49" s="1"/>
  <c r="BA21" i="49"/>
  <c r="AZ21" i="49"/>
  <c r="BB24" i="49"/>
  <c r="BD24" i="49" s="1"/>
  <c r="BA51" i="48"/>
  <c r="AZ51" i="48"/>
  <c r="BB51" i="48"/>
  <c r="BD51" i="48" s="1"/>
  <c r="BA42" i="48"/>
  <c r="AZ42" i="48"/>
  <c r="BB42" i="48"/>
  <c r="BD42" i="48" s="1"/>
  <c r="AY27" i="47"/>
  <c r="G27" i="47" s="1"/>
  <c r="BA27" i="47" s="1"/>
  <c r="BB27" i="47"/>
  <c r="BD27" i="47" s="1"/>
  <c r="BA21" i="47"/>
  <c r="I27" i="47"/>
  <c r="AP24" i="47"/>
  <c r="J24" i="47" s="1"/>
  <c r="AQ24" i="47" s="1"/>
  <c r="AP42" i="47"/>
  <c r="J42" i="47" s="1"/>
  <c r="AQ42" i="47" s="1"/>
  <c r="BB21" i="47"/>
  <c r="BD21" i="47" s="1"/>
  <c r="BB30" i="47"/>
  <c r="BD30" i="47" s="1"/>
  <c r="AP45" i="47"/>
  <c r="J45" i="47" s="1"/>
  <c r="AQ45" i="47" s="1"/>
  <c r="H18" i="47"/>
  <c r="BA36" i="47"/>
  <c r="AZ36" i="47"/>
  <c r="BB48" i="47"/>
  <c r="BD48" i="47" s="1"/>
  <c r="BA48" i="47"/>
  <c r="AZ48" i="47"/>
  <c r="AP18" i="47"/>
  <c r="J18" i="47" s="1"/>
  <c r="AQ18" i="47" s="1"/>
  <c r="BB36" i="47"/>
  <c r="BD36" i="47" s="1"/>
  <c r="I30" i="46"/>
  <c r="AR30" i="46"/>
  <c r="AS30" i="46" s="1"/>
  <c r="AV30" i="46" s="1"/>
  <c r="F30" i="46" s="1"/>
  <c r="AY30" i="46" s="1"/>
  <c r="G30" i="46" s="1"/>
  <c r="I36" i="46"/>
  <c r="AR36" i="46"/>
  <c r="AS36" i="46" s="1"/>
  <c r="AV36" i="46" s="1"/>
  <c r="F36" i="46" s="1"/>
  <c r="AY36" i="46" s="1"/>
  <c r="G36" i="46" s="1"/>
  <c r="H18" i="46"/>
  <c r="AP18" i="46"/>
  <c r="J18" i="46" s="1"/>
  <c r="AQ18" i="46" s="1"/>
  <c r="H45" i="46"/>
  <c r="AP45" i="46"/>
  <c r="J45" i="46" s="1"/>
  <c r="AQ45" i="46" s="1"/>
  <c r="H24" i="46"/>
  <c r="H48" i="46"/>
  <c r="AP24" i="46"/>
  <c r="J24" i="46" s="1"/>
  <c r="AQ24" i="46" s="1"/>
  <c r="AP48" i="46"/>
  <c r="J48" i="46" s="1"/>
  <c r="AQ48" i="46" s="1"/>
  <c r="H30" i="46"/>
  <c r="H42" i="46"/>
  <c r="AP42" i="46"/>
  <c r="J42" i="46" s="1"/>
  <c r="AQ42" i="46" s="1"/>
  <c r="H21" i="46"/>
  <c r="H33" i="46"/>
  <c r="AP21" i="46"/>
  <c r="J21" i="46" s="1"/>
  <c r="AQ21" i="46" s="1"/>
  <c r="AP33" i="46"/>
  <c r="J33" i="46" s="1"/>
  <c r="AQ33" i="46" s="1"/>
  <c r="BB36" i="46"/>
  <c r="BD36" i="46" s="1"/>
  <c r="H36" i="46"/>
  <c r="H27" i="46"/>
  <c r="H39" i="46"/>
  <c r="H51" i="46"/>
  <c r="AP27" i="46"/>
  <c r="J27" i="46" s="1"/>
  <c r="AQ27" i="46" s="1"/>
  <c r="AP39" i="46"/>
  <c r="J39" i="46" s="1"/>
  <c r="AQ39" i="46" s="1"/>
  <c r="AP51" i="46"/>
  <c r="J51" i="46" s="1"/>
  <c r="AQ51" i="46" s="1"/>
  <c r="L18" i="45"/>
  <c r="N18" i="45" s="1"/>
  <c r="AO18" i="45"/>
  <c r="E18" i="45" s="1"/>
  <c r="AQ18" i="45"/>
  <c r="AR18" i="45"/>
  <c r="AS18" i="45"/>
  <c r="AX18" i="45"/>
  <c r="AY18" i="45"/>
  <c r="BB18" i="45" s="1"/>
  <c r="BA18" i="45"/>
  <c r="L21" i="45"/>
  <c r="N21" i="45" s="1"/>
  <c r="AO21" i="45"/>
  <c r="AQ21" i="45"/>
  <c r="AR21" i="45"/>
  <c r="AS21" i="45"/>
  <c r="AX21" i="45"/>
  <c r="AY21" i="45" s="1"/>
  <c r="BB21" i="45" s="1"/>
  <c r="BA21" i="45"/>
  <c r="L24" i="45"/>
  <c r="N24" i="45" s="1"/>
  <c r="AO24" i="45"/>
  <c r="E24" i="45" s="1"/>
  <c r="AQ24" i="45"/>
  <c r="AR24" i="45"/>
  <c r="AS24" i="45"/>
  <c r="AX24" i="45"/>
  <c r="AY24" i="45"/>
  <c r="BB24" i="45" s="1"/>
  <c r="BA24" i="45"/>
  <c r="L27" i="45"/>
  <c r="N27" i="45" s="1"/>
  <c r="AO27" i="45"/>
  <c r="E27" i="45" s="1"/>
  <c r="AQ27" i="45"/>
  <c r="AR27" i="45"/>
  <c r="AS27" i="45"/>
  <c r="AX27" i="45"/>
  <c r="AY27" i="45" s="1"/>
  <c r="BB27" i="45" s="1"/>
  <c r="BA27" i="45"/>
  <c r="L30" i="45"/>
  <c r="N30" i="45" s="1"/>
  <c r="AO30" i="45"/>
  <c r="E30" i="45" s="1"/>
  <c r="AQ30" i="45"/>
  <c r="AR30" i="45"/>
  <c r="AS30" i="45"/>
  <c r="AX30" i="45"/>
  <c r="AY30" i="45"/>
  <c r="BA30" i="45"/>
  <c r="L33" i="45"/>
  <c r="N33" i="45" s="1"/>
  <c r="AO33" i="45"/>
  <c r="E33" i="45" s="1"/>
  <c r="AQ33" i="45"/>
  <c r="AR33" i="45"/>
  <c r="AS33" i="45"/>
  <c r="AX33" i="45"/>
  <c r="AY33" i="45" s="1"/>
  <c r="BB33" i="45" s="1"/>
  <c r="BA33" i="45"/>
  <c r="L36" i="45"/>
  <c r="N36" i="45"/>
  <c r="AO36" i="45"/>
  <c r="E36" i="45" s="1"/>
  <c r="AQ36" i="45"/>
  <c r="AR36" i="45"/>
  <c r="AS36" i="45"/>
  <c r="AX36" i="45"/>
  <c r="AY36" i="45"/>
  <c r="BA36" i="45"/>
  <c r="L39" i="45"/>
  <c r="N39" i="45" s="1"/>
  <c r="AO39" i="45"/>
  <c r="E39" i="45" s="1"/>
  <c r="AQ39" i="45"/>
  <c r="AR39" i="45"/>
  <c r="AS39" i="45"/>
  <c r="AX39" i="45"/>
  <c r="AY39" i="45"/>
  <c r="BB39" i="45" s="1"/>
  <c r="BA39" i="45"/>
  <c r="L42" i="45"/>
  <c r="N42" i="45" s="1"/>
  <c r="AO42" i="45"/>
  <c r="AQ42" i="45"/>
  <c r="AR42" i="45"/>
  <c r="AS42" i="45"/>
  <c r="AX42" i="45"/>
  <c r="AY42" i="45" s="1"/>
  <c r="BB42" i="45" s="1"/>
  <c r="BA42" i="45"/>
  <c r="L45" i="45"/>
  <c r="N45" i="45" s="1"/>
  <c r="AO45" i="45"/>
  <c r="E45" i="45" s="1"/>
  <c r="AQ45" i="45"/>
  <c r="AR45" i="45"/>
  <c r="AS45" i="45"/>
  <c r="AX45" i="45"/>
  <c r="AY45" i="45"/>
  <c r="BB45" i="45" s="1"/>
  <c r="BA45" i="45"/>
  <c r="L48" i="45"/>
  <c r="N48" i="45" s="1"/>
  <c r="AO48" i="45"/>
  <c r="AQ48" i="45"/>
  <c r="AR48" i="45"/>
  <c r="AS48" i="45"/>
  <c r="AX48" i="45"/>
  <c r="AY48" i="45" s="1"/>
  <c r="BB48" i="45" s="1"/>
  <c r="BA48" i="45"/>
  <c r="L51" i="45"/>
  <c r="N51" i="45" s="1"/>
  <c r="BG51" i="45" s="1"/>
  <c r="AO51" i="45"/>
  <c r="E51" i="45" s="1"/>
  <c r="AQ51" i="45"/>
  <c r="AR51" i="45"/>
  <c r="AS51" i="45"/>
  <c r="AX51" i="45"/>
  <c r="AY51" i="45"/>
  <c r="BA51" i="45"/>
  <c r="L18" i="44"/>
  <c r="N18" i="44" s="1"/>
  <c r="AO18" i="44"/>
  <c r="E18" i="44" s="1"/>
  <c r="AQ18" i="44"/>
  <c r="AR18" i="44"/>
  <c r="AS18" i="44"/>
  <c r="AX18" i="44"/>
  <c r="AY18" i="44" s="1"/>
  <c r="BB18" i="44" s="1"/>
  <c r="BA18" i="44"/>
  <c r="L21" i="44"/>
  <c r="N21" i="44" s="1"/>
  <c r="AO21" i="44"/>
  <c r="E21" i="44" s="1"/>
  <c r="AQ21" i="44"/>
  <c r="AR21" i="44"/>
  <c r="AS21" i="44"/>
  <c r="AX21" i="44"/>
  <c r="AY21" i="44"/>
  <c r="BA21" i="44"/>
  <c r="L24" i="44"/>
  <c r="N24" i="44" s="1"/>
  <c r="AO24" i="44"/>
  <c r="E24" i="44" s="1"/>
  <c r="AQ24" i="44"/>
  <c r="AR24" i="44"/>
  <c r="AS24" i="44"/>
  <c r="AX24" i="44"/>
  <c r="AY24" i="44" s="1"/>
  <c r="BB24" i="44" s="1"/>
  <c r="BA24" i="44"/>
  <c r="L27" i="44"/>
  <c r="N27" i="44"/>
  <c r="AO27" i="44"/>
  <c r="E27" i="44" s="1"/>
  <c r="AQ27" i="44"/>
  <c r="AR27" i="44"/>
  <c r="AS27" i="44"/>
  <c r="AX27" i="44"/>
  <c r="AY27" i="44"/>
  <c r="BA27" i="44"/>
  <c r="L30" i="44"/>
  <c r="N30" i="44" s="1"/>
  <c r="AO30" i="44"/>
  <c r="E30" i="44" s="1"/>
  <c r="AQ30" i="44"/>
  <c r="AR30" i="44"/>
  <c r="AS30" i="44"/>
  <c r="AX30" i="44"/>
  <c r="AY30" i="44"/>
  <c r="BB30" i="44" s="1"/>
  <c r="BA30" i="44"/>
  <c r="L33" i="44"/>
  <c r="N33" i="44" s="1"/>
  <c r="AO33" i="44"/>
  <c r="AQ33" i="44"/>
  <c r="AR33" i="44"/>
  <c r="AS33" i="44"/>
  <c r="AX33" i="44"/>
  <c r="AY33" i="44" s="1"/>
  <c r="BB33" i="44" s="1"/>
  <c r="BA33" i="44"/>
  <c r="L36" i="44"/>
  <c r="N36" i="44" s="1"/>
  <c r="AO36" i="44"/>
  <c r="E36" i="44" s="1"/>
  <c r="AQ36" i="44"/>
  <c r="AR36" i="44"/>
  <c r="AS36" i="44"/>
  <c r="AX36" i="44"/>
  <c r="AY36" i="44"/>
  <c r="BB36" i="44" s="1"/>
  <c r="BA36" i="44"/>
  <c r="L39" i="44"/>
  <c r="N39" i="44" s="1"/>
  <c r="AO39" i="44"/>
  <c r="AQ39" i="44"/>
  <c r="AR39" i="44"/>
  <c r="AS39" i="44"/>
  <c r="AX39" i="44"/>
  <c r="AY39" i="44" s="1"/>
  <c r="BB39" i="44" s="1"/>
  <c r="BA39" i="44"/>
  <c r="L42" i="44"/>
  <c r="N42" i="44" s="1"/>
  <c r="AO42" i="44"/>
  <c r="E42" i="44" s="1"/>
  <c r="AQ42" i="44"/>
  <c r="AR42" i="44"/>
  <c r="AS42" i="44"/>
  <c r="AX42" i="44"/>
  <c r="AY42" i="44"/>
  <c r="BB42" i="44" s="1"/>
  <c r="BA42" i="44"/>
  <c r="L45" i="44"/>
  <c r="N45" i="44" s="1"/>
  <c r="AO45" i="44"/>
  <c r="AQ45" i="44"/>
  <c r="AR45" i="44"/>
  <c r="AS45" i="44"/>
  <c r="AX45" i="44"/>
  <c r="AY45" i="44" s="1"/>
  <c r="BB45" i="44" s="1"/>
  <c r="BA45" i="44"/>
  <c r="L48" i="44"/>
  <c r="N48" i="44" s="1"/>
  <c r="BG48" i="44" s="1"/>
  <c r="AO48" i="44"/>
  <c r="E48" i="44" s="1"/>
  <c r="AQ48" i="44"/>
  <c r="AR48" i="44"/>
  <c r="AS48" i="44"/>
  <c r="AX48" i="44"/>
  <c r="AY48" i="44" s="1"/>
  <c r="BB48" i="44" s="1"/>
  <c r="BA48" i="44"/>
  <c r="L51" i="44"/>
  <c r="N51" i="44" s="1"/>
  <c r="AO51" i="44"/>
  <c r="E51" i="44" s="1"/>
  <c r="AQ51" i="44"/>
  <c r="AR51" i="44"/>
  <c r="AS51" i="44"/>
  <c r="AX51" i="44"/>
  <c r="AY51" i="44"/>
  <c r="BA51" i="44"/>
  <c r="L18" i="43"/>
  <c r="N18" i="43" s="1"/>
  <c r="AO18" i="43"/>
  <c r="AQ18" i="43"/>
  <c r="AR18" i="43"/>
  <c r="AS18" i="43"/>
  <c r="AX18" i="43"/>
  <c r="AY18" i="43" s="1"/>
  <c r="BA18" i="43"/>
  <c r="L21" i="43"/>
  <c r="N21" i="43" s="1"/>
  <c r="AO21" i="43"/>
  <c r="AP21" i="43" s="1"/>
  <c r="AQ21" i="43"/>
  <c r="AR21" i="43"/>
  <c r="AS21" i="43"/>
  <c r="AX21" i="43"/>
  <c r="AY21" i="43" s="1"/>
  <c r="BA21" i="43"/>
  <c r="L24" i="43"/>
  <c r="N24" i="43" s="1"/>
  <c r="AO24" i="43"/>
  <c r="AP24" i="43" s="1"/>
  <c r="AQ24" i="43"/>
  <c r="AR24" i="43"/>
  <c r="AS24" i="43"/>
  <c r="AX24" i="43"/>
  <c r="AY24" i="43" s="1"/>
  <c r="BA24" i="43"/>
  <c r="L27" i="43"/>
  <c r="N27" i="43" s="1"/>
  <c r="AO27" i="43"/>
  <c r="AP27" i="43" s="1"/>
  <c r="AQ27" i="43"/>
  <c r="AR27" i="43"/>
  <c r="AS27" i="43"/>
  <c r="AX27" i="43"/>
  <c r="AY27" i="43" s="1"/>
  <c r="BA27" i="43"/>
  <c r="L30" i="43"/>
  <c r="N30" i="43" s="1"/>
  <c r="AO30" i="43"/>
  <c r="AP30" i="43" s="1"/>
  <c r="AQ30" i="43"/>
  <c r="AR30" i="43"/>
  <c r="AS30" i="43"/>
  <c r="AX30" i="43"/>
  <c r="AY30" i="43" s="1"/>
  <c r="BA30" i="43"/>
  <c r="L33" i="43"/>
  <c r="N33" i="43" s="1"/>
  <c r="AO33" i="43"/>
  <c r="AQ33" i="43"/>
  <c r="AR33" i="43"/>
  <c r="AS33" i="43"/>
  <c r="AX33" i="43"/>
  <c r="AY33" i="43" s="1"/>
  <c r="BB33" i="43" s="1"/>
  <c r="BA33" i="43"/>
  <c r="L36" i="43"/>
  <c r="N36" i="43" s="1"/>
  <c r="AO36" i="43"/>
  <c r="AP36" i="43" s="1"/>
  <c r="AQ36" i="43"/>
  <c r="AR36" i="43"/>
  <c r="AS36" i="43"/>
  <c r="AX36" i="43"/>
  <c r="AY36" i="43" s="1"/>
  <c r="BB36" i="43" s="1"/>
  <c r="BA36" i="43"/>
  <c r="L39" i="43"/>
  <c r="N39" i="43" s="1"/>
  <c r="AO39" i="43"/>
  <c r="AP39" i="43" s="1"/>
  <c r="AQ39" i="43"/>
  <c r="AR39" i="43"/>
  <c r="AS39" i="43"/>
  <c r="AX39" i="43"/>
  <c r="AY39" i="43" s="1"/>
  <c r="BA39" i="43"/>
  <c r="L42" i="43"/>
  <c r="N42" i="43" s="1"/>
  <c r="AO42" i="43"/>
  <c r="AQ42" i="43"/>
  <c r="AR42" i="43"/>
  <c r="AS42" i="43"/>
  <c r="AX42" i="43"/>
  <c r="AY42" i="43" s="1"/>
  <c r="BA42" i="43"/>
  <c r="L45" i="43"/>
  <c r="N45" i="43" s="1"/>
  <c r="AO45" i="43"/>
  <c r="AQ45" i="43"/>
  <c r="AR45" i="43"/>
  <c r="AS45" i="43"/>
  <c r="AX45" i="43"/>
  <c r="AY45" i="43" s="1"/>
  <c r="BB45" i="43" s="1"/>
  <c r="BA45" i="43"/>
  <c r="L48" i="43"/>
  <c r="N48" i="43" s="1"/>
  <c r="AO48" i="43"/>
  <c r="AP48" i="43" s="1"/>
  <c r="H48" i="43" s="1"/>
  <c r="AQ48" i="43"/>
  <c r="AR48" i="43"/>
  <c r="AS48" i="43"/>
  <c r="AX48" i="43"/>
  <c r="AY48" i="43" s="1"/>
  <c r="BA48" i="43"/>
  <c r="L51" i="43"/>
  <c r="N51" i="43" s="1"/>
  <c r="AO51" i="43"/>
  <c r="AP51" i="43" s="1"/>
  <c r="AQ51" i="43"/>
  <c r="AR51" i="43"/>
  <c r="AS51" i="43"/>
  <c r="AX51" i="43"/>
  <c r="AY51" i="43" s="1"/>
  <c r="BA51" i="43"/>
  <c r="L18" i="42"/>
  <c r="N18" i="42" s="1"/>
  <c r="AO18" i="42"/>
  <c r="E18" i="42" s="1"/>
  <c r="AQ18" i="42"/>
  <c r="AR18" i="42"/>
  <c r="AS18" i="42"/>
  <c r="AX18" i="42"/>
  <c r="AY18" i="42" s="1"/>
  <c r="BB18" i="42" s="1"/>
  <c r="BA18" i="42"/>
  <c r="L21" i="42"/>
  <c r="N21" i="42" s="1"/>
  <c r="AO21" i="42"/>
  <c r="E21" i="42" s="1"/>
  <c r="AQ21" i="42"/>
  <c r="AR21" i="42"/>
  <c r="AS21" i="42"/>
  <c r="AX21" i="42"/>
  <c r="AY21" i="42"/>
  <c r="BA21" i="42"/>
  <c r="L24" i="42"/>
  <c r="N24" i="42" s="1"/>
  <c r="AO24" i="42"/>
  <c r="E24" i="42" s="1"/>
  <c r="AQ24" i="42"/>
  <c r="AR24" i="42"/>
  <c r="AS24" i="42"/>
  <c r="AX24" i="42"/>
  <c r="AY24" i="42"/>
  <c r="BB24" i="42" s="1"/>
  <c r="BA24" i="42"/>
  <c r="L27" i="42"/>
  <c r="N27" i="42"/>
  <c r="AO27" i="42"/>
  <c r="AQ27" i="42"/>
  <c r="AR27" i="42"/>
  <c r="AS27" i="42"/>
  <c r="AX27" i="42"/>
  <c r="AY27" i="42" s="1"/>
  <c r="BB27" i="42" s="1"/>
  <c r="BA27" i="42"/>
  <c r="L30" i="42"/>
  <c r="N30" i="42" s="1"/>
  <c r="AO30" i="42"/>
  <c r="E30" i="42" s="1"/>
  <c r="AQ30" i="42"/>
  <c r="AR30" i="42"/>
  <c r="AS30" i="42"/>
  <c r="AX30" i="42"/>
  <c r="AY30" i="42"/>
  <c r="BA30" i="42"/>
  <c r="L33" i="42"/>
  <c r="N33" i="42" s="1"/>
  <c r="AO33" i="42"/>
  <c r="E33" i="42" s="1"/>
  <c r="AP33" i="42"/>
  <c r="H33" i="42" s="1"/>
  <c r="AQ33" i="42"/>
  <c r="AR33" i="42"/>
  <c r="AS33" i="42"/>
  <c r="AX33" i="42"/>
  <c r="AY33" i="42"/>
  <c r="BB33" i="42" s="1"/>
  <c r="BA33" i="42"/>
  <c r="L36" i="42"/>
  <c r="N36" i="42" s="1"/>
  <c r="AO36" i="42"/>
  <c r="E36" i="42" s="1"/>
  <c r="AQ36" i="42"/>
  <c r="AR36" i="42"/>
  <c r="AS36" i="42"/>
  <c r="AX36" i="42"/>
  <c r="AY36" i="42" s="1"/>
  <c r="BB36" i="42" s="1"/>
  <c r="BA36" i="42"/>
  <c r="L39" i="42"/>
  <c r="N39" i="42"/>
  <c r="AO39" i="42"/>
  <c r="E39" i="42" s="1"/>
  <c r="AQ39" i="42"/>
  <c r="AR39" i="42"/>
  <c r="AS39" i="42"/>
  <c r="AX39" i="42"/>
  <c r="AY39" i="42"/>
  <c r="BA39" i="42"/>
  <c r="L42" i="42"/>
  <c r="N42" i="42" s="1"/>
  <c r="AO42" i="42"/>
  <c r="E42" i="42" s="1"/>
  <c r="AQ42" i="42"/>
  <c r="AR42" i="42"/>
  <c r="AS42" i="42"/>
  <c r="AX42" i="42"/>
  <c r="AY42" i="42"/>
  <c r="BB42" i="42" s="1"/>
  <c r="BA42" i="42"/>
  <c r="L45" i="42"/>
  <c r="N45" i="42" s="1"/>
  <c r="AO45" i="42"/>
  <c r="E45" i="42" s="1"/>
  <c r="AQ45" i="42"/>
  <c r="AR45" i="42"/>
  <c r="AS45" i="42"/>
  <c r="AX45" i="42"/>
  <c r="AY45" i="42" s="1"/>
  <c r="BB45" i="42" s="1"/>
  <c r="BA45" i="42"/>
  <c r="L48" i="42"/>
  <c r="N48" i="42" s="1"/>
  <c r="AO48" i="42"/>
  <c r="E48" i="42" s="1"/>
  <c r="AQ48" i="42"/>
  <c r="AR48" i="42"/>
  <c r="AS48" i="42"/>
  <c r="AX48" i="42"/>
  <c r="AY48" i="42" s="1"/>
  <c r="BB48" i="42" s="1"/>
  <c r="BA48" i="42"/>
  <c r="L51" i="42"/>
  <c r="N51" i="42" s="1"/>
  <c r="BG51" i="42" s="1"/>
  <c r="AO51" i="42"/>
  <c r="E51" i="42" s="1"/>
  <c r="AP51" i="42"/>
  <c r="H51" i="42" s="1"/>
  <c r="AQ51" i="42"/>
  <c r="AR51" i="42"/>
  <c r="AS51" i="42"/>
  <c r="AX51" i="42"/>
  <c r="AY51" i="42"/>
  <c r="BB51" i="42" s="1"/>
  <c r="BA51" i="42"/>
  <c r="L18" i="41"/>
  <c r="N18" i="41"/>
  <c r="AO18" i="41"/>
  <c r="E18" i="41" s="1"/>
  <c r="AQ18" i="41"/>
  <c r="AR18" i="41"/>
  <c r="AS18" i="41"/>
  <c r="AX18" i="41"/>
  <c r="AY18" i="41" s="1"/>
  <c r="BB18" i="41" s="1"/>
  <c r="BA18" i="41"/>
  <c r="L21" i="41"/>
  <c r="N21" i="41" s="1"/>
  <c r="AO21" i="41"/>
  <c r="E21" i="41" s="1"/>
  <c r="AQ21" i="41"/>
  <c r="AR21" i="41"/>
  <c r="AS21" i="41"/>
  <c r="AX21" i="41"/>
  <c r="AY21" i="41"/>
  <c r="BA21" i="41"/>
  <c r="L24" i="41"/>
  <c r="N24" i="41" s="1"/>
  <c r="AO24" i="41"/>
  <c r="E24" i="41" s="1"/>
  <c r="AQ24" i="41"/>
  <c r="AR24" i="41"/>
  <c r="AS24" i="41"/>
  <c r="AX24" i="41"/>
  <c r="AY24" i="41"/>
  <c r="BB24" i="41" s="1"/>
  <c r="BA24" i="41"/>
  <c r="L27" i="41"/>
  <c r="N27" i="41"/>
  <c r="AO27" i="41"/>
  <c r="E27" i="41" s="1"/>
  <c r="AQ27" i="41"/>
  <c r="AR27" i="41"/>
  <c r="AS27" i="41"/>
  <c r="AX27" i="41"/>
  <c r="AY27" i="41" s="1"/>
  <c r="BB27" i="41" s="1"/>
  <c r="BA27" i="41"/>
  <c r="L30" i="41"/>
  <c r="N30" i="41"/>
  <c r="AO30" i="41"/>
  <c r="E30" i="41" s="1"/>
  <c r="AQ30" i="41"/>
  <c r="AR30" i="41"/>
  <c r="AS30" i="41"/>
  <c r="AX30" i="41"/>
  <c r="AY30" i="41" s="1"/>
  <c r="BB30" i="41" s="1"/>
  <c r="BA30" i="41"/>
  <c r="L33" i="41"/>
  <c r="N33" i="41" s="1"/>
  <c r="AO33" i="41"/>
  <c r="E33" i="41" s="1"/>
  <c r="AQ33" i="41"/>
  <c r="AR33" i="41"/>
  <c r="AS33" i="41"/>
  <c r="AX33" i="41"/>
  <c r="AY33" i="41"/>
  <c r="BA33" i="41"/>
  <c r="L36" i="41"/>
  <c r="N36" i="41" s="1"/>
  <c r="AO36" i="41"/>
  <c r="E36" i="41" s="1"/>
  <c r="AP36" i="41"/>
  <c r="H36" i="41" s="1"/>
  <c r="AQ36" i="41"/>
  <c r="AR36" i="41"/>
  <c r="AS36" i="41"/>
  <c r="AX36" i="41"/>
  <c r="AY36" i="41"/>
  <c r="BB36" i="41" s="1"/>
  <c r="BA36" i="41"/>
  <c r="L39" i="41"/>
  <c r="N39" i="41" s="1"/>
  <c r="AO39" i="41"/>
  <c r="E39" i="41" s="1"/>
  <c r="AP39" i="41"/>
  <c r="H39" i="41" s="1"/>
  <c r="AQ39" i="41"/>
  <c r="AR39" i="41"/>
  <c r="AS39" i="41"/>
  <c r="AX39" i="41"/>
  <c r="AY39" i="41" s="1"/>
  <c r="BB39" i="41" s="1"/>
  <c r="BA39" i="41"/>
  <c r="L42" i="41"/>
  <c r="N42" i="41" s="1"/>
  <c r="AO42" i="41"/>
  <c r="AQ42" i="41"/>
  <c r="AR42" i="41"/>
  <c r="AS42" i="41"/>
  <c r="AX42" i="41"/>
  <c r="AY42" i="41" s="1"/>
  <c r="BB42" i="41" s="1"/>
  <c r="BA42" i="41"/>
  <c r="L45" i="41"/>
  <c r="N45" i="41" s="1"/>
  <c r="AO45" i="41"/>
  <c r="E45" i="41" s="1"/>
  <c r="AQ45" i="41"/>
  <c r="AR45" i="41"/>
  <c r="AS45" i="41"/>
  <c r="AX45" i="41"/>
  <c r="AY45" i="41"/>
  <c r="BA45" i="41"/>
  <c r="L48" i="41"/>
  <c r="N48" i="41" s="1"/>
  <c r="AO48" i="41"/>
  <c r="E48" i="41" s="1"/>
  <c r="AQ48" i="41"/>
  <c r="AR48" i="41"/>
  <c r="AS48" i="41"/>
  <c r="AX48" i="41"/>
  <c r="AY48" i="41"/>
  <c r="BB48" i="41" s="1"/>
  <c r="BA48" i="41"/>
  <c r="L51" i="41"/>
  <c r="N51" i="41" s="1"/>
  <c r="AO51" i="41"/>
  <c r="E51" i="41" s="1"/>
  <c r="AP51" i="41"/>
  <c r="H51" i="41" s="1"/>
  <c r="AQ51" i="41"/>
  <c r="AR51" i="41"/>
  <c r="AS51" i="41"/>
  <c r="AX51" i="41"/>
  <c r="AY51" i="41" s="1"/>
  <c r="BB51" i="41" s="1"/>
  <c r="BA51" i="41"/>
  <c r="L18" i="40"/>
  <c r="N18" i="40" s="1"/>
  <c r="AO18" i="40"/>
  <c r="AQ18" i="40"/>
  <c r="AR18" i="40"/>
  <c r="AS18" i="40"/>
  <c r="AX18" i="40"/>
  <c r="AY18" i="40" s="1"/>
  <c r="BB18" i="40" s="1"/>
  <c r="BA18" i="40"/>
  <c r="L21" i="40"/>
  <c r="N21" i="40" s="1"/>
  <c r="AO21" i="40"/>
  <c r="E21" i="40" s="1"/>
  <c r="AQ21" i="40"/>
  <c r="AR21" i="40"/>
  <c r="AS21" i="40"/>
  <c r="AX21" i="40"/>
  <c r="AY21" i="40" s="1"/>
  <c r="BB21" i="40" s="1"/>
  <c r="BA21" i="40"/>
  <c r="L24" i="40"/>
  <c r="N24" i="40" s="1"/>
  <c r="AO24" i="40"/>
  <c r="E24" i="40" s="1"/>
  <c r="AQ24" i="40"/>
  <c r="AR24" i="40"/>
  <c r="AS24" i="40"/>
  <c r="AX24" i="40"/>
  <c r="AY24" i="40" s="1"/>
  <c r="BA24" i="40"/>
  <c r="L27" i="40"/>
  <c r="N27" i="40" s="1"/>
  <c r="AO27" i="40"/>
  <c r="E27" i="40" s="1"/>
  <c r="AQ27" i="40"/>
  <c r="AR27" i="40"/>
  <c r="AS27" i="40"/>
  <c r="AX27" i="40"/>
  <c r="AY27" i="40" s="1"/>
  <c r="BA27" i="40"/>
  <c r="L30" i="40"/>
  <c r="N30" i="40" s="1"/>
  <c r="AO30" i="40"/>
  <c r="E30" i="40" s="1"/>
  <c r="AQ30" i="40"/>
  <c r="AR30" i="40"/>
  <c r="AS30" i="40"/>
  <c r="AX30" i="40"/>
  <c r="AY30" i="40" s="1"/>
  <c r="BB30" i="40" s="1"/>
  <c r="BA30" i="40"/>
  <c r="L33" i="40"/>
  <c r="N33" i="40" s="1"/>
  <c r="AO33" i="40"/>
  <c r="E33" i="40" s="1"/>
  <c r="AQ33" i="40"/>
  <c r="AR33" i="40"/>
  <c r="AS33" i="40"/>
  <c r="AX33" i="40"/>
  <c r="AY33" i="40" s="1"/>
  <c r="BB33" i="40" s="1"/>
  <c r="BA33" i="40"/>
  <c r="L36" i="40"/>
  <c r="N36" i="40" s="1"/>
  <c r="AO36" i="40"/>
  <c r="E36" i="40" s="1"/>
  <c r="AQ36" i="40"/>
  <c r="AR36" i="40"/>
  <c r="AS36" i="40"/>
  <c r="AX36" i="40"/>
  <c r="AY36" i="40" s="1"/>
  <c r="BA36" i="40"/>
  <c r="L39" i="40"/>
  <c r="N39" i="40" s="1"/>
  <c r="AO39" i="40"/>
  <c r="E39" i="40" s="1"/>
  <c r="AQ39" i="40"/>
  <c r="AR39" i="40"/>
  <c r="AS39" i="40"/>
  <c r="AX39" i="40"/>
  <c r="AY39" i="40" s="1"/>
  <c r="BA39" i="40"/>
  <c r="L42" i="40"/>
  <c r="N42" i="40" s="1"/>
  <c r="AO42" i="40"/>
  <c r="E42" i="40" s="1"/>
  <c r="AQ42" i="40"/>
  <c r="AR42" i="40"/>
  <c r="AS42" i="40"/>
  <c r="AX42" i="40"/>
  <c r="AY42" i="40" s="1"/>
  <c r="BB42" i="40" s="1"/>
  <c r="BA42" i="40"/>
  <c r="L45" i="40"/>
  <c r="N45" i="40" s="1"/>
  <c r="AO45" i="40"/>
  <c r="E45" i="40" s="1"/>
  <c r="AQ45" i="40"/>
  <c r="AR45" i="40"/>
  <c r="AS45" i="40"/>
  <c r="AX45" i="40"/>
  <c r="AY45" i="40" s="1"/>
  <c r="BB45" i="40" s="1"/>
  <c r="BA45" i="40"/>
  <c r="L48" i="40"/>
  <c r="N48" i="40" s="1"/>
  <c r="AO48" i="40"/>
  <c r="E48" i="40" s="1"/>
  <c r="AQ48" i="40"/>
  <c r="AR48" i="40"/>
  <c r="AS48" i="40"/>
  <c r="AX48" i="40"/>
  <c r="AY48" i="40" s="1"/>
  <c r="BA48" i="40"/>
  <c r="L51" i="40"/>
  <c r="N51" i="40" s="1"/>
  <c r="AO51" i="40"/>
  <c r="E51" i="40" s="1"/>
  <c r="AQ51" i="40"/>
  <c r="AR51" i="40"/>
  <c r="AS51" i="40"/>
  <c r="AX51" i="40"/>
  <c r="AY51" i="40" s="1"/>
  <c r="BA51" i="40"/>
  <c r="L18" i="39"/>
  <c r="N18" i="39" s="1"/>
  <c r="AO18" i="39"/>
  <c r="E18" i="39" s="1"/>
  <c r="AQ18" i="39"/>
  <c r="AR18" i="39"/>
  <c r="AS18" i="39"/>
  <c r="AX18" i="39"/>
  <c r="AY18" i="39"/>
  <c r="BA18" i="39"/>
  <c r="L21" i="39"/>
  <c r="N21" i="39" s="1"/>
  <c r="AO21" i="39"/>
  <c r="E21" i="39" s="1"/>
  <c r="AQ21" i="39"/>
  <c r="AR21" i="39"/>
  <c r="AS21" i="39"/>
  <c r="AX21" i="39"/>
  <c r="AY21" i="39" s="1"/>
  <c r="BB21" i="39" s="1"/>
  <c r="BA21" i="39"/>
  <c r="L24" i="39"/>
  <c r="N24" i="39"/>
  <c r="AO24" i="39"/>
  <c r="E24" i="39" s="1"/>
  <c r="AQ24" i="39"/>
  <c r="AR24" i="39"/>
  <c r="AS24" i="39"/>
  <c r="AX24" i="39"/>
  <c r="AY24" i="39" s="1"/>
  <c r="BB24" i="39" s="1"/>
  <c r="BA24" i="39"/>
  <c r="L27" i="39"/>
  <c r="N27" i="39" s="1"/>
  <c r="AO27" i="39"/>
  <c r="E27" i="39" s="1"/>
  <c r="AQ27" i="39"/>
  <c r="AR27" i="39"/>
  <c r="AS27" i="39"/>
  <c r="AX27" i="39"/>
  <c r="AY27" i="39"/>
  <c r="BB27" i="39" s="1"/>
  <c r="BA27" i="39"/>
  <c r="L30" i="39"/>
  <c r="N30" i="39" s="1"/>
  <c r="AO30" i="39"/>
  <c r="AQ30" i="39"/>
  <c r="AR30" i="39"/>
  <c r="AS30" i="39"/>
  <c r="AX30" i="39"/>
  <c r="AY30" i="39" s="1"/>
  <c r="BB30" i="39" s="1"/>
  <c r="BA30" i="39"/>
  <c r="L33" i="39"/>
  <c r="N33" i="39" s="1"/>
  <c r="AO33" i="39"/>
  <c r="E33" i="39" s="1"/>
  <c r="AP33" i="39"/>
  <c r="H33" i="39" s="1"/>
  <c r="AQ33" i="39"/>
  <c r="AR33" i="39"/>
  <c r="AS33" i="39"/>
  <c r="AX33" i="39"/>
  <c r="AY33" i="39"/>
  <c r="BB33" i="39" s="1"/>
  <c r="BA33" i="39"/>
  <c r="L36" i="39"/>
  <c r="N36" i="39" s="1"/>
  <c r="AO36" i="39"/>
  <c r="E36" i="39" s="1"/>
  <c r="AQ36" i="39"/>
  <c r="AR36" i="39"/>
  <c r="AS36" i="39"/>
  <c r="AX36" i="39"/>
  <c r="AY36" i="39" s="1"/>
  <c r="BB36" i="39" s="1"/>
  <c r="BA36" i="39"/>
  <c r="L39" i="39"/>
  <c r="N39" i="39"/>
  <c r="AO39" i="39"/>
  <c r="E39" i="39" s="1"/>
  <c r="AQ39" i="39"/>
  <c r="AR39" i="39"/>
  <c r="AS39" i="39"/>
  <c r="AX39" i="39"/>
  <c r="AY39" i="39"/>
  <c r="BA39" i="39"/>
  <c r="L42" i="39"/>
  <c r="N42" i="39" s="1"/>
  <c r="AO42" i="39"/>
  <c r="E42" i="39" s="1"/>
  <c r="AP42" i="39"/>
  <c r="H42" i="39" s="1"/>
  <c r="AQ42" i="39"/>
  <c r="AR42" i="39"/>
  <c r="AS42" i="39"/>
  <c r="AX42" i="39"/>
  <c r="AY42" i="39" s="1"/>
  <c r="BB42" i="39" s="1"/>
  <c r="BA42" i="39"/>
  <c r="L45" i="39"/>
  <c r="N45" i="39" s="1"/>
  <c r="AO45" i="39"/>
  <c r="E45" i="39" s="1"/>
  <c r="AQ45" i="39"/>
  <c r="AR45" i="39"/>
  <c r="AS45" i="39"/>
  <c r="AX45" i="39"/>
  <c r="AY45" i="39"/>
  <c r="BA45" i="39"/>
  <c r="L48" i="39"/>
  <c r="N48" i="39" s="1"/>
  <c r="AO48" i="39"/>
  <c r="E48" i="39" s="1"/>
  <c r="AQ48" i="39"/>
  <c r="AR48" i="39"/>
  <c r="AS48" i="39"/>
  <c r="AX48" i="39"/>
  <c r="AY48" i="39"/>
  <c r="BB48" i="39" s="1"/>
  <c r="BA48" i="39"/>
  <c r="L51" i="39"/>
  <c r="N51" i="39"/>
  <c r="AO51" i="39"/>
  <c r="AQ51" i="39"/>
  <c r="AR51" i="39"/>
  <c r="AS51" i="39"/>
  <c r="AX51" i="39"/>
  <c r="AY51" i="39" s="1"/>
  <c r="BB51" i="39" s="1"/>
  <c r="BA51" i="39"/>
  <c r="L18" i="38"/>
  <c r="N18" i="38" s="1"/>
  <c r="AO18" i="38"/>
  <c r="E18" i="38" s="1"/>
  <c r="AQ18" i="38"/>
  <c r="AR18" i="38"/>
  <c r="AS18" i="38"/>
  <c r="AX18" i="38"/>
  <c r="AY18" i="38" s="1"/>
  <c r="BB18" i="38" s="1"/>
  <c r="BA18" i="38"/>
  <c r="L21" i="38"/>
  <c r="N21" i="38" s="1"/>
  <c r="AO21" i="38"/>
  <c r="E21" i="38" s="1"/>
  <c r="AQ21" i="38"/>
  <c r="AR21" i="38"/>
  <c r="AS21" i="38"/>
  <c r="AX21" i="38"/>
  <c r="AY21" i="38" s="1"/>
  <c r="BB21" i="38" s="1"/>
  <c r="BA21" i="38"/>
  <c r="L24" i="38"/>
  <c r="N24" i="38" s="1"/>
  <c r="AO24" i="38"/>
  <c r="E24" i="38" s="1"/>
  <c r="AQ24" i="38"/>
  <c r="AR24" i="38"/>
  <c r="AS24" i="38"/>
  <c r="AX24" i="38"/>
  <c r="AY24" i="38"/>
  <c r="BA24" i="38"/>
  <c r="L27" i="38"/>
  <c r="N27" i="38" s="1"/>
  <c r="AO27" i="38"/>
  <c r="E27" i="38" s="1"/>
  <c r="AQ27" i="38"/>
  <c r="AR27" i="38"/>
  <c r="AS27" i="38"/>
  <c r="AX27" i="38"/>
  <c r="AY27" i="38"/>
  <c r="BA27" i="38"/>
  <c r="L30" i="38"/>
  <c r="N30" i="38" s="1"/>
  <c r="AO30" i="38"/>
  <c r="E30" i="38" s="1"/>
  <c r="AQ30" i="38"/>
  <c r="AR30" i="38"/>
  <c r="AS30" i="38"/>
  <c r="AX30" i="38"/>
  <c r="AY30" i="38"/>
  <c r="BA30" i="38"/>
  <c r="L33" i="38"/>
  <c r="N33" i="38" s="1"/>
  <c r="AO33" i="38"/>
  <c r="E33" i="38" s="1"/>
  <c r="AQ33" i="38"/>
  <c r="AR33" i="38"/>
  <c r="AS33" i="38"/>
  <c r="AX33" i="38"/>
  <c r="AY33" i="38"/>
  <c r="BA33" i="38"/>
  <c r="L36" i="38"/>
  <c r="N36" i="38" s="1"/>
  <c r="AO36" i="38"/>
  <c r="E36" i="38" s="1"/>
  <c r="AQ36" i="38"/>
  <c r="AR36" i="38"/>
  <c r="AS36" i="38"/>
  <c r="AX36" i="38"/>
  <c r="AY36" i="38"/>
  <c r="BB36" i="38" s="1"/>
  <c r="BA36" i="38"/>
  <c r="L39" i="38"/>
  <c r="N39" i="38" s="1"/>
  <c r="AO39" i="38"/>
  <c r="E39" i="38" s="1"/>
  <c r="AQ39" i="38"/>
  <c r="AR39" i="38"/>
  <c r="AS39" i="38"/>
  <c r="AX39" i="38"/>
  <c r="AY39" i="38" s="1"/>
  <c r="BB39" i="38" s="1"/>
  <c r="BA39" i="38"/>
  <c r="L42" i="38"/>
  <c r="N42" i="38"/>
  <c r="AO42" i="38"/>
  <c r="E42" i="38" s="1"/>
  <c r="AQ42" i="38"/>
  <c r="AR42" i="38"/>
  <c r="AS42" i="38"/>
  <c r="AX42" i="38"/>
  <c r="AY42" i="38" s="1"/>
  <c r="BB42" i="38" s="1"/>
  <c r="BA42" i="38"/>
  <c r="L45" i="38"/>
  <c r="N45" i="38" s="1"/>
  <c r="AO45" i="38"/>
  <c r="E45" i="38" s="1"/>
  <c r="AQ45" i="38"/>
  <c r="AR45" i="38"/>
  <c r="AS45" i="38"/>
  <c r="AX45" i="38"/>
  <c r="AY45" i="38"/>
  <c r="BA45" i="38"/>
  <c r="L48" i="38"/>
  <c r="N48" i="38" s="1"/>
  <c r="AO48" i="38"/>
  <c r="E48" i="38" s="1"/>
  <c r="AQ48" i="38"/>
  <c r="AR48" i="38"/>
  <c r="AS48" i="38"/>
  <c r="AX48" i="38"/>
  <c r="AY48" i="38"/>
  <c r="BB48" i="38" s="1"/>
  <c r="BA48" i="38"/>
  <c r="L51" i="38"/>
  <c r="N51" i="38" s="1"/>
  <c r="AO51" i="38"/>
  <c r="E51" i="38" s="1"/>
  <c r="AQ51" i="38"/>
  <c r="AR51" i="38"/>
  <c r="AS51" i="38"/>
  <c r="AX51" i="38"/>
  <c r="AY51" i="38" s="1"/>
  <c r="BB51" i="38" s="1"/>
  <c r="BA51" i="38"/>
  <c r="L18" i="37"/>
  <c r="N18" i="37" s="1"/>
  <c r="AO18" i="37"/>
  <c r="E18" i="37" s="1"/>
  <c r="AQ18" i="37"/>
  <c r="AR18" i="37"/>
  <c r="AS18" i="37"/>
  <c r="AX18" i="37"/>
  <c r="AY18" i="37" s="1"/>
  <c r="BB18" i="37" s="1"/>
  <c r="BA18" i="37"/>
  <c r="L21" i="37"/>
  <c r="N21" i="37" s="1"/>
  <c r="AO21" i="37"/>
  <c r="E21" i="37" s="1"/>
  <c r="AQ21" i="37"/>
  <c r="AR21" i="37"/>
  <c r="AS21" i="37"/>
  <c r="AX21" i="37"/>
  <c r="AY21" i="37"/>
  <c r="BA21" i="37"/>
  <c r="L24" i="37"/>
  <c r="N24" i="37" s="1"/>
  <c r="AO24" i="37"/>
  <c r="E24" i="37" s="1"/>
  <c r="AQ24" i="37"/>
  <c r="AR24" i="37"/>
  <c r="AS24" i="37"/>
  <c r="AX24" i="37"/>
  <c r="AY24" i="37"/>
  <c r="BB24" i="37" s="1"/>
  <c r="BA24" i="37"/>
  <c r="L27" i="37"/>
  <c r="N27" i="37" s="1"/>
  <c r="AO27" i="37"/>
  <c r="E27" i="37" s="1"/>
  <c r="AQ27" i="37"/>
  <c r="AR27" i="37"/>
  <c r="AS27" i="37"/>
  <c r="AX27" i="37"/>
  <c r="AY27" i="37" s="1"/>
  <c r="BB27" i="37" s="1"/>
  <c r="BA27" i="37"/>
  <c r="L30" i="37"/>
  <c r="N30" i="37" s="1"/>
  <c r="AO30" i="37"/>
  <c r="E30" i="37" s="1"/>
  <c r="AQ30" i="37"/>
  <c r="AR30" i="37"/>
  <c r="AS30" i="37"/>
  <c r="AX30" i="37"/>
  <c r="AY30" i="37" s="1"/>
  <c r="BB30" i="37" s="1"/>
  <c r="BA30" i="37"/>
  <c r="L33" i="37"/>
  <c r="N33" i="37" s="1"/>
  <c r="AO33" i="37"/>
  <c r="E33" i="37" s="1"/>
  <c r="AQ33" i="37"/>
  <c r="AR33" i="37"/>
  <c r="AS33" i="37"/>
  <c r="AX33" i="37"/>
  <c r="AY33" i="37"/>
  <c r="BA33" i="37"/>
  <c r="L36" i="37"/>
  <c r="N36" i="37" s="1"/>
  <c r="AO36" i="37"/>
  <c r="E36" i="37" s="1"/>
  <c r="AP36" i="37"/>
  <c r="H36" i="37" s="1"/>
  <c r="AQ36" i="37"/>
  <c r="AR36" i="37"/>
  <c r="AS36" i="37"/>
  <c r="AX36" i="37"/>
  <c r="AY36" i="37"/>
  <c r="BB36" i="37" s="1"/>
  <c r="BA36" i="37"/>
  <c r="L39" i="37"/>
  <c r="N39" i="37"/>
  <c r="AO39" i="37"/>
  <c r="AQ39" i="37"/>
  <c r="AR39" i="37"/>
  <c r="AS39" i="37"/>
  <c r="AX39" i="37"/>
  <c r="AY39" i="37" s="1"/>
  <c r="BB39" i="37" s="1"/>
  <c r="BA39" i="37"/>
  <c r="L42" i="37"/>
  <c r="N42" i="37" s="1"/>
  <c r="AO42" i="37"/>
  <c r="E42" i="37" s="1"/>
  <c r="AQ42" i="37"/>
  <c r="AR42" i="37"/>
  <c r="AS42" i="37"/>
  <c r="AX42" i="37"/>
  <c r="AY42" i="37"/>
  <c r="BA42" i="37"/>
  <c r="L45" i="37"/>
  <c r="N45" i="37" s="1"/>
  <c r="AO45" i="37"/>
  <c r="E45" i="37" s="1"/>
  <c r="AP45" i="37"/>
  <c r="H45" i="37" s="1"/>
  <c r="AQ45" i="37"/>
  <c r="AR45" i="37"/>
  <c r="AS45" i="37"/>
  <c r="AX45" i="37"/>
  <c r="AY45" i="37" s="1"/>
  <c r="BB45" i="37" s="1"/>
  <c r="BA45" i="37"/>
  <c r="L48" i="37"/>
  <c r="N48" i="37"/>
  <c r="AO48" i="37"/>
  <c r="E48" i="37" s="1"/>
  <c r="AQ48" i="37"/>
  <c r="AR48" i="37"/>
  <c r="AS48" i="37"/>
  <c r="AX48" i="37"/>
  <c r="AY48" i="37" s="1"/>
  <c r="BB48" i="37" s="1"/>
  <c r="BA48" i="37"/>
  <c r="L51" i="37"/>
  <c r="N51" i="37" s="1"/>
  <c r="AO51" i="37"/>
  <c r="E51" i="37" s="1"/>
  <c r="AQ51" i="37"/>
  <c r="AR51" i="37"/>
  <c r="AS51" i="37"/>
  <c r="AX51" i="37"/>
  <c r="AY51" i="37" s="1"/>
  <c r="BB51" i="37" s="1"/>
  <c r="BA51" i="37"/>
  <c r="L18" i="36"/>
  <c r="N18" i="36" s="1"/>
  <c r="AO18" i="36"/>
  <c r="E18" i="36" s="1"/>
  <c r="AQ18" i="36"/>
  <c r="AR18" i="36"/>
  <c r="AS18" i="36"/>
  <c r="AX18" i="36"/>
  <c r="AY18" i="36"/>
  <c r="BA18" i="36"/>
  <c r="L21" i="36"/>
  <c r="N21" i="36" s="1"/>
  <c r="AO21" i="36"/>
  <c r="E21" i="36" s="1"/>
  <c r="AQ21" i="36"/>
  <c r="AR21" i="36"/>
  <c r="AS21" i="36"/>
  <c r="AX21" i="36"/>
  <c r="AY21" i="36"/>
  <c r="BB21" i="36" s="1"/>
  <c r="BA21" i="36"/>
  <c r="L24" i="36"/>
  <c r="N24" i="36" s="1"/>
  <c r="AO24" i="36"/>
  <c r="E24" i="36" s="1"/>
  <c r="AQ24" i="36"/>
  <c r="AR24" i="36"/>
  <c r="AS24" i="36"/>
  <c r="AX24" i="36"/>
  <c r="AY24" i="36"/>
  <c r="BB24" i="36" s="1"/>
  <c r="BA24" i="36"/>
  <c r="L27" i="36"/>
  <c r="N27" i="36" s="1"/>
  <c r="AO27" i="36"/>
  <c r="E27" i="36" s="1"/>
  <c r="AQ27" i="36"/>
  <c r="AR27" i="36"/>
  <c r="AS27" i="36"/>
  <c r="AX27" i="36"/>
  <c r="AY27" i="36" s="1"/>
  <c r="BB27" i="36" s="1"/>
  <c r="BA27" i="36"/>
  <c r="L30" i="36"/>
  <c r="N30" i="36" s="1"/>
  <c r="AO30" i="36"/>
  <c r="E30" i="36" s="1"/>
  <c r="AQ30" i="36"/>
  <c r="AR30" i="36"/>
  <c r="AS30" i="36"/>
  <c r="AX30" i="36"/>
  <c r="AY30" i="36" s="1"/>
  <c r="BB30" i="36" s="1"/>
  <c r="BA30" i="36"/>
  <c r="L33" i="36"/>
  <c r="N33" i="36" s="1"/>
  <c r="AO33" i="36"/>
  <c r="E33" i="36" s="1"/>
  <c r="AQ33" i="36"/>
  <c r="AR33" i="36"/>
  <c r="AS33" i="36"/>
  <c r="AX33" i="36"/>
  <c r="AY33" i="36"/>
  <c r="BA33" i="36"/>
  <c r="L36" i="36"/>
  <c r="N36" i="36" s="1"/>
  <c r="AO36" i="36"/>
  <c r="E36" i="36" s="1"/>
  <c r="AQ36" i="36"/>
  <c r="AR36" i="36"/>
  <c r="AS36" i="36"/>
  <c r="AX36" i="36"/>
  <c r="AY36" i="36"/>
  <c r="BA36" i="36"/>
  <c r="L39" i="36"/>
  <c r="N39" i="36" s="1"/>
  <c r="AO39" i="36"/>
  <c r="E39" i="36" s="1"/>
  <c r="AQ39" i="36"/>
  <c r="AR39" i="36"/>
  <c r="AS39" i="36"/>
  <c r="AX39" i="36"/>
  <c r="AY39" i="36"/>
  <c r="BB39" i="36" s="1"/>
  <c r="BA39" i="36"/>
  <c r="L42" i="36"/>
  <c r="N42" i="36" s="1"/>
  <c r="AO42" i="36"/>
  <c r="E42" i="36" s="1"/>
  <c r="AQ42" i="36"/>
  <c r="AR42" i="36"/>
  <c r="AS42" i="36"/>
  <c r="AX42" i="36"/>
  <c r="AY42" i="36" s="1"/>
  <c r="BB42" i="36" s="1"/>
  <c r="BA42" i="36"/>
  <c r="L45" i="36"/>
  <c r="N45" i="36" s="1"/>
  <c r="AO45" i="36"/>
  <c r="E45" i="36" s="1"/>
  <c r="AQ45" i="36"/>
  <c r="AR45" i="36"/>
  <c r="AS45" i="36"/>
  <c r="AX45" i="36"/>
  <c r="AY45" i="36" s="1"/>
  <c r="BB45" i="36" s="1"/>
  <c r="BA45" i="36"/>
  <c r="L48" i="36"/>
  <c r="N48" i="36" s="1"/>
  <c r="AO48" i="36"/>
  <c r="E48" i="36" s="1"/>
  <c r="AQ48" i="36"/>
  <c r="AR48" i="36"/>
  <c r="AS48" i="36"/>
  <c r="AX48" i="36"/>
  <c r="AY48" i="36" s="1"/>
  <c r="BB48" i="36" s="1"/>
  <c r="BA48" i="36"/>
  <c r="L51" i="36"/>
  <c r="N51" i="36" s="1"/>
  <c r="AO51" i="36"/>
  <c r="E51" i="36" s="1"/>
  <c r="AQ51" i="36"/>
  <c r="AR51" i="36"/>
  <c r="AS51" i="36"/>
  <c r="AX51" i="36"/>
  <c r="AY51" i="36"/>
  <c r="BA51" i="36"/>
  <c r="L18" i="35"/>
  <c r="N18" i="35" s="1"/>
  <c r="AO18" i="35"/>
  <c r="E18" i="35" s="1"/>
  <c r="AQ18" i="35"/>
  <c r="AR18" i="35"/>
  <c r="AS18" i="35"/>
  <c r="AX18" i="35"/>
  <c r="AY18" i="35"/>
  <c r="BA18" i="35"/>
  <c r="L21" i="35"/>
  <c r="N21" i="35" s="1"/>
  <c r="AO21" i="35"/>
  <c r="E21" i="35" s="1"/>
  <c r="AQ21" i="35"/>
  <c r="AR21" i="35"/>
  <c r="AS21" i="35"/>
  <c r="AX21" i="35"/>
  <c r="AY21" i="35" s="1"/>
  <c r="BB21" i="35" s="1"/>
  <c r="BA21" i="35"/>
  <c r="L24" i="35"/>
  <c r="N24" i="35" s="1"/>
  <c r="AO24" i="35"/>
  <c r="E24" i="35" s="1"/>
  <c r="AQ24" i="35"/>
  <c r="AR24" i="35"/>
  <c r="AS24" i="35"/>
  <c r="AX24" i="35"/>
  <c r="AY24" i="35"/>
  <c r="BA24" i="35"/>
  <c r="L27" i="35"/>
  <c r="N27" i="35" s="1"/>
  <c r="AO27" i="35"/>
  <c r="E27" i="35" s="1"/>
  <c r="AQ27" i="35"/>
  <c r="AR27" i="35"/>
  <c r="AS27" i="35"/>
  <c r="AX27" i="35"/>
  <c r="AY27" i="35" s="1"/>
  <c r="BB27" i="35" s="1"/>
  <c r="BA27" i="35"/>
  <c r="L30" i="35"/>
  <c r="N30" i="35" s="1"/>
  <c r="AO30" i="35"/>
  <c r="E30" i="35" s="1"/>
  <c r="AQ30" i="35"/>
  <c r="AR30" i="35"/>
  <c r="AS30" i="35"/>
  <c r="AX30" i="35"/>
  <c r="AY30" i="35" s="1"/>
  <c r="BB30" i="35" s="1"/>
  <c r="BA30" i="35"/>
  <c r="L33" i="35"/>
  <c r="N33" i="35" s="1"/>
  <c r="AO33" i="35"/>
  <c r="E33" i="35" s="1"/>
  <c r="AQ33" i="35"/>
  <c r="AR33" i="35"/>
  <c r="AS33" i="35"/>
  <c r="AX33" i="35"/>
  <c r="AY33" i="35"/>
  <c r="BA33" i="35"/>
  <c r="L36" i="35"/>
  <c r="N36" i="35" s="1"/>
  <c r="AO36" i="35"/>
  <c r="E36" i="35" s="1"/>
  <c r="AQ36" i="35"/>
  <c r="AR36" i="35"/>
  <c r="AS36" i="35"/>
  <c r="AX36" i="35"/>
  <c r="AY36" i="35" s="1"/>
  <c r="BB36" i="35" s="1"/>
  <c r="BA36" i="35"/>
  <c r="L39" i="35"/>
  <c r="N39" i="35" s="1"/>
  <c r="AO39" i="35"/>
  <c r="E39" i="35" s="1"/>
  <c r="AQ39" i="35"/>
  <c r="AR39" i="35"/>
  <c r="AS39" i="35"/>
  <c r="AX39" i="35"/>
  <c r="AY39" i="35"/>
  <c r="BA39" i="35"/>
  <c r="L42" i="35"/>
  <c r="N42" i="35" s="1"/>
  <c r="AO42" i="35"/>
  <c r="E42" i="35" s="1"/>
  <c r="AQ42" i="35"/>
  <c r="AR42" i="35"/>
  <c r="AS42" i="35"/>
  <c r="AX42" i="35"/>
  <c r="AY42" i="35"/>
  <c r="BA42" i="35"/>
  <c r="L45" i="35"/>
  <c r="N45" i="35" s="1"/>
  <c r="AO45" i="35"/>
  <c r="E45" i="35" s="1"/>
  <c r="AP45" i="35"/>
  <c r="H45" i="35" s="1"/>
  <c r="AQ45" i="35"/>
  <c r="AR45" i="35"/>
  <c r="AS45" i="35"/>
  <c r="AX45" i="35"/>
  <c r="AY45" i="35" s="1"/>
  <c r="BB45" i="35" s="1"/>
  <c r="BA45" i="35"/>
  <c r="L48" i="35"/>
  <c r="N48" i="35" s="1"/>
  <c r="AO48" i="35"/>
  <c r="E48" i="35" s="1"/>
  <c r="AQ48" i="35"/>
  <c r="AR48" i="35"/>
  <c r="AS48" i="35"/>
  <c r="AX48" i="35"/>
  <c r="AY48" i="35"/>
  <c r="BA48" i="35"/>
  <c r="L51" i="35"/>
  <c r="N51" i="35" s="1"/>
  <c r="AO51" i="35"/>
  <c r="E51" i="35" s="1"/>
  <c r="AQ51" i="35"/>
  <c r="AR51" i="35"/>
  <c r="AS51" i="35"/>
  <c r="AX51" i="35"/>
  <c r="AY51" i="35" s="1"/>
  <c r="BB51" i="35" s="1"/>
  <c r="BA51" i="35"/>
  <c r="L18" i="34"/>
  <c r="N18" i="34" s="1"/>
  <c r="AO18" i="34"/>
  <c r="AQ18" i="34"/>
  <c r="AR18" i="34"/>
  <c r="AS18" i="34"/>
  <c r="AX18" i="34"/>
  <c r="AY18" i="34" s="1"/>
  <c r="BB18" i="34" s="1"/>
  <c r="BA18" i="34"/>
  <c r="L21" i="34"/>
  <c r="N21" i="34" s="1"/>
  <c r="AO21" i="34"/>
  <c r="E21" i="34" s="1"/>
  <c r="AQ21" i="34"/>
  <c r="AR21" i="34"/>
  <c r="AS21" i="34"/>
  <c r="AX21" i="34"/>
  <c r="AY21" i="34"/>
  <c r="BA21" i="34"/>
  <c r="L24" i="34"/>
  <c r="N24" i="34" s="1"/>
  <c r="AO24" i="34"/>
  <c r="E24" i="34" s="1"/>
  <c r="AP24" i="34"/>
  <c r="H24" i="34" s="1"/>
  <c r="AQ24" i="34"/>
  <c r="AR24" i="34"/>
  <c r="AS24" i="34"/>
  <c r="AX24" i="34"/>
  <c r="AY24" i="34"/>
  <c r="BB24" i="34" s="1"/>
  <c r="BA24" i="34"/>
  <c r="L27" i="34"/>
  <c r="N27" i="34" s="1"/>
  <c r="AO27" i="34"/>
  <c r="AQ27" i="34"/>
  <c r="AR27" i="34"/>
  <c r="AS27" i="34"/>
  <c r="AX27" i="34"/>
  <c r="AY27" i="34" s="1"/>
  <c r="BB27" i="34" s="1"/>
  <c r="BA27" i="34"/>
  <c r="L30" i="34"/>
  <c r="N30" i="34" s="1"/>
  <c r="AO30" i="34"/>
  <c r="E30" i="34" s="1"/>
  <c r="AQ30" i="34"/>
  <c r="AR30" i="34"/>
  <c r="AS30" i="34"/>
  <c r="AX30" i="34"/>
  <c r="AY30" i="34"/>
  <c r="BA30" i="34"/>
  <c r="L33" i="34"/>
  <c r="N33" i="34" s="1"/>
  <c r="AO33" i="34"/>
  <c r="E33" i="34" s="1"/>
  <c r="AP33" i="34"/>
  <c r="H33" i="34" s="1"/>
  <c r="AQ33" i="34"/>
  <c r="AR33" i="34"/>
  <c r="AS33" i="34"/>
  <c r="AX33" i="34"/>
  <c r="AY33" i="34" s="1"/>
  <c r="BB33" i="34" s="1"/>
  <c r="BA33" i="34"/>
  <c r="L36" i="34"/>
  <c r="N36" i="34" s="1"/>
  <c r="AO36" i="34"/>
  <c r="E36" i="34" s="1"/>
  <c r="AQ36" i="34"/>
  <c r="AR36" i="34"/>
  <c r="AS36" i="34"/>
  <c r="AX36" i="34"/>
  <c r="AY36" i="34"/>
  <c r="BA36" i="34"/>
  <c r="L39" i="34"/>
  <c r="N39" i="34" s="1"/>
  <c r="AO39" i="34"/>
  <c r="E39" i="34" s="1"/>
  <c r="AP39" i="34"/>
  <c r="H39" i="34" s="1"/>
  <c r="AQ39" i="34"/>
  <c r="AR39" i="34"/>
  <c r="AS39" i="34"/>
  <c r="AX39" i="34"/>
  <c r="AY39" i="34"/>
  <c r="BB39" i="34" s="1"/>
  <c r="BA39" i="34"/>
  <c r="L42" i="34"/>
  <c r="N42" i="34" s="1"/>
  <c r="AO42" i="34"/>
  <c r="E42" i="34" s="1"/>
  <c r="AQ42" i="34"/>
  <c r="AR42" i="34"/>
  <c r="AS42" i="34"/>
  <c r="AX42" i="34"/>
  <c r="AY42" i="34"/>
  <c r="BB42" i="34" s="1"/>
  <c r="BA42" i="34"/>
  <c r="L45" i="34"/>
  <c r="N45" i="34" s="1"/>
  <c r="AO45" i="34"/>
  <c r="E45" i="34" s="1"/>
  <c r="AQ45" i="34"/>
  <c r="AR45" i="34"/>
  <c r="AS45" i="34"/>
  <c r="AX45" i="34"/>
  <c r="AY45" i="34" s="1"/>
  <c r="BB45" i="34" s="1"/>
  <c r="BA45" i="34"/>
  <c r="L48" i="34"/>
  <c r="N48" i="34" s="1"/>
  <c r="AO48" i="34"/>
  <c r="AQ48" i="34"/>
  <c r="AR48" i="34"/>
  <c r="AS48" i="34"/>
  <c r="AX48" i="34"/>
  <c r="AY48" i="34" s="1"/>
  <c r="BB48" i="34" s="1"/>
  <c r="BA48" i="34"/>
  <c r="L51" i="34"/>
  <c r="N51" i="34" s="1"/>
  <c r="AO51" i="34"/>
  <c r="E51" i="34" s="1"/>
  <c r="AQ51" i="34"/>
  <c r="AR51" i="34"/>
  <c r="AS51" i="34"/>
  <c r="AX51" i="34"/>
  <c r="AY51" i="34" s="1"/>
  <c r="BB51" i="34" s="1"/>
  <c r="BA51" i="34"/>
  <c r="L18" i="33"/>
  <c r="N18" i="33" s="1"/>
  <c r="AO18" i="33"/>
  <c r="E18" i="33" s="1"/>
  <c r="AQ18" i="33"/>
  <c r="AR18" i="33"/>
  <c r="AS18" i="33"/>
  <c r="AX18" i="33"/>
  <c r="AY18" i="33" s="1"/>
  <c r="BA18" i="33"/>
  <c r="L21" i="33"/>
  <c r="N21" i="33" s="1"/>
  <c r="AO21" i="33"/>
  <c r="E21" i="33" s="1"/>
  <c r="AQ21" i="33"/>
  <c r="AR21" i="33"/>
  <c r="AS21" i="33"/>
  <c r="AX21" i="33"/>
  <c r="AY21" i="33" s="1"/>
  <c r="BA21" i="33"/>
  <c r="L24" i="33"/>
  <c r="N24" i="33" s="1"/>
  <c r="AO24" i="33"/>
  <c r="E24" i="33" s="1"/>
  <c r="AQ24" i="33"/>
  <c r="AR24" i="33"/>
  <c r="AS24" i="33"/>
  <c r="AX24" i="33"/>
  <c r="AY24" i="33" s="1"/>
  <c r="BA24" i="33"/>
  <c r="L27" i="33"/>
  <c r="N27" i="33" s="1"/>
  <c r="AO27" i="33"/>
  <c r="E27" i="33" s="1"/>
  <c r="AQ27" i="33"/>
  <c r="AR27" i="33"/>
  <c r="AS27" i="33"/>
  <c r="AX27" i="33"/>
  <c r="AY27" i="33" s="1"/>
  <c r="BA27" i="33"/>
  <c r="L30" i="33"/>
  <c r="N30" i="33" s="1"/>
  <c r="AO30" i="33"/>
  <c r="E30" i="33" s="1"/>
  <c r="AQ30" i="33"/>
  <c r="AR30" i="33"/>
  <c r="AS30" i="33"/>
  <c r="AX30" i="33"/>
  <c r="AY30" i="33" s="1"/>
  <c r="BA30" i="33"/>
  <c r="L33" i="33"/>
  <c r="N33" i="33" s="1"/>
  <c r="AO33" i="33"/>
  <c r="E33" i="33" s="1"/>
  <c r="AQ33" i="33"/>
  <c r="AR33" i="33"/>
  <c r="AS33" i="33"/>
  <c r="AX33" i="33"/>
  <c r="AY33" i="33" s="1"/>
  <c r="BA33" i="33"/>
  <c r="L36" i="33"/>
  <c r="N36" i="33" s="1"/>
  <c r="AO36" i="33"/>
  <c r="E36" i="33" s="1"/>
  <c r="AQ36" i="33"/>
  <c r="AR36" i="33"/>
  <c r="AS36" i="33"/>
  <c r="AX36" i="33"/>
  <c r="AY36" i="33" s="1"/>
  <c r="BB36" i="33" s="1"/>
  <c r="BA36" i="33"/>
  <c r="L39" i="33"/>
  <c r="N39" i="33" s="1"/>
  <c r="AO39" i="33"/>
  <c r="E39" i="33" s="1"/>
  <c r="AQ39" i="33"/>
  <c r="AR39" i="33"/>
  <c r="AS39" i="33"/>
  <c r="AX39" i="33"/>
  <c r="AY39" i="33" s="1"/>
  <c r="BB39" i="33" s="1"/>
  <c r="BA39" i="33"/>
  <c r="L42" i="33"/>
  <c r="N42" i="33" s="1"/>
  <c r="AO42" i="33"/>
  <c r="E42" i="33" s="1"/>
  <c r="AQ42" i="33"/>
  <c r="AR42" i="33"/>
  <c r="AS42" i="33"/>
  <c r="AX42" i="33"/>
  <c r="AY42" i="33" s="1"/>
  <c r="BB42" i="33" s="1"/>
  <c r="BA42" i="33"/>
  <c r="L45" i="33"/>
  <c r="N45" i="33" s="1"/>
  <c r="AO45" i="33"/>
  <c r="E45" i="33" s="1"/>
  <c r="AQ45" i="33"/>
  <c r="AR45" i="33"/>
  <c r="AS45" i="33"/>
  <c r="AX45" i="33"/>
  <c r="AY45" i="33" s="1"/>
  <c r="BB45" i="33" s="1"/>
  <c r="BA45" i="33"/>
  <c r="L48" i="33"/>
  <c r="N48" i="33"/>
  <c r="AO48" i="33"/>
  <c r="E48" i="33" s="1"/>
  <c r="AQ48" i="33"/>
  <c r="AR48" i="33"/>
  <c r="AS48" i="33"/>
  <c r="AX48" i="33"/>
  <c r="AY48" i="33" s="1"/>
  <c r="BB48" i="33" s="1"/>
  <c r="BA48" i="33"/>
  <c r="L51" i="33"/>
  <c r="N51" i="33"/>
  <c r="AO51" i="33"/>
  <c r="E51" i="33" s="1"/>
  <c r="AQ51" i="33"/>
  <c r="AR51" i="33"/>
  <c r="AS51" i="33"/>
  <c r="AX51" i="33"/>
  <c r="AY51" i="33" s="1"/>
  <c r="BB51" i="33" s="1"/>
  <c r="BA51" i="33"/>
  <c r="L18" i="32"/>
  <c r="N18" i="32" s="1"/>
  <c r="AK18" i="32"/>
  <c r="E18" i="32" s="1"/>
  <c r="AM18" i="32"/>
  <c r="AN18" i="32"/>
  <c r="AO18" i="32"/>
  <c r="AT18" i="32"/>
  <c r="AU18" i="32" s="1"/>
  <c r="AW18" i="32"/>
  <c r="L21" i="32"/>
  <c r="N21" i="32" s="1"/>
  <c r="AK21" i="32"/>
  <c r="E21" i="32" s="1"/>
  <c r="AM21" i="32"/>
  <c r="AN21" i="32"/>
  <c r="AO21" i="32"/>
  <c r="AT21" i="32"/>
  <c r="AU21" i="32"/>
  <c r="AW21" i="32"/>
  <c r="L24" i="32"/>
  <c r="N24" i="32" s="1"/>
  <c r="AK24" i="32"/>
  <c r="E24" i="32" s="1"/>
  <c r="AL24" i="32"/>
  <c r="H24" i="32" s="1"/>
  <c r="AM24" i="32"/>
  <c r="AN24" i="32"/>
  <c r="AO24" i="32"/>
  <c r="AT24" i="32"/>
  <c r="AU24" i="32"/>
  <c r="AX24" i="32" s="1"/>
  <c r="AW24" i="32"/>
  <c r="L27" i="32"/>
  <c r="N27" i="32" s="1"/>
  <c r="AK27" i="32"/>
  <c r="E27" i="32" s="1"/>
  <c r="AL27" i="32"/>
  <c r="H27" i="32" s="1"/>
  <c r="AM27" i="32"/>
  <c r="AN27" i="32"/>
  <c r="AO27" i="32"/>
  <c r="AT27" i="32"/>
  <c r="AU27" i="32" s="1"/>
  <c r="AX27" i="32" s="1"/>
  <c r="AW27" i="32"/>
  <c r="L30" i="32"/>
  <c r="N30" i="32" s="1"/>
  <c r="AK30" i="32"/>
  <c r="E30" i="32" s="1"/>
  <c r="AM30" i="32"/>
  <c r="AN30" i="32"/>
  <c r="AO30" i="32"/>
  <c r="AT30" i="32"/>
  <c r="AU30" i="32"/>
  <c r="AW30" i="32"/>
  <c r="L33" i="32"/>
  <c r="N33" i="32" s="1"/>
  <c r="AK33" i="32"/>
  <c r="E33" i="32" s="1"/>
  <c r="BC33" i="32" s="1"/>
  <c r="AM33" i="32"/>
  <c r="AN33" i="32"/>
  <c r="AO33" i="32"/>
  <c r="AT33" i="32"/>
  <c r="AU33" i="32" s="1"/>
  <c r="AX33" i="32" s="1"/>
  <c r="AW33" i="32"/>
  <c r="L36" i="32"/>
  <c r="N36" i="32" s="1"/>
  <c r="AK36" i="32"/>
  <c r="E36" i="32" s="1"/>
  <c r="AM36" i="32"/>
  <c r="AN36" i="32"/>
  <c r="AO36" i="32"/>
  <c r="AT36" i="32"/>
  <c r="AU36" i="32" s="1"/>
  <c r="AX36" i="32" s="1"/>
  <c r="AW36" i="32"/>
  <c r="L39" i="32"/>
  <c r="N39" i="32" s="1"/>
  <c r="AK39" i="32"/>
  <c r="E39" i="32" s="1"/>
  <c r="AM39" i="32"/>
  <c r="AN39" i="32"/>
  <c r="AO39" i="32"/>
  <c r="AT39" i="32"/>
  <c r="AU39" i="32" s="1"/>
  <c r="AW39" i="32"/>
  <c r="L42" i="32"/>
  <c r="N42" i="32" s="1"/>
  <c r="AK42" i="32"/>
  <c r="E42" i="32" s="1"/>
  <c r="AL42" i="32"/>
  <c r="H42" i="32" s="1"/>
  <c r="AM42" i="32"/>
  <c r="AN42" i="32"/>
  <c r="AO42" i="32"/>
  <c r="AT42" i="32"/>
  <c r="AU42" i="32"/>
  <c r="AX42" i="32" s="1"/>
  <c r="AW42" i="32"/>
  <c r="L45" i="32"/>
  <c r="N45" i="32" s="1"/>
  <c r="AK45" i="32"/>
  <c r="E45" i="32" s="1"/>
  <c r="AL45" i="32"/>
  <c r="H45" i="32" s="1"/>
  <c r="AM45" i="32"/>
  <c r="AN45" i="32"/>
  <c r="AO45" i="32"/>
  <c r="AT45" i="32"/>
  <c r="AU45" i="32" s="1"/>
  <c r="AX45" i="32" s="1"/>
  <c r="AW45" i="32"/>
  <c r="L48" i="32"/>
  <c r="N48" i="32" s="1"/>
  <c r="AK48" i="32"/>
  <c r="AM48" i="32"/>
  <c r="AN48" i="32"/>
  <c r="AO48" i="32"/>
  <c r="AT48" i="32"/>
  <c r="AU48" i="32" s="1"/>
  <c r="AW48" i="32"/>
  <c r="L51" i="32"/>
  <c r="N51" i="32" s="1"/>
  <c r="AK51" i="32"/>
  <c r="E51" i="32" s="1"/>
  <c r="AL51" i="32"/>
  <c r="H51" i="32" s="1"/>
  <c r="AM51" i="32"/>
  <c r="AN51" i="32"/>
  <c r="AO51" i="32"/>
  <c r="AT51" i="32"/>
  <c r="AU51" i="32"/>
  <c r="AX51" i="32" s="1"/>
  <c r="AW51" i="32"/>
  <c r="L18" i="31"/>
  <c r="N18" i="31" s="1"/>
  <c r="AK18" i="31"/>
  <c r="E18" i="31" s="1"/>
  <c r="AM18" i="31"/>
  <c r="AN18" i="31"/>
  <c r="AO18" i="31"/>
  <c r="AT18" i="31"/>
  <c r="AU18" i="31"/>
  <c r="AX18" i="31" s="1"/>
  <c r="AW18" i="31"/>
  <c r="L21" i="31"/>
  <c r="N21" i="31" s="1"/>
  <c r="AK21" i="31"/>
  <c r="E21" i="31" s="1"/>
  <c r="AM21" i="31"/>
  <c r="AN21" i="31"/>
  <c r="AO21" i="31"/>
  <c r="AT21" i="31"/>
  <c r="AU21" i="31"/>
  <c r="AX21" i="31" s="1"/>
  <c r="AW21" i="31"/>
  <c r="L24" i="31"/>
  <c r="N24" i="31" s="1"/>
  <c r="AK24" i="31"/>
  <c r="E24" i="31" s="1"/>
  <c r="AM24" i="31"/>
  <c r="AN24" i="31"/>
  <c r="AO24" i="31"/>
  <c r="AT24" i="31"/>
  <c r="AU24" i="31" s="1"/>
  <c r="AX24" i="31" s="1"/>
  <c r="AW24" i="31"/>
  <c r="L27" i="31"/>
  <c r="N27" i="31" s="1"/>
  <c r="AK27" i="31"/>
  <c r="E27" i="31" s="1"/>
  <c r="AM27" i="31"/>
  <c r="AN27" i="31"/>
  <c r="AO27" i="31"/>
  <c r="AT27" i="31"/>
  <c r="AU27" i="31" s="1"/>
  <c r="AX27" i="31" s="1"/>
  <c r="AW27" i="31"/>
  <c r="L30" i="31"/>
  <c r="N30" i="31" s="1"/>
  <c r="AK30" i="31"/>
  <c r="E30" i="31" s="1"/>
  <c r="AM30" i="31"/>
  <c r="AN30" i="31"/>
  <c r="AO30" i="31"/>
  <c r="AT30" i="31"/>
  <c r="AU30" i="31" s="1"/>
  <c r="AW30" i="31"/>
  <c r="L33" i="31"/>
  <c r="N33" i="31" s="1"/>
  <c r="AK33" i="31"/>
  <c r="E33" i="31" s="1"/>
  <c r="AM33" i="31"/>
  <c r="AN33" i="31"/>
  <c r="AO33" i="31"/>
  <c r="AT33" i="31"/>
  <c r="AU33" i="31" s="1"/>
  <c r="AX33" i="31" s="1"/>
  <c r="AW33" i="31"/>
  <c r="L36" i="31"/>
  <c r="N36" i="31" s="1"/>
  <c r="AK36" i="31"/>
  <c r="E36" i="31" s="1"/>
  <c r="AM36" i="31"/>
  <c r="AN36" i="31"/>
  <c r="AO36" i="31"/>
  <c r="AT36" i="31"/>
  <c r="AU36" i="31"/>
  <c r="AX36" i="31" s="1"/>
  <c r="AW36" i="31"/>
  <c r="L39" i="31"/>
  <c r="N39" i="31" s="1"/>
  <c r="AK39" i="31"/>
  <c r="E39" i="31" s="1"/>
  <c r="AM39" i="31"/>
  <c r="AN39" i="31"/>
  <c r="AO39" i="31"/>
  <c r="AT39" i="31"/>
  <c r="AU39" i="31"/>
  <c r="AX39" i="31" s="1"/>
  <c r="AW39" i="31"/>
  <c r="L42" i="31"/>
  <c r="N42" i="31" s="1"/>
  <c r="AK42" i="31"/>
  <c r="E42" i="31" s="1"/>
  <c r="AM42" i="31"/>
  <c r="AN42" i="31"/>
  <c r="AO42" i="31"/>
  <c r="AT42" i="31"/>
  <c r="AU42" i="31"/>
  <c r="AX42" i="31" s="1"/>
  <c r="AW42" i="31"/>
  <c r="L45" i="31"/>
  <c r="N45" i="31" s="1"/>
  <c r="AK45" i="31"/>
  <c r="E45" i="31" s="1"/>
  <c r="AM45" i="31"/>
  <c r="AN45" i="31"/>
  <c r="AO45" i="31"/>
  <c r="AT45" i="31"/>
  <c r="AU45" i="31"/>
  <c r="AX45" i="31" s="1"/>
  <c r="AW45" i="31"/>
  <c r="L48" i="31"/>
  <c r="N48" i="31"/>
  <c r="AK48" i="31"/>
  <c r="E48" i="31" s="1"/>
  <c r="BC48" i="31" s="1"/>
  <c r="AM48" i="31"/>
  <c r="AN48" i="31"/>
  <c r="AO48" i="31"/>
  <c r="AT48" i="31"/>
  <c r="AU48" i="31" s="1"/>
  <c r="AX48" i="31" s="1"/>
  <c r="AW48" i="31"/>
  <c r="L51" i="31"/>
  <c r="N51" i="31"/>
  <c r="AK51" i="31"/>
  <c r="E51" i="31" s="1"/>
  <c r="AM51" i="31"/>
  <c r="AN51" i="31"/>
  <c r="AO51" i="31"/>
  <c r="AT51" i="31"/>
  <c r="AU51" i="31" s="1"/>
  <c r="AW51" i="31"/>
  <c r="L18" i="30"/>
  <c r="N18" i="30"/>
  <c r="AK18" i="30"/>
  <c r="E18" i="30" s="1"/>
  <c r="AM18" i="30"/>
  <c r="AN18" i="30"/>
  <c r="AO18" i="30"/>
  <c r="AT18" i="30"/>
  <c r="AU18" i="30"/>
  <c r="AX18" i="30" s="1"/>
  <c r="AW18" i="30"/>
  <c r="L21" i="30"/>
  <c r="N21" i="30" s="1"/>
  <c r="AK21" i="30"/>
  <c r="E21" i="30" s="1"/>
  <c r="AM21" i="30"/>
  <c r="AN21" i="30"/>
  <c r="AO21" i="30"/>
  <c r="AT21" i="30"/>
  <c r="AU21" i="30"/>
  <c r="AX21" i="30" s="1"/>
  <c r="AW21" i="30"/>
  <c r="L24" i="30"/>
  <c r="N24" i="30" s="1"/>
  <c r="AK24" i="30"/>
  <c r="E24" i="30" s="1"/>
  <c r="AM24" i="30"/>
  <c r="AN24" i="30"/>
  <c r="AO24" i="30"/>
  <c r="AT24" i="30"/>
  <c r="AU24" i="30"/>
  <c r="AX24" i="30" s="1"/>
  <c r="AW24" i="30"/>
  <c r="L27" i="30"/>
  <c r="N27" i="30" s="1"/>
  <c r="AK27" i="30"/>
  <c r="E27" i="30" s="1"/>
  <c r="AM27" i="30"/>
  <c r="AN27" i="30"/>
  <c r="AO27" i="30"/>
  <c r="AT27" i="30"/>
  <c r="AU27" i="30"/>
  <c r="AX27" i="30" s="1"/>
  <c r="AW27" i="30"/>
  <c r="L30" i="30"/>
  <c r="N30" i="30"/>
  <c r="AK30" i="30"/>
  <c r="E30" i="30" s="1"/>
  <c r="AM30" i="30"/>
  <c r="AN30" i="30"/>
  <c r="AO30" i="30"/>
  <c r="AT30" i="30"/>
  <c r="AU30" i="30" s="1"/>
  <c r="AW30" i="30"/>
  <c r="L33" i="30"/>
  <c r="N33" i="30" s="1"/>
  <c r="AK33" i="30"/>
  <c r="E33" i="30" s="1"/>
  <c r="AM33" i="30"/>
  <c r="AN33" i="30"/>
  <c r="AO33" i="30"/>
  <c r="AT33" i="30"/>
  <c r="AU33" i="30" s="1"/>
  <c r="AX33" i="30" s="1"/>
  <c r="AW33" i="30"/>
  <c r="L36" i="30"/>
  <c r="N36" i="30" s="1"/>
  <c r="AK36" i="30"/>
  <c r="AM36" i="30"/>
  <c r="AN36" i="30"/>
  <c r="AO36" i="30"/>
  <c r="AT36" i="30"/>
  <c r="AU36" i="30"/>
  <c r="AX36" i="30" s="1"/>
  <c r="AW36" i="30"/>
  <c r="L39" i="30"/>
  <c r="N39" i="30" s="1"/>
  <c r="AK39" i="30"/>
  <c r="E39" i="30" s="1"/>
  <c r="AM39" i="30"/>
  <c r="AN39" i="30"/>
  <c r="AO39" i="30"/>
  <c r="AT39" i="30"/>
  <c r="AU39" i="30"/>
  <c r="AX39" i="30" s="1"/>
  <c r="AW39" i="30"/>
  <c r="L42" i="30"/>
  <c r="N42" i="30" s="1"/>
  <c r="AK42" i="30"/>
  <c r="E42" i="30" s="1"/>
  <c r="AL42" i="30"/>
  <c r="AM42" i="30"/>
  <c r="AN42" i="30"/>
  <c r="AO42" i="30"/>
  <c r="AT42" i="30"/>
  <c r="AU42" i="30" s="1"/>
  <c r="AX42" i="30" s="1"/>
  <c r="AW42" i="30"/>
  <c r="L45" i="30"/>
  <c r="N45" i="30" s="1"/>
  <c r="AK45" i="30"/>
  <c r="E45" i="30" s="1"/>
  <c r="AM45" i="30"/>
  <c r="AN45" i="30"/>
  <c r="AO45" i="30"/>
  <c r="AT45" i="30"/>
  <c r="AU45" i="30" s="1"/>
  <c r="AX45" i="30" s="1"/>
  <c r="AW45" i="30"/>
  <c r="L48" i="30"/>
  <c r="N48" i="30" s="1"/>
  <c r="AK48" i="30"/>
  <c r="E48" i="30" s="1"/>
  <c r="AM48" i="30"/>
  <c r="AN48" i="30"/>
  <c r="AO48" i="30"/>
  <c r="AT48" i="30"/>
  <c r="AU48" i="30"/>
  <c r="AX48" i="30" s="1"/>
  <c r="AW48" i="30"/>
  <c r="L51" i="30"/>
  <c r="N51" i="30" s="1"/>
  <c r="AK51" i="30"/>
  <c r="E51" i="30" s="1"/>
  <c r="AM51" i="30"/>
  <c r="AN51" i="30"/>
  <c r="AO51" i="30"/>
  <c r="AT51" i="30"/>
  <c r="AU51" i="30"/>
  <c r="AX51" i="30" s="1"/>
  <c r="AW51" i="30"/>
  <c r="L18" i="29"/>
  <c r="N18" i="29" s="1"/>
  <c r="AK18" i="29"/>
  <c r="AM18" i="29"/>
  <c r="AN18" i="29"/>
  <c r="AO18" i="29"/>
  <c r="AT18" i="29"/>
  <c r="AU18" i="29"/>
  <c r="AW18" i="29"/>
  <c r="L21" i="29"/>
  <c r="N21" i="29" s="1"/>
  <c r="AK21" i="29"/>
  <c r="E21" i="29" s="1"/>
  <c r="AL21" i="29"/>
  <c r="H21" i="29" s="1"/>
  <c r="AM21" i="29"/>
  <c r="AN21" i="29"/>
  <c r="AO21" i="29"/>
  <c r="AT21" i="29"/>
  <c r="AU21" i="29"/>
  <c r="AX21" i="29" s="1"/>
  <c r="AW21" i="29"/>
  <c r="L24" i="29"/>
  <c r="N24" i="29" s="1"/>
  <c r="AK24" i="29"/>
  <c r="E24" i="29" s="1"/>
  <c r="AL24" i="29"/>
  <c r="H24" i="29" s="1"/>
  <c r="AM24" i="29"/>
  <c r="AN24" i="29"/>
  <c r="AO24" i="29"/>
  <c r="AT24" i="29"/>
  <c r="AU24" i="29" s="1"/>
  <c r="AX24" i="29" s="1"/>
  <c r="AW24" i="29"/>
  <c r="L27" i="29"/>
  <c r="N27" i="29" s="1"/>
  <c r="AK27" i="29"/>
  <c r="E27" i="29" s="1"/>
  <c r="AM27" i="29"/>
  <c r="AN27" i="29"/>
  <c r="AO27" i="29"/>
  <c r="AT27" i="29"/>
  <c r="AU27" i="29" s="1"/>
  <c r="AW27" i="29"/>
  <c r="L30" i="29"/>
  <c r="N30" i="29" s="1"/>
  <c r="AK30" i="29"/>
  <c r="AM30" i="29"/>
  <c r="AN30" i="29"/>
  <c r="AO30" i="29"/>
  <c r="AT30" i="29"/>
  <c r="AU30" i="29"/>
  <c r="AW30" i="29"/>
  <c r="L33" i="29"/>
  <c r="N33" i="29" s="1"/>
  <c r="AK33" i="29"/>
  <c r="E33" i="29" s="1"/>
  <c r="AL33" i="29"/>
  <c r="H33" i="29" s="1"/>
  <c r="AM33" i="29"/>
  <c r="AN33" i="29"/>
  <c r="AO33" i="29"/>
  <c r="AT33" i="29"/>
  <c r="AU33" i="29"/>
  <c r="AX33" i="29" s="1"/>
  <c r="AW33" i="29"/>
  <c r="L36" i="29"/>
  <c r="N36" i="29"/>
  <c r="AK36" i="29"/>
  <c r="E36" i="29" s="1"/>
  <c r="AM36" i="29"/>
  <c r="AN36" i="29"/>
  <c r="AO36" i="29"/>
  <c r="AT36" i="29"/>
  <c r="AU36" i="29" s="1"/>
  <c r="AW36" i="29"/>
  <c r="L39" i="29"/>
  <c r="N39" i="29" s="1"/>
  <c r="AK39" i="29"/>
  <c r="AM39" i="29"/>
  <c r="AN39" i="29"/>
  <c r="AO39" i="29"/>
  <c r="AT39" i="29"/>
  <c r="AU39" i="29"/>
  <c r="AW39" i="29"/>
  <c r="L42" i="29"/>
  <c r="N42" i="29" s="1"/>
  <c r="AK42" i="29"/>
  <c r="E42" i="29" s="1"/>
  <c r="AM42" i="29"/>
  <c r="AN42" i="29"/>
  <c r="AO42" i="29"/>
  <c r="AT42" i="29"/>
  <c r="AU42" i="29"/>
  <c r="AX42" i="29" s="1"/>
  <c r="AW42" i="29"/>
  <c r="L45" i="29"/>
  <c r="N45" i="29" s="1"/>
  <c r="AK45" i="29"/>
  <c r="E45" i="29" s="1"/>
  <c r="AM45" i="29"/>
  <c r="AN45" i="29"/>
  <c r="AO45" i="29"/>
  <c r="AT45" i="29"/>
  <c r="AU45" i="29" s="1"/>
  <c r="AX45" i="29" s="1"/>
  <c r="AW45" i="29"/>
  <c r="L48" i="29"/>
  <c r="N48" i="29" s="1"/>
  <c r="AK48" i="29"/>
  <c r="E48" i="29" s="1"/>
  <c r="AM48" i="29"/>
  <c r="AN48" i="29"/>
  <c r="AO48" i="29"/>
  <c r="AT48" i="29"/>
  <c r="AU48" i="29" s="1"/>
  <c r="AW48" i="29"/>
  <c r="L51" i="29"/>
  <c r="N51" i="29" s="1"/>
  <c r="AK51" i="29"/>
  <c r="AM51" i="29"/>
  <c r="AN51" i="29"/>
  <c r="AO51" i="29"/>
  <c r="AT51" i="29"/>
  <c r="AU51" i="29"/>
  <c r="AW51" i="29"/>
  <c r="L18" i="28"/>
  <c r="N18" i="28" s="1"/>
  <c r="AK18" i="28"/>
  <c r="E18" i="28" s="1"/>
  <c r="AM18" i="28"/>
  <c r="AN18" i="28"/>
  <c r="AO18" i="28"/>
  <c r="AT18" i="28"/>
  <c r="AU18" i="28" s="1"/>
  <c r="AW18" i="28"/>
  <c r="L21" i="28"/>
  <c r="N21" i="28" s="1"/>
  <c r="AK21" i="28"/>
  <c r="AM21" i="28"/>
  <c r="AN21" i="28"/>
  <c r="AO21" i="28"/>
  <c r="AT21" i="28"/>
  <c r="AU21" i="28" s="1"/>
  <c r="AW21" i="28"/>
  <c r="L24" i="28"/>
  <c r="N24" i="28" s="1"/>
  <c r="AK24" i="28"/>
  <c r="E24" i="28" s="1"/>
  <c r="AM24" i="28"/>
  <c r="AN24" i="28"/>
  <c r="AO24" i="28"/>
  <c r="AT24" i="28"/>
  <c r="AU24" i="28" s="1"/>
  <c r="AW24" i="28"/>
  <c r="L27" i="28"/>
  <c r="N27" i="28" s="1"/>
  <c r="AK27" i="28"/>
  <c r="AM27" i="28"/>
  <c r="AN27" i="28"/>
  <c r="AO27" i="28"/>
  <c r="AT27" i="28"/>
  <c r="AU27" i="28" s="1"/>
  <c r="AW27" i="28"/>
  <c r="L30" i="28"/>
  <c r="N30" i="28" s="1"/>
  <c r="AK30" i="28"/>
  <c r="E30" i="28" s="1"/>
  <c r="AM30" i="28"/>
  <c r="AN30" i="28"/>
  <c r="AO30" i="28"/>
  <c r="AT30" i="28"/>
  <c r="AU30" i="28" s="1"/>
  <c r="AW30" i="28"/>
  <c r="L33" i="28"/>
  <c r="N33" i="28" s="1"/>
  <c r="AK33" i="28"/>
  <c r="AM33" i="28"/>
  <c r="AN33" i="28"/>
  <c r="AO33" i="28"/>
  <c r="AT33" i="28"/>
  <c r="AU33" i="28" s="1"/>
  <c r="AW33" i="28"/>
  <c r="L36" i="28"/>
  <c r="N36" i="28"/>
  <c r="AK36" i="28"/>
  <c r="E36" i="28" s="1"/>
  <c r="AM36" i="28"/>
  <c r="AN36" i="28"/>
  <c r="AO36" i="28"/>
  <c r="AT36" i="28"/>
  <c r="AU36" i="28" s="1"/>
  <c r="AW36" i="28"/>
  <c r="L39" i="28"/>
  <c r="N39" i="28" s="1"/>
  <c r="AK39" i="28"/>
  <c r="AM39" i="28"/>
  <c r="AN39" i="28"/>
  <c r="AO39" i="28"/>
  <c r="AT39" i="28"/>
  <c r="AU39" i="28" s="1"/>
  <c r="AW39" i="28"/>
  <c r="L42" i="28"/>
  <c r="N42" i="28" s="1"/>
  <c r="AK42" i="28"/>
  <c r="E42" i="28" s="1"/>
  <c r="AM42" i="28"/>
  <c r="AN42" i="28"/>
  <c r="AO42" i="28"/>
  <c r="AT42" i="28"/>
  <c r="AU42" i="28" s="1"/>
  <c r="AW42" i="28"/>
  <c r="L45" i="28"/>
  <c r="N45" i="28" s="1"/>
  <c r="AK45" i="28"/>
  <c r="AM45" i="28"/>
  <c r="AN45" i="28"/>
  <c r="AO45" i="28"/>
  <c r="AT45" i="28"/>
  <c r="AU45" i="28" s="1"/>
  <c r="AW45" i="28"/>
  <c r="L48" i="28"/>
  <c r="N48" i="28" s="1"/>
  <c r="AK48" i="28"/>
  <c r="E48" i="28" s="1"/>
  <c r="AM48" i="28"/>
  <c r="AN48" i="28"/>
  <c r="AO48" i="28"/>
  <c r="AT48" i="28"/>
  <c r="AU48" i="28" s="1"/>
  <c r="AW48" i="28"/>
  <c r="L51" i="28"/>
  <c r="N51" i="28"/>
  <c r="AK51" i="28"/>
  <c r="E51" i="28" s="1"/>
  <c r="AM51" i="28"/>
  <c r="AN51" i="28"/>
  <c r="AO51" i="28"/>
  <c r="AT51" i="28"/>
  <c r="AU51" i="28" s="1"/>
  <c r="AW51" i="28"/>
  <c r="L18" i="27"/>
  <c r="N18" i="27" s="1"/>
  <c r="AK18" i="27"/>
  <c r="E18" i="27" s="1"/>
  <c r="AM18" i="27"/>
  <c r="AN18" i="27"/>
  <c r="AO18" i="27"/>
  <c r="AT18" i="27"/>
  <c r="AU18" i="27"/>
  <c r="AX18" i="27" s="1"/>
  <c r="AW18" i="27"/>
  <c r="L21" i="27"/>
  <c r="N21" i="27" s="1"/>
  <c r="AK21" i="27"/>
  <c r="E21" i="27" s="1"/>
  <c r="AM21" i="27"/>
  <c r="AN21" i="27"/>
  <c r="AO21" i="27"/>
  <c r="AT21" i="27"/>
  <c r="AU21" i="27" s="1"/>
  <c r="AX21" i="27" s="1"/>
  <c r="AW21" i="27"/>
  <c r="L24" i="27"/>
  <c r="N24" i="27" s="1"/>
  <c r="AK24" i="27"/>
  <c r="E24" i="27" s="1"/>
  <c r="AM24" i="27"/>
  <c r="AN24" i="27"/>
  <c r="AO24" i="27"/>
  <c r="AT24" i="27"/>
  <c r="AU24" i="27" s="1"/>
  <c r="AX24" i="27" s="1"/>
  <c r="AW24" i="27"/>
  <c r="L27" i="27"/>
  <c r="N27" i="27" s="1"/>
  <c r="AK27" i="27"/>
  <c r="E27" i="27" s="1"/>
  <c r="AM27" i="27"/>
  <c r="AN27" i="27"/>
  <c r="AO27" i="27"/>
  <c r="AT27" i="27"/>
  <c r="AU27" i="27" s="1"/>
  <c r="AW27" i="27"/>
  <c r="L30" i="27"/>
  <c r="N30" i="27" s="1"/>
  <c r="AK30" i="27"/>
  <c r="AM30" i="27"/>
  <c r="AN30" i="27"/>
  <c r="AO30" i="27"/>
  <c r="AT30" i="27"/>
  <c r="AU30" i="27"/>
  <c r="AW30" i="27"/>
  <c r="L33" i="27"/>
  <c r="N33" i="27" s="1"/>
  <c r="AK33" i="27"/>
  <c r="E33" i="27" s="1"/>
  <c r="AM33" i="27"/>
  <c r="AN33" i="27"/>
  <c r="AO33" i="27"/>
  <c r="AT33" i="27"/>
  <c r="AU33" i="27"/>
  <c r="AX33" i="27" s="1"/>
  <c r="AW33" i="27"/>
  <c r="L36" i="27"/>
  <c r="N36" i="27" s="1"/>
  <c r="AK36" i="27"/>
  <c r="E36" i="27" s="1"/>
  <c r="AM36" i="27"/>
  <c r="AN36" i="27"/>
  <c r="AO36" i="27"/>
  <c r="AT36" i="27"/>
  <c r="AU36" i="27" s="1"/>
  <c r="AX36" i="27" s="1"/>
  <c r="AW36" i="27"/>
  <c r="L39" i="27"/>
  <c r="N39" i="27" s="1"/>
  <c r="AK39" i="27"/>
  <c r="AM39" i="27"/>
  <c r="AN39" i="27"/>
  <c r="AO39" i="27"/>
  <c r="AT39" i="27"/>
  <c r="AU39" i="27"/>
  <c r="AX39" i="27" s="1"/>
  <c r="AW39" i="27"/>
  <c r="L42" i="27"/>
  <c r="N42" i="27" s="1"/>
  <c r="AK42" i="27"/>
  <c r="E42" i="27" s="1"/>
  <c r="AL42" i="27"/>
  <c r="H42" i="27" s="1"/>
  <c r="AM42" i="27"/>
  <c r="AN42" i="27"/>
  <c r="AO42" i="27"/>
  <c r="AT42" i="27"/>
  <c r="AU42" i="27" s="1"/>
  <c r="AX42" i="27" s="1"/>
  <c r="AW42" i="27"/>
  <c r="L45" i="27"/>
  <c r="N45" i="27" s="1"/>
  <c r="AK45" i="27"/>
  <c r="E45" i="27" s="1"/>
  <c r="AM45" i="27"/>
  <c r="AN45" i="27"/>
  <c r="AO45" i="27"/>
  <c r="AT45" i="27"/>
  <c r="AU45" i="27" s="1"/>
  <c r="AX45" i="27" s="1"/>
  <c r="AW45" i="27"/>
  <c r="L48" i="27"/>
  <c r="N48" i="27" s="1"/>
  <c r="AK48" i="27"/>
  <c r="E48" i="27" s="1"/>
  <c r="AM48" i="27"/>
  <c r="AN48" i="27"/>
  <c r="AO48" i="27"/>
  <c r="AT48" i="27"/>
  <c r="AU48" i="27"/>
  <c r="AW48" i="27"/>
  <c r="L51" i="27"/>
  <c r="N51" i="27" s="1"/>
  <c r="AK51" i="27"/>
  <c r="E51" i="27" s="1"/>
  <c r="AM51" i="27"/>
  <c r="AN51" i="27"/>
  <c r="AO51" i="27"/>
  <c r="AT51" i="27"/>
  <c r="AU51" i="27"/>
  <c r="AX51" i="27" s="1"/>
  <c r="AW51" i="27"/>
  <c r="L18" i="26"/>
  <c r="N18" i="26" s="1"/>
  <c r="AK18" i="26"/>
  <c r="E18" i="26" s="1"/>
  <c r="AM18" i="26"/>
  <c r="AN18" i="26"/>
  <c r="AO18" i="26"/>
  <c r="AT18" i="26"/>
  <c r="AU18" i="26"/>
  <c r="AX18" i="26" s="1"/>
  <c r="AW18" i="26"/>
  <c r="L21" i="26"/>
  <c r="N21" i="26" s="1"/>
  <c r="AK21" i="26"/>
  <c r="E21" i="26" s="1"/>
  <c r="AM21" i="26"/>
  <c r="AN21" i="26"/>
  <c r="AO21" i="26"/>
  <c r="AT21" i="26"/>
  <c r="AU21" i="26" s="1"/>
  <c r="AX21" i="26" s="1"/>
  <c r="AW21" i="26"/>
  <c r="L24" i="26"/>
  <c r="N24" i="26"/>
  <c r="AK24" i="26"/>
  <c r="AM24" i="26"/>
  <c r="AN24" i="26"/>
  <c r="AO24" i="26"/>
  <c r="AT24" i="26"/>
  <c r="AU24" i="26"/>
  <c r="AX24" i="26" s="1"/>
  <c r="AW24" i="26"/>
  <c r="L27" i="26"/>
  <c r="N27" i="26" s="1"/>
  <c r="AK27" i="26"/>
  <c r="E27" i="26" s="1"/>
  <c r="AM27" i="26"/>
  <c r="AN27" i="26"/>
  <c r="AO27" i="26"/>
  <c r="AT27" i="26"/>
  <c r="AU27" i="26"/>
  <c r="AX27" i="26" s="1"/>
  <c r="AW27" i="26"/>
  <c r="L30" i="26"/>
  <c r="N30" i="26" s="1"/>
  <c r="AK30" i="26"/>
  <c r="E30" i="26" s="1"/>
  <c r="AM30" i="26"/>
  <c r="AN30" i="26"/>
  <c r="AO30" i="26"/>
  <c r="AT30" i="26"/>
  <c r="AU30" i="26" s="1"/>
  <c r="AX30" i="26" s="1"/>
  <c r="AW30" i="26"/>
  <c r="L33" i="26"/>
  <c r="N33" i="26" s="1"/>
  <c r="AK33" i="26"/>
  <c r="AM33" i="26"/>
  <c r="AN33" i="26"/>
  <c r="AO33" i="26"/>
  <c r="AT33" i="26"/>
  <c r="AU33" i="26"/>
  <c r="AX33" i="26" s="1"/>
  <c r="AW33" i="26"/>
  <c r="L36" i="26"/>
  <c r="N36" i="26" s="1"/>
  <c r="AK36" i="26"/>
  <c r="E36" i="26" s="1"/>
  <c r="AM36" i="26"/>
  <c r="AN36" i="26"/>
  <c r="AO36" i="26"/>
  <c r="AT36" i="26"/>
  <c r="AU36" i="26"/>
  <c r="AX36" i="26" s="1"/>
  <c r="AW36" i="26"/>
  <c r="L39" i="26"/>
  <c r="N39" i="26" s="1"/>
  <c r="AK39" i="26"/>
  <c r="E39" i="26" s="1"/>
  <c r="AM39" i="26"/>
  <c r="AN39" i="26"/>
  <c r="AO39" i="26"/>
  <c r="AT39" i="26"/>
  <c r="AU39" i="26" s="1"/>
  <c r="AX39" i="26" s="1"/>
  <c r="AW39" i="26"/>
  <c r="L42" i="26"/>
  <c r="N42" i="26" s="1"/>
  <c r="AK42" i="26"/>
  <c r="E42" i="26" s="1"/>
  <c r="AM42" i="26"/>
  <c r="AN42" i="26"/>
  <c r="AO42" i="26"/>
  <c r="AT42" i="26"/>
  <c r="AU42" i="26" s="1"/>
  <c r="AX42" i="26" s="1"/>
  <c r="AW42" i="26"/>
  <c r="L45" i="26"/>
  <c r="N45" i="26" s="1"/>
  <c r="AK45" i="26"/>
  <c r="E45" i="26" s="1"/>
  <c r="AM45" i="26"/>
  <c r="AN45" i="26"/>
  <c r="AO45" i="26"/>
  <c r="AT45" i="26"/>
  <c r="AU45" i="26" s="1"/>
  <c r="AW45" i="26"/>
  <c r="L48" i="26"/>
  <c r="N48" i="26" s="1"/>
  <c r="AK48" i="26"/>
  <c r="AM48" i="26"/>
  <c r="AN48" i="26"/>
  <c r="AO48" i="26"/>
  <c r="AT48" i="26"/>
  <c r="AU48" i="26"/>
  <c r="AW48" i="26"/>
  <c r="L51" i="26"/>
  <c r="N51" i="26" s="1"/>
  <c r="AK51" i="26"/>
  <c r="E51" i="26" s="1"/>
  <c r="AL51" i="26"/>
  <c r="AM51" i="26"/>
  <c r="AN51" i="26"/>
  <c r="AO51" i="26"/>
  <c r="AT51" i="26"/>
  <c r="AU51" i="26"/>
  <c r="AX51" i="26" s="1"/>
  <c r="AW51" i="26"/>
  <c r="L18" i="25"/>
  <c r="N18" i="25"/>
  <c r="AK18" i="25"/>
  <c r="E18" i="25" s="1"/>
  <c r="AM18" i="25"/>
  <c r="AN18" i="25"/>
  <c r="AO18" i="25"/>
  <c r="AT18" i="25"/>
  <c r="AU18" i="25" s="1"/>
  <c r="AX18" i="25" s="1"/>
  <c r="AW18" i="25"/>
  <c r="L21" i="25"/>
  <c r="N21" i="25"/>
  <c r="AK21" i="25"/>
  <c r="E21" i="25" s="1"/>
  <c r="AM21" i="25"/>
  <c r="AN21" i="25"/>
  <c r="AO21" i="25"/>
  <c r="AT21" i="25"/>
  <c r="AU21" i="25" s="1"/>
  <c r="AW21" i="25"/>
  <c r="L24" i="25"/>
  <c r="N24" i="25" s="1"/>
  <c r="AK24" i="25"/>
  <c r="E24" i="25" s="1"/>
  <c r="AM24" i="25"/>
  <c r="AN24" i="25"/>
  <c r="AO24" i="25"/>
  <c r="AT24" i="25"/>
  <c r="AU24" i="25" s="1"/>
  <c r="AX24" i="25" s="1"/>
  <c r="AW24" i="25"/>
  <c r="L27" i="25"/>
  <c r="N27" i="25" s="1"/>
  <c r="AK27" i="25"/>
  <c r="E27" i="25" s="1"/>
  <c r="AM27" i="25"/>
  <c r="AN27" i="25"/>
  <c r="AO27" i="25"/>
  <c r="AT27" i="25"/>
  <c r="AU27" i="25"/>
  <c r="AW27" i="25"/>
  <c r="L30" i="25"/>
  <c r="N30" i="25" s="1"/>
  <c r="AK30" i="25"/>
  <c r="E30" i="25" s="1"/>
  <c r="AM30" i="25"/>
  <c r="AN30" i="25"/>
  <c r="AO30" i="25"/>
  <c r="AT30" i="25"/>
  <c r="AU30" i="25"/>
  <c r="AW30" i="25"/>
  <c r="L33" i="25"/>
  <c r="N33" i="25" s="1"/>
  <c r="AK33" i="25"/>
  <c r="E33" i="25" s="1"/>
  <c r="AM33" i="25"/>
  <c r="AN33" i="25"/>
  <c r="AO33" i="25"/>
  <c r="AT33" i="25"/>
  <c r="AU33" i="25" s="1"/>
  <c r="AX33" i="25" s="1"/>
  <c r="AW33" i="25"/>
  <c r="L36" i="25"/>
  <c r="N36" i="25" s="1"/>
  <c r="AK36" i="25"/>
  <c r="E36" i="25" s="1"/>
  <c r="AM36" i="25"/>
  <c r="AN36" i="25"/>
  <c r="AO36" i="25"/>
  <c r="AT36" i="25"/>
  <c r="AU36" i="25" s="1"/>
  <c r="AX36" i="25" s="1"/>
  <c r="AW36" i="25"/>
  <c r="L39" i="25"/>
  <c r="N39" i="25"/>
  <c r="AK39" i="25"/>
  <c r="E39" i="25" s="1"/>
  <c r="AM39" i="25"/>
  <c r="AN39" i="25"/>
  <c r="AO39" i="25"/>
  <c r="AT39" i="25"/>
  <c r="AU39" i="25"/>
  <c r="AX39" i="25" s="1"/>
  <c r="AW39" i="25"/>
  <c r="L42" i="25"/>
  <c r="N42" i="25" s="1"/>
  <c r="AK42" i="25"/>
  <c r="E42" i="25" s="1"/>
  <c r="AM42" i="25"/>
  <c r="AN42" i="25"/>
  <c r="AO42" i="25"/>
  <c r="AT42" i="25"/>
  <c r="AU42" i="25"/>
  <c r="AX42" i="25" s="1"/>
  <c r="AW42" i="25"/>
  <c r="L45" i="25"/>
  <c r="N45" i="25" s="1"/>
  <c r="AK45" i="25"/>
  <c r="E45" i="25" s="1"/>
  <c r="AM45" i="25"/>
  <c r="AN45" i="25"/>
  <c r="AO45" i="25"/>
  <c r="AT45" i="25"/>
  <c r="AU45" i="25" s="1"/>
  <c r="AX45" i="25" s="1"/>
  <c r="AW45" i="25"/>
  <c r="L48" i="25"/>
  <c r="N48" i="25" s="1"/>
  <c r="AK48" i="25"/>
  <c r="E48" i="25" s="1"/>
  <c r="AM48" i="25"/>
  <c r="AN48" i="25"/>
  <c r="AO48" i="25"/>
  <c r="AT48" i="25"/>
  <c r="AU48" i="25" s="1"/>
  <c r="AW48" i="25"/>
  <c r="L51" i="25"/>
  <c r="N51" i="25"/>
  <c r="AK51" i="25"/>
  <c r="E51" i="25" s="1"/>
  <c r="AM51" i="25"/>
  <c r="AN51" i="25"/>
  <c r="AO51" i="25"/>
  <c r="AT51" i="25"/>
  <c r="AU51" i="25"/>
  <c r="AX51" i="25" s="1"/>
  <c r="AW51" i="25"/>
  <c r="L18" i="24"/>
  <c r="N18" i="24" s="1"/>
  <c r="AK18" i="24"/>
  <c r="E18" i="24" s="1"/>
  <c r="AM18" i="24"/>
  <c r="AN18" i="24"/>
  <c r="AO18" i="24"/>
  <c r="AT18" i="24"/>
  <c r="AU18" i="24"/>
  <c r="AX18" i="24" s="1"/>
  <c r="AW18" i="24"/>
  <c r="L21" i="24"/>
  <c r="N21" i="24" s="1"/>
  <c r="AK21" i="24"/>
  <c r="E21" i="24" s="1"/>
  <c r="AM21" i="24"/>
  <c r="AN21" i="24"/>
  <c r="AO21" i="24"/>
  <c r="AT21" i="24"/>
  <c r="AU21" i="24" s="1"/>
  <c r="AX21" i="24" s="1"/>
  <c r="AW21" i="24"/>
  <c r="L24" i="24"/>
  <c r="N24" i="24"/>
  <c r="AK24" i="24"/>
  <c r="AM24" i="24"/>
  <c r="AN24" i="24"/>
  <c r="AO24" i="24"/>
  <c r="AT24" i="24"/>
  <c r="AU24" i="24"/>
  <c r="AX24" i="24" s="1"/>
  <c r="AW24" i="24"/>
  <c r="L27" i="24"/>
  <c r="N27" i="24" s="1"/>
  <c r="AK27" i="24"/>
  <c r="E27" i="24" s="1"/>
  <c r="AM27" i="24"/>
  <c r="AN27" i="24"/>
  <c r="AO27" i="24"/>
  <c r="AT27" i="24"/>
  <c r="AU27" i="24"/>
  <c r="AX27" i="24" s="1"/>
  <c r="AW27" i="24"/>
  <c r="L30" i="24"/>
  <c r="N30" i="24" s="1"/>
  <c r="AK30" i="24"/>
  <c r="E30" i="24" s="1"/>
  <c r="AM30" i="24"/>
  <c r="AN30" i="24"/>
  <c r="AO30" i="24"/>
  <c r="AT30" i="24"/>
  <c r="AU30" i="24" s="1"/>
  <c r="AX30" i="24" s="1"/>
  <c r="AW30" i="24"/>
  <c r="L33" i="24"/>
  <c r="N33" i="24" s="1"/>
  <c r="AK33" i="24"/>
  <c r="E33" i="24" s="1"/>
  <c r="AM33" i="24"/>
  <c r="AN33" i="24"/>
  <c r="AO33" i="24"/>
  <c r="AT33" i="24"/>
  <c r="AU33" i="24"/>
  <c r="AX33" i="24" s="1"/>
  <c r="AW33" i="24"/>
  <c r="L36" i="24"/>
  <c r="N36" i="24" s="1"/>
  <c r="AK36" i="24"/>
  <c r="E36" i="24" s="1"/>
  <c r="AM36" i="24"/>
  <c r="AN36" i="24"/>
  <c r="AO36" i="24"/>
  <c r="AT36" i="24"/>
  <c r="AU36" i="24" s="1"/>
  <c r="AX36" i="24" s="1"/>
  <c r="AW36" i="24"/>
  <c r="L39" i="24"/>
  <c r="N39" i="24" s="1"/>
  <c r="AK39" i="24"/>
  <c r="E39" i="24" s="1"/>
  <c r="AM39" i="24"/>
  <c r="AN39" i="24"/>
  <c r="AO39" i="24"/>
  <c r="AT39" i="24"/>
  <c r="AU39" i="24" s="1"/>
  <c r="AW39" i="24"/>
  <c r="L42" i="24"/>
  <c r="N42" i="24" s="1"/>
  <c r="AK42" i="24"/>
  <c r="AM42" i="24"/>
  <c r="AN42" i="24"/>
  <c r="AO42" i="24"/>
  <c r="AT42" i="24"/>
  <c r="AU42" i="24"/>
  <c r="AW42" i="24"/>
  <c r="L45" i="24"/>
  <c r="N45" i="24" s="1"/>
  <c r="AK45" i="24"/>
  <c r="E45" i="24" s="1"/>
  <c r="AM45" i="24"/>
  <c r="AN45" i="24"/>
  <c r="AO45" i="24"/>
  <c r="AT45" i="24"/>
  <c r="AU45" i="24"/>
  <c r="AX45" i="24" s="1"/>
  <c r="AW45" i="24"/>
  <c r="L48" i="24"/>
  <c r="N48" i="24" s="1"/>
  <c r="AK48" i="24"/>
  <c r="E48" i="24" s="1"/>
  <c r="AM48" i="24"/>
  <c r="AN48" i="24"/>
  <c r="AO48" i="24"/>
  <c r="AT48" i="24"/>
  <c r="AU48" i="24"/>
  <c r="AX48" i="24" s="1"/>
  <c r="AW48" i="24"/>
  <c r="L51" i="24"/>
  <c r="N51" i="24" s="1"/>
  <c r="AK51" i="24"/>
  <c r="E51" i="24" s="1"/>
  <c r="AM51" i="24"/>
  <c r="AN51" i="24"/>
  <c r="AO51" i="24"/>
  <c r="AT51" i="24"/>
  <c r="AU51" i="24" s="1"/>
  <c r="AX51" i="24" s="1"/>
  <c r="AW51" i="24"/>
  <c r="L18" i="22"/>
  <c r="N18" i="22" s="1"/>
  <c r="AK18" i="22"/>
  <c r="E18" i="22" s="1"/>
  <c r="AM18" i="22"/>
  <c r="AN18" i="22"/>
  <c r="AO18" i="22"/>
  <c r="AT18" i="22"/>
  <c r="AU18" i="22" s="1"/>
  <c r="AW18" i="22"/>
  <c r="L21" i="22"/>
  <c r="N21" i="22" s="1"/>
  <c r="AK21" i="22"/>
  <c r="E21" i="22" s="1"/>
  <c r="AL21" i="22"/>
  <c r="H21" i="22" s="1"/>
  <c r="AM21" i="22"/>
  <c r="AN21" i="22"/>
  <c r="AO21" i="22"/>
  <c r="AT21" i="22"/>
  <c r="AU21" i="22" s="1"/>
  <c r="AX21" i="22" s="1"/>
  <c r="AW21" i="22"/>
  <c r="L24" i="22"/>
  <c r="N24" i="22"/>
  <c r="AK24" i="22"/>
  <c r="E24" i="22" s="1"/>
  <c r="AM24" i="22"/>
  <c r="AN24" i="22"/>
  <c r="AO24" i="22"/>
  <c r="AT24" i="22"/>
  <c r="AU24" i="22"/>
  <c r="AX24" i="22" s="1"/>
  <c r="AW24" i="22"/>
  <c r="L27" i="22"/>
  <c r="N27" i="22" s="1"/>
  <c r="AK27" i="22"/>
  <c r="AM27" i="22"/>
  <c r="AN27" i="22"/>
  <c r="AO27" i="22"/>
  <c r="AT27" i="22"/>
  <c r="AU27" i="22"/>
  <c r="AW27" i="22"/>
  <c r="L30" i="22"/>
  <c r="N30" i="22" s="1"/>
  <c r="AK30" i="22"/>
  <c r="E30" i="22" s="1"/>
  <c r="BC30" i="22" s="1"/>
  <c r="AM30" i="22"/>
  <c r="AN30" i="22"/>
  <c r="AO30" i="22"/>
  <c r="AT30" i="22"/>
  <c r="AU30" i="22"/>
  <c r="AX30" i="22" s="1"/>
  <c r="AW30" i="22"/>
  <c r="L33" i="22"/>
  <c r="N33" i="22" s="1"/>
  <c r="AK33" i="22"/>
  <c r="AM33" i="22"/>
  <c r="AN33" i="22"/>
  <c r="AO33" i="22"/>
  <c r="AT33" i="22"/>
  <c r="AU33" i="22"/>
  <c r="AW33" i="22"/>
  <c r="L36" i="22"/>
  <c r="N36" i="22" s="1"/>
  <c r="AK36" i="22"/>
  <c r="E36" i="22" s="1"/>
  <c r="AM36" i="22"/>
  <c r="AN36" i="22"/>
  <c r="AO36" i="22"/>
  <c r="AT36" i="22"/>
  <c r="AU36" i="22"/>
  <c r="AX36" i="22" s="1"/>
  <c r="AW36" i="22"/>
  <c r="L39" i="22"/>
  <c r="N39" i="22" s="1"/>
  <c r="AK39" i="22"/>
  <c r="E39" i="22" s="1"/>
  <c r="AM39" i="22"/>
  <c r="AN39" i="22"/>
  <c r="AO39" i="22"/>
  <c r="AT39" i="22"/>
  <c r="AU39" i="22" s="1"/>
  <c r="AW39" i="22"/>
  <c r="L42" i="22"/>
  <c r="N42" i="22" s="1"/>
  <c r="AK42" i="22"/>
  <c r="E42" i="22" s="1"/>
  <c r="AL42" i="22"/>
  <c r="H42" i="22" s="1"/>
  <c r="AM42" i="22"/>
  <c r="AN42" i="22"/>
  <c r="AO42" i="22"/>
  <c r="AT42" i="22"/>
  <c r="AU42" i="22" s="1"/>
  <c r="AX42" i="22" s="1"/>
  <c r="AW42" i="22"/>
  <c r="L45" i="22"/>
  <c r="N45" i="22" s="1"/>
  <c r="AK45" i="22"/>
  <c r="E45" i="22" s="1"/>
  <c r="AL45" i="22"/>
  <c r="H45" i="22" s="1"/>
  <c r="AM45" i="22"/>
  <c r="AN45" i="22"/>
  <c r="AO45" i="22"/>
  <c r="AT45" i="22"/>
  <c r="AU45" i="22" s="1"/>
  <c r="AX45" i="22" s="1"/>
  <c r="AW45" i="22"/>
  <c r="L48" i="22"/>
  <c r="N48" i="22" s="1"/>
  <c r="AK48" i="22"/>
  <c r="E48" i="22" s="1"/>
  <c r="AM48" i="22"/>
  <c r="AN48" i="22"/>
  <c r="AO48" i="22"/>
  <c r="AT48" i="22"/>
  <c r="AU48" i="22"/>
  <c r="AW48" i="22"/>
  <c r="L51" i="22"/>
  <c r="N51" i="22" s="1"/>
  <c r="AK51" i="22"/>
  <c r="E51" i="22" s="1"/>
  <c r="BC51" i="22" s="1"/>
  <c r="AM51" i="22"/>
  <c r="AN51" i="22"/>
  <c r="AO51" i="22"/>
  <c r="AT51" i="22"/>
  <c r="AU51" i="22"/>
  <c r="AX51" i="22" s="1"/>
  <c r="AW51" i="22"/>
  <c r="L18" i="20"/>
  <c r="N18" i="20" s="1"/>
  <c r="AK18" i="20"/>
  <c r="E18" i="20" s="1"/>
  <c r="BC18" i="20" s="1"/>
  <c r="AM18" i="20"/>
  <c r="AN18" i="20"/>
  <c r="AO18" i="20"/>
  <c r="AT18" i="20"/>
  <c r="AU18" i="20" s="1"/>
  <c r="AX18" i="20" s="1"/>
  <c r="AW18" i="20"/>
  <c r="L21" i="20"/>
  <c r="N21" i="20" s="1"/>
  <c r="AK21" i="20"/>
  <c r="E21" i="20" s="1"/>
  <c r="AM21" i="20"/>
  <c r="AN21" i="20"/>
  <c r="AO21" i="20"/>
  <c r="AT21" i="20"/>
  <c r="AU21" i="20"/>
  <c r="AX21" i="20" s="1"/>
  <c r="AW21" i="20"/>
  <c r="L24" i="20"/>
  <c r="N24" i="20" s="1"/>
  <c r="AK24" i="20"/>
  <c r="AL24" i="20" s="1"/>
  <c r="AM24" i="20"/>
  <c r="AN24" i="20"/>
  <c r="AO24" i="20"/>
  <c r="AT24" i="20"/>
  <c r="AU24" i="20" s="1"/>
  <c r="AX24" i="20" s="1"/>
  <c r="AW24" i="20"/>
  <c r="L27" i="20"/>
  <c r="N27" i="20" s="1"/>
  <c r="AK27" i="20"/>
  <c r="AL27" i="20" s="1"/>
  <c r="AM27" i="20"/>
  <c r="AN27" i="20"/>
  <c r="AO27" i="20"/>
  <c r="AT27" i="20"/>
  <c r="AU27" i="20"/>
  <c r="AW27" i="20"/>
  <c r="L30" i="20"/>
  <c r="N30" i="20" s="1"/>
  <c r="AK30" i="20"/>
  <c r="AL30" i="20" s="1"/>
  <c r="AM30" i="20"/>
  <c r="AN30" i="20"/>
  <c r="AO30" i="20"/>
  <c r="AT30" i="20"/>
  <c r="AU30" i="20"/>
  <c r="AW30" i="20"/>
  <c r="L33" i="20"/>
  <c r="N33" i="20" s="1"/>
  <c r="AK33" i="20"/>
  <c r="AL33" i="20" s="1"/>
  <c r="H33" i="20" s="1"/>
  <c r="AM33" i="20"/>
  <c r="AN33" i="20"/>
  <c r="AO33" i="20"/>
  <c r="AT33" i="20"/>
  <c r="AU33" i="20"/>
  <c r="AX33" i="20" s="1"/>
  <c r="AW33" i="20"/>
  <c r="L36" i="20"/>
  <c r="N36" i="20" s="1"/>
  <c r="AK36" i="20"/>
  <c r="AL36" i="20" s="1"/>
  <c r="AM36" i="20"/>
  <c r="AN36" i="20"/>
  <c r="AO36" i="20"/>
  <c r="AT36" i="20"/>
  <c r="AU36" i="20"/>
  <c r="AW36" i="20"/>
  <c r="L39" i="20"/>
  <c r="N39" i="20" s="1"/>
  <c r="AK39" i="20"/>
  <c r="AL39" i="20" s="1"/>
  <c r="AM39" i="20"/>
  <c r="AN39" i="20"/>
  <c r="AO39" i="20"/>
  <c r="AT39" i="20"/>
  <c r="AU39" i="20" s="1"/>
  <c r="AX39" i="20" s="1"/>
  <c r="AW39" i="20"/>
  <c r="E42" i="20"/>
  <c r="L42" i="20"/>
  <c r="N42" i="20" s="1"/>
  <c r="AK42" i="20"/>
  <c r="AL42" i="20" s="1"/>
  <c r="AM42" i="20"/>
  <c r="AN42" i="20"/>
  <c r="AO42" i="20"/>
  <c r="AT42" i="20"/>
  <c r="AU42" i="20" s="1"/>
  <c r="AW42" i="20"/>
  <c r="L45" i="20"/>
  <c r="N45" i="20" s="1"/>
  <c r="AK45" i="20"/>
  <c r="AL45" i="20" s="1"/>
  <c r="H45" i="20" s="1"/>
  <c r="AM45" i="20"/>
  <c r="AN45" i="20"/>
  <c r="AO45" i="20"/>
  <c r="AT45" i="20"/>
  <c r="AU45" i="20" s="1"/>
  <c r="AX45" i="20" s="1"/>
  <c r="AW45" i="20"/>
  <c r="L48" i="20"/>
  <c r="N48" i="20" s="1"/>
  <c r="AK48" i="20"/>
  <c r="AL48" i="20" s="1"/>
  <c r="AM48" i="20"/>
  <c r="AN48" i="20"/>
  <c r="AO48" i="20"/>
  <c r="AT48" i="20"/>
  <c r="AU48" i="20" s="1"/>
  <c r="AW48" i="20"/>
  <c r="L51" i="20"/>
  <c r="N51" i="20"/>
  <c r="AK51" i="20"/>
  <c r="AL51" i="20" s="1"/>
  <c r="H51" i="20" s="1"/>
  <c r="AM51" i="20"/>
  <c r="AN51" i="20"/>
  <c r="AO51" i="20"/>
  <c r="AT51" i="20"/>
  <c r="AU51" i="20"/>
  <c r="AX51" i="20" s="1"/>
  <c r="AW51" i="20"/>
  <c r="L18" i="18"/>
  <c r="N18" i="18" s="1"/>
  <c r="BC18" i="18" s="1"/>
  <c r="AK18" i="18"/>
  <c r="E18" i="18" s="1"/>
  <c r="AM18" i="18"/>
  <c r="AN18" i="18"/>
  <c r="AO18" i="18"/>
  <c r="AT18" i="18"/>
  <c r="AU18" i="18"/>
  <c r="AX18" i="18" s="1"/>
  <c r="AW18" i="18"/>
  <c r="L21" i="18"/>
  <c r="N21" i="18" s="1"/>
  <c r="AK21" i="18"/>
  <c r="E21" i="18" s="1"/>
  <c r="AM21" i="18"/>
  <c r="AN21" i="18"/>
  <c r="AO21" i="18"/>
  <c r="AT21" i="18"/>
  <c r="AU21" i="18"/>
  <c r="AX21" i="18" s="1"/>
  <c r="AW21" i="18"/>
  <c r="L24" i="18"/>
  <c r="N24" i="18" s="1"/>
  <c r="AK24" i="18"/>
  <c r="E24" i="18" s="1"/>
  <c r="AM24" i="18"/>
  <c r="AN24" i="18"/>
  <c r="AO24" i="18"/>
  <c r="AT24" i="18"/>
  <c r="AU24" i="18" s="1"/>
  <c r="AX24" i="18" s="1"/>
  <c r="AW24" i="18"/>
  <c r="L27" i="18"/>
  <c r="N27" i="18" s="1"/>
  <c r="AK27" i="18"/>
  <c r="E27" i="18" s="1"/>
  <c r="BC27" i="18" s="1"/>
  <c r="AM27" i="18"/>
  <c r="AN27" i="18"/>
  <c r="AO27" i="18"/>
  <c r="AT27" i="18"/>
  <c r="AU27" i="18" s="1"/>
  <c r="AX27" i="18" s="1"/>
  <c r="AW27" i="18"/>
  <c r="L30" i="18"/>
  <c r="N30" i="18"/>
  <c r="AK30" i="18"/>
  <c r="E30" i="18" s="1"/>
  <c r="AM30" i="18"/>
  <c r="AN30" i="18"/>
  <c r="AO30" i="18"/>
  <c r="AT30" i="18"/>
  <c r="AU30" i="18" s="1"/>
  <c r="AX30" i="18" s="1"/>
  <c r="AW30" i="18"/>
  <c r="L33" i="18"/>
  <c r="N33" i="18" s="1"/>
  <c r="AK33" i="18"/>
  <c r="E33" i="18" s="1"/>
  <c r="AL33" i="18"/>
  <c r="H33" i="18" s="1"/>
  <c r="AM33" i="18"/>
  <c r="AN33" i="18"/>
  <c r="AO33" i="18"/>
  <c r="AT33" i="18"/>
  <c r="AU33" i="18" s="1"/>
  <c r="AX33" i="18" s="1"/>
  <c r="AW33" i="18"/>
  <c r="L36" i="18"/>
  <c r="N36" i="18"/>
  <c r="AK36" i="18"/>
  <c r="E36" i="18" s="1"/>
  <c r="AM36" i="18"/>
  <c r="AN36" i="18"/>
  <c r="AO36" i="18"/>
  <c r="AT36" i="18"/>
  <c r="AU36" i="18"/>
  <c r="AX36" i="18" s="1"/>
  <c r="AW36" i="18"/>
  <c r="L39" i="18"/>
  <c r="N39" i="18" s="1"/>
  <c r="AK39" i="18"/>
  <c r="E39" i="18" s="1"/>
  <c r="AM39" i="18"/>
  <c r="AN39" i="18"/>
  <c r="AO39" i="18"/>
  <c r="AT39" i="18"/>
  <c r="AU39" i="18" s="1"/>
  <c r="AX39" i="18" s="1"/>
  <c r="AW39" i="18"/>
  <c r="L42" i="18"/>
  <c r="N42" i="18" s="1"/>
  <c r="AK42" i="18"/>
  <c r="E42" i="18" s="1"/>
  <c r="AM42" i="18"/>
  <c r="AN42" i="18"/>
  <c r="AO42" i="18"/>
  <c r="AT42" i="18"/>
  <c r="AU42" i="18" s="1"/>
  <c r="AW42" i="18"/>
  <c r="L45" i="18"/>
  <c r="N45" i="18" s="1"/>
  <c r="AK45" i="18"/>
  <c r="E45" i="18" s="1"/>
  <c r="AL45" i="18"/>
  <c r="H45" i="18" s="1"/>
  <c r="AM45" i="18"/>
  <c r="AN45" i="18"/>
  <c r="AO45" i="18"/>
  <c r="AT45" i="18"/>
  <c r="AU45" i="18" s="1"/>
  <c r="AX45" i="18" s="1"/>
  <c r="AW45" i="18"/>
  <c r="L48" i="18"/>
  <c r="N48" i="18" s="1"/>
  <c r="AK48" i="18"/>
  <c r="E48" i="18" s="1"/>
  <c r="AM48" i="18"/>
  <c r="AN48" i="18"/>
  <c r="AO48" i="18"/>
  <c r="AT48" i="18"/>
  <c r="AU48" i="18" s="1"/>
  <c r="AW48" i="18"/>
  <c r="L51" i="18"/>
  <c r="N51" i="18" s="1"/>
  <c r="AK51" i="18"/>
  <c r="E51" i="18" s="1"/>
  <c r="AM51" i="18"/>
  <c r="AN51" i="18"/>
  <c r="AO51" i="18"/>
  <c r="AT51" i="18"/>
  <c r="AU51" i="18" s="1"/>
  <c r="AW51" i="18"/>
  <c r="AZ21" i="92" l="1"/>
  <c r="BA21" i="92"/>
  <c r="AZ51" i="92"/>
  <c r="BA51" i="92"/>
  <c r="BA18" i="89"/>
  <c r="AZ18" i="89"/>
  <c r="BA51" i="89"/>
  <c r="AZ51" i="89"/>
  <c r="AR24" i="61"/>
  <c r="AS24" i="61" s="1"/>
  <c r="AV24" i="61" s="1"/>
  <c r="F24" i="61" s="1"/>
  <c r="I24" i="61"/>
  <c r="BA33" i="61"/>
  <c r="AZ33" i="61"/>
  <c r="BB45" i="50"/>
  <c r="BD45" i="50" s="1"/>
  <c r="AZ21" i="59"/>
  <c r="BA51" i="59"/>
  <c r="AZ51" i="59"/>
  <c r="AR18" i="51"/>
  <c r="AS18" i="51" s="1"/>
  <c r="AV18" i="51" s="1"/>
  <c r="F18" i="51" s="1"/>
  <c r="AY18" i="51" s="1"/>
  <c r="G18" i="51" s="1"/>
  <c r="I18" i="51"/>
  <c r="BB18" i="51"/>
  <c r="BD18" i="51" s="1"/>
  <c r="AR18" i="48"/>
  <c r="AS18" i="48" s="1"/>
  <c r="AV18" i="48" s="1"/>
  <c r="F18" i="48" s="1"/>
  <c r="I18" i="48"/>
  <c r="I45" i="49"/>
  <c r="AR45" i="49"/>
  <c r="AS45" i="49" s="1"/>
  <c r="AV45" i="49" s="1"/>
  <c r="F45" i="49" s="1"/>
  <c r="AV39" i="64"/>
  <c r="AW39" i="64" s="1"/>
  <c r="AZ39" i="64" s="1"/>
  <c r="F39" i="64" s="1"/>
  <c r="BC39" i="64" s="1"/>
  <c r="G39" i="64" s="1"/>
  <c r="AV36" i="63"/>
  <c r="AW36" i="63" s="1"/>
  <c r="AZ36" i="63" s="1"/>
  <c r="F36" i="63" s="1"/>
  <c r="BC36" i="63" s="1"/>
  <c r="G36" i="63" s="1"/>
  <c r="BF36" i="63"/>
  <c r="BH36" i="63" s="1"/>
  <c r="I36" i="63"/>
  <c r="AV27" i="63"/>
  <c r="AW27" i="63" s="1"/>
  <c r="AZ27" i="63" s="1"/>
  <c r="F27" i="63" s="1"/>
  <c r="I27" i="63"/>
  <c r="AV24" i="63"/>
  <c r="AW24" i="63" s="1"/>
  <c r="AZ24" i="63" s="1"/>
  <c r="F24" i="63" s="1"/>
  <c r="I24" i="63"/>
  <c r="AV33" i="63"/>
  <c r="AW33" i="63" s="1"/>
  <c r="AZ33" i="63" s="1"/>
  <c r="F33" i="63" s="1"/>
  <c r="BC33" i="63" s="1"/>
  <c r="G33" i="63" s="1"/>
  <c r="I33" i="63"/>
  <c r="I36" i="70"/>
  <c r="AV36" i="70"/>
  <c r="AW36" i="70" s="1"/>
  <c r="AZ36" i="70" s="1"/>
  <c r="F36" i="70" s="1"/>
  <c r="BC36" i="70" s="1"/>
  <c r="G36" i="70" s="1"/>
  <c r="BF36" i="70"/>
  <c r="BH36" i="70" s="1"/>
  <c r="AZ18" i="84"/>
  <c r="BA18" i="84"/>
  <c r="BB18" i="84"/>
  <c r="BD18" i="84" s="1"/>
  <c r="BB30" i="82"/>
  <c r="BD30" i="82" s="1"/>
  <c r="BB33" i="82"/>
  <c r="BD33" i="82" s="1"/>
  <c r="BA51" i="81"/>
  <c r="AZ51" i="81"/>
  <c r="AY33" i="80"/>
  <c r="G33" i="80" s="1"/>
  <c r="BB33" i="80"/>
  <c r="BD33" i="80" s="1"/>
  <c r="BB30" i="57"/>
  <c r="BD30" i="57" s="1"/>
  <c r="BB18" i="58"/>
  <c r="BD18" i="58" s="1"/>
  <c r="AR24" i="53"/>
  <c r="AS24" i="53" s="1"/>
  <c r="AV24" i="53" s="1"/>
  <c r="F24" i="53" s="1"/>
  <c r="I24" i="53"/>
  <c r="AR36" i="53"/>
  <c r="AS36" i="53" s="1"/>
  <c r="AV36" i="53" s="1"/>
  <c r="F36" i="53" s="1"/>
  <c r="AY36" i="53" s="1"/>
  <c r="G36" i="53" s="1"/>
  <c r="AR18" i="53"/>
  <c r="AS18" i="53" s="1"/>
  <c r="AV18" i="53" s="1"/>
  <c r="F18" i="53" s="1"/>
  <c r="I18" i="53"/>
  <c r="BB33" i="55"/>
  <c r="BD33" i="55" s="1"/>
  <c r="BB27" i="55"/>
  <c r="BD27" i="55" s="1"/>
  <c r="AZ27" i="55"/>
  <c r="AZ33" i="55"/>
  <c r="BB39" i="55"/>
  <c r="BD39" i="55" s="1"/>
  <c r="I48" i="69"/>
  <c r="AV48" i="69"/>
  <c r="AW48" i="69" s="1"/>
  <c r="AZ48" i="69" s="1"/>
  <c r="F48" i="69" s="1"/>
  <c r="I21" i="68"/>
  <c r="AV21" i="68"/>
  <c r="AW21" i="68" s="1"/>
  <c r="AZ21" i="68" s="1"/>
  <c r="F21" i="68" s="1"/>
  <c r="I18" i="65"/>
  <c r="AV18" i="65"/>
  <c r="AW18" i="65" s="1"/>
  <c r="AZ18" i="65" s="1"/>
  <c r="F18" i="65" s="1"/>
  <c r="BC18" i="65" s="1"/>
  <c r="G18" i="65" s="1"/>
  <c r="BD30" i="65"/>
  <c r="BF30" i="65"/>
  <c r="BH30" i="65" s="1"/>
  <c r="AV36" i="65"/>
  <c r="AW36" i="65" s="1"/>
  <c r="AZ36" i="65" s="1"/>
  <c r="F36" i="65" s="1"/>
  <c r="BC36" i="65" s="1"/>
  <c r="G36" i="65" s="1"/>
  <c r="I36" i="65"/>
  <c r="BF36" i="65"/>
  <c r="BH36" i="65" s="1"/>
  <c r="I30" i="65"/>
  <c r="BE21" i="65"/>
  <c r="BD21" i="65"/>
  <c r="BD45" i="66"/>
  <c r="BE45" i="66"/>
  <c r="BF48" i="66"/>
  <c r="BH48" i="66" s="1"/>
  <c r="BF18" i="66"/>
  <c r="BH18" i="66" s="1"/>
  <c r="I42" i="66"/>
  <c r="AV42" i="66"/>
  <c r="AW42" i="66" s="1"/>
  <c r="AZ42" i="66" s="1"/>
  <c r="F42" i="66" s="1"/>
  <c r="AR51" i="47"/>
  <c r="AS51" i="47" s="1"/>
  <c r="AV51" i="47" s="1"/>
  <c r="F51" i="47" s="1"/>
  <c r="I51" i="47"/>
  <c r="AP45" i="45"/>
  <c r="H45" i="45" s="1"/>
  <c r="AP24" i="45"/>
  <c r="H24" i="45" s="1"/>
  <c r="BG27" i="45"/>
  <c r="AP39" i="45"/>
  <c r="H39" i="45" s="1"/>
  <c r="AP33" i="45"/>
  <c r="H33" i="45" s="1"/>
  <c r="BG51" i="44"/>
  <c r="BG18" i="44"/>
  <c r="AP36" i="44"/>
  <c r="H36" i="44" s="1"/>
  <c r="AP24" i="44"/>
  <c r="H24" i="44" s="1"/>
  <c r="BG45" i="42"/>
  <c r="AP36" i="42"/>
  <c r="H36" i="42" s="1"/>
  <c r="AP21" i="22"/>
  <c r="J21" i="22" s="1"/>
  <c r="AQ21" i="22" s="1"/>
  <c r="AR21" i="22" s="1"/>
  <c r="AS21" i="22" s="1"/>
  <c r="AV21" i="22" s="1"/>
  <c r="F21" i="22" s="1"/>
  <c r="AY21" i="22" s="1"/>
  <c r="G21" i="22" s="1"/>
  <c r="AP42" i="22"/>
  <c r="J42" i="22" s="1"/>
  <c r="AQ42" i="22" s="1"/>
  <c r="AR42" i="22" s="1"/>
  <c r="AS42" i="22" s="1"/>
  <c r="AV42" i="22" s="1"/>
  <c r="F42" i="22" s="1"/>
  <c r="AY42" i="22" s="1"/>
  <c r="G42" i="22" s="1"/>
  <c r="AL36" i="22"/>
  <c r="H36" i="22" s="1"/>
  <c r="BC45" i="18"/>
  <c r="AL39" i="18"/>
  <c r="AL30" i="18"/>
  <c r="H30" i="18" s="1"/>
  <c r="AL51" i="27"/>
  <c r="H51" i="27" s="1"/>
  <c r="AL45" i="27"/>
  <c r="H45" i="27" s="1"/>
  <c r="AL21" i="27"/>
  <c r="H21" i="27" s="1"/>
  <c r="BC30" i="26"/>
  <c r="BC21" i="26"/>
  <c r="AL39" i="26"/>
  <c r="AL30" i="26"/>
  <c r="H30" i="26" s="1"/>
  <c r="BC18" i="24"/>
  <c r="AL51" i="24"/>
  <c r="AL36" i="24"/>
  <c r="H36" i="24" s="1"/>
  <c r="AL45" i="24"/>
  <c r="H45" i="24" s="1"/>
  <c r="AL33" i="24"/>
  <c r="H33" i="24" s="1"/>
  <c r="AL21" i="24"/>
  <c r="H21" i="24" s="1"/>
  <c r="AP27" i="39"/>
  <c r="H27" i="39" s="1"/>
  <c r="AP21" i="39"/>
  <c r="H21" i="39" s="1"/>
  <c r="AP36" i="39"/>
  <c r="H36" i="39" s="1"/>
  <c r="BG42" i="38"/>
  <c r="BG33" i="38"/>
  <c r="BG27" i="38"/>
  <c r="BG42" i="36"/>
  <c r="AP45" i="34"/>
  <c r="H45" i="34" s="1"/>
  <c r="BG51" i="35"/>
  <c r="AP36" i="35"/>
  <c r="H36" i="35" s="1"/>
  <c r="AP27" i="35"/>
  <c r="H27" i="35" s="1"/>
  <c r="AP21" i="35"/>
  <c r="H21" i="35" s="1"/>
  <c r="AP51" i="35"/>
  <c r="H51" i="35" s="1"/>
  <c r="I51" i="58"/>
  <c r="AR51" i="58"/>
  <c r="AS51" i="58" s="1"/>
  <c r="AV51" i="58" s="1"/>
  <c r="F51" i="58" s="1"/>
  <c r="AP45" i="22"/>
  <c r="J45" i="22" s="1"/>
  <c r="AQ45" i="22" s="1"/>
  <c r="AR45" i="22" s="1"/>
  <c r="AS45" i="22" s="1"/>
  <c r="AV45" i="22" s="1"/>
  <c r="F45" i="22" s="1"/>
  <c r="AY45" i="22" s="1"/>
  <c r="G45" i="22" s="1"/>
  <c r="E33" i="22"/>
  <c r="AL33" i="22"/>
  <c r="H33" i="22" s="1"/>
  <c r="E42" i="24"/>
  <c r="AL42" i="24"/>
  <c r="E30" i="27"/>
  <c r="AL30" i="27"/>
  <c r="H30" i="27" s="1"/>
  <c r="E39" i="28"/>
  <c r="AL39" i="28"/>
  <c r="H39" i="28" s="1"/>
  <c r="E51" i="29"/>
  <c r="AL51" i="29"/>
  <c r="H51" i="29" s="1"/>
  <c r="E39" i="29"/>
  <c r="AL39" i="29"/>
  <c r="H39" i="29" s="1"/>
  <c r="E18" i="29"/>
  <c r="AL18" i="29"/>
  <c r="H18" i="29" s="1"/>
  <c r="E51" i="39"/>
  <c r="BG51" i="39" s="1"/>
  <c r="AP51" i="39"/>
  <c r="H51" i="39" s="1"/>
  <c r="E42" i="41"/>
  <c r="BG42" i="41" s="1"/>
  <c r="AP42" i="41"/>
  <c r="H42" i="41" s="1"/>
  <c r="AP45" i="43"/>
  <c r="AT45" i="43" s="1"/>
  <c r="J45" i="43" s="1"/>
  <c r="AU45" i="43" s="1"/>
  <c r="E45" i="43"/>
  <c r="E48" i="45"/>
  <c r="AP48" i="45"/>
  <c r="H48" i="45" s="1"/>
  <c r="BC24" i="18"/>
  <c r="AX42" i="18"/>
  <c r="BC36" i="18"/>
  <c r="AL51" i="22"/>
  <c r="H51" i="22" s="1"/>
  <c r="AX48" i="22"/>
  <c r="AX39" i="22"/>
  <c r="AL39" i="22"/>
  <c r="H39" i="22" s="1"/>
  <c r="AL30" i="22"/>
  <c r="H30" i="22" s="1"/>
  <c r="AX27" i="22"/>
  <c r="AX18" i="22"/>
  <c r="BC42" i="24"/>
  <c r="BC39" i="24"/>
  <c r="E24" i="24"/>
  <c r="BC24" i="24" s="1"/>
  <c r="AL24" i="24"/>
  <c r="H24" i="24" s="1"/>
  <c r="AX48" i="26"/>
  <c r="AX45" i="26"/>
  <c r="AL45" i="26"/>
  <c r="E24" i="26"/>
  <c r="BC24" i="26" s="1"/>
  <c r="AL24" i="26"/>
  <c r="H24" i="26" s="1"/>
  <c r="E45" i="28"/>
  <c r="AL45" i="28"/>
  <c r="H45" i="28" s="1"/>
  <c r="E21" i="28"/>
  <c r="AL21" i="28"/>
  <c r="H21" i="28" s="1"/>
  <c r="BC51" i="29"/>
  <c r="BC39" i="29"/>
  <c r="BC36" i="29"/>
  <c r="AX30" i="29"/>
  <c r="AX27" i="29"/>
  <c r="AL27" i="29"/>
  <c r="H27" i="29" s="1"/>
  <c r="AL48" i="30"/>
  <c r="AP48" i="30" s="1"/>
  <c r="J48" i="30" s="1"/>
  <c r="AQ48" i="30" s="1"/>
  <c r="AX30" i="30"/>
  <c r="AL30" i="30"/>
  <c r="H30" i="30" s="1"/>
  <c r="AX21" i="32"/>
  <c r="AX18" i="32"/>
  <c r="E18" i="40"/>
  <c r="AP18" i="40"/>
  <c r="H18" i="40" s="1"/>
  <c r="E45" i="44"/>
  <c r="BG45" i="44" s="1"/>
  <c r="AP45" i="44"/>
  <c r="H45" i="44" s="1"/>
  <c r="E39" i="44"/>
  <c r="BG39" i="44" s="1"/>
  <c r="AP39" i="44"/>
  <c r="H39" i="44" s="1"/>
  <c r="E42" i="45"/>
  <c r="AP42" i="45"/>
  <c r="H42" i="45" s="1"/>
  <c r="E21" i="45"/>
  <c r="AP21" i="45"/>
  <c r="H21" i="45" s="1"/>
  <c r="AY45" i="58"/>
  <c r="G45" i="58" s="1"/>
  <c r="BB45" i="58"/>
  <c r="BD45" i="58" s="1"/>
  <c r="BA36" i="53"/>
  <c r="AZ36" i="53"/>
  <c r="AY42" i="58"/>
  <c r="G42" i="58" s="1"/>
  <c r="BB42" i="58"/>
  <c r="BD42" i="58" s="1"/>
  <c r="AY18" i="83"/>
  <c r="G18" i="83" s="1"/>
  <c r="BA18" i="83" s="1"/>
  <c r="BB18" i="83"/>
  <c r="BD18" i="83" s="1"/>
  <c r="AY36" i="82"/>
  <c r="G36" i="82" s="1"/>
  <c r="BB36" i="82"/>
  <c r="BD36" i="82" s="1"/>
  <c r="E48" i="34"/>
  <c r="AP48" i="34"/>
  <c r="H48" i="34" s="1"/>
  <c r="E27" i="34"/>
  <c r="AP27" i="34"/>
  <c r="H27" i="34" s="1"/>
  <c r="E18" i="34"/>
  <c r="AP18" i="34"/>
  <c r="H18" i="34" s="1"/>
  <c r="E39" i="37"/>
  <c r="AP39" i="37"/>
  <c r="H39" i="37" s="1"/>
  <c r="E33" i="44"/>
  <c r="BG33" i="44" s="1"/>
  <c r="AP33" i="44"/>
  <c r="H33" i="44" s="1"/>
  <c r="BC24" i="68"/>
  <c r="G24" i="68" s="1"/>
  <c r="BF24" i="68"/>
  <c r="BH24" i="68" s="1"/>
  <c r="E27" i="22"/>
  <c r="BC27" i="22" s="1"/>
  <c r="AL27" i="22"/>
  <c r="H27" i="22" s="1"/>
  <c r="E48" i="26"/>
  <c r="AL48" i="26"/>
  <c r="AP48" i="26" s="1"/>
  <c r="J48" i="26" s="1"/>
  <c r="AQ48" i="26" s="1"/>
  <c r="E27" i="28"/>
  <c r="AL27" i="28"/>
  <c r="H27" i="28" s="1"/>
  <c r="BC45" i="29"/>
  <c r="E30" i="29"/>
  <c r="AL30" i="29"/>
  <c r="H30" i="29" s="1"/>
  <c r="AP18" i="29"/>
  <c r="J18" i="29" s="1"/>
  <c r="AQ18" i="29" s="1"/>
  <c r="I18" i="29" s="1"/>
  <c r="AX51" i="18"/>
  <c r="AL51" i="18"/>
  <c r="H51" i="18" s="1"/>
  <c r="AX48" i="18"/>
  <c r="AL48" i="18"/>
  <c r="H48" i="18" s="1"/>
  <c r="AL21" i="18"/>
  <c r="H21" i="18" s="1"/>
  <c r="E30" i="20"/>
  <c r="BC30" i="20" s="1"/>
  <c r="AP39" i="22"/>
  <c r="J39" i="22" s="1"/>
  <c r="AQ39" i="22" s="1"/>
  <c r="AR39" i="22" s="1"/>
  <c r="AS39" i="22" s="1"/>
  <c r="AV39" i="22" s="1"/>
  <c r="F39" i="22" s="1"/>
  <c r="AY39" i="22" s="1"/>
  <c r="G39" i="22" s="1"/>
  <c r="BA39" i="22" s="1"/>
  <c r="AX33" i="22"/>
  <c r="BC24" i="22"/>
  <c r="AX42" i="24"/>
  <c r="AP42" i="24"/>
  <c r="J42" i="24" s="1"/>
  <c r="AQ42" i="24" s="1"/>
  <c r="AX39" i="24"/>
  <c r="AL39" i="24"/>
  <c r="AL27" i="24"/>
  <c r="H27" i="24" s="1"/>
  <c r="AP24" i="24"/>
  <c r="J24" i="24" s="1"/>
  <c r="AQ24" i="24" s="1"/>
  <c r="AX48" i="25"/>
  <c r="AX30" i="25"/>
  <c r="AX27" i="25"/>
  <c r="AX21" i="25"/>
  <c r="BC45" i="26"/>
  <c r="BC36" i="26"/>
  <c r="E33" i="26"/>
  <c r="AL33" i="26"/>
  <c r="H33" i="26" s="1"/>
  <c r="AL27" i="26"/>
  <c r="H27" i="26" s="1"/>
  <c r="AX48" i="27"/>
  <c r="E39" i="27"/>
  <c r="AL39" i="27"/>
  <c r="H39" i="27" s="1"/>
  <c r="AL33" i="27"/>
  <c r="H33" i="27" s="1"/>
  <c r="AX30" i="27"/>
  <c r="AX27" i="27"/>
  <c r="AL27" i="27"/>
  <c r="H27" i="27" s="1"/>
  <c r="E33" i="28"/>
  <c r="AL33" i="28"/>
  <c r="H33" i="28" s="1"/>
  <c r="AX51" i="29"/>
  <c r="AX48" i="29"/>
  <c r="AL42" i="29"/>
  <c r="H42" i="29" s="1"/>
  <c r="AX39" i="29"/>
  <c r="AX36" i="29"/>
  <c r="AL36" i="29"/>
  <c r="H36" i="29" s="1"/>
  <c r="BC27" i="29"/>
  <c r="AX18" i="29"/>
  <c r="E36" i="30"/>
  <c r="BC36" i="30" s="1"/>
  <c r="AL36" i="30"/>
  <c r="H36" i="30" s="1"/>
  <c r="AX51" i="31"/>
  <c r="AX30" i="31"/>
  <c r="AX48" i="32"/>
  <c r="E48" i="32"/>
  <c r="BC48" i="32" s="1"/>
  <c r="AL48" i="32"/>
  <c r="H48" i="32" s="1"/>
  <c r="AX39" i="32"/>
  <c r="BC36" i="32"/>
  <c r="AX30" i="32"/>
  <c r="BG48" i="38"/>
  <c r="BG36" i="38"/>
  <c r="E30" i="39"/>
  <c r="BG30" i="39" s="1"/>
  <c r="AP30" i="39"/>
  <c r="H30" i="39" s="1"/>
  <c r="E27" i="42"/>
  <c r="BG27" i="42" s="1"/>
  <c r="AP27" i="42"/>
  <c r="H27" i="42" s="1"/>
  <c r="AP33" i="43"/>
  <c r="E33" i="43"/>
  <c r="BC48" i="73"/>
  <c r="G48" i="73" s="1"/>
  <c r="BF48" i="73"/>
  <c r="BH48" i="73" s="1"/>
  <c r="I51" i="51"/>
  <c r="AR51" i="51"/>
  <c r="AS51" i="51" s="1"/>
  <c r="AV51" i="51" s="1"/>
  <c r="F51" i="51" s="1"/>
  <c r="AY51" i="51" s="1"/>
  <c r="G51" i="51" s="1"/>
  <c r="I45" i="68"/>
  <c r="AV45" i="68"/>
  <c r="AW45" i="68" s="1"/>
  <c r="AZ45" i="68" s="1"/>
  <c r="F45" i="68" s="1"/>
  <c r="BC45" i="68" s="1"/>
  <c r="G45" i="68" s="1"/>
  <c r="BA39" i="94"/>
  <c r="AZ39" i="94"/>
  <c r="I39" i="62"/>
  <c r="AV39" i="62"/>
  <c r="AW39" i="62" s="1"/>
  <c r="AZ39" i="62" s="1"/>
  <c r="F39" i="62" s="1"/>
  <c r="BC39" i="62" s="1"/>
  <c r="G39" i="62" s="1"/>
  <c r="BC48" i="22"/>
  <c r="BC51" i="24"/>
  <c r="BC36" i="24"/>
  <c r="BC33" i="24"/>
  <c r="BC27" i="24"/>
  <c r="BC18" i="26"/>
  <c r="AX51" i="28"/>
  <c r="AX48" i="28"/>
  <c r="AX45" i="28"/>
  <c r="AX42" i="28"/>
  <c r="AX39" i="28"/>
  <c r="AX36" i="28"/>
  <c r="AX33" i="28"/>
  <c r="AX30" i="28"/>
  <c r="AX27" i="28"/>
  <c r="AX24" i="28"/>
  <c r="AX21" i="28"/>
  <c r="AX18" i="28"/>
  <c r="BC36" i="31"/>
  <c r="BC51" i="32"/>
  <c r="BC42" i="32"/>
  <c r="AL30" i="32"/>
  <c r="H30" i="32" s="1"/>
  <c r="AL21" i="32"/>
  <c r="H21" i="32" s="1"/>
  <c r="BB36" i="34"/>
  <c r="BG33" i="34"/>
  <c r="BB30" i="34"/>
  <c r="BG27" i="34"/>
  <c r="BB21" i="34"/>
  <c r="BB48" i="35"/>
  <c r="BB42" i="35"/>
  <c r="BB39" i="35"/>
  <c r="BB33" i="35"/>
  <c r="BB24" i="35"/>
  <c r="BB18" i="35"/>
  <c r="BB51" i="36"/>
  <c r="BB36" i="36"/>
  <c r="BB33" i="36"/>
  <c r="BB18" i="36"/>
  <c r="BB42" i="37"/>
  <c r="BB33" i="37"/>
  <c r="BB21" i="37"/>
  <c r="BB45" i="38"/>
  <c r="BB33" i="38"/>
  <c r="BB30" i="38"/>
  <c r="BB27" i="38"/>
  <c r="BB24" i="38"/>
  <c r="BG48" i="39"/>
  <c r="BB45" i="39"/>
  <c r="BB39" i="39"/>
  <c r="BB18" i="39"/>
  <c r="BB48" i="40"/>
  <c r="BB36" i="40"/>
  <c r="BB24" i="40"/>
  <c r="BB45" i="41"/>
  <c r="BB33" i="41"/>
  <c r="BB21" i="41"/>
  <c r="BG42" i="42"/>
  <c r="BB39" i="42"/>
  <c r="BB30" i="42"/>
  <c r="BB21" i="42"/>
  <c r="BB48" i="43"/>
  <c r="AT33" i="43"/>
  <c r="J33" i="43" s="1"/>
  <c r="AU33" i="43" s="1"/>
  <c r="AV33" i="43" s="1"/>
  <c r="AW33" i="43" s="1"/>
  <c r="AZ33" i="43" s="1"/>
  <c r="F33" i="43" s="1"/>
  <c r="BC33" i="43" s="1"/>
  <c r="G33" i="43" s="1"/>
  <c r="BB51" i="44"/>
  <c r="BG42" i="44"/>
  <c r="BG30" i="44"/>
  <c r="BB27" i="44"/>
  <c r="BB21" i="44"/>
  <c r="BB51" i="45"/>
  <c r="AT42" i="45"/>
  <c r="J42" i="45" s="1"/>
  <c r="AU42" i="45" s="1"/>
  <c r="AV42" i="45" s="1"/>
  <c r="AW42" i="45" s="1"/>
  <c r="AZ42" i="45" s="1"/>
  <c r="F42" i="45" s="1"/>
  <c r="BC42" i="45" s="1"/>
  <c r="G42" i="45" s="1"/>
  <c r="BB36" i="45"/>
  <c r="BG33" i="45"/>
  <c r="BB30" i="45"/>
  <c r="BG18" i="45"/>
  <c r="AZ27" i="47"/>
  <c r="BF36" i="68"/>
  <c r="BH36" i="68" s="1"/>
  <c r="BF39" i="62"/>
  <c r="BH39" i="62" s="1"/>
  <c r="BB36" i="83"/>
  <c r="BD36" i="83" s="1"/>
  <c r="AZ27" i="94"/>
  <c r="BA27" i="94"/>
  <c r="BA18" i="87"/>
  <c r="AZ18" i="87"/>
  <c r="AY42" i="74"/>
  <c r="G42" i="74" s="1"/>
  <c r="BB42" i="74"/>
  <c r="BD42" i="74" s="1"/>
  <c r="I48" i="48"/>
  <c r="AR48" i="48"/>
  <c r="AS48" i="48" s="1"/>
  <c r="AV48" i="48" s="1"/>
  <c r="F48" i="48" s="1"/>
  <c r="AV33" i="68"/>
  <c r="AW33" i="68" s="1"/>
  <c r="AZ33" i="68" s="1"/>
  <c r="F33" i="68" s="1"/>
  <c r="I33" i="68"/>
  <c r="AY48" i="74"/>
  <c r="G48" i="74" s="1"/>
  <c r="BB48" i="74"/>
  <c r="BD48" i="74" s="1"/>
  <c r="AV33" i="66"/>
  <c r="AW33" i="66" s="1"/>
  <c r="AZ33" i="66" s="1"/>
  <c r="F33" i="66" s="1"/>
  <c r="I33" i="66"/>
  <c r="AR39" i="47"/>
  <c r="AS39" i="47" s="1"/>
  <c r="AV39" i="47" s="1"/>
  <c r="F39" i="47" s="1"/>
  <c r="I39" i="47"/>
  <c r="I27" i="70"/>
  <c r="AV27" i="70"/>
  <c r="AW27" i="70" s="1"/>
  <c r="AZ27" i="70" s="1"/>
  <c r="F27" i="70" s="1"/>
  <c r="BG51" i="33"/>
  <c r="BG48" i="33"/>
  <c r="BG45" i="33"/>
  <c r="BG39" i="33"/>
  <c r="BG36" i="33"/>
  <c r="BB33" i="33"/>
  <c r="BG33" i="33"/>
  <c r="BB30" i="33"/>
  <c r="BB27" i="33"/>
  <c r="BB24" i="33"/>
  <c r="BB21" i="33"/>
  <c r="BB18" i="33"/>
  <c r="AT45" i="34"/>
  <c r="J45" i="34" s="1"/>
  <c r="AU45" i="34" s="1"/>
  <c r="BG45" i="34"/>
  <c r="AP36" i="34"/>
  <c r="H36" i="34" s="1"/>
  <c r="BG30" i="34"/>
  <c r="BG21" i="34"/>
  <c r="AT51" i="35"/>
  <c r="J51" i="35" s="1"/>
  <c r="AU51" i="35" s="1"/>
  <c r="AP48" i="35"/>
  <c r="H48" i="35" s="1"/>
  <c r="AT45" i="35"/>
  <c r="J45" i="35" s="1"/>
  <c r="AU45" i="35" s="1"/>
  <c r="AV45" i="35" s="1"/>
  <c r="AW45" i="35" s="1"/>
  <c r="AZ45" i="35" s="1"/>
  <c r="F45" i="35" s="1"/>
  <c r="BC45" i="35" s="1"/>
  <c r="G45" i="35" s="1"/>
  <c r="AP39" i="35"/>
  <c r="H39" i="35" s="1"/>
  <c r="AP33" i="35"/>
  <c r="H33" i="35" s="1"/>
  <c r="AT27" i="35"/>
  <c r="J27" i="35" s="1"/>
  <c r="AU27" i="35" s="1"/>
  <c r="AV27" i="35" s="1"/>
  <c r="AW27" i="35" s="1"/>
  <c r="AZ27" i="35" s="1"/>
  <c r="F27" i="35" s="1"/>
  <c r="BC27" i="35" s="1"/>
  <c r="G27" i="35" s="1"/>
  <c r="AP24" i="35"/>
  <c r="H24" i="35" s="1"/>
  <c r="AT45" i="37"/>
  <c r="J45" i="37" s="1"/>
  <c r="AU45" i="37" s="1"/>
  <c r="AP42" i="37"/>
  <c r="H42" i="37" s="1"/>
  <c r="AP33" i="37"/>
  <c r="H33" i="37" s="1"/>
  <c r="BG30" i="38"/>
  <c r="AP45" i="39"/>
  <c r="H45" i="39" s="1"/>
  <c r="AT42" i="39"/>
  <c r="J42" i="39" s="1"/>
  <c r="AU42" i="39" s="1"/>
  <c r="AV42" i="39" s="1"/>
  <c r="AW42" i="39" s="1"/>
  <c r="AZ42" i="39" s="1"/>
  <c r="F42" i="39" s="1"/>
  <c r="BC42" i="39" s="1"/>
  <c r="G42" i="39" s="1"/>
  <c r="AP39" i="39"/>
  <c r="H39" i="39" s="1"/>
  <c r="BG27" i="39"/>
  <c r="AT21" i="39"/>
  <c r="J21" i="39" s="1"/>
  <c r="AU21" i="39" s="1"/>
  <c r="BF21" i="39" s="1"/>
  <c r="BB51" i="40"/>
  <c r="BB39" i="40"/>
  <c r="BB27" i="40"/>
  <c r="AP33" i="41"/>
  <c r="H33" i="41" s="1"/>
  <c r="AP39" i="42"/>
  <c r="H39" i="42" s="1"/>
  <c r="AP30" i="42"/>
  <c r="H30" i="42" s="1"/>
  <c r="BG21" i="42"/>
  <c r="AP51" i="44"/>
  <c r="H51" i="44" s="1"/>
  <c r="BG36" i="44"/>
  <c r="AP27" i="44"/>
  <c r="H27" i="44" s="1"/>
  <c r="AP21" i="44"/>
  <c r="H21" i="44" s="1"/>
  <c r="AP36" i="45"/>
  <c r="H36" i="45" s="1"/>
  <c r="AP30" i="45"/>
  <c r="H30" i="45" s="1"/>
  <c r="BB51" i="51"/>
  <c r="BD51" i="51" s="1"/>
  <c r="BF45" i="68"/>
  <c r="BH45" i="68" s="1"/>
  <c r="BF51" i="73"/>
  <c r="BH51" i="73" s="1"/>
  <c r="BB27" i="83"/>
  <c r="BD27" i="83" s="1"/>
  <c r="BB45" i="83"/>
  <c r="BD45" i="83" s="1"/>
  <c r="I21" i="50"/>
  <c r="AR21" i="50"/>
  <c r="AS21" i="50" s="1"/>
  <c r="AV21" i="50" s="1"/>
  <c r="F21" i="50" s="1"/>
  <c r="I18" i="71"/>
  <c r="AV18" i="71"/>
  <c r="AW18" i="71" s="1"/>
  <c r="AZ18" i="71" s="1"/>
  <c r="F18" i="71" s="1"/>
  <c r="BG48" i="37"/>
  <c r="BG30" i="37"/>
  <c r="BG18" i="37"/>
  <c r="BG24" i="39"/>
  <c r="BG30" i="41"/>
  <c r="AT45" i="45"/>
  <c r="J45" i="45" s="1"/>
  <c r="AU45" i="45" s="1"/>
  <c r="AV45" i="45" s="1"/>
  <c r="AW45" i="45" s="1"/>
  <c r="AZ45" i="45" s="1"/>
  <c r="F45" i="45" s="1"/>
  <c r="BC45" i="45" s="1"/>
  <c r="G45" i="45" s="1"/>
  <c r="BG30" i="45"/>
  <c r="AT24" i="45"/>
  <c r="J24" i="45" s="1"/>
  <c r="AU24" i="45" s="1"/>
  <c r="AV24" i="45" s="1"/>
  <c r="AW24" i="45" s="1"/>
  <c r="AZ24" i="45" s="1"/>
  <c r="F24" i="45" s="1"/>
  <c r="BC24" i="45" s="1"/>
  <c r="G24" i="45" s="1"/>
  <c r="BB36" i="53"/>
  <c r="BD36" i="53" s="1"/>
  <c r="BA51" i="94"/>
  <c r="AZ51" i="94"/>
  <c r="AR33" i="58"/>
  <c r="AS33" i="58" s="1"/>
  <c r="AV33" i="58" s="1"/>
  <c r="F33" i="58" s="1"/>
  <c r="AY33" i="58" s="1"/>
  <c r="G33" i="58" s="1"/>
  <c r="I33" i="58"/>
  <c r="AR30" i="59"/>
  <c r="AS30" i="59" s="1"/>
  <c r="AV30" i="59" s="1"/>
  <c r="F30" i="59" s="1"/>
  <c r="AY30" i="59" s="1"/>
  <c r="G30" i="59" s="1"/>
  <c r="I48" i="53"/>
  <c r="AR48" i="53"/>
  <c r="AS48" i="53" s="1"/>
  <c r="AV48" i="53" s="1"/>
  <c r="F48" i="53" s="1"/>
  <c r="BA18" i="94"/>
  <c r="AZ18" i="94"/>
  <c r="AV30" i="63"/>
  <c r="AW30" i="63" s="1"/>
  <c r="AZ30" i="63" s="1"/>
  <c r="F30" i="63" s="1"/>
  <c r="I30" i="63"/>
  <c r="BA36" i="89"/>
  <c r="AZ36" i="89"/>
  <c r="BA39" i="89"/>
  <c r="AZ39" i="89"/>
  <c r="BA24" i="88"/>
  <c r="AZ24" i="88"/>
  <c r="BA30" i="88"/>
  <c r="AZ30" i="88"/>
  <c r="AZ33" i="87"/>
  <c r="BA33" i="87"/>
  <c r="BA48" i="96"/>
  <c r="AZ48" i="96"/>
  <c r="AZ42" i="94"/>
  <c r="BA42" i="94"/>
  <c r="AZ30" i="94"/>
  <c r="BA30" i="94"/>
  <c r="AZ51" i="95"/>
  <c r="BA51" i="95"/>
  <c r="BA45" i="95"/>
  <c r="AZ45" i="95"/>
  <c r="BA18" i="95"/>
  <c r="AZ18" i="95"/>
  <c r="BA48" i="93"/>
  <c r="AZ48" i="93"/>
  <c r="BA36" i="91"/>
  <c r="AZ36" i="91"/>
  <c r="BA51" i="91"/>
  <c r="AZ51" i="91"/>
  <c r="BB39" i="84"/>
  <c r="BD39" i="84" s="1"/>
  <c r="AZ33" i="84"/>
  <c r="BA33" i="84"/>
  <c r="BA39" i="84"/>
  <c r="AZ39" i="84"/>
  <c r="AY27" i="84"/>
  <c r="G27" i="84" s="1"/>
  <c r="BB27" i="84"/>
  <c r="BD27" i="84" s="1"/>
  <c r="BB33" i="84"/>
  <c r="BD33" i="84" s="1"/>
  <c r="BB39" i="82"/>
  <c r="BD39" i="82" s="1"/>
  <c r="BA39" i="82"/>
  <c r="AZ39" i="82"/>
  <c r="AZ36" i="82"/>
  <c r="BA36" i="82"/>
  <c r="AY42" i="81"/>
  <c r="G42" i="81" s="1"/>
  <c r="BB42" i="81"/>
  <c r="BD42" i="81" s="1"/>
  <c r="BA30" i="81"/>
  <c r="AZ30" i="81"/>
  <c r="AY30" i="80"/>
  <c r="G30" i="80" s="1"/>
  <c r="BB30" i="80"/>
  <c r="BD30" i="80" s="1"/>
  <c r="AY42" i="80"/>
  <c r="G42" i="80" s="1"/>
  <c r="BB42" i="80"/>
  <c r="BD42" i="80" s="1"/>
  <c r="BB18" i="80"/>
  <c r="BD18" i="80" s="1"/>
  <c r="BB42" i="77"/>
  <c r="BD42" i="77" s="1"/>
  <c r="BB45" i="76"/>
  <c r="BD45" i="76" s="1"/>
  <c r="BA48" i="83"/>
  <c r="AZ48" i="83"/>
  <c r="BA36" i="83"/>
  <c r="AZ36" i="83"/>
  <c r="AY39" i="83"/>
  <c r="G39" i="83" s="1"/>
  <c r="BB39" i="83"/>
  <c r="BD39" i="83" s="1"/>
  <c r="BB48" i="83"/>
  <c r="BD48" i="83" s="1"/>
  <c r="BA27" i="83"/>
  <c r="AZ27" i="83"/>
  <c r="BA45" i="83"/>
  <c r="AZ45" i="83"/>
  <c r="AY30" i="83"/>
  <c r="G30" i="83" s="1"/>
  <c r="BB30" i="83"/>
  <c r="BD30" i="83" s="1"/>
  <c r="BA21" i="82"/>
  <c r="AZ21" i="82"/>
  <c r="BA30" i="82"/>
  <c r="AZ30" i="82"/>
  <c r="BB21" i="82"/>
  <c r="BD21" i="82" s="1"/>
  <c r="BA24" i="82"/>
  <c r="AZ24" i="82"/>
  <c r="BB24" i="82"/>
  <c r="BD24" i="82" s="1"/>
  <c r="BA18" i="80"/>
  <c r="AZ18" i="80"/>
  <c r="BA51" i="77"/>
  <c r="AZ51" i="77"/>
  <c r="BA27" i="77"/>
  <c r="AZ27" i="77"/>
  <c r="BA36" i="77"/>
  <c r="AZ36" i="77"/>
  <c r="BA48" i="77"/>
  <c r="AZ48" i="77"/>
  <c r="BB27" i="77"/>
  <c r="BD27" i="77" s="1"/>
  <c r="BB48" i="77"/>
  <c r="BD48" i="77" s="1"/>
  <c r="BA18" i="77"/>
  <c r="AZ18" i="77"/>
  <c r="BB51" i="77"/>
  <c r="BD51" i="77" s="1"/>
  <c r="BA39" i="77"/>
  <c r="AZ39" i="77"/>
  <c r="BA42" i="77"/>
  <c r="AZ42" i="77"/>
  <c r="BA24" i="77"/>
  <c r="AZ24" i="77"/>
  <c r="BB18" i="77"/>
  <c r="BD18" i="77" s="1"/>
  <c r="BB36" i="77"/>
  <c r="BD36" i="77" s="1"/>
  <c r="BA33" i="76"/>
  <c r="AZ33" i="76"/>
  <c r="BA30" i="76"/>
  <c r="AZ30" i="76"/>
  <c r="AY21" i="76"/>
  <c r="G21" i="76" s="1"/>
  <c r="BB21" i="76"/>
  <c r="BD21" i="76" s="1"/>
  <c r="BA45" i="76"/>
  <c r="AZ45" i="76"/>
  <c r="AY18" i="76"/>
  <c r="G18" i="76" s="1"/>
  <c r="BB18" i="76"/>
  <c r="BD18" i="76" s="1"/>
  <c r="AY39" i="76"/>
  <c r="G39" i="76" s="1"/>
  <c r="BB39" i="76"/>
  <c r="BD39" i="76" s="1"/>
  <c r="BA24" i="76"/>
  <c r="AZ24" i="76"/>
  <c r="BB33" i="76"/>
  <c r="BD33" i="76" s="1"/>
  <c r="BB24" i="76"/>
  <c r="BD24" i="76" s="1"/>
  <c r="AP18" i="33"/>
  <c r="H18" i="33" s="1"/>
  <c r="AR48" i="61"/>
  <c r="AS48" i="61" s="1"/>
  <c r="AV48" i="61" s="1"/>
  <c r="F48" i="61" s="1"/>
  <c r="I48" i="61"/>
  <c r="AR39" i="61"/>
  <c r="AS39" i="61" s="1"/>
  <c r="AV39" i="61" s="1"/>
  <c r="F39" i="61" s="1"/>
  <c r="AY39" i="61" s="1"/>
  <c r="G39" i="61" s="1"/>
  <c r="I39" i="61"/>
  <c r="BB18" i="61"/>
  <c r="BD18" i="61" s="1"/>
  <c r="I21" i="73"/>
  <c r="AV21" i="73"/>
  <c r="AW21" i="73" s="1"/>
  <c r="AZ21" i="73" s="1"/>
  <c r="F21" i="73" s="1"/>
  <c r="BC21" i="73" s="1"/>
  <c r="G21" i="73" s="1"/>
  <c r="I36" i="73"/>
  <c r="AV36" i="73"/>
  <c r="AW36" i="73" s="1"/>
  <c r="AZ36" i="73" s="1"/>
  <c r="F36" i="73" s="1"/>
  <c r="BC36" i="73" s="1"/>
  <c r="G36" i="73" s="1"/>
  <c r="AV18" i="73"/>
  <c r="AW18" i="73" s="1"/>
  <c r="AZ18" i="73" s="1"/>
  <c r="F18" i="73" s="1"/>
  <c r="BC18" i="73" s="1"/>
  <c r="G18" i="73" s="1"/>
  <c r="I18" i="73"/>
  <c r="BF18" i="73"/>
  <c r="BH18" i="73" s="1"/>
  <c r="AZ24" i="50"/>
  <c r="I39" i="50"/>
  <c r="AR39" i="50"/>
  <c r="AS39" i="50" s="1"/>
  <c r="AV39" i="50" s="1"/>
  <c r="F39" i="50" s="1"/>
  <c r="I18" i="50"/>
  <c r="AR18" i="50"/>
  <c r="AS18" i="50" s="1"/>
  <c r="AV18" i="50" s="1"/>
  <c r="F18" i="50" s="1"/>
  <c r="I45" i="59"/>
  <c r="AR45" i="59"/>
  <c r="AS45" i="59" s="1"/>
  <c r="AV45" i="59" s="1"/>
  <c r="F45" i="59" s="1"/>
  <c r="AY45" i="59" s="1"/>
  <c r="G45" i="59" s="1"/>
  <c r="I27" i="59"/>
  <c r="AR27" i="59"/>
  <c r="AS27" i="59" s="1"/>
  <c r="AV27" i="59" s="1"/>
  <c r="F27" i="59" s="1"/>
  <c r="AY27" i="59" s="1"/>
  <c r="G27" i="59" s="1"/>
  <c r="AR33" i="59"/>
  <c r="AS33" i="59" s="1"/>
  <c r="AV33" i="59" s="1"/>
  <c r="F33" i="59" s="1"/>
  <c r="I33" i="59"/>
  <c r="AR33" i="51"/>
  <c r="AS33" i="51" s="1"/>
  <c r="AV33" i="51" s="1"/>
  <c r="F33" i="51" s="1"/>
  <c r="AY33" i="51" s="1"/>
  <c r="G33" i="51" s="1"/>
  <c r="I33" i="51"/>
  <c r="I36" i="51"/>
  <c r="AR36" i="51"/>
  <c r="AS36" i="51" s="1"/>
  <c r="AV36" i="51" s="1"/>
  <c r="F36" i="51" s="1"/>
  <c r="AY36" i="51" s="1"/>
  <c r="G36" i="51" s="1"/>
  <c r="AR30" i="51"/>
  <c r="AS30" i="51" s="1"/>
  <c r="AV30" i="51" s="1"/>
  <c r="F30" i="51" s="1"/>
  <c r="AY30" i="51" s="1"/>
  <c r="G30" i="51" s="1"/>
  <c r="I30" i="51"/>
  <c r="I45" i="48"/>
  <c r="AR45" i="48"/>
  <c r="AS45" i="48" s="1"/>
  <c r="AV45" i="48" s="1"/>
  <c r="F45" i="48" s="1"/>
  <c r="AY45" i="48" s="1"/>
  <c r="G45" i="48" s="1"/>
  <c r="AR21" i="48"/>
  <c r="AS21" i="48" s="1"/>
  <c r="AV21" i="48" s="1"/>
  <c r="F21" i="48" s="1"/>
  <c r="AY21" i="48" s="1"/>
  <c r="G21" i="48" s="1"/>
  <c r="I21" i="48"/>
  <c r="AR24" i="48"/>
  <c r="AS24" i="48" s="1"/>
  <c r="AV24" i="48" s="1"/>
  <c r="F24" i="48" s="1"/>
  <c r="I24" i="48"/>
  <c r="AR30" i="48"/>
  <c r="AS30" i="48" s="1"/>
  <c r="AV30" i="48" s="1"/>
  <c r="F30" i="48" s="1"/>
  <c r="AY30" i="48" s="1"/>
  <c r="G30" i="48" s="1"/>
  <c r="I30" i="48"/>
  <c r="I27" i="48"/>
  <c r="AR27" i="48"/>
  <c r="AS27" i="48" s="1"/>
  <c r="AV27" i="48" s="1"/>
  <c r="F27" i="48" s="1"/>
  <c r="BB30" i="48"/>
  <c r="BD30" i="48" s="1"/>
  <c r="AR33" i="49"/>
  <c r="AS33" i="49" s="1"/>
  <c r="AV33" i="49" s="1"/>
  <c r="F33" i="49" s="1"/>
  <c r="AY33" i="49" s="1"/>
  <c r="G33" i="49" s="1"/>
  <c r="I33" i="49"/>
  <c r="AR51" i="49"/>
  <c r="AS51" i="49" s="1"/>
  <c r="AV51" i="49" s="1"/>
  <c r="F51" i="49" s="1"/>
  <c r="AY51" i="49" s="1"/>
  <c r="G51" i="49" s="1"/>
  <c r="I51" i="49"/>
  <c r="AR27" i="49"/>
  <c r="AS27" i="49" s="1"/>
  <c r="AV27" i="49" s="1"/>
  <c r="F27" i="49" s="1"/>
  <c r="AY27" i="49" s="1"/>
  <c r="G27" i="49" s="1"/>
  <c r="I27" i="49"/>
  <c r="AR30" i="49"/>
  <c r="AS30" i="49" s="1"/>
  <c r="AV30" i="49" s="1"/>
  <c r="F30" i="49" s="1"/>
  <c r="AY30" i="49" s="1"/>
  <c r="G30" i="49" s="1"/>
  <c r="I30" i="49"/>
  <c r="I51" i="64"/>
  <c r="AV51" i="64"/>
  <c r="AW51" i="64" s="1"/>
  <c r="AZ51" i="64" s="1"/>
  <c r="F51" i="64" s="1"/>
  <c r="BC51" i="64" s="1"/>
  <c r="G51" i="64" s="1"/>
  <c r="BF36" i="64"/>
  <c r="BH36" i="64" s="1"/>
  <c r="BF39" i="64"/>
  <c r="BH39" i="64" s="1"/>
  <c r="AV39" i="63"/>
  <c r="AW39" i="63" s="1"/>
  <c r="AZ39" i="63" s="1"/>
  <c r="F39" i="63" s="1"/>
  <c r="BC39" i="63" s="1"/>
  <c r="G39" i="63" s="1"/>
  <c r="I39" i="63"/>
  <c r="BF48" i="63"/>
  <c r="BH48" i="63" s="1"/>
  <c r="I18" i="63"/>
  <c r="AV18" i="63"/>
  <c r="AW18" i="63" s="1"/>
  <c r="AZ18" i="63" s="1"/>
  <c r="F18" i="63" s="1"/>
  <c r="BC18" i="63" s="1"/>
  <c r="G18" i="63" s="1"/>
  <c r="AV36" i="62"/>
  <c r="AW36" i="62" s="1"/>
  <c r="AZ36" i="62" s="1"/>
  <c r="F36" i="62" s="1"/>
  <c r="BC36" i="62" s="1"/>
  <c r="G36" i="62" s="1"/>
  <c r="I36" i="62"/>
  <c r="BF36" i="62"/>
  <c r="BH36" i="62" s="1"/>
  <c r="AV33" i="62"/>
  <c r="AW33" i="62" s="1"/>
  <c r="AZ33" i="62" s="1"/>
  <c r="F33" i="62" s="1"/>
  <c r="BC33" i="62" s="1"/>
  <c r="G33" i="62" s="1"/>
  <c r="I33" i="62"/>
  <c r="BF24" i="62"/>
  <c r="BH24" i="62" s="1"/>
  <c r="AV51" i="70"/>
  <c r="AW51" i="70" s="1"/>
  <c r="AZ51" i="70" s="1"/>
  <c r="F51" i="70" s="1"/>
  <c r="BC51" i="70" s="1"/>
  <c r="G51" i="70" s="1"/>
  <c r="I51" i="70"/>
  <c r="BF18" i="70"/>
  <c r="BH18" i="70" s="1"/>
  <c r="AV27" i="71"/>
  <c r="AW27" i="71" s="1"/>
  <c r="AZ27" i="71" s="1"/>
  <c r="F27" i="71" s="1"/>
  <c r="BC27" i="71" s="1"/>
  <c r="G27" i="71" s="1"/>
  <c r="I27" i="71"/>
  <c r="AV51" i="71"/>
  <c r="AW51" i="71" s="1"/>
  <c r="AZ51" i="71" s="1"/>
  <c r="F51" i="71" s="1"/>
  <c r="BC51" i="71" s="1"/>
  <c r="G51" i="71" s="1"/>
  <c r="I51" i="71"/>
  <c r="AV33" i="71"/>
  <c r="AW33" i="71" s="1"/>
  <c r="AZ33" i="71" s="1"/>
  <c r="F33" i="71" s="1"/>
  <c r="I33" i="71"/>
  <c r="AV24" i="71"/>
  <c r="AW24" i="71" s="1"/>
  <c r="AZ24" i="71" s="1"/>
  <c r="F24" i="71" s="1"/>
  <c r="I24" i="71"/>
  <c r="AV30" i="71"/>
  <c r="AW30" i="71" s="1"/>
  <c r="AZ30" i="71" s="1"/>
  <c r="F30" i="71" s="1"/>
  <c r="BC30" i="71" s="1"/>
  <c r="G30" i="71" s="1"/>
  <c r="I30" i="71"/>
  <c r="BF48" i="72"/>
  <c r="BH48" i="72" s="1"/>
  <c r="BF18" i="72"/>
  <c r="BH18" i="72" s="1"/>
  <c r="AR48" i="54"/>
  <c r="AS48" i="54" s="1"/>
  <c r="AV48" i="54" s="1"/>
  <c r="F48" i="54" s="1"/>
  <c r="I48" i="54"/>
  <c r="AR42" i="54"/>
  <c r="AS42" i="54" s="1"/>
  <c r="AV42" i="54" s="1"/>
  <c r="F42" i="54" s="1"/>
  <c r="AY42" i="54" s="1"/>
  <c r="G42" i="54" s="1"/>
  <c r="I42" i="54"/>
  <c r="I21" i="57"/>
  <c r="AR21" i="57"/>
  <c r="AS21" i="57" s="1"/>
  <c r="AV21" i="57" s="1"/>
  <c r="F21" i="57" s="1"/>
  <c r="I45" i="57"/>
  <c r="AR45" i="57"/>
  <c r="AS45" i="57" s="1"/>
  <c r="AV45" i="57" s="1"/>
  <c r="F45" i="57" s="1"/>
  <c r="AR33" i="57"/>
  <c r="AS33" i="57" s="1"/>
  <c r="AV33" i="57" s="1"/>
  <c r="F33" i="57" s="1"/>
  <c r="I33" i="57"/>
  <c r="AY24" i="57"/>
  <c r="G24" i="57" s="1"/>
  <c r="BB24" i="57"/>
  <c r="BD24" i="57" s="1"/>
  <c r="AR36" i="58"/>
  <c r="AS36" i="58" s="1"/>
  <c r="AV36" i="58" s="1"/>
  <c r="F36" i="58" s="1"/>
  <c r="AY36" i="58" s="1"/>
  <c r="G36" i="58" s="1"/>
  <c r="I36" i="58"/>
  <c r="AR39" i="58"/>
  <c r="AS39" i="58" s="1"/>
  <c r="AV39" i="58" s="1"/>
  <c r="F39" i="58" s="1"/>
  <c r="AY39" i="58" s="1"/>
  <c r="G39" i="58" s="1"/>
  <c r="I39" i="58"/>
  <c r="AR33" i="53"/>
  <c r="AS33" i="53" s="1"/>
  <c r="AV33" i="53" s="1"/>
  <c r="F33" i="53" s="1"/>
  <c r="AY33" i="53" s="1"/>
  <c r="G33" i="53" s="1"/>
  <c r="I33" i="53"/>
  <c r="I21" i="53"/>
  <c r="AR21" i="53"/>
  <c r="AS21" i="53" s="1"/>
  <c r="AV21" i="53" s="1"/>
  <c r="F21" i="53" s="1"/>
  <c r="AY21" i="53" s="1"/>
  <c r="G21" i="53" s="1"/>
  <c r="I45" i="53"/>
  <c r="AR45" i="53"/>
  <c r="AS45" i="53" s="1"/>
  <c r="AV45" i="53" s="1"/>
  <c r="F45" i="53" s="1"/>
  <c r="BB48" i="56"/>
  <c r="BD48" i="56" s="1"/>
  <c r="BB39" i="56"/>
  <c r="BD39" i="56" s="1"/>
  <c r="AR21" i="55"/>
  <c r="AS21" i="55" s="1"/>
  <c r="AV21" i="55" s="1"/>
  <c r="F21" i="55" s="1"/>
  <c r="AY21" i="55" s="1"/>
  <c r="G21" i="55" s="1"/>
  <c r="I21" i="55"/>
  <c r="AR36" i="55"/>
  <c r="AS36" i="55" s="1"/>
  <c r="AV36" i="55" s="1"/>
  <c r="F36" i="55" s="1"/>
  <c r="I36" i="55"/>
  <c r="AV33" i="67"/>
  <c r="AW33" i="67" s="1"/>
  <c r="AZ33" i="67" s="1"/>
  <c r="F33" i="67" s="1"/>
  <c r="BC33" i="67" s="1"/>
  <c r="G33" i="67" s="1"/>
  <c r="I33" i="67"/>
  <c r="AV21" i="67"/>
  <c r="AW21" i="67" s="1"/>
  <c r="AZ21" i="67" s="1"/>
  <c r="F21" i="67" s="1"/>
  <c r="I21" i="67"/>
  <c r="AV45" i="67"/>
  <c r="AW45" i="67" s="1"/>
  <c r="AZ45" i="67" s="1"/>
  <c r="F45" i="67" s="1"/>
  <c r="I45" i="67"/>
  <c r="AV39" i="69"/>
  <c r="AW39" i="69" s="1"/>
  <c r="AZ39" i="69" s="1"/>
  <c r="F39" i="69" s="1"/>
  <c r="BC39" i="69" s="1"/>
  <c r="G39" i="69" s="1"/>
  <c r="I39" i="69"/>
  <c r="AV42" i="69"/>
  <c r="AW42" i="69" s="1"/>
  <c r="AZ42" i="69" s="1"/>
  <c r="F42" i="69" s="1"/>
  <c r="BC42" i="69" s="1"/>
  <c r="G42" i="69" s="1"/>
  <c r="I42" i="69"/>
  <c r="AV45" i="69"/>
  <c r="AW45" i="69" s="1"/>
  <c r="AZ45" i="69" s="1"/>
  <c r="F45" i="69" s="1"/>
  <c r="BC45" i="69" s="1"/>
  <c r="G45" i="69" s="1"/>
  <c r="I45" i="69"/>
  <c r="AV21" i="69"/>
  <c r="AW21" i="69" s="1"/>
  <c r="AZ21" i="69" s="1"/>
  <c r="F21" i="69" s="1"/>
  <c r="I21" i="69"/>
  <c r="I18" i="69"/>
  <c r="AV18" i="69"/>
  <c r="AW18" i="69" s="1"/>
  <c r="AZ18" i="69" s="1"/>
  <c r="F18" i="69" s="1"/>
  <c r="I39" i="68"/>
  <c r="AV39" i="68"/>
  <c r="AW39" i="68" s="1"/>
  <c r="AZ39" i="68" s="1"/>
  <c r="F39" i="68" s="1"/>
  <c r="BD36" i="68"/>
  <c r="I51" i="68"/>
  <c r="AV51" i="68"/>
  <c r="AW51" i="68" s="1"/>
  <c r="AZ51" i="68" s="1"/>
  <c r="F51" i="68" s="1"/>
  <c r="AV18" i="68"/>
  <c r="AW18" i="68" s="1"/>
  <c r="AZ18" i="68" s="1"/>
  <c r="F18" i="68" s="1"/>
  <c r="I18" i="68"/>
  <c r="I42" i="65"/>
  <c r="AV42" i="65"/>
  <c r="AW42" i="65" s="1"/>
  <c r="AZ42" i="65" s="1"/>
  <c r="F42" i="65" s="1"/>
  <c r="BF51" i="65"/>
  <c r="BH51" i="65" s="1"/>
  <c r="AV39" i="66"/>
  <c r="AW39" i="66" s="1"/>
  <c r="AZ39" i="66" s="1"/>
  <c r="F39" i="66" s="1"/>
  <c r="BC39" i="66" s="1"/>
  <c r="G39" i="66" s="1"/>
  <c r="I39" i="66"/>
  <c r="I51" i="66"/>
  <c r="AV51" i="66"/>
  <c r="AW51" i="66" s="1"/>
  <c r="AZ51" i="66" s="1"/>
  <c r="F51" i="66" s="1"/>
  <c r="AV36" i="66"/>
  <c r="AW36" i="66" s="1"/>
  <c r="AZ36" i="66" s="1"/>
  <c r="F36" i="66" s="1"/>
  <c r="I36" i="66"/>
  <c r="BE27" i="73"/>
  <c r="BD27" i="73"/>
  <c r="BF27" i="73"/>
  <c r="BH27" i="73" s="1"/>
  <c r="BE45" i="72"/>
  <c r="BD45" i="72"/>
  <c r="I39" i="72"/>
  <c r="AV39" i="72"/>
  <c r="AW39" i="72" s="1"/>
  <c r="AZ39" i="72" s="1"/>
  <c r="F39" i="72" s="1"/>
  <c r="BC39" i="72" s="1"/>
  <c r="G39" i="72" s="1"/>
  <c r="I24" i="72"/>
  <c r="AV24" i="72"/>
  <c r="AW24" i="72" s="1"/>
  <c r="AZ24" i="72" s="1"/>
  <c r="F24" i="72" s="1"/>
  <c r="BC24" i="72" s="1"/>
  <c r="G24" i="72" s="1"/>
  <c r="BE51" i="72"/>
  <c r="BD51" i="72"/>
  <c r="I33" i="72"/>
  <c r="AV33" i="72"/>
  <c r="AW33" i="72" s="1"/>
  <c r="AZ33" i="72" s="1"/>
  <c r="F33" i="72" s="1"/>
  <c r="BF36" i="72"/>
  <c r="BH36" i="72" s="1"/>
  <c r="I42" i="72"/>
  <c r="AV42" i="72"/>
  <c r="AW42" i="72" s="1"/>
  <c r="AZ42" i="72" s="1"/>
  <c r="F42" i="72" s="1"/>
  <c r="BC42" i="72" s="1"/>
  <c r="G42" i="72" s="1"/>
  <c r="BE48" i="72"/>
  <c r="BD48" i="72"/>
  <c r="BE18" i="72"/>
  <c r="BD18" i="72"/>
  <c r="BE21" i="72"/>
  <c r="BD21" i="72"/>
  <c r="I30" i="72"/>
  <c r="AV30" i="72"/>
  <c r="AW30" i="72" s="1"/>
  <c r="AZ30" i="72" s="1"/>
  <c r="F30" i="72" s="1"/>
  <c r="I27" i="72"/>
  <c r="AV27" i="72"/>
  <c r="AW27" i="72" s="1"/>
  <c r="AZ27" i="72" s="1"/>
  <c r="F27" i="72" s="1"/>
  <c r="BC27" i="72" s="1"/>
  <c r="G27" i="72" s="1"/>
  <c r="BE36" i="72"/>
  <c r="BD36" i="72"/>
  <c r="BF51" i="72"/>
  <c r="BH51" i="72" s="1"/>
  <c r="BF27" i="72"/>
  <c r="BH27" i="72" s="1"/>
  <c r="BF45" i="72"/>
  <c r="BH45" i="72" s="1"/>
  <c r="BF21" i="72"/>
  <c r="BH21" i="72" s="1"/>
  <c r="BE18" i="70"/>
  <c r="BD18" i="70"/>
  <c r="I18" i="67"/>
  <c r="AV18" i="67"/>
  <c r="AW18" i="67" s="1"/>
  <c r="AZ18" i="67" s="1"/>
  <c r="F18" i="67" s="1"/>
  <c r="BE48" i="66"/>
  <c r="BD48" i="66"/>
  <c r="BE51" i="65"/>
  <c r="BD51" i="65"/>
  <c r="BE48" i="64"/>
  <c r="BD48" i="64"/>
  <c r="BF48" i="64"/>
  <c r="BH48" i="64" s="1"/>
  <c r="BE36" i="64"/>
  <c r="BD36" i="64"/>
  <c r="BE48" i="63"/>
  <c r="BD48" i="63"/>
  <c r="I18" i="62"/>
  <c r="AV18" i="62"/>
  <c r="AW18" i="62" s="1"/>
  <c r="AZ18" i="62" s="1"/>
  <c r="F18" i="62" s="1"/>
  <c r="BA18" i="61"/>
  <c r="AZ18" i="61"/>
  <c r="BA45" i="58"/>
  <c r="AZ45" i="58"/>
  <c r="I18" i="57"/>
  <c r="AR18" i="57"/>
  <c r="AS18" i="57" s="1"/>
  <c r="AV18" i="57" s="1"/>
  <c r="F18" i="57" s="1"/>
  <c r="AY18" i="57" s="1"/>
  <c r="G18" i="57" s="1"/>
  <c r="BA21" i="56"/>
  <c r="AZ21" i="56"/>
  <c r="BA24" i="56"/>
  <c r="AZ24" i="56"/>
  <c r="I36" i="56"/>
  <c r="AR36" i="56"/>
  <c r="AS36" i="56" s="1"/>
  <c r="AV36" i="56" s="1"/>
  <c r="F36" i="56" s="1"/>
  <c r="AY36" i="56" s="1"/>
  <c r="G36" i="56" s="1"/>
  <c r="BB24" i="56"/>
  <c r="BD24" i="56" s="1"/>
  <c r="I30" i="56"/>
  <c r="AR30" i="56"/>
  <c r="AS30" i="56" s="1"/>
  <c r="AV30" i="56" s="1"/>
  <c r="F30" i="56" s="1"/>
  <c r="AY30" i="56" s="1"/>
  <c r="G30" i="56" s="1"/>
  <c r="BA18" i="56"/>
  <c r="AZ18" i="56"/>
  <c r="I45" i="56"/>
  <c r="AR45" i="56"/>
  <c r="AS45" i="56" s="1"/>
  <c r="AV45" i="56" s="1"/>
  <c r="F45" i="56" s="1"/>
  <c r="BA48" i="56"/>
  <c r="AZ48" i="56"/>
  <c r="BA39" i="56"/>
  <c r="AZ39" i="56"/>
  <c r="I51" i="56"/>
  <c r="AR51" i="56"/>
  <c r="AS51" i="56" s="1"/>
  <c r="AV51" i="56" s="1"/>
  <c r="F51" i="56" s="1"/>
  <c r="AY51" i="56" s="1"/>
  <c r="G51" i="56" s="1"/>
  <c r="I42" i="56"/>
  <c r="AR42" i="56"/>
  <c r="AS42" i="56" s="1"/>
  <c r="AV42" i="56" s="1"/>
  <c r="F42" i="56" s="1"/>
  <c r="AY42" i="56" s="1"/>
  <c r="G42" i="56" s="1"/>
  <c r="I33" i="56"/>
  <c r="AR33" i="56"/>
  <c r="AS33" i="56" s="1"/>
  <c r="AV33" i="56" s="1"/>
  <c r="F33" i="56" s="1"/>
  <c r="I27" i="56"/>
  <c r="AR27" i="56"/>
  <c r="AS27" i="56" s="1"/>
  <c r="AV27" i="56" s="1"/>
  <c r="F27" i="56" s="1"/>
  <c r="BB21" i="56"/>
  <c r="BD21" i="56" s="1"/>
  <c r="BB18" i="56"/>
  <c r="BD18" i="56" s="1"/>
  <c r="BA18" i="55"/>
  <c r="AZ18" i="55"/>
  <c r="BB30" i="55"/>
  <c r="BD30" i="55" s="1"/>
  <c r="BA30" i="55"/>
  <c r="AZ30" i="55"/>
  <c r="BB18" i="55"/>
  <c r="BD18" i="55" s="1"/>
  <c r="BB27" i="53"/>
  <c r="BD27" i="53" s="1"/>
  <c r="BA39" i="53"/>
  <c r="AZ39" i="53"/>
  <c r="BA27" i="53"/>
  <c r="AZ27" i="53"/>
  <c r="BB39" i="53"/>
  <c r="BD39" i="53" s="1"/>
  <c r="BB27" i="50"/>
  <c r="BD27" i="50" s="1"/>
  <c r="BA27" i="50"/>
  <c r="AZ27" i="50"/>
  <c r="AR42" i="47"/>
  <c r="AS42" i="47" s="1"/>
  <c r="AV42" i="47" s="1"/>
  <c r="F42" i="47" s="1"/>
  <c r="AY42" i="47" s="1"/>
  <c r="G42" i="47" s="1"/>
  <c r="I42" i="47"/>
  <c r="AR45" i="47"/>
  <c r="AS45" i="47" s="1"/>
  <c r="AV45" i="47" s="1"/>
  <c r="F45" i="47" s="1"/>
  <c r="AY45" i="47" s="1"/>
  <c r="G45" i="47" s="1"/>
  <c r="I45" i="47"/>
  <c r="I24" i="47"/>
  <c r="AR24" i="47"/>
  <c r="AS24" i="47" s="1"/>
  <c r="AV24" i="47" s="1"/>
  <c r="F24" i="47" s="1"/>
  <c r="I18" i="47"/>
  <c r="AR18" i="47"/>
  <c r="AS18" i="47" s="1"/>
  <c r="AV18" i="47" s="1"/>
  <c r="F18" i="47" s="1"/>
  <c r="AY18" i="47" s="1"/>
  <c r="G18" i="47" s="1"/>
  <c r="I48" i="46"/>
  <c r="AR48" i="46"/>
  <c r="AS48" i="46" s="1"/>
  <c r="AV48" i="46" s="1"/>
  <c r="F48" i="46" s="1"/>
  <c r="AY48" i="46" s="1"/>
  <c r="G48" i="46" s="1"/>
  <c r="BA36" i="46"/>
  <c r="AZ36" i="46"/>
  <c r="I33" i="46"/>
  <c r="AR33" i="46"/>
  <c r="AS33" i="46" s="1"/>
  <c r="AV33" i="46" s="1"/>
  <c r="F33" i="46" s="1"/>
  <c r="I24" i="46"/>
  <c r="AR24" i="46"/>
  <c r="AS24" i="46" s="1"/>
  <c r="AV24" i="46" s="1"/>
  <c r="F24" i="46" s="1"/>
  <c r="AY24" i="46" s="1"/>
  <c r="G24" i="46" s="1"/>
  <c r="I18" i="46"/>
  <c r="AR18" i="46"/>
  <c r="AS18" i="46" s="1"/>
  <c r="AV18" i="46" s="1"/>
  <c r="F18" i="46" s="1"/>
  <c r="AY18" i="46" s="1"/>
  <c r="G18" i="46" s="1"/>
  <c r="I51" i="46"/>
  <c r="AR51" i="46"/>
  <c r="AS51" i="46" s="1"/>
  <c r="AV51" i="46" s="1"/>
  <c r="F51" i="46" s="1"/>
  <c r="AY51" i="46" s="1"/>
  <c r="G51" i="46" s="1"/>
  <c r="BB51" i="46"/>
  <c r="BD51" i="46" s="1"/>
  <c r="I21" i="46"/>
  <c r="AR21" i="46"/>
  <c r="AS21" i="46" s="1"/>
  <c r="AV21" i="46" s="1"/>
  <c r="F21" i="46" s="1"/>
  <c r="AY21" i="46" s="1"/>
  <c r="G21" i="46" s="1"/>
  <c r="I45" i="46"/>
  <c r="AR45" i="46"/>
  <c r="AS45" i="46" s="1"/>
  <c r="AV45" i="46" s="1"/>
  <c r="F45" i="46" s="1"/>
  <c r="BA30" i="46"/>
  <c r="AZ30" i="46"/>
  <c r="I27" i="46"/>
  <c r="AR27" i="46"/>
  <c r="AS27" i="46" s="1"/>
  <c r="AV27" i="46" s="1"/>
  <c r="F27" i="46" s="1"/>
  <c r="AY27" i="46" s="1"/>
  <c r="G27" i="46" s="1"/>
  <c r="I39" i="46"/>
  <c r="AR39" i="46"/>
  <c r="AS39" i="46" s="1"/>
  <c r="AV39" i="46" s="1"/>
  <c r="F39" i="46" s="1"/>
  <c r="I42" i="46"/>
  <c r="AR42" i="46"/>
  <c r="AS42" i="46" s="1"/>
  <c r="AV42" i="46" s="1"/>
  <c r="F42" i="46" s="1"/>
  <c r="BB30" i="46"/>
  <c r="BD30" i="46" s="1"/>
  <c r="BC21" i="32"/>
  <c r="AP51" i="32"/>
  <c r="J51" i="32" s="1"/>
  <c r="AQ51" i="32" s="1"/>
  <c r="BC45" i="32"/>
  <c r="AP42" i="32"/>
  <c r="J42" i="32" s="1"/>
  <c r="AQ42" i="32" s="1"/>
  <c r="BC24" i="32"/>
  <c r="AP48" i="32"/>
  <c r="J48" i="32" s="1"/>
  <c r="AQ48" i="32" s="1"/>
  <c r="AR48" i="32" s="1"/>
  <c r="AS48" i="32" s="1"/>
  <c r="AV48" i="32" s="1"/>
  <c r="F48" i="32" s="1"/>
  <c r="AY48" i="32" s="1"/>
  <c r="G48" i="32" s="1"/>
  <c r="AZ48" i="32" s="1"/>
  <c r="AP45" i="32"/>
  <c r="J45" i="32" s="1"/>
  <c r="AQ45" i="32" s="1"/>
  <c r="AR45" i="32" s="1"/>
  <c r="AS45" i="32" s="1"/>
  <c r="AV45" i="32" s="1"/>
  <c r="F45" i="32" s="1"/>
  <c r="AY45" i="32" s="1"/>
  <c r="G45" i="32" s="1"/>
  <c r="AZ45" i="32" s="1"/>
  <c r="AL39" i="32"/>
  <c r="H39" i="32" s="1"/>
  <c r="AL36" i="32"/>
  <c r="H36" i="32" s="1"/>
  <c r="AL33" i="32"/>
  <c r="H33" i="32" s="1"/>
  <c r="BC30" i="32"/>
  <c r="AP27" i="32"/>
  <c r="J27" i="32" s="1"/>
  <c r="AQ27" i="32" s="1"/>
  <c r="AP24" i="32"/>
  <c r="J24" i="32" s="1"/>
  <c r="AQ24" i="32" s="1"/>
  <c r="AR24" i="32" s="1"/>
  <c r="AS24" i="32" s="1"/>
  <c r="AV24" i="32" s="1"/>
  <c r="F24" i="32" s="1"/>
  <c r="AY24" i="32" s="1"/>
  <c r="G24" i="32" s="1"/>
  <c r="BA24" i="32" s="1"/>
  <c r="AL18" i="32"/>
  <c r="H18" i="32" s="1"/>
  <c r="BC18" i="32"/>
  <c r="BC42" i="31"/>
  <c r="BC30" i="31"/>
  <c r="BC42" i="30"/>
  <c r="BC24" i="30"/>
  <c r="AL45" i="30"/>
  <c r="AP45" i="30" s="1"/>
  <c r="J45" i="30" s="1"/>
  <c r="AQ45" i="30" s="1"/>
  <c r="AP36" i="30"/>
  <c r="J36" i="30" s="1"/>
  <c r="AQ36" i="30" s="1"/>
  <c r="AL33" i="30"/>
  <c r="H33" i="30" s="1"/>
  <c r="AL21" i="30"/>
  <c r="H21" i="30" s="1"/>
  <c r="BC51" i="30"/>
  <c r="AP42" i="30"/>
  <c r="J42" i="30" s="1"/>
  <c r="AQ42" i="30" s="1"/>
  <c r="I42" i="30" s="1"/>
  <c r="BC39" i="30"/>
  <c r="BC27" i="30"/>
  <c r="BC48" i="30"/>
  <c r="BC33" i="30"/>
  <c r="AP30" i="30"/>
  <c r="J30" i="30" s="1"/>
  <c r="AQ30" i="30" s="1"/>
  <c r="I30" i="30" s="1"/>
  <c r="BC30" i="30"/>
  <c r="AL51" i="30"/>
  <c r="AP51" i="30" s="1"/>
  <c r="J51" i="30" s="1"/>
  <c r="AQ51" i="30" s="1"/>
  <c r="I51" i="30" s="1"/>
  <c r="BC45" i="30"/>
  <c r="AL39" i="30"/>
  <c r="AP39" i="30" s="1"/>
  <c r="J39" i="30" s="1"/>
  <c r="AQ39" i="30" s="1"/>
  <c r="AL27" i="30"/>
  <c r="H27" i="30" s="1"/>
  <c r="AL24" i="30"/>
  <c r="H24" i="30" s="1"/>
  <c r="BC21" i="30"/>
  <c r="BC18" i="30"/>
  <c r="AL18" i="30"/>
  <c r="H18" i="30" s="1"/>
  <c r="AP51" i="29"/>
  <c r="J51" i="29" s="1"/>
  <c r="AQ51" i="29" s="1"/>
  <c r="I51" i="29" s="1"/>
  <c r="BC33" i="29"/>
  <c r="AP30" i="29"/>
  <c r="J30" i="29" s="1"/>
  <c r="AQ30" i="29" s="1"/>
  <c r="AR30" i="29" s="1"/>
  <c r="AS30" i="29" s="1"/>
  <c r="AV30" i="29" s="1"/>
  <c r="F30" i="29" s="1"/>
  <c r="AY30" i="29" s="1"/>
  <c r="G30" i="29" s="1"/>
  <c r="BA30" i="29" s="1"/>
  <c r="AP27" i="29"/>
  <c r="J27" i="29" s="1"/>
  <c r="AQ27" i="29" s="1"/>
  <c r="AR27" i="29" s="1"/>
  <c r="AS27" i="29" s="1"/>
  <c r="AV27" i="29" s="1"/>
  <c r="F27" i="29" s="1"/>
  <c r="AY27" i="29" s="1"/>
  <c r="G27" i="29" s="1"/>
  <c r="AP24" i="29"/>
  <c r="J24" i="29" s="1"/>
  <c r="AQ24" i="29" s="1"/>
  <c r="AR24" i="29" s="1"/>
  <c r="AS24" i="29" s="1"/>
  <c r="AV24" i="29" s="1"/>
  <c r="F24" i="29" s="1"/>
  <c r="AY24" i="29" s="1"/>
  <c r="G24" i="29" s="1"/>
  <c r="BA24" i="29" s="1"/>
  <c r="AP21" i="29"/>
  <c r="J21" i="29" s="1"/>
  <c r="AQ21" i="29" s="1"/>
  <c r="AR21" i="29" s="1"/>
  <c r="AS21" i="29" s="1"/>
  <c r="AV21" i="29" s="1"/>
  <c r="F21" i="29" s="1"/>
  <c r="AY21" i="29" s="1"/>
  <c r="G21" i="29" s="1"/>
  <c r="AZ21" i="29" s="1"/>
  <c r="BC48" i="29"/>
  <c r="BC24" i="29"/>
  <c r="BC21" i="29"/>
  <c r="AL48" i="29"/>
  <c r="H48" i="29" s="1"/>
  <c r="AL45" i="29"/>
  <c r="H45" i="29" s="1"/>
  <c r="BC42" i="29"/>
  <c r="AP39" i="29"/>
  <c r="J39" i="29" s="1"/>
  <c r="AQ39" i="29" s="1"/>
  <c r="I39" i="29" s="1"/>
  <c r="AP33" i="29"/>
  <c r="J33" i="29" s="1"/>
  <c r="AQ33" i="29" s="1"/>
  <c r="I33" i="29" s="1"/>
  <c r="BC18" i="29"/>
  <c r="AP51" i="40"/>
  <c r="H51" i="40" s="1"/>
  <c r="AP45" i="40"/>
  <c r="H45" i="40" s="1"/>
  <c r="AP39" i="40"/>
  <c r="H39" i="40" s="1"/>
  <c r="AP33" i="40"/>
  <c r="H33" i="40" s="1"/>
  <c r="AP27" i="40"/>
  <c r="H27" i="40" s="1"/>
  <c r="AP21" i="40"/>
  <c r="H21" i="40" s="1"/>
  <c r="AP48" i="40"/>
  <c r="H48" i="40" s="1"/>
  <c r="AP42" i="40"/>
  <c r="H42" i="40" s="1"/>
  <c r="AT39" i="40"/>
  <c r="J39" i="40" s="1"/>
  <c r="AU39" i="40" s="1"/>
  <c r="I39" i="40" s="1"/>
  <c r="AP36" i="40"/>
  <c r="H36" i="40" s="1"/>
  <c r="AP30" i="40"/>
  <c r="H30" i="40" s="1"/>
  <c r="AT27" i="40"/>
  <c r="J27" i="40" s="1"/>
  <c r="AU27" i="40" s="1"/>
  <c r="I27" i="40" s="1"/>
  <c r="AP24" i="40"/>
  <c r="H24" i="40" s="1"/>
  <c r="BG39" i="45"/>
  <c r="AT36" i="45"/>
  <c r="J36" i="45" s="1"/>
  <c r="AU36" i="45" s="1"/>
  <c r="AV36" i="45" s="1"/>
  <c r="AW36" i="45" s="1"/>
  <c r="AZ36" i="45" s="1"/>
  <c r="F36" i="45" s="1"/>
  <c r="BC36" i="45" s="1"/>
  <c r="G36" i="45" s="1"/>
  <c r="AT33" i="45"/>
  <c r="J33" i="45" s="1"/>
  <c r="AU33" i="45" s="1"/>
  <c r="AV33" i="45" s="1"/>
  <c r="AW33" i="45" s="1"/>
  <c r="AZ33" i="45" s="1"/>
  <c r="F33" i="45" s="1"/>
  <c r="BC33" i="45" s="1"/>
  <c r="G33" i="45" s="1"/>
  <c r="AP51" i="45"/>
  <c r="H51" i="45" s="1"/>
  <c r="BG45" i="45"/>
  <c r="BG42" i="45"/>
  <c r="AP27" i="45"/>
  <c r="H27" i="45" s="1"/>
  <c r="BG21" i="45"/>
  <c r="AT51" i="44"/>
  <c r="J51" i="44" s="1"/>
  <c r="AU51" i="44" s="1"/>
  <c r="AP48" i="44"/>
  <c r="H48" i="44" s="1"/>
  <c r="AT33" i="44"/>
  <c r="J33" i="44" s="1"/>
  <c r="AU33" i="44" s="1"/>
  <c r="AV33" i="44" s="1"/>
  <c r="AW33" i="44" s="1"/>
  <c r="AZ33" i="44" s="1"/>
  <c r="F33" i="44" s="1"/>
  <c r="BC33" i="44" s="1"/>
  <c r="G33" i="44" s="1"/>
  <c r="BE33" i="44" s="1"/>
  <c r="AT45" i="44"/>
  <c r="J45" i="44" s="1"/>
  <c r="AU45" i="44" s="1"/>
  <c r="I45" i="44" s="1"/>
  <c r="AP42" i="44"/>
  <c r="H42" i="44" s="1"/>
  <c r="AP30" i="44"/>
  <c r="H30" i="44" s="1"/>
  <c r="BG24" i="44"/>
  <c r="BG21" i="44"/>
  <c r="AP18" i="44"/>
  <c r="H18" i="44" s="1"/>
  <c r="BG33" i="42"/>
  <c r="BG30" i="42"/>
  <c r="BG18" i="42"/>
  <c r="BG48" i="42"/>
  <c r="AT51" i="42"/>
  <c r="J51" i="42" s="1"/>
  <c r="AU51" i="42" s="1"/>
  <c r="AP48" i="42"/>
  <c r="H48" i="42" s="1"/>
  <c r="AP45" i="42"/>
  <c r="H45" i="42" s="1"/>
  <c r="AP42" i="42"/>
  <c r="H42" i="42" s="1"/>
  <c r="BG39" i="42"/>
  <c r="AT33" i="42"/>
  <c r="J33" i="42" s="1"/>
  <c r="AU33" i="42" s="1"/>
  <c r="AV33" i="42" s="1"/>
  <c r="AW33" i="42" s="1"/>
  <c r="AZ33" i="42" s="1"/>
  <c r="F33" i="42" s="1"/>
  <c r="BC33" i="42" s="1"/>
  <c r="G33" i="42" s="1"/>
  <c r="BD33" i="42" s="1"/>
  <c r="AT30" i="42"/>
  <c r="J30" i="42" s="1"/>
  <c r="AU30" i="42" s="1"/>
  <c r="AV30" i="42" s="1"/>
  <c r="AW30" i="42" s="1"/>
  <c r="AZ30" i="42" s="1"/>
  <c r="F30" i="42" s="1"/>
  <c r="BC30" i="42" s="1"/>
  <c r="G30" i="42" s="1"/>
  <c r="BE30" i="42" s="1"/>
  <c r="AP24" i="42"/>
  <c r="H24" i="42" s="1"/>
  <c r="AP21" i="42"/>
  <c r="H21" i="42" s="1"/>
  <c r="BG51" i="41"/>
  <c r="AP48" i="41"/>
  <c r="H48" i="41" s="1"/>
  <c r="AP45" i="41"/>
  <c r="H45" i="41" s="1"/>
  <c r="AT39" i="41"/>
  <c r="J39" i="41" s="1"/>
  <c r="AU39" i="41" s="1"/>
  <c r="AV39" i="41" s="1"/>
  <c r="AW39" i="41" s="1"/>
  <c r="AZ39" i="41" s="1"/>
  <c r="F39" i="41" s="1"/>
  <c r="BC39" i="41" s="1"/>
  <c r="G39" i="41" s="1"/>
  <c r="BE39" i="41" s="1"/>
  <c r="AT36" i="41"/>
  <c r="J36" i="41" s="1"/>
  <c r="AU36" i="41" s="1"/>
  <c r="AV36" i="41" s="1"/>
  <c r="AW36" i="41" s="1"/>
  <c r="AZ36" i="41" s="1"/>
  <c r="F36" i="41" s="1"/>
  <c r="BC36" i="41" s="1"/>
  <c r="G36" i="41" s="1"/>
  <c r="BE36" i="41" s="1"/>
  <c r="AT33" i="41"/>
  <c r="J33" i="41" s="1"/>
  <c r="AU33" i="41" s="1"/>
  <c r="AV33" i="41" s="1"/>
  <c r="AW33" i="41" s="1"/>
  <c r="AZ33" i="41" s="1"/>
  <c r="F33" i="41" s="1"/>
  <c r="BC33" i="41" s="1"/>
  <c r="G33" i="41" s="1"/>
  <c r="AP27" i="41"/>
  <c r="H27" i="41" s="1"/>
  <c r="AP24" i="41"/>
  <c r="H24" i="41" s="1"/>
  <c r="AP21" i="41"/>
  <c r="H21" i="41" s="1"/>
  <c r="BG33" i="41"/>
  <c r="BG48" i="41"/>
  <c r="BG45" i="41"/>
  <c r="AT42" i="41"/>
  <c r="J42" i="41" s="1"/>
  <c r="AU42" i="41" s="1"/>
  <c r="I42" i="41" s="1"/>
  <c r="AP30" i="41"/>
  <c r="H30" i="41" s="1"/>
  <c r="BG24" i="41"/>
  <c r="BG21" i="41"/>
  <c r="BG18" i="41"/>
  <c r="AP18" i="41"/>
  <c r="H18" i="41" s="1"/>
  <c r="AP51" i="22"/>
  <c r="J51" i="22" s="1"/>
  <c r="AQ51" i="22" s="1"/>
  <c r="AR51" i="22" s="1"/>
  <c r="AS51" i="22" s="1"/>
  <c r="AV51" i="22" s="1"/>
  <c r="F51" i="22" s="1"/>
  <c r="AY51" i="22" s="1"/>
  <c r="G51" i="22" s="1"/>
  <c r="BA51" i="22" s="1"/>
  <c r="BC36" i="22"/>
  <c r="AP33" i="22"/>
  <c r="J33" i="22" s="1"/>
  <c r="AQ33" i="22" s="1"/>
  <c r="AR33" i="22" s="1"/>
  <c r="AS33" i="22" s="1"/>
  <c r="AV33" i="22" s="1"/>
  <c r="F33" i="22" s="1"/>
  <c r="AY33" i="22" s="1"/>
  <c r="AP30" i="22"/>
  <c r="J30" i="22" s="1"/>
  <c r="AQ30" i="22" s="1"/>
  <c r="AR30" i="22" s="1"/>
  <c r="AS30" i="22" s="1"/>
  <c r="AV30" i="22" s="1"/>
  <c r="F30" i="22" s="1"/>
  <c r="AY30" i="22" s="1"/>
  <c r="G30" i="22" s="1"/>
  <c r="AP27" i="22"/>
  <c r="J27" i="22" s="1"/>
  <c r="AQ27" i="22" s="1"/>
  <c r="AR27" i="22" s="1"/>
  <c r="AS27" i="22" s="1"/>
  <c r="AV27" i="22" s="1"/>
  <c r="F27" i="22" s="1"/>
  <c r="AY27" i="22" s="1"/>
  <c r="AL48" i="22"/>
  <c r="H48" i="22" s="1"/>
  <c r="BC42" i="22"/>
  <c r="BC39" i="22"/>
  <c r="AP36" i="22"/>
  <c r="J36" i="22" s="1"/>
  <c r="AQ36" i="22" s="1"/>
  <c r="I36" i="22" s="1"/>
  <c r="AL24" i="22"/>
  <c r="H24" i="22" s="1"/>
  <c r="E48" i="20"/>
  <c r="BC48" i="20" s="1"/>
  <c r="E36" i="20"/>
  <c r="BC36" i="20" s="1"/>
  <c r="AL21" i="20"/>
  <c r="H21" i="20" s="1"/>
  <c r="BC42" i="20"/>
  <c r="BC21" i="20"/>
  <c r="AL18" i="20"/>
  <c r="H18" i="20" s="1"/>
  <c r="BC42" i="18"/>
  <c r="BC51" i="18"/>
  <c r="AP30" i="18"/>
  <c r="J30" i="18" s="1"/>
  <c r="AQ30" i="18" s="1"/>
  <c r="AR30" i="18" s="1"/>
  <c r="AS30" i="18" s="1"/>
  <c r="AV30" i="18" s="1"/>
  <c r="F30" i="18" s="1"/>
  <c r="AY30" i="18" s="1"/>
  <c r="G30" i="18" s="1"/>
  <c r="AP45" i="18"/>
  <c r="J45" i="18" s="1"/>
  <c r="AQ45" i="18" s="1"/>
  <c r="BC39" i="18"/>
  <c r="BC30" i="18"/>
  <c r="AP51" i="18"/>
  <c r="J51" i="18" s="1"/>
  <c r="AQ51" i="18" s="1"/>
  <c r="I51" i="18" s="1"/>
  <c r="BC48" i="18"/>
  <c r="AL42" i="18"/>
  <c r="H42" i="18" s="1"/>
  <c r="AP39" i="18"/>
  <c r="J39" i="18" s="1"/>
  <c r="AQ39" i="18" s="1"/>
  <c r="AL36" i="18"/>
  <c r="H36" i="18" s="1"/>
  <c r="BC33" i="18"/>
  <c r="AL27" i="18"/>
  <c r="H27" i="18" s="1"/>
  <c r="AL24" i="18"/>
  <c r="H24" i="18" s="1"/>
  <c r="BC21" i="18"/>
  <c r="AL18" i="18"/>
  <c r="H18" i="18" s="1"/>
  <c r="AL42" i="28"/>
  <c r="H42" i="28" s="1"/>
  <c r="AP39" i="28"/>
  <c r="J39" i="28" s="1"/>
  <c r="AQ39" i="28" s="1"/>
  <c r="I39" i="28" s="1"/>
  <c r="AL36" i="28"/>
  <c r="H36" i="28" s="1"/>
  <c r="AL30" i="28"/>
  <c r="H30" i="28" s="1"/>
  <c r="AP27" i="28"/>
  <c r="J27" i="28" s="1"/>
  <c r="AQ27" i="28" s="1"/>
  <c r="I27" i="28" s="1"/>
  <c r="AL24" i="28"/>
  <c r="H24" i="28" s="1"/>
  <c r="AP21" i="28"/>
  <c r="J21" i="28" s="1"/>
  <c r="AQ21" i="28" s="1"/>
  <c r="I21" i="28" s="1"/>
  <c r="AP42" i="28"/>
  <c r="J42" i="28" s="1"/>
  <c r="AQ42" i="28" s="1"/>
  <c r="I42" i="28" s="1"/>
  <c r="AL18" i="28"/>
  <c r="H18" i="28" s="1"/>
  <c r="AP36" i="27"/>
  <c r="J36" i="27" s="1"/>
  <c r="AQ36" i="27" s="1"/>
  <c r="I36" i="27" s="1"/>
  <c r="AP51" i="27"/>
  <c r="J51" i="27" s="1"/>
  <c r="AQ51" i="27" s="1"/>
  <c r="I51" i="27" s="1"/>
  <c r="AP39" i="27"/>
  <c r="J39" i="27" s="1"/>
  <c r="AQ39" i="27" s="1"/>
  <c r="AR39" i="27" s="1"/>
  <c r="AS39" i="27" s="1"/>
  <c r="AV39" i="27" s="1"/>
  <c r="F39" i="27" s="1"/>
  <c r="AY39" i="27" s="1"/>
  <c r="G39" i="27" s="1"/>
  <c r="AP27" i="27"/>
  <c r="J27" i="27" s="1"/>
  <c r="AQ27" i="27" s="1"/>
  <c r="AR27" i="27" s="1"/>
  <c r="AS27" i="27" s="1"/>
  <c r="AV27" i="27" s="1"/>
  <c r="F27" i="27" s="1"/>
  <c r="AY27" i="27" s="1"/>
  <c r="G27" i="27" s="1"/>
  <c r="AL48" i="27"/>
  <c r="H48" i="27" s="1"/>
  <c r="AP42" i="27"/>
  <c r="J42" i="27" s="1"/>
  <c r="AQ42" i="27" s="1"/>
  <c r="AR42" i="27" s="1"/>
  <c r="AS42" i="27" s="1"/>
  <c r="AV42" i="27" s="1"/>
  <c r="F42" i="27" s="1"/>
  <c r="AY42" i="27" s="1"/>
  <c r="G42" i="27" s="1"/>
  <c r="AL36" i="27"/>
  <c r="H36" i="27" s="1"/>
  <c r="AL24" i="27"/>
  <c r="H24" i="27" s="1"/>
  <c r="AL18" i="27"/>
  <c r="H18" i="27" s="1"/>
  <c r="AP45" i="26"/>
  <c r="J45" i="26" s="1"/>
  <c r="AQ45" i="26" s="1"/>
  <c r="BC42" i="26"/>
  <c r="BC51" i="26"/>
  <c r="BC39" i="26"/>
  <c r="BC27" i="26"/>
  <c r="AP24" i="26"/>
  <c r="J24" i="26" s="1"/>
  <c r="AQ24" i="26" s="1"/>
  <c r="AP51" i="26"/>
  <c r="J51" i="26" s="1"/>
  <c r="AQ51" i="26" s="1"/>
  <c r="AR51" i="26" s="1"/>
  <c r="AS51" i="26" s="1"/>
  <c r="AV51" i="26" s="1"/>
  <c r="F51" i="26" s="1"/>
  <c r="AY51" i="26" s="1"/>
  <c r="G51" i="26" s="1"/>
  <c r="BC48" i="26"/>
  <c r="AL42" i="26"/>
  <c r="AP42" i="26" s="1"/>
  <c r="J42" i="26" s="1"/>
  <c r="AQ42" i="26" s="1"/>
  <c r="AP39" i="26"/>
  <c r="J39" i="26" s="1"/>
  <c r="AQ39" i="26" s="1"/>
  <c r="I39" i="26" s="1"/>
  <c r="AL36" i="26"/>
  <c r="H36" i="26" s="1"/>
  <c r="BC33" i="26"/>
  <c r="AL21" i="26"/>
  <c r="H21" i="26" s="1"/>
  <c r="AL18" i="26"/>
  <c r="H18" i="26" s="1"/>
  <c r="BC39" i="25"/>
  <c r="BC42" i="25"/>
  <c r="BC48" i="25"/>
  <c r="BC48" i="24"/>
  <c r="AP39" i="24"/>
  <c r="J39" i="24" s="1"/>
  <c r="AQ39" i="24" s="1"/>
  <c r="BC30" i="24"/>
  <c r="BC45" i="24"/>
  <c r="AP33" i="24"/>
  <c r="J33" i="24" s="1"/>
  <c r="AQ33" i="24" s="1"/>
  <c r="AR33" i="24" s="1"/>
  <c r="AS33" i="24" s="1"/>
  <c r="AV33" i="24" s="1"/>
  <c r="F33" i="24" s="1"/>
  <c r="AY33" i="24" s="1"/>
  <c r="G33" i="24" s="1"/>
  <c r="BC21" i="24"/>
  <c r="AP51" i="24"/>
  <c r="J51" i="24" s="1"/>
  <c r="AQ51" i="24" s="1"/>
  <c r="AL48" i="24"/>
  <c r="AP48" i="24" s="1"/>
  <c r="J48" i="24" s="1"/>
  <c r="AQ48" i="24" s="1"/>
  <c r="AP45" i="24"/>
  <c r="J45" i="24" s="1"/>
  <c r="AQ45" i="24" s="1"/>
  <c r="I45" i="24" s="1"/>
  <c r="AP36" i="24"/>
  <c r="J36" i="24" s="1"/>
  <c r="AQ36" i="24" s="1"/>
  <c r="I36" i="24" s="1"/>
  <c r="AL30" i="24"/>
  <c r="H30" i="24" s="1"/>
  <c r="AP21" i="24"/>
  <c r="J21" i="24" s="1"/>
  <c r="AQ21" i="24" s="1"/>
  <c r="I21" i="24" s="1"/>
  <c r="AL18" i="24"/>
  <c r="H18" i="24" s="1"/>
  <c r="BG36" i="39"/>
  <c r="AT33" i="39"/>
  <c r="J33" i="39" s="1"/>
  <c r="AU33" i="39" s="1"/>
  <c r="AV33" i="39" s="1"/>
  <c r="AW33" i="39" s="1"/>
  <c r="AZ33" i="39" s="1"/>
  <c r="F33" i="39" s="1"/>
  <c r="BC33" i="39" s="1"/>
  <c r="G33" i="39" s="1"/>
  <c r="AT30" i="39"/>
  <c r="J30" i="39" s="1"/>
  <c r="AU30" i="39" s="1"/>
  <c r="AV30" i="39" s="1"/>
  <c r="AW30" i="39" s="1"/>
  <c r="AZ30" i="39" s="1"/>
  <c r="F30" i="39" s="1"/>
  <c r="BC30" i="39" s="1"/>
  <c r="AT27" i="39"/>
  <c r="J27" i="39" s="1"/>
  <c r="AU27" i="39" s="1"/>
  <c r="AV27" i="39" s="1"/>
  <c r="AW27" i="39" s="1"/>
  <c r="AZ27" i="39" s="1"/>
  <c r="F27" i="39" s="1"/>
  <c r="BC27" i="39" s="1"/>
  <c r="G27" i="39" s="1"/>
  <c r="BD27" i="39" s="1"/>
  <c r="AP48" i="39"/>
  <c r="H48" i="39" s="1"/>
  <c r="BG42" i="39"/>
  <c r="BG39" i="39"/>
  <c r="AT36" i="39"/>
  <c r="J36" i="39" s="1"/>
  <c r="AU36" i="39" s="1"/>
  <c r="I36" i="39" s="1"/>
  <c r="AP24" i="39"/>
  <c r="H24" i="39" s="1"/>
  <c r="AP18" i="39"/>
  <c r="H18" i="39" s="1"/>
  <c r="BG45" i="38"/>
  <c r="BG51" i="38"/>
  <c r="BG39" i="38"/>
  <c r="BG21" i="38"/>
  <c r="BG24" i="38"/>
  <c r="BG18" i="38"/>
  <c r="BG51" i="37"/>
  <c r="BG42" i="37"/>
  <c r="AT39" i="37"/>
  <c r="J39" i="37" s="1"/>
  <c r="AU39" i="37" s="1"/>
  <c r="I39" i="37" s="1"/>
  <c r="AT36" i="37"/>
  <c r="J36" i="37" s="1"/>
  <c r="AU36" i="37" s="1"/>
  <c r="AV36" i="37" s="1"/>
  <c r="AW36" i="37" s="1"/>
  <c r="AZ36" i="37" s="1"/>
  <c r="F36" i="37" s="1"/>
  <c r="BC36" i="37" s="1"/>
  <c r="G36" i="37" s="1"/>
  <c r="AP27" i="37"/>
  <c r="H27" i="37" s="1"/>
  <c r="AP24" i="37"/>
  <c r="H24" i="37" s="1"/>
  <c r="AP21" i="37"/>
  <c r="H21" i="37" s="1"/>
  <c r="BG36" i="37"/>
  <c r="BG33" i="37"/>
  <c r="AP51" i="37"/>
  <c r="H51" i="37" s="1"/>
  <c r="AP48" i="37"/>
  <c r="H48" i="37" s="1"/>
  <c r="BG45" i="37"/>
  <c r="AT42" i="37"/>
  <c r="J42" i="37" s="1"/>
  <c r="AU42" i="37" s="1"/>
  <c r="I42" i="37" s="1"/>
  <c r="AP30" i="37"/>
  <c r="H30" i="37" s="1"/>
  <c r="BG24" i="37"/>
  <c r="BG21" i="37"/>
  <c r="AP18" i="37"/>
  <c r="H18" i="37" s="1"/>
  <c r="BG48" i="36"/>
  <c r="BG36" i="36"/>
  <c r="BG51" i="34"/>
  <c r="BG42" i="34"/>
  <c r="AT48" i="34"/>
  <c r="J48" i="34" s="1"/>
  <c r="AU48" i="34" s="1"/>
  <c r="AV48" i="34" s="1"/>
  <c r="AW48" i="34" s="1"/>
  <c r="AZ48" i="34" s="1"/>
  <c r="F48" i="34" s="1"/>
  <c r="BC48" i="34" s="1"/>
  <c r="G48" i="34" s="1"/>
  <c r="BG48" i="34"/>
  <c r="AT39" i="34"/>
  <c r="J39" i="34" s="1"/>
  <c r="AU39" i="34" s="1"/>
  <c r="BG39" i="34"/>
  <c r="AT33" i="34"/>
  <c r="J33" i="34" s="1"/>
  <c r="AU33" i="34" s="1"/>
  <c r="AV33" i="34" s="1"/>
  <c r="AW33" i="34" s="1"/>
  <c r="AZ33" i="34" s="1"/>
  <c r="F33" i="34" s="1"/>
  <c r="BC33" i="34" s="1"/>
  <c r="G33" i="34" s="1"/>
  <c r="BE33" i="34" s="1"/>
  <c r="BG24" i="34"/>
  <c r="AP51" i="34"/>
  <c r="H51" i="34" s="1"/>
  <c r="AP42" i="34"/>
  <c r="H42" i="34" s="1"/>
  <c r="BG36" i="34"/>
  <c r="AP30" i="34"/>
  <c r="H30" i="34" s="1"/>
  <c r="AP21" i="34"/>
  <c r="H21" i="34" s="1"/>
  <c r="BG18" i="34"/>
  <c r="AT18" i="34"/>
  <c r="J18" i="34" s="1"/>
  <c r="AU18" i="34" s="1"/>
  <c r="AV18" i="34" s="1"/>
  <c r="AW18" i="34" s="1"/>
  <c r="AZ18" i="34" s="1"/>
  <c r="F18" i="34" s="1"/>
  <c r="BC18" i="34" s="1"/>
  <c r="G18" i="34" s="1"/>
  <c r="AP42" i="35"/>
  <c r="H42" i="35" s="1"/>
  <c r="BG36" i="35"/>
  <c r="BG33" i="35"/>
  <c r="BG30" i="35"/>
  <c r="BG42" i="35"/>
  <c r="AT36" i="35"/>
  <c r="J36" i="35" s="1"/>
  <c r="AU36" i="35" s="1"/>
  <c r="AV36" i="35" s="1"/>
  <c r="AW36" i="35" s="1"/>
  <c r="AZ36" i="35" s="1"/>
  <c r="F36" i="35" s="1"/>
  <c r="BC36" i="35" s="1"/>
  <c r="G36" i="35" s="1"/>
  <c r="BE36" i="35" s="1"/>
  <c r="AT33" i="35"/>
  <c r="J33" i="35" s="1"/>
  <c r="AU33" i="35" s="1"/>
  <c r="AV33" i="35" s="1"/>
  <c r="AW33" i="35" s="1"/>
  <c r="AZ33" i="35" s="1"/>
  <c r="F33" i="35" s="1"/>
  <c r="BC33" i="35" s="1"/>
  <c r="G33" i="35" s="1"/>
  <c r="BE33" i="35" s="1"/>
  <c r="BG48" i="35"/>
  <c r="BG45" i="35"/>
  <c r="AP30" i="35"/>
  <c r="H30" i="35" s="1"/>
  <c r="BG24" i="35"/>
  <c r="BG21" i="35"/>
  <c r="AP18" i="35"/>
  <c r="H18" i="35" s="1"/>
  <c r="BG18" i="35"/>
  <c r="BE33" i="45"/>
  <c r="BD33" i="45"/>
  <c r="BE24" i="45"/>
  <c r="BD24" i="45"/>
  <c r="BE45" i="45"/>
  <c r="BD45" i="45"/>
  <c r="BE42" i="45"/>
  <c r="BD42" i="45"/>
  <c r="I42" i="45"/>
  <c r="BF42" i="45"/>
  <c r="BH42" i="45" s="1"/>
  <c r="I24" i="45"/>
  <c r="BF24" i="45"/>
  <c r="BG48" i="45"/>
  <c r="I45" i="45"/>
  <c r="BF45" i="45"/>
  <c r="BG36" i="45"/>
  <c r="I33" i="45"/>
  <c r="BF33" i="45"/>
  <c r="BG24" i="45"/>
  <c r="AP18" i="45"/>
  <c r="AT18" i="45" s="1"/>
  <c r="J18" i="45" s="1"/>
  <c r="AU18" i="45" s="1"/>
  <c r="I51" i="44"/>
  <c r="AV51" i="44"/>
  <c r="AW51" i="44" s="1"/>
  <c r="AZ51" i="44" s="1"/>
  <c r="F51" i="44" s="1"/>
  <c r="BC51" i="44" s="1"/>
  <c r="G51" i="44" s="1"/>
  <c r="BG27" i="44"/>
  <c r="AP42" i="43"/>
  <c r="AT42" i="43" s="1"/>
  <c r="J42" i="43" s="1"/>
  <c r="AU42" i="43" s="1"/>
  <c r="E42" i="43"/>
  <c r="BE33" i="43"/>
  <c r="BD33" i="43"/>
  <c r="BG45" i="43"/>
  <c r="AT30" i="43"/>
  <c r="J30" i="43" s="1"/>
  <c r="AU30" i="43" s="1"/>
  <c r="AT51" i="43"/>
  <c r="J51" i="43" s="1"/>
  <c r="AU51" i="43" s="1"/>
  <c r="E51" i="43"/>
  <c r="BB42" i="43"/>
  <c r="E39" i="43"/>
  <c r="H36" i="43"/>
  <c r="I33" i="43"/>
  <c r="AT27" i="43"/>
  <c r="J27" i="43" s="1"/>
  <c r="AU27" i="43" s="1"/>
  <c r="E27" i="43"/>
  <c r="BG33" i="43"/>
  <c r="H30" i="43"/>
  <c r="H24" i="43"/>
  <c r="E24" i="43"/>
  <c r="H21" i="43"/>
  <c r="E21" i="43"/>
  <c r="E18" i="43"/>
  <c r="AP18" i="43"/>
  <c r="H51" i="43"/>
  <c r="H39" i="43"/>
  <c r="E30" i="43"/>
  <c r="H27" i="43"/>
  <c r="AT24" i="43"/>
  <c r="J24" i="43" s="1"/>
  <c r="AU24" i="43" s="1"/>
  <c r="AT21" i="43"/>
  <c r="J21" i="43" s="1"/>
  <c r="AU21" i="43" s="1"/>
  <c r="AT39" i="43"/>
  <c r="J39" i="43" s="1"/>
  <c r="AU39" i="43" s="1"/>
  <c r="BB30" i="43"/>
  <c r="BB51" i="43"/>
  <c r="AT48" i="43"/>
  <c r="J48" i="43" s="1"/>
  <c r="AU48" i="43" s="1"/>
  <c r="E48" i="43"/>
  <c r="H45" i="43"/>
  <c r="BB39" i="43"/>
  <c r="AT36" i="43"/>
  <c r="J36" i="43" s="1"/>
  <c r="AU36" i="43" s="1"/>
  <c r="E36" i="43"/>
  <c r="BF33" i="43"/>
  <c r="BH33" i="43" s="1"/>
  <c r="H33" i="43"/>
  <c r="BB27" i="43"/>
  <c r="BB24" i="43"/>
  <c r="BB21" i="43"/>
  <c r="BB18" i="43"/>
  <c r="BE33" i="42"/>
  <c r="I51" i="42"/>
  <c r="AV51" i="42"/>
  <c r="AW51" i="42" s="1"/>
  <c r="AZ51" i="42" s="1"/>
  <c r="F51" i="42" s="1"/>
  <c r="BC51" i="42" s="1"/>
  <c r="G51" i="42" s="1"/>
  <c r="BG36" i="42"/>
  <c r="I33" i="42"/>
  <c r="BF33" i="42"/>
  <c r="BH33" i="42" s="1"/>
  <c r="BG24" i="42"/>
  <c r="AP18" i="42"/>
  <c r="BE33" i="41"/>
  <c r="BD33" i="41"/>
  <c r="AT51" i="41"/>
  <c r="J51" i="41" s="1"/>
  <c r="AU51" i="41" s="1"/>
  <c r="BG36" i="41"/>
  <c r="BF33" i="41"/>
  <c r="BH33" i="41" s="1"/>
  <c r="BG39" i="41"/>
  <c r="BF36" i="41"/>
  <c r="BH36" i="41" s="1"/>
  <c r="BG27" i="41"/>
  <c r="BG48" i="40"/>
  <c r="BG42" i="40"/>
  <c r="BG36" i="40"/>
  <c r="BG30" i="40"/>
  <c r="BG24" i="40"/>
  <c r="BG18" i="40"/>
  <c r="BG51" i="40"/>
  <c r="BG45" i="40"/>
  <c r="BG39" i="40"/>
  <c r="BG33" i="40"/>
  <c r="BG27" i="40"/>
  <c r="BG21" i="40"/>
  <c r="BE42" i="39"/>
  <c r="BD42" i="39"/>
  <c r="BE27" i="39"/>
  <c r="BG21" i="39"/>
  <c r="AV21" i="39"/>
  <c r="AW21" i="39" s="1"/>
  <c r="AZ21" i="39" s="1"/>
  <c r="F21" i="39" s="1"/>
  <c r="BC21" i="39" s="1"/>
  <c r="G21" i="39" s="1"/>
  <c r="BG18" i="39"/>
  <c r="BG45" i="39"/>
  <c r="I42" i="39"/>
  <c r="BF42" i="39"/>
  <c r="BG33" i="39"/>
  <c r="AP51" i="38"/>
  <c r="AP48" i="38"/>
  <c r="AP45" i="38"/>
  <c r="AT45" i="38" s="1"/>
  <c r="J45" i="38" s="1"/>
  <c r="AU45" i="38" s="1"/>
  <c r="AP42" i="38"/>
  <c r="AT42" i="38" s="1"/>
  <c r="J42" i="38" s="1"/>
  <c r="AU42" i="38" s="1"/>
  <c r="AP39" i="38"/>
  <c r="AP36" i="38"/>
  <c r="AP33" i="38"/>
  <c r="AT33" i="38" s="1"/>
  <c r="J33" i="38" s="1"/>
  <c r="AU33" i="38" s="1"/>
  <c r="AP30" i="38"/>
  <c r="AP27" i="38"/>
  <c r="AP24" i="38"/>
  <c r="AP21" i="38"/>
  <c r="AT21" i="38" s="1"/>
  <c r="J21" i="38" s="1"/>
  <c r="AU21" i="38" s="1"/>
  <c r="AP18" i="38"/>
  <c r="AT18" i="38" s="1"/>
  <c r="J18" i="38" s="1"/>
  <c r="AU18" i="38" s="1"/>
  <c r="I45" i="37"/>
  <c r="AV45" i="37"/>
  <c r="AW45" i="37" s="1"/>
  <c r="AZ45" i="37" s="1"/>
  <c r="F45" i="37" s="1"/>
  <c r="BC45" i="37" s="1"/>
  <c r="G45" i="37" s="1"/>
  <c r="BE36" i="37"/>
  <c r="BD36" i="37"/>
  <c r="AV42" i="37"/>
  <c r="AW42" i="37" s="1"/>
  <c r="AZ42" i="37" s="1"/>
  <c r="F42" i="37" s="1"/>
  <c r="BC42" i="37" s="1"/>
  <c r="G42" i="37" s="1"/>
  <c r="BG39" i="37"/>
  <c r="I36" i="37"/>
  <c r="BF36" i="37"/>
  <c r="BG27" i="37"/>
  <c r="BG21" i="36"/>
  <c r="BG30" i="36"/>
  <c r="BG18" i="36"/>
  <c r="BG27" i="36"/>
  <c r="BG33" i="36"/>
  <c r="BG51" i="36"/>
  <c r="BG45" i="36"/>
  <c r="BG39" i="36"/>
  <c r="BG24" i="36"/>
  <c r="AP51" i="36"/>
  <c r="AP48" i="36"/>
  <c r="AP45" i="36"/>
  <c r="AP42" i="36"/>
  <c r="AT42" i="36" s="1"/>
  <c r="J42" i="36" s="1"/>
  <c r="AU42" i="36" s="1"/>
  <c r="AP39" i="36"/>
  <c r="AP36" i="36"/>
  <c r="AP33" i="36"/>
  <c r="AT33" i="36" s="1"/>
  <c r="J33" i="36" s="1"/>
  <c r="AU33" i="36" s="1"/>
  <c r="AP30" i="36"/>
  <c r="AP27" i="36"/>
  <c r="AT27" i="36" s="1"/>
  <c r="J27" i="36" s="1"/>
  <c r="AU27" i="36" s="1"/>
  <c r="AP24" i="36"/>
  <c r="AP21" i="36"/>
  <c r="AP18" i="36"/>
  <c r="AT18" i="36" s="1"/>
  <c r="J18" i="36" s="1"/>
  <c r="AU18" i="36" s="1"/>
  <c r="BE45" i="35"/>
  <c r="BD45" i="35"/>
  <c r="I51" i="35"/>
  <c r="AV51" i="35"/>
  <c r="AW51" i="35" s="1"/>
  <c r="AZ51" i="35" s="1"/>
  <c r="F51" i="35" s="1"/>
  <c r="BC51" i="35" s="1"/>
  <c r="G51" i="35" s="1"/>
  <c r="BE27" i="35"/>
  <c r="BD27" i="35"/>
  <c r="I45" i="35"/>
  <c r="BF45" i="35"/>
  <c r="BH45" i="35" s="1"/>
  <c r="I27" i="35"/>
  <c r="BF27" i="35"/>
  <c r="BG39" i="35"/>
  <c r="BG27" i="35"/>
  <c r="I45" i="34"/>
  <c r="AV45" i="34"/>
  <c r="AW45" i="34" s="1"/>
  <c r="AZ45" i="34" s="1"/>
  <c r="F45" i="34" s="1"/>
  <c r="BC45" i="34" s="1"/>
  <c r="G45" i="34" s="1"/>
  <c r="I18" i="34"/>
  <c r="I39" i="34"/>
  <c r="AV39" i="34"/>
  <c r="AW39" i="34" s="1"/>
  <c r="AZ39" i="34" s="1"/>
  <c r="F39" i="34" s="1"/>
  <c r="BC39" i="34" s="1"/>
  <c r="G39" i="34" s="1"/>
  <c r="AT36" i="34"/>
  <c r="J36" i="34" s="1"/>
  <c r="AU36" i="34" s="1"/>
  <c r="AT24" i="34"/>
  <c r="J24" i="34" s="1"/>
  <c r="AU24" i="34" s="1"/>
  <c r="I33" i="34"/>
  <c r="BF33" i="34"/>
  <c r="BH33" i="34" s="1"/>
  <c r="AT27" i="34"/>
  <c r="J27" i="34" s="1"/>
  <c r="AU27" i="34" s="1"/>
  <c r="BG18" i="33"/>
  <c r="BG30" i="33"/>
  <c r="BG27" i="33"/>
  <c r="BG24" i="33"/>
  <c r="BG21" i="33"/>
  <c r="BG42" i="33"/>
  <c r="AP51" i="33"/>
  <c r="AP48" i="33"/>
  <c r="AT48" i="33" s="1"/>
  <c r="J48" i="33" s="1"/>
  <c r="AU48" i="33" s="1"/>
  <c r="AP45" i="33"/>
  <c r="AT45" i="33" s="1"/>
  <c r="J45" i="33" s="1"/>
  <c r="AU45" i="33" s="1"/>
  <c r="AP42" i="33"/>
  <c r="AT42" i="33" s="1"/>
  <c r="J42" i="33" s="1"/>
  <c r="AU42" i="33" s="1"/>
  <c r="AP39" i="33"/>
  <c r="AT39" i="33" s="1"/>
  <c r="J39" i="33" s="1"/>
  <c r="AU39" i="33" s="1"/>
  <c r="AP36" i="33"/>
  <c r="AT36" i="33" s="1"/>
  <c r="J36" i="33" s="1"/>
  <c r="AU36" i="33" s="1"/>
  <c r="AP33" i="33"/>
  <c r="AT33" i="33" s="1"/>
  <c r="J33" i="33" s="1"/>
  <c r="AU33" i="33" s="1"/>
  <c r="AP30" i="33"/>
  <c r="AT30" i="33" s="1"/>
  <c r="J30" i="33" s="1"/>
  <c r="AU30" i="33" s="1"/>
  <c r="AP27" i="33"/>
  <c r="AP24" i="33"/>
  <c r="AT24" i="33" s="1"/>
  <c r="J24" i="33" s="1"/>
  <c r="AU24" i="33" s="1"/>
  <c r="AP21" i="33"/>
  <c r="AT21" i="33" s="1"/>
  <c r="J21" i="33" s="1"/>
  <c r="AU21" i="33" s="1"/>
  <c r="BA48" i="32"/>
  <c r="BA45" i="32"/>
  <c r="AZ24" i="32"/>
  <c r="I51" i="32"/>
  <c r="AR51" i="32"/>
  <c r="AS51" i="32" s="1"/>
  <c r="AV51" i="32" s="1"/>
  <c r="F51" i="32" s="1"/>
  <c r="AY51" i="32" s="1"/>
  <c r="G51" i="32" s="1"/>
  <c r="I27" i="32"/>
  <c r="I42" i="32"/>
  <c r="BB45" i="32"/>
  <c r="BD45" i="32" s="1"/>
  <c r="AR27" i="32"/>
  <c r="AS27" i="32" s="1"/>
  <c r="AV27" i="32" s="1"/>
  <c r="F27" i="32" s="1"/>
  <c r="AY27" i="32" s="1"/>
  <c r="G27" i="32" s="1"/>
  <c r="AR42" i="32"/>
  <c r="AS42" i="32" s="1"/>
  <c r="AV42" i="32" s="1"/>
  <c r="F42" i="32" s="1"/>
  <c r="AY42" i="32" s="1"/>
  <c r="G42" i="32" s="1"/>
  <c r="BC39" i="32"/>
  <c r="BC27" i="32"/>
  <c r="I24" i="32"/>
  <c r="BC21" i="31"/>
  <c r="BC18" i="31"/>
  <c r="BC27" i="31"/>
  <c r="BC51" i="31"/>
  <c r="BC45" i="31"/>
  <c r="BC39" i="31"/>
  <c r="BC33" i="31"/>
  <c r="BC24" i="31"/>
  <c r="AL51" i="31"/>
  <c r="AP51" i="31" s="1"/>
  <c r="J51" i="31" s="1"/>
  <c r="AQ51" i="31" s="1"/>
  <c r="AL48" i="31"/>
  <c r="AL45" i="31"/>
  <c r="AL42" i="31"/>
  <c r="AP42" i="31" s="1"/>
  <c r="J42" i="31" s="1"/>
  <c r="AQ42" i="31" s="1"/>
  <c r="AL39" i="31"/>
  <c r="AP39" i="31" s="1"/>
  <c r="J39" i="31" s="1"/>
  <c r="AQ39" i="31" s="1"/>
  <c r="AL36" i="31"/>
  <c r="AP36" i="31" s="1"/>
  <c r="J36" i="31" s="1"/>
  <c r="AQ36" i="31" s="1"/>
  <c r="AL33" i="31"/>
  <c r="AP33" i="31" s="1"/>
  <c r="J33" i="31" s="1"/>
  <c r="AQ33" i="31" s="1"/>
  <c r="AL30" i="31"/>
  <c r="AP30" i="31" s="1"/>
  <c r="J30" i="31" s="1"/>
  <c r="AQ30" i="31" s="1"/>
  <c r="AL27" i="31"/>
  <c r="AP27" i="31" s="1"/>
  <c r="J27" i="31" s="1"/>
  <c r="AQ27" i="31" s="1"/>
  <c r="AL24" i="31"/>
  <c r="AL21" i="31"/>
  <c r="AP21" i="31" s="1"/>
  <c r="J21" i="31" s="1"/>
  <c r="AQ21" i="31" s="1"/>
  <c r="AL18" i="31"/>
  <c r="AR42" i="30"/>
  <c r="AS42" i="30" s="1"/>
  <c r="AV42" i="30" s="1"/>
  <c r="F42" i="30" s="1"/>
  <c r="AY42" i="30" s="1"/>
  <c r="G42" i="30" s="1"/>
  <c r="I36" i="30"/>
  <c r="H51" i="30"/>
  <c r="H42" i="30"/>
  <c r="AR36" i="30"/>
  <c r="AS36" i="30" s="1"/>
  <c r="AV36" i="30" s="1"/>
  <c r="F36" i="30" s="1"/>
  <c r="AY36" i="30" s="1"/>
  <c r="G36" i="30" s="1"/>
  <c r="BA21" i="29"/>
  <c r="BA27" i="29"/>
  <c r="AZ27" i="29"/>
  <c r="BB21" i="29"/>
  <c r="BD21" i="29" s="1"/>
  <c r="I30" i="29"/>
  <c r="I27" i="29"/>
  <c r="BB27" i="29"/>
  <c r="AP48" i="29"/>
  <c r="J48" i="29" s="1"/>
  <c r="AQ48" i="29" s="1"/>
  <c r="BC30" i="29"/>
  <c r="AR18" i="29"/>
  <c r="AS18" i="29" s="1"/>
  <c r="AV18" i="29" s="1"/>
  <c r="F18" i="29" s="1"/>
  <c r="AY18" i="29" s="1"/>
  <c r="G18" i="29" s="1"/>
  <c r="BC36" i="28"/>
  <c r="BC24" i="28"/>
  <c r="BC51" i="28"/>
  <c r="BC48" i="28"/>
  <c r="BC45" i="28"/>
  <c r="BC39" i="28"/>
  <c r="BC33" i="28"/>
  <c r="BC27" i="28"/>
  <c r="BC21" i="28"/>
  <c r="BC42" i="28"/>
  <c r="BC30" i="28"/>
  <c r="BC18" i="28"/>
  <c r="AR39" i="28"/>
  <c r="AS39" i="28" s="1"/>
  <c r="AV39" i="28" s="1"/>
  <c r="F39" i="28" s="1"/>
  <c r="AY39" i="28" s="1"/>
  <c r="G39" i="28" s="1"/>
  <c r="AL51" i="28"/>
  <c r="AP51" i="28" s="1"/>
  <c r="J51" i="28" s="1"/>
  <c r="AQ51" i="28" s="1"/>
  <c r="AL48" i="28"/>
  <c r="I27" i="27"/>
  <c r="BC45" i="27"/>
  <c r="I42" i="27"/>
  <c r="BC33" i="27"/>
  <c r="BC21" i="27"/>
  <c r="AR51" i="27"/>
  <c r="AS51" i="27" s="1"/>
  <c r="AV51" i="27" s="1"/>
  <c r="F51" i="27" s="1"/>
  <c r="AY51" i="27" s="1"/>
  <c r="G51" i="27" s="1"/>
  <c r="BC42" i="27"/>
  <c r="BC30" i="27"/>
  <c r="BC48" i="27"/>
  <c r="BC36" i="27"/>
  <c r="BC24" i="27"/>
  <c r="I39" i="27"/>
  <c r="BC18" i="27"/>
  <c r="BC51" i="27"/>
  <c r="BC39" i="27"/>
  <c r="BC27" i="27"/>
  <c r="I51" i="26"/>
  <c r="AR39" i="26"/>
  <c r="AS39" i="26" s="1"/>
  <c r="AV39" i="26" s="1"/>
  <c r="F39" i="26" s="1"/>
  <c r="AY39" i="26" s="1"/>
  <c r="G39" i="26" s="1"/>
  <c r="I45" i="26"/>
  <c r="AR45" i="26"/>
  <c r="AS45" i="26" s="1"/>
  <c r="AV45" i="26" s="1"/>
  <c r="F45" i="26" s="1"/>
  <c r="AY45" i="26" s="1"/>
  <c r="G45" i="26" s="1"/>
  <c r="I24" i="26"/>
  <c r="H39" i="26"/>
  <c r="H51" i="26"/>
  <c r="H48" i="26"/>
  <c r="H45" i="26"/>
  <c r="H42" i="26"/>
  <c r="AR24" i="26"/>
  <c r="AS24" i="26" s="1"/>
  <c r="AV24" i="26" s="1"/>
  <c r="F24" i="26" s="1"/>
  <c r="AY24" i="26" s="1"/>
  <c r="G24" i="26" s="1"/>
  <c r="BC33" i="25"/>
  <c r="BC21" i="25"/>
  <c r="BC30" i="25"/>
  <c r="BC18" i="25"/>
  <c r="BC27" i="25"/>
  <c r="BC51" i="25"/>
  <c r="BC45" i="25"/>
  <c r="BC36" i="25"/>
  <c r="BC24" i="25"/>
  <c r="AL51" i="25"/>
  <c r="AP51" i="25" s="1"/>
  <c r="J51" i="25" s="1"/>
  <c r="AQ51" i="25" s="1"/>
  <c r="AL48" i="25"/>
  <c r="AL45" i="25"/>
  <c r="AL42" i="25"/>
  <c r="AL39" i="25"/>
  <c r="AL36" i="25"/>
  <c r="AL33" i="25"/>
  <c r="AP33" i="25" s="1"/>
  <c r="J33" i="25" s="1"/>
  <c r="AQ33" i="25" s="1"/>
  <c r="AL30" i="25"/>
  <c r="AP30" i="25" s="1"/>
  <c r="J30" i="25" s="1"/>
  <c r="AQ30" i="25" s="1"/>
  <c r="AL27" i="25"/>
  <c r="AP27" i="25" s="1"/>
  <c r="J27" i="25" s="1"/>
  <c r="AQ27" i="25" s="1"/>
  <c r="AL24" i="25"/>
  <c r="AL21" i="25"/>
  <c r="AL18" i="25"/>
  <c r="I51" i="24"/>
  <c r="AR51" i="24"/>
  <c r="AS51" i="24" s="1"/>
  <c r="AV51" i="24" s="1"/>
  <c r="F51" i="24" s="1"/>
  <c r="AY51" i="24" s="1"/>
  <c r="G51" i="24" s="1"/>
  <c r="I39" i="24"/>
  <c r="AR39" i="24"/>
  <c r="AS39" i="24" s="1"/>
  <c r="AV39" i="24" s="1"/>
  <c r="F39" i="24" s="1"/>
  <c r="AY39" i="24" s="1"/>
  <c r="G39" i="24" s="1"/>
  <c r="AR45" i="24"/>
  <c r="AS45" i="24" s="1"/>
  <c r="AV45" i="24" s="1"/>
  <c r="F45" i="24" s="1"/>
  <c r="AY45" i="24" s="1"/>
  <c r="G45" i="24" s="1"/>
  <c r="I42" i="24"/>
  <c r="AR42" i="24"/>
  <c r="AS42" i="24" s="1"/>
  <c r="AV42" i="24" s="1"/>
  <c r="F42" i="24" s="1"/>
  <c r="AY42" i="24" s="1"/>
  <c r="G42" i="24" s="1"/>
  <c r="I24" i="24"/>
  <c r="H39" i="24"/>
  <c r="H51" i="24"/>
  <c r="H48" i="24"/>
  <c r="H42" i="24"/>
  <c r="AP27" i="24"/>
  <c r="J27" i="24" s="1"/>
  <c r="AQ27" i="24" s="1"/>
  <c r="AR24" i="24"/>
  <c r="AS24" i="24" s="1"/>
  <c r="AV24" i="24" s="1"/>
  <c r="F24" i="24" s="1"/>
  <c r="AY24" i="24" s="1"/>
  <c r="G24" i="24" s="1"/>
  <c r="AZ51" i="22"/>
  <c r="BA30" i="22"/>
  <c r="AZ30" i="22"/>
  <c r="BA21" i="22"/>
  <c r="AZ21" i="22"/>
  <c r="BA42" i="22"/>
  <c r="AZ42" i="22"/>
  <c r="BA45" i="22"/>
  <c r="AZ45" i="22"/>
  <c r="AZ39" i="22"/>
  <c r="BB27" i="22"/>
  <c r="BD27" i="22" s="1"/>
  <c r="I21" i="22"/>
  <c r="BB21" i="22"/>
  <c r="BC18" i="22"/>
  <c r="BC45" i="22"/>
  <c r="I42" i="22"/>
  <c r="BB42" i="22"/>
  <c r="AR36" i="22"/>
  <c r="AS36" i="22" s="1"/>
  <c r="AV36" i="22" s="1"/>
  <c r="F36" i="22" s="1"/>
  <c r="AY36" i="22" s="1"/>
  <c r="G36" i="22" s="1"/>
  <c r="BC33" i="22"/>
  <c r="I30" i="22"/>
  <c r="BB30" i="22"/>
  <c r="BD30" i="22" s="1"/>
  <c r="BC21" i="22"/>
  <c r="AL18" i="22"/>
  <c r="AP51" i="20"/>
  <c r="J51" i="20" s="1"/>
  <c r="AQ51" i="20" s="1"/>
  <c r="AP45" i="20"/>
  <c r="J45" i="20" s="1"/>
  <c r="AQ45" i="20" s="1"/>
  <c r="AP39" i="20"/>
  <c r="J39" i="20" s="1"/>
  <c r="AQ39" i="20" s="1"/>
  <c r="AP33" i="20"/>
  <c r="J33" i="20" s="1"/>
  <c r="AQ33" i="20" s="1"/>
  <c r="AP24" i="20"/>
  <c r="J24" i="20" s="1"/>
  <c r="AQ24" i="20" s="1"/>
  <c r="E24" i="20"/>
  <c r="E51" i="20"/>
  <c r="AX48" i="20"/>
  <c r="H48" i="20"/>
  <c r="E45" i="20"/>
  <c r="AX42" i="20"/>
  <c r="H42" i="20"/>
  <c r="E39" i="20"/>
  <c r="AX36" i="20"/>
  <c r="H36" i="20"/>
  <c r="E33" i="20"/>
  <c r="AX30" i="20"/>
  <c r="H30" i="20"/>
  <c r="H27" i="20"/>
  <c r="H39" i="20"/>
  <c r="H24" i="20"/>
  <c r="AP48" i="20"/>
  <c r="J48" i="20" s="1"/>
  <c r="AQ48" i="20" s="1"/>
  <c r="AP42" i="20"/>
  <c r="J42" i="20" s="1"/>
  <c r="AQ42" i="20" s="1"/>
  <c r="AP36" i="20"/>
  <c r="J36" i="20" s="1"/>
  <c r="AQ36" i="20" s="1"/>
  <c r="AP30" i="20"/>
  <c r="J30" i="20" s="1"/>
  <c r="AQ30" i="20" s="1"/>
  <c r="AX27" i="20"/>
  <c r="AP27" i="20"/>
  <c r="J27" i="20" s="1"/>
  <c r="AQ27" i="20" s="1"/>
  <c r="E27" i="20"/>
  <c r="I30" i="18"/>
  <c r="AR51" i="18"/>
  <c r="AS51" i="18" s="1"/>
  <c r="AV51" i="18" s="1"/>
  <c r="F51" i="18" s="1"/>
  <c r="AY51" i="18" s="1"/>
  <c r="G51" i="18" s="1"/>
  <c r="I39" i="18"/>
  <c r="AR39" i="18"/>
  <c r="AS39" i="18" s="1"/>
  <c r="AV39" i="18" s="1"/>
  <c r="F39" i="18" s="1"/>
  <c r="AY39" i="18" s="1"/>
  <c r="G39" i="18" s="1"/>
  <c r="I45" i="18"/>
  <c r="AR45" i="18"/>
  <c r="AS45" i="18" s="1"/>
  <c r="AV45" i="18" s="1"/>
  <c r="F45" i="18" s="1"/>
  <c r="AY45" i="18" s="1"/>
  <c r="G45" i="18" s="1"/>
  <c r="H39" i="18"/>
  <c r="AP33" i="18"/>
  <c r="J33" i="18" s="1"/>
  <c r="AQ33" i="18" s="1"/>
  <c r="AP21" i="18"/>
  <c r="J21" i="18" s="1"/>
  <c r="AQ21" i="18" s="1"/>
  <c r="AP27" i="18"/>
  <c r="J27" i="18" s="1"/>
  <c r="AQ27" i="18" s="1"/>
  <c r="L18" i="16"/>
  <c r="N18" i="16" s="1"/>
  <c r="AK18" i="16"/>
  <c r="AM18" i="16"/>
  <c r="AN18" i="16"/>
  <c r="AO18" i="16"/>
  <c r="AT18" i="16"/>
  <c r="AU18" i="16"/>
  <c r="AW18" i="16"/>
  <c r="L21" i="16"/>
  <c r="N21" i="16" s="1"/>
  <c r="AK21" i="16"/>
  <c r="E21" i="16" s="1"/>
  <c r="AL21" i="16"/>
  <c r="H21" i="16" s="1"/>
  <c r="AM21" i="16"/>
  <c r="AN21" i="16"/>
  <c r="AO21" i="16"/>
  <c r="AT21" i="16"/>
  <c r="AU21" i="16" s="1"/>
  <c r="AW21" i="16"/>
  <c r="L24" i="16"/>
  <c r="N24" i="16" s="1"/>
  <c r="AK24" i="16"/>
  <c r="E24" i="16" s="1"/>
  <c r="AM24" i="16"/>
  <c r="AN24" i="16"/>
  <c r="AO24" i="16"/>
  <c r="AT24" i="16"/>
  <c r="AU24" i="16"/>
  <c r="AW24" i="16"/>
  <c r="L27" i="16"/>
  <c r="N27" i="16"/>
  <c r="AK27" i="16"/>
  <c r="E27" i="16" s="1"/>
  <c r="AM27" i="16"/>
  <c r="AN27" i="16"/>
  <c r="AO27" i="16"/>
  <c r="AT27" i="16"/>
  <c r="AU27" i="16" s="1"/>
  <c r="AW27" i="16"/>
  <c r="L30" i="16"/>
  <c r="N30" i="16" s="1"/>
  <c r="AK30" i="16"/>
  <c r="AM30" i="16"/>
  <c r="AN30" i="16"/>
  <c r="AO30" i="16"/>
  <c r="AT30" i="16"/>
  <c r="AU30" i="16" s="1"/>
  <c r="AW30" i="16"/>
  <c r="L33" i="16"/>
  <c r="N33" i="16" s="1"/>
  <c r="AK33" i="16"/>
  <c r="AM33" i="16"/>
  <c r="AN33" i="16"/>
  <c r="AO33" i="16"/>
  <c r="AT33" i="16"/>
  <c r="AU33" i="16"/>
  <c r="AW33" i="16"/>
  <c r="L36" i="16"/>
  <c r="N36" i="16" s="1"/>
  <c r="AK36" i="16"/>
  <c r="E36" i="16" s="1"/>
  <c r="AM36" i="16"/>
  <c r="AN36" i="16"/>
  <c r="AO36" i="16"/>
  <c r="AT36" i="16"/>
  <c r="AU36" i="16" s="1"/>
  <c r="AW36" i="16"/>
  <c r="L39" i="16"/>
  <c r="N39" i="16" s="1"/>
  <c r="AK39" i="16"/>
  <c r="E39" i="16" s="1"/>
  <c r="AM39" i="16"/>
  <c r="AN39" i="16"/>
  <c r="AO39" i="16"/>
  <c r="AT39" i="16"/>
  <c r="AU39" i="16" s="1"/>
  <c r="AW39" i="16"/>
  <c r="L42" i="16"/>
  <c r="N42" i="16" s="1"/>
  <c r="AK42" i="16"/>
  <c r="E42" i="16" s="1"/>
  <c r="AM42" i="16"/>
  <c r="AN42" i="16"/>
  <c r="AO42" i="16"/>
  <c r="AT42" i="16"/>
  <c r="AU42" i="16" s="1"/>
  <c r="AX42" i="16" s="1"/>
  <c r="AW42" i="16"/>
  <c r="L45" i="16"/>
  <c r="N45" i="16" s="1"/>
  <c r="AK45" i="16"/>
  <c r="E45" i="16" s="1"/>
  <c r="AM45" i="16"/>
  <c r="AN45" i="16"/>
  <c r="AO45" i="16"/>
  <c r="AT45" i="16"/>
  <c r="AU45" i="16"/>
  <c r="AX45" i="16" s="1"/>
  <c r="AW45" i="16"/>
  <c r="L48" i="16"/>
  <c r="N48" i="16"/>
  <c r="AK48" i="16"/>
  <c r="E48" i="16" s="1"/>
  <c r="AM48" i="16"/>
  <c r="AN48" i="16"/>
  <c r="AO48" i="16"/>
  <c r="AT48" i="16"/>
  <c r="AU48" i="16" s="1"/>
  <c r="AW48" i="16"/>
  <c r="L51" i="16"/>
  <c r="N51" i="16" s="1"/>
  <c r="AK51" i="16"/>
  <c r="AM51" i="16"/>
  <c r="AN51" i="16"/>
  <c r="AO51" i="16"/>
  <c r="AT51" i="16"/>
  <c r="AU51" i="16" s="1"/>
  <c r="AW51" i="16"/>
  <c r="L18" i="15"/>
  <c r="N18" i="15" s="1"/>
  <c r="AK18" i="15"/>
  <c r="AM18" i="15"/>
  <c r="AN18" i="15"/>
  <c r="AO18" i="15"/>
  <c r="AT18" i="15"/>
  <c r="AU18" i="15"/>
  <c r="AX18" i="15" s="1"/>
  <c r="AW18" i="15"/>
  <c r="L21" i="15"/>
  <c r="N21" i="15" s="1"/>
  <c r="AK21" i="15"/>
  <c r="E21" i="15" s="1"/>
  <c r="AL21" i="15"/>
  <c r="H21" i="15" s="1"/>
  <c r="AM21" i="15"/>
  <c r="AN21" i="15"/>
  <c r="AO21" i="15"/>
  <c r="AT21" i="15"/>
  <c r="AU21" i="15" s="1"/>
  <c r="AX21" i="15" s="1"/>
  <c r="AW21" i="15"/>
  <c r="L24" i="15"/>
  <c r="N24" i="15"/>
  <c r="AK24" i="15"/>
  <c r="E24" i="15" s="1"/>
  <c r="AL24" i="15"/>
  <c r="H24" i="15" s="1"/>
  <c r="AM24" i="15"/>
  <c r="AN24" i="15"/>
  <c r="AO24" i="15"/>
  <c r="AT24" i="15"/>
  <c r="AU24" i="15"/>
  <c r="AW24" i="15"/>
  <c r="L27" i="15"/>
  <c r="N27" i="15" s="1"/>
  <c r="AK27" i="15"/>
  <c r="E27" i="15" s="1"/>
  <c r="AM27" i="15"/>
  <c r="AN27" i="15"/>
  <c r="AO27" i="15"/>
  <c r="AT27" i="15"/>
  <c r="AU27" i="15" s="1"/>
  <c r="AW27" i="15"/>
  <c r="L30" i="15"/>
  <c r="N30" i="15" s="1"/>
  <c r="AK30" i="15"/>
  <c r="E30" i="15" s="1"/>
  <c r="AM30" i="15"/>
  <c r="AN30" i="15"/>
  <c r="AO30" i="15"/>
  <c r="AT30" i="15"/>
  <c r="AU30" i="15"/>
  <c r="AW30" i="15"/>
  <c r="L33" i="15"/>
  <c r="N33" i="15"/>
  <c r="AK33" i="15"/>
  <c r="E33" i="15" s="1"/>
  <c r="AM33" i="15"/>
  <c r="AN33" i="15"/>
  <c r="AO33" i="15"/>
  <c r="AT33" i="15"/>
  <c r="AU33" i="15"/>
  <c r="AX33" i="15" s="1"/>
  <c r="AW33" i="15"/>
  <c r="L36" i="15"/>
  <c r="N36" i="15" s="1"/>
  <c r="AK36" i="15"/>
  <c r="E36" i="15" s="1"/>
  <c r="AL36" i="15"/>
  <c r="H36" i="15" s="1"/>
  <c r="AM36" i="15"/>
  <c r="AN36" i="15"/>
  <c r="AO36" i="15"/>
  <c r="AT36" i="15"/>
  <c r="AU36" i="15" s="1"/>
  <c r="AX36" i="15" s="1"/>
  <c r="AW36" i="15"/>
  <c r="L39" i="15"/>
  <c r="N39" i="15" s="1"/>
  <c r="AK39" i="15"/>
  <c r="E39" i="15" s="1"/>
  <c r="AM39" i="15"/>
  <c r="AN39" i="15"/>
  <c r="AO39" i="15"/>
  <c r="AT39" i="15"/>
  <c r="AU39" i="15" s="1"/>
  <c r="AW39" i="15"/>
  <c r="L42" i="15"/>
  <c r="N42" i="15" s="1"/>
  <c r="AK42" i="15"/>
  <c r="AM42" i="15"/>
  <c r="AN42" i="15"/>
  <c r="AO42" i="15"/>
  <c r="AT42" i="15"/>
  <c r="AU42" i="15" s="1"/>
  <c r="AX42" i="15" s="1"/>
  <c r="AW42" i="15"/>
  <c r="L45" i="15"/>
  <c r="N45" i="15"/>
  <c r="AK45" i="15"/>
  <c r="E45" i="15" s="1"/>
  <c r="AM45" i="15"/>
  <c r="AN45" i="15"/>
  <c r="AO45" i="15"/>
  <c r="AT45" i="15"/>
  <c r="AU45" i="15"/>
  <c r="AW45" i="15"/>
  <c r="L48" i="15"/>
  <c r="N48" i="15" s="1"/>
  <c r="AK48" i="15"/>
  <c r="E48" i="15" s="1"/>
  <c r="AL48" i="15"/>
  <c r="H48" i="15" s="1"/>
  <c r="AM48" i="15"/>
  <c r="AN48" i="15"/>
  <c r="AO48" i="15"/>
  <c r="AT48" i="15"/>
  <c r="AU48" i="15"/>
  <c r="AW48" i="15"/>
  <c r="L51" i="15"/>
  <c r="N51" i="15"/>
  <c r="AK51" i="15"/>
  <c r="E51" i="15" s="1"/>
  <c r="AM51" i="15"/>
  <c r="AN51" i="15"/>
  <c r="AO51" i="15"/>
  <c r="AT51" i="15"/>
  <c r="AU51" i="15" s="1"/>
  <c r="AW51" i="15"/>
  <c r="L18" i="14"/>
  <c r="N18" i="14" s="1"/>
  <c r="AK18" i="14"/>
  <c r="E18" i="14" s="1"/>
  <c r="AM18" i="14"/>
  <c r="AN18" i="14"/>
  <c r="AO18" i="14"/>
  <c r="AT18" i="14"/>
  <c r="AU18" i="14" s="1"/>
  <c r="AW18" i="14"/>
  <c r="L21" i="14"/>
  <c r="N21" i="14" s="1"/>
  <c r="AK21" i="14"/>
  <c r="AM21" i="14"/>
  <c r="AN21" i="14"/>
  <c r="AO21" i="14"/>
  <c r="AT21" i="14"/>
  <c r="AU21" i="14" s="1"/>
  <c r="AW21" i="14"/>
  <c r="L24" i="14"/>
  <c r="N24" i="14" s="1"/>
  <c r="AK24" i="14"/>
  <c r="E24" i="14" s="1"/>
  <c r="AM24" i="14"/>
  <c r="AN24" i="14"/>
  <c r="AO24" i="14"/>
  <c r="AT24" i="14"/>
  <c r="AU24" i="14" s="1"/>
  <c r="AW24" i="14"/>
  <c r="L27" i="14"/>
  <c r="N27" i="14" s="1"/>
  <c r="AK27" i="14"/>
  <c r="AM27" i="14"/>
  <c r="AN27" i="14"/>
  <c r="AO27" i="14"/>
  <c r="AT27" i="14"/>
  <c r="AU27" i="14" s="1"/>
  <c r="AW27" i="14"/>
  <c r="L30" i="14"/>
  <c r="N30" i="14" s="1"/>
  <c r="AK30" i="14"/>
  <c r="E30" i="14" s="1"/>
  <c r="AM30" i="14"/>
  <c r="AN30" i="14"/>
  <c r="AO30" i="14"/>
  <c r="AT30" i="14"/>
  <c r="AU30" i="14" s="1"/>
  <c r="AW30" i="14"/>
  <c r="L33" i="14"/>
  <c r="N33" i="14" s="1"/>
  <c r="AK33" i="14"/>
  <c r="AM33" i="14"/>
  <c r="AN33" i="14"/>
  <c r="AO33" i="14"/>
  <c r="AT33" i="14"/>
  <c r="AU33" i="14" s="1"/>
  <c r="AW33" i="14"/>
  <c r="L36" i="14"/>
  <c r="N36" i="14" s="1"/>
  <c r="AK36" i="14"/>
  <c r="E36" i="14" s="1"/>
  <c r="AM36" i="14"/>
  <c r="AN36" i="14"/>
  <c r="AO36" i="14"/>
  <c r="AT36" i="14"/>
  <c r="AU36" i="14" s="1"/>
  <c r="AW36" i="14"/>
  <c r="L39" i="14"/>
  <c r="N39" i="14" s="1"/>
  <c r="AK39" i="14"/>
  <c r="AM39" i="14"/>
  <c r="AN39" i="14"/>
  <c r="AO39" i="14"/>
  <c r="AT39" i="14"/>
  <c r="AU39" i="14" s="1"/>
  <c r="AW39" i="14"/>
  <c r="L42" i="14"/>
  <c r="N42" i="14" s="1"/>
  <c r="AK42" i="14"/>
  <c r="E42" i="14" s="1"/>
  <c r="AM42" i="14"/>
  <c r="AN42" i="14"/>
  <c r="AO42" i="14"/>
  <c r="AT42" i="14"/>
  <c r="AU42" i="14" s="1"/>
  <c r="AW42" i="14"/>
  <c r="L46" i="14"/>
  <c r="N46" i="14" s="1"/>
  <c r="AK46" i="14"/>
  <c r="AM46" i="14"/>
  <c r="AN46" i="14"/>
  <c r="AO46" i="14"/>
  <c r="AT46" i="14"/>
  <c r="AU46" i="14" s="1"/>
  <c r="AW46" i="14"/>
  <c r="L49" i="14"/>
  <c r="N49" i="14" s="1"/>
  <c r="AK49" i="14"/>
  <c r="E49" i="14" s="1"/>
  <c r="AM49" i="14"/>
  <c r="AN49" i="14"/>
  <c r="AO49" i="14"/>
  <c r="AT49" i="14"/>
  <c r="AU49" i="14" s="1"/>
  <c r="AW49" i="14"/>
  <c r="L52" i="14"/>
  <c r="N52" i="14" s="1"/>
  <c r="AK52" i="14"/>
  <c r="AM52" i="14"/>
  <c r="AN52" i="14"/>
  <c r="AO52" i="14"/>
  <c r="AT52" i="14"/>
  <c r="AU52" i="14" s="1"/>
  <c r="AW52" i="14"/>
  <c r="L18" i="13"/>
  <c r="N18" i="13"/>
  <c r="AK18" i="13"/>
  <c r="E18" i="13" s="1"/>
  <c r="AM18" i="13"/>
  <c r="AN18" i="13"/>
  <c r="AO18" i="13"/>
  <c r="AT18" i="13"/>
  <c r="AU18" i="13"/>
  <c r="AX18" i="13" s="1"/>
  <c r="AW18" i="13"/>
  <c r="L21" i="13"/>
  <c r="N21" i="13" s="1"/>
  <c r="AK21" i="13"/>
  <c r="E21" i="13" s="1"/>
  <c r="AM21" i="13"/>
  <c r="AN21" i="13"/>
  <c r="AO21" i="13"/>
  <c r="AT21" i="13"/>
  <c r="AU21" i="13" s="1"/>
  <c r="AW21" i="13"/>
  <c r="L24" i="13"/>
  <c r="N24" i="13"/>
  <c r="AK24" i="13"/>
  <c r="E24" i="13" s="1"/>
  <c r="AM24" i="13"/>
  <c r="AN24" i="13"/>
  <c r="AO24" i="13"/>
  <c r="AT24" i="13"/>
  <c r="AU24" i="13"/>
  <c r="AX24" i="13" s="1"/>
  <c r="AW24" i="13"/>
  <c r="L27" i="13"/>
  <c r="N27" i="13" s="1"/>
  <c r="AK27" i="13"/>
  <c r="E27" i="13" s="1"/>
  <c r="AM27" i="13"/>
  <c r="AN27" i="13"/>
  <c r="AO27" i="13"/>
  <c r="AT27" i="13"/>
  <c r="AU27" i="13" s="1"/>
  <c r="AW27" i="13"/>
  <c r="L30" i="13"/>
  <c r="N30" i="13"/>
  <c r="AK30" i="13"/>
  <c r="E30" i="13" s="1"/>
  <c r="AM30" i="13"/>
  <c r="AN30" i="13"/>
  <c r="AO30" i="13"/>
  <c r="AT30" i="13"/>
  <c r="AU30" i="13"/>
  <c r="AX30" i="13" s="1"/>
  <c r="AW30" i="13"/>
  <c r="L33" i="13"/>
  <c r="N33" i="13" s="1"/>
  <c r="AK33" i="13"/>
  <c r="E33" i="13" s="1"/>
  <c r="AM33" i="13"/>
  <c r="AN33" i="13"/>
  <c r="AO33" i="13"/>
  <c r="AT33" i="13"/>
  <c r="AU33" i="13" s="1"/>
  <c r="AW33" i="13"/>
  <c r="L36" i="13"/>
  <c r="N36" i="13"/>
  <c r="AK36" i="13"/>
  <c r="E36" i="13" s="1"/>
  <c r="AM36" i="13"/>
  <c r="AN36" i="13"/>
  <c r="AO36" i="13"/>
  <c r="AT36" i="13"/>
  <c r="AU36" i="13"/>
  <c r="AX36" i="13" s="1"/>
  <c r="AW36" i="13"/>
  <c r="L39" i="13"/>
  <c r="N39" i="13" s="1"/>
  <c r="AK39" i="13"/>
  <c r="E39" i="13" s="1"/>
  <c r="AM39" i="13"/>
  <c r="AN39" i="13"/>
  <c r="AO39" i="13"/>
  <c r="AT39" i="13"/>
  <c r="AU39" i="13" s="1"/>
  <c r="AW39" i="13"/>
  <c r="L42" i="13"/>
  <c r="N42" i="13"/>
  <c r="AK42" i="13"/>
  <c r="E42" i="13" s="1"/>
  <c r="AM42" i="13"/>
  <c r="AN42" i="13"/>
  <c r="AO42" i="13"/>
  <c r="AT42" i="13"/>
  <c r="AU42" i="13"/>
  <c r="AX42" i="13" s="1"/>
  <c r="AW42" i="13"/>
  <c r="L45" i="13"/>
  <c r="N45" i="13" s="1"/>
  <c r="AK45" i="13"/>
  <c r="E45" i="13" s="1"/>
  <c r="AM45" i="13"/>
  <c r="AN45" i="13"/>
  <c r="AO45" i="13"/>
  <c r="AT45" i="13"/>
  <c r="AU45" i="13" s="1"/>
  <c r="AW45" i="13"/>
  <c r="L48" i="13"/>
  <c r="N48" i="13"/>
  <c r="AK48" i="13"/>
  <c r="E48" i="13" s="1"/>
  <c r="AM48" i="13"/>
  <c r="AN48" i="13"/>
  <c r="AO48" i="13"/>
  <c r="AT48" i="13"/>
  <c r="AU48" i="13"/>
  <c r="AX48" i="13" s="1"/>
  <c r="AW48" i="13"/>
  <c r="L51" i="13"/>
  <c r="N51" i="13" s="1"/>
  <c r="AK51" i="13"/>
  <c r="E51" i="13" s="1"/>
  <c r="AM51" i="13"/>
  <c r="AN51" i="13"/>
  <c r="AO51" i="13"/>
  <c r="AT51" i="13"/>
  <c r="AU51" i="13" s="1"/>
  <c r="AW51" i="13"/>
  <c r="L18" i="12"/>
  <c r="N18" i="12"/>
  <c r="AK18" i="12"/>
  <c r="E18" i="12" s="1"/>
  <c r="AM18" i="12"/>
  <c r="AN18" i="12"/>
  <c r="AO18" i="12"/>
  <c r="AT18" i="12"/>
  <c r="AU18" i="12"/>
  <c r="AX18" i="12" s="1"/>
  <c r="AW18" i="12"/>
  <c r="L21" i="12"/>
  <c r="N21" i="12" s="1"/>
  <c r="AK21" i="12"/>
  <c r="E21" i="12" s="1"/>
  <c r="AM21" i="12"/>
  <c r="AN21" i="12"/>
  <c r="AO21" i="12"/>
  <c r="AT21" i="12"/>
  <c r="AU21" i="12"/>
  <c r="AW21" i="12"/>
  <c r="L24" i="12"/>
  <c r="N24" i="12" s="1"/>
  <c r="AK24" i="12"/>
  <c r="E24" i="12" s="1"/>
  <c r="AM24" i="12"/>
  <c r="AN24" i="12"/>
  <c r="AO24" i="12"/>
  <c r="AT24" i="12"/>
  <c r="AU24" i="12" s="1"/>
  <c r="AW24" i="12"/>
  <c r="L27" i="12"/>
  <c r="N27" i="12" s="1"/>
  <c r="AK27" i="12"/>
  <c r="E27" i="12" s="1"/>
  <c r="AM27" i="12"/>
  <c r="AN27" i="12"/>
  <c r="AO27" i="12"/>
  <c r="AT27" i="12"/>
  <c r="AU27" i="12" s="1"/>
  <c r="AX27" i="12" s="1"/>
  <c r="AW27" i="12"/>
  <c r="L30" i="12"/>
  <c r="N30" i="12" s="1"/>
  <c r="AK30" i="12"/>
  <c r="E30" i="12" s="1"/>
  <c r="BC30" i="12" s="1"/>
  <c r="AM30" i="12"/>
  <c r="AN30" i="12"/>
  <c r="AO30" i="12"/>
  <c r="AT30" i="12"/>
  <c r="AU30" i="12" s="1"/>
  <c r="AX30" i="12" s="1"/>
  <c r="AW30" i="12"/>
  <c r="L33" i="12"/>
  <c r="N33" i="12" s="1"/>
  <c r="AK33" i="12"/>
  <c r="E33" i="12" s="1"/>
  <c r="AM33" i="12"/>
  <c r="AN33" i="12"/>
  <c r="AO33" i="12"/>
  <c r="AT33" i="12"/>
  <c r="AU33" i="12"/>
  <c r="AX33" i="12" s="1"/>
  <c r="AW33" i="12"/>
  <c r="L36" i="12"/>
  <c r="N36" i="12" s="1"/>
  <c r="AK36" i="12"/>
  <c r="E36" i="12" s="1"/>
  <c r="AM36" i="12"/>
  <c r="AN36" i="12"/>
  <c r="AO36" i="12"/>
  <c r="AT36" i="12"/>
  <c r="AU36" i="12" s="1"/>
  <c r="AW36" i="12"/>
  <c r="L39" i="12"/>
  <c r="N39" i="12" s="1"/>
  <c r="AK39" i="12"/>
  <c r="E39" i="12" s="1"/>
  <c r="AM39" i="12"/>
  <c r="AN39" i="12"/>
  <c r="AO39" i="12"/>
  <c r="AT39" i="12"/>
  <c r="AU39" i="12"/>
  <c r="AW39" i="12"/>
  <c r="L42" i="12"/>
  <c r="N42" i="12" s="1"/>
  <c r="AK42" i="12"/>
  <c r="E42" i="12" s="1"/>
  <c r="AM42" i="12"/>
  <c r="AN42" i="12"/>
  <c r="AO42" i="12"/>
  <c r="AT42" i="12"/>
  <c r="AU42" i="12" s="1"/>
  <c r="AW42" i="12"/>
  <c r="L45" i="12"/>
  <c r="N45" i="12" s="1"/>
  <c r="AK45" i="12"/>
  <c r="E45" i="12" s="1"/>
  <c r="AM45" i="12"/>
  <c r="AN45" i="12"/>
  <c r="AO45" i="12"/>
  <c r="AT45" i="12"/>
  <c r="AU45" i="12"/>
  <c r="AW45" i="12"/>
  <c r="L48" i="12"/>
  <c r="N48" i="12" s="1"/>
  <c r="AK48" i="12"/>
  <c r="E48" i="12" s="1"/>
  <c r="AM48" i="12"/>
  <c r="AN48" i="12"/>
  <c r="AO48" i="12"/>
  <c r="AT48" i="12"/>
  <c r="AU48" i="12" s="1"/>
  <c r="AW48" i="12"/>
  <c r="L51" i="12"/>
  <c r="N51" i="12" s="1"/>
  <c r="AK51" i="12"/>
  <c r="E51" i="12" s="1"/>
  <c r="AM51" i="12"/>
  <c r="AN51" i="12"/>
  <c r="AO51" i="12"/>
  <c r="AT51" i="12"/>
  <c r="AU51" i="12" s="1"/>
  <c r="AX51" i="12" s="1"/>
  <c r="AW51" i="12"/>
  <c r="L18" i="11"/>
  <c r="N18" i="11" s="1"/>
  <c r="AO18" i="11"/>
  <c r="E18" i="11" s="1"/>
  <c r="AQ18" i="11"/>
  <c r="AR18" i="11"/>
  <c r="AS18" i="11"/>
  <c r="AX18" i="11"/>
  <c r="AY18" i="11" s="1"/>
  <c r="BA18" i="11"/>
  <c r="L21" i="11"/>
  <c r="N21" i="11" s="1"/>
  <c r="AO21" i="11"/>
  <c r="AQ21" i="11"/>
  <c r="AR21" i="11"/>
  <c r="AS21" i="11"/>
  <c r="AX21" i="11"/>
  <c r="AY21" i="11" s="1"/>
  <c r="BB21" i="11" s="1"/>
  <c r="BA21" i="11"/>
  <c r="L24" i="11"/>
  <c r="N24" i="11" s="1"/>
  <c r="AO24" i="11"/>
  <c r="AQ24" i="11"/>
  <c r="AR24" i="11"/>
  <c r="AS24" i="11"/>
  <c r="AX24" i="11"/>
  <c r="AY24" i="11"/>
  <c r="BA24" i="11"/>
  <c r="L27" i="11"/>
  <c r="N27" i="11" s="1"/>
  <c r="AO27" i="11"/>
  <c r="AQ27" i="11"/>
  <c r="AR27" i="11"/>
  <c r="AS27" i="11"/>
  <c r="AX27" i="11"/>
  <c r="AY27" i="11" s="1"/>
  <c r="BB27" i="11" s="1"/>
  <c r="BA27" i="11"/>
  <c r="L30" i="11"/>
  <c r="N30" i="11" s="1"/>
  <c r="AO30" i="11"/>
  <c r="AQ30" i="11"/>
  <c r="AR30" i="11"/>
  <c r="AS30" i="11"/>
  <c r="AX30" i="11"/>
  <c r="AY30" i="11"/>
  <c r="BB30" i="11" s="1"/>
  <c r="BA30" i="11"/>
  <c r="L33" i="11"/>
  <c r="N33" i="11" s="1"/>
  <c r="AO33" i="11"/>
  <c r="E33" i="11" s="1"/>
  <c r="AQ33" i="11"/>
  <c r="AR33" i="11"/>
  <c r="AS33" i="11"/>
  <c r="AX33" i="11"/>
  <c r="AY33" i="11" s="1"/>
  <c r="BB33" i="11" s="1"/>
  <c r="BA33" i="11"/>
  <c r="L36" i="11"/>
  <c r="N36" i="11" s="1"/>
  <c r="AO36" i="11"/>
  <c r="E36" i="11" s="1"/>
  <c r="AQ36" i="11"/>
  <c r="AR36" i="11"/>
  <c r="AS36" i="11"/>
  <c r="AX36" i="11"/>
  <c r="AY36" i="11" s="1"/>
  <c r="BA36" i="11"/>
  <c r="L39" i="11"/>
  <c r="N39" i="11" s="1"/>
  <c r="AO39" i="11"/>
  <c r="AQ39" i="11"/>
  <c r="AR39" i="11"/>
  <c r="AS39" i="11"/>
  <c r="AX39" i="11"/>
  <c r="AY39" i="11" s="1"/>
  <c r="BA39" i="11"/>
  <c r="L42" i="11"/>
  <c r="N42" i="11" s="1"/>
  <c r="AO42" i="11"/>
  <c r="AQ42" i="11"/>
  <c r="AR42" i="11"/>
  <c r="AS42" i="11"/>
  <c r="AX42" i="11"/>
  <c r="AY42" i="11" s="1"/>
  <c r="BB42" i="11" s="1"/>
  <c r="BA42" i="11"/>
  <c r="L45" i="11"/>
  <c r="N45" i="11"/>
  <c r="AO45" i="11"/>
  <c r="AQ45" i="11"/>
  <c r="AR45" i="11"/>
  <c r="AS45" i="11"/>
  <c r="AX45" i="11"/>
  <c r="AY45" i="11" s="1"/>
  <c r="BA45" i="11"/>
  <c r="L48" i="11"/>
  <c r="N48" i="11" s="1"/>
  <c r="AO48" i="11"/>
  <c r="AQ48" i="11"/>
  <c r="AR48" i="11"/>
  <c r="AS48" i="11"/>
  <c r="AX48" i="11"/>
  <c r="AY48" i="11" s="1"/>
  <c r="BA48" i="11"/>
  <c r="L51" i="11"/>
  <c r="N51" i="11" s="1"/>
  <c r="AO51" i="11"/>
  <c r="AP51" i="11" s="1"/>
  <c r="AQ51" i="11"/>
  <c r="AR51" i="11"/>
  <c r="AS51" i="11"/>
  <c r="AX51" i="11"/>
  <c r="AY51" i="11" s="1"/>
  <c r="BA51" i="11"/>
  <c r="L18" i="10"/>
  <c r="N18" i="10" s="1"/>
  <c r="AO18" i="10"/>
  <c r="AQ18" i="10"/>
  <c r="AR18" i="10"/>
  <c r="AS18" i="10"/>
  <c r="AX18" i="10"/>
  <c r="AY18" i="10" s="1"/>
  <c r="BA18" i="10"/>
  <c r="L21" i="10"/>
  <c r="N21" i="10" s="1"/>
  <c r="AO21" i="10"/>
  <c r="E21" i="10" s="1"/>
  <c r="AP21" i="10"/>
  <c r="H21" i="10" s="1"/>
  <c r="AQ21" i="10"/>
  <c r="AR21" i="10"/>
  <c r="AS21" i="10"/>
  <c r="AX21" i="10"/>
  <c r="AY21" i="10" s="1"/>
  <c r="BA21" i="10"/>
  <c r="L24" i="10"/>
  <c r="N24" i="10"/>
  <c r="AO24" i="10"/>
  <c r="AQ24" i="10"/>
  <c r="AR24" i="10"/>
  <c r="AS24" i="10"/>
  <c r="AX24" i="10"/>
  <c r="AY24" i="10" s="1"/>
  <c r="BA24" i="10"/>
  <c r="L27" i="10"/>
  <c r="N27" i="10" s="1"/>
  <c r="AO27" i="10"/>
  <c r="E27" i="10" s="1"/>
  <c r="AQ27" i="10"/>
  <c r="AR27" i="10"/>
  <c r="AS27" i="10"/>
  <c r="AX27" i="10"/>
  <c r="AY27" i="10" s="1"/>
  <c r="BA27" i="10"/>
  <c r="L30" i="10"/>
  <c r="N30" i="10"/>
  <c r="AO30" i="10"/>
  <c r="AQ30" i="10"/>
  <c r="AR30" i="10"/>
  <c r="AS30" i="10"/>
  <c r="AX30" i="10"/>
  <c r="AY30" i="10" s="1"/>
  <c r="BA30" i="10"/>
  <c r="L33" i="10"/>
  <c r="N33" i="10" s="1"/>
  <c r="AO33" i="10"/>
  <c r="AQ33" i="10"/>
  <c r="AR33" i="10"/>
  <c r="AS33" i="10"/>
  <c r="AX33" i="10"/>
  <c r="AY33" i="10" s="1"/>
  <c r="BA33" i="10"/>
  <c r="L36" i="10"/>
  <c r="N36" i="10" s="1"/>
  <c r="AO36" i="10"/>
  <c r="AQ36" i="10"/>
  <c r="AR36" i="10"/>
  <c r="AS36" i="10"/>
  <c r="AX36" i="10"/>
  <c r="AY36" i="10" s="1"/>
  <c r="BA36" i="10"/>
  <c r="H39" i="10"/>
  <c r="L39" i="10"/>
  <c r="N39" i="10" s="1"/>
  <c r="AO39" i="10"/>
  <c r="E39" i="10" s="1"/>
  <c r="AP39" i="10"/>
  <c r="AQ39" i="10"/>
  <c r="AR39" i="10"/>
  <c r="AS39" i="10"/>
  <c r="AX39" i="10"/>
  <c r="AY39" i="10" s="1"/>
  <c r="BA39" i="10"/>
  <c r="L42" i="10"/>
  <c r="N42" i="10" s="1"/>
  <c r="AO42" i="10"/>
  <c r="AQ42" i="10"/>
  <c r="AR42" i="10"/>
  <c r="AS42" i="10"/>
  <c r="AX42" i="10"/>
  <c r="AY42" i="10" s="1"/>
  <c r="BA42" i="10"/>
  <c r="H45" i="10"/>
  <c r="L45" i="10"/>
  <c r="N45" i="10" s="1"/>
  <c r="AO45" i="10"/>
  <c r="E45" i="10" s="1"/>
  <c r="AP45" i="10"/>
  <c r="AQ45" i="10"/>
  <c r="AR45" i="10"/>
  <c r="AS45" i="10"/>
  <c r="AX45" i="10"/>
  <c r="AY45" i="10" s="1"/>
  <c r="BA45" i="10"/>
  <c r="L48" i="10"/>
  <c r="N48" i="10" s="1"/>
  <c r="AO48" i="10"/>
  <c r="AQ48" i="10"/>
  <c r="AR48" i="10"/>
  <c r="AS48" i="10"/>
  <c r="AX48" i="10"/>
  <c r="AY48" i="10" s="1"/>
  <c r="BA48" i="10"/>
  <c r="L51" i="10"/>
  <c r="N51" i="10" s="1"/>
  <c r="AO51" i="10"/>
  <c r="AQ51" i="10"/>
  <c r="AR51" i="10"/>
  <c r="AS51" i="10"/>
  <c r="AX51" i="10"/>
  <c r="AY51" i="10" s="1"/>
  <c r="BB51" i="10" s="1"/>
  <c r="BA51" i="10"/>
  <c r="L18" i="9"/>
  <c r="N18" i="9" s="1"/>
  <c r="AO18" i="9"/>
  <c r="E18" i="9" s="1"/>
  <c r="AQ18" i="9"/>
  <c r="AR18" i="9"/>
  <c r="AS18" i="9"/>
  <c r="AX18" i="9"/>
  <c r="AY18" i="9" s="1"/>
  <c r="BA18" i="9"/>
  <c r="L21" i="9"/>
  <c r="N21" i="9"/>
  <c r="AO21" i="9"/>
  <c r="AQ21" i="9"/>
  <c r="AR21" i="9"/>
  <c r="AS21" i="9"/>
  <c r="AX21" i="9"/>
  <c r="AY21" i="9" s="1"/>
  <c r="BA21" i="9"/>
  <c r="L24" i="9"/>
  <c r="N24" i="9" s="1"/>
  <c r="AO24" i="9"/>
  <c r="E24" i="9" s="1"/>
  <c r="AQ24" i="9"/>
  <c r="AR24" i="9"/>
  <c r="AS24" i="9"/>
  <c r="AX24" i="9"/>
  <c r="AY24" i="9" s="1"/>
  <c r="BA24" i="9"/>
  <c r="L27" i="9"/>
  <c r="N27" i="9" s="1"/>
  <c r="AO27" i="9"/>
  <c r="AQ27" i="9"/>
  <c r="AR27" i="9"/>
  <c r="AS27" i="9"/>
  <c r="AX27" i="9"/>
  <c r="AY27" i="9" s="1"/>
  <c r="BA27" i="9"/>
  <c r="L30" i="9"/>
  <c r="N30" i="9" s="1"/>
  <c r="AO30" i="9"/>
  <c r="E30" i="9" s="1"/>
  <c r="AQ30" i="9"/>
  <c r="AR30" i="9"/>
  <c r="AS30" i="9"/>
  <c r="AX30" i="9"/>
  <c r="AY30" i="9" s="1"/>
  <c r="BA30" i="9"/>
  <c r="L33" i="9"/>
  <c r="N33" i="9"/>
  <c r="AO33" i="9"/>
  <c r="AQ33" i="9"/>
  <c r="AR33" i="9"/>
  <c r="AS33" i="9"/>
  <c r="AX33" i="9"/>
  <c r="AY33" i="9" s="1"/>
  <c r="BA33" i="9"/>
  <c r="L36" i="9"/>
  <c r="N36" i="9" s="1"/>
  <c r="AO36" i="9"/>
  <c r="E36" i="9" s="1"/>
  <c r="AQ36" i="9"/>
  <c r="AR36" i="9"/>
  <c r="AS36" i="9"/>
  <c r="AX36" i="9"/>
  <c r="AY36" i="9" s="1"/>
  <c r="BA36" i="9"/>
  <c r="L39" i="9"/>
  <c r="N39" i="9" s="1"/>
  <c r="AO39" i="9"/>
  <c r="AQ39" i="9"/>
  <c r="AR39" i="9"/>
  <c r="AS39" i="9"/>
  <c r="AX39" i="9"/>
  <c r="AY39" i="9" s="1"/>
  <c r="BA39" i="9"/>
  <c r="L42" i="9"/>
  <c r="N42" i="9" s="1"/>
  <c r="AO42" i="9"/>
  <c r="E42" i="9" s="1"/>
  <c r="AQ42" i="9"/>
  <c r="AR42" i="9"/>
  <c r="AS42" i="9"/>
  <c r="AX42" i="9"/>
  <c r="AY42" i="9"/>
  <c r="BA42" i="9"/>
  <c r="L45" i="9"/>
  <c r="N45" i="9" s="1"/>
  <c r="AO45" i="9"/>
  <c r="AQ45" i="9"/>
  <c r="AR45" i="9"/>
  <c r="AS45" i="9"/>
  <c r="AX45" i="9"/>
  <c r="AY45" i="9"/>
  <c r="BA45" i="9"/>
  <c r="L48" i="9"/>
  <c r="N48" i="9" s="1"/>
  <c r="AO48" i="9"/>
  <c r="E48" i="9" s="1"/>
  <c r="AQ48" i="9"/>
  <c r="AR48" i="9"/>
  <c r="AS48" i="9"/>
  <c r="AX48" i="9"/>
  <c r="AY48" i="9" s="1"/>
  <c r="BA48" i="9"/>
  <c r="L51" i="9"/>
  <c r="N51" i="9" s="1"/>
  <c r="AO51" i="9"/>
  <c r="E51" i="9" s="1"/>
  <c r="AQ51" i="9"/>
  <c r="AR51" i="9"/>
  <c r="AS51" i="9"/>
  <c r="AX51" i="9"/>
  <c r="AY51" i="9" s="1"/>
  <c r="BB51" i="9" s="1"/>
  <c r="BA51" i="9"/>
  <c r="L18" i="8"/>
  <c r="N18" i="8" s="1"/>
  <c r="AO18" i="8"/>
  <c r="E18" i="8" s="1"/>
  <c r="AP18" i="8"/>
  <c r="H18" i="8" s="1"/>
  <c r="AQ18" i="8"/>
  <c r="AR18" i="8"/>
  <c r="AS18" i="8"/>
  <c r="AX18" i="8"/>
  <c r="AY18" i="8" s="1"/>
  <c r="BB18" i="8" s="1"/>
  <c r="BA18" i="8"/>
  <c r="L21" i="8"/>
  <c r="N21" i="8"/>
  <c r="AO21" i="8"/>
  <c r="AQ21" i="8"/>
  <c r="AR21" i="8"/>
  <c r="AS21" i="8"/>
  <c r="AX21" i="8"/>
  <c r="AY21" i="8" s="1"/>
  <c r="BB21" i="8" s="1"/>
  <c r="BA21" i="8"/>
  <c r="L24" i="8"/>
  <c r="N24" i="8" s="1"/>
  <c r="AO24" i="8"/>
  <c r="AQ24" i="8"/>
  <c r="AR24" i="8"/>
  <c r="AS24" i="8"/>
  <c r="AX24" i="8"/>
  <c r="AY24" i="8"/>
  <c r="BA24" i="8"/>
  <c r="L27" i="8"/>
  <c r="N27" i="8" s="1"/>
  <c r="AO27" i="8"/>
  <c r="AQ27" i="8"/>
  <c r="AR27" i="8"/>
  <c r="AS27" i="8"/>
  <c r="AX27" i="8"/>
  <c r="AY27" i="8"/>
  <c r="BA27" i="8"/>
  <c r="L30" i="8"/>
  <c r="N30" i="8"/>
  <c r="AO30" i="8"/>
  <c r="AQ30" i="8"/>
  <c r="AR30" i="8"/>
  <c r="AS30" i="8"/>
  <c r="AX30" i="8"/>
  <c r="AY30" i="8" s="1"/>
  <c r="BA30" i="8"/>
  <c r="L33" i="8"/>
  <c r="N33" i="8" s="1"/>
  <c r="AO33" i="8"/>
  <c r="E33" i="8" s="1"/>
  <c r="AQ33" i="8"/>
  <c r="AR33" i="8"/>
  <c r="AS33" i="8"/>
  <c r="AX33" i="8"/>
  <c r="AY33" i="8" s="1"/>
  <c r="BA33" i="8"/>
  <c r="L36" i="8"/>
  <c r="N36" i="8" s="1"/>
  <c r="AO36" i="8"/>
  <c r="E36" i="8" s="1"/>
  <c r="BG36" i="8" s="1"/>
  <c r="AQ36" i="8"/>
  <c r="AR36" i="8"/>
  <c r="AS36" i="8"/>
  <c r="AX36" i="8"/>
  <c r="AY36" i="8" s="1"/>
  <c r="BA36" i="8"/>
  <c r="H39" i="8"/>
  <c r="L39" i="8"/>
  <c r="N39" i="8" s="1"/>
  <c r="AO39" i="8"/>
  <c r="E39" i="8" s="1"/>
  <c r="AP39" i="8"/>
  <c r="AQ39" i="8"/>
  <c r="AR39" i="8"/>
  <c r="AS39" i="8"/>
  <c r="AX39" i="8"/>
  <c r="AY39" i="8"/>
  <c r="BB39" i="8" s="1"/>
  <c r="BA39" i="8"/>
  <c r="L42" i="8"/>
  <c r="N42" i="8"/>
  <c r="AO42" i="8"/>
  <c r="E42" i="8" s="1"/>
  <c r="AQ42" i="8"/>
  <c r="AR42" i="8"/>
  <c r="AS42" i="8"/>
  <c r="AX42" i="8"/>
  <c r="AY42" i="8"/>
  <c r="BA42" i="8"/>
  <c r="L45" i="8"/>
  <c r="N45" i="8" s="1"/>
  <c r="AO45" i="8"/>
  <c r="AQ45" i="8"/>
  <c r="AR45" i="8"/>
  <c r="AS45" i="8"/>
  <c r="AX45" i="8"/>
  <c r="AY45" i="8"/>
  <c r="BA45" i="8"/>
  <c r="L48" i="8"/>
  <c r="N48" i="8" s="1"/>
  <c r="AO48" i="8"/>
  <c r="AQ48" i="8"/>
  <c r="AR48" i="8"/>
  <c r="AS48" i="8"/>
  <c r="AX48" i="8"/>
  <c r="AY48" i="8"/>
  <c r="BA48" i="8"/>
  <c r="L51" i="8"/>
  <c r="N51" i="8" s="1"/>
  <c r="AO51" i="8"/>
  <c r="E51" i="8" s="1"/>
  <c r="AQ51" i="8"/>
  <c r="AR51" i="8"/>
  <c r="AS51" i="8"/>
  <c r="AX51" i="8"/>
  <c r="AY51" i="8" s="1"/>
  <c r="BA51" i="8"/>
  <c r="L18" i="7"/>
  <c r="N18" i="7" s="1"/>
  <c r="AO18" i="7"/>
  <c r="E18" i="7" s="1"/>
  <c r="AQ18" i="7"/>
  <c r="AR18" i="7"/>
  <c r="AS18" i="7"/>
  <c r="AX18" i="7"/>
  <c r="AY18" i="7" s="1"/>
  <c r="BB18" i="7" s="1"/>
  <c r="BA18" i="7"/>
  <c r="L21" i="7"/>
  <c r="N21" i="7" s="1"/>
  <c r="AO21" i="7"/>
  <c r="E21" i="7" s="1"/>
  <c r="AQ21" i="7"/>
  <c r="AR21" i="7"/>
  <c r="AS21" i="7"/>
  <c r="AX21" i="7"/>
  <c r="AY21" i="7"/>
  <c r="BA21" i="7"/>
  <c r="L24" i="7"/>
  <c r="N24" i="7" s="1"/>
  <c r="AO24" i="7"/>
  <c r="AQ24" i="7"/>
  <c r="AR24" i="7"/>
  <c r="AS24" i="7"/>
  <c r="AX24" i="7"/>
  <c r="AY24" i="7"/>
  <c r="BA24" i="7"/>
  <c r="L27" i="7"/>
  <c r="N27" i="7" s="1"/>
  <c r="AO27" i="7"/>
  <c r="E27" i="7" s="1"/>
  <c r="AQ27" i="7"/>
  <c r="AR27" i="7"/>
  <c r="AS27" i="7"/>
  <c r="AX27" i="7"/>
  <c r="AY27" i="7" s="1"/>
  <c r="BA27" i="7"/>
  <c r="L30" i="7"/>
  <c r="N30" i="7" s="1"/>
  <c r="AO30" i="7"/>
  <c r="AQ30" i="7"/>
  <c r="AR30" i="7"/>
  <c r="AS30" i="7"/>
  <c r="AX30" i="7"/>
  <c r="AY30" i="7" s="1"/>
  <c r="BA30" i="7"/>
  <c r="L33" i="7"/>
  <c r="N33" i="7" s="1"/>
  <c r="AO33" i="7"/>
  <c r="E33" i="7" s="1"/>
  <c r="AP33" i="7"/>
  <c r="H33" i="7" s="1"/>
  <c r="AQ33" i="7"/>
  <c r="AR33" i="7"/>
  <c r="AS33" i="7"/>
  <c r="AX33" i="7"/>
  <c r="AY33" i="7"/>
  <c r="BA33" i="7"/>
  <c r="L36" i="7"/>
  <c r="N36" i="7" s="1"/>
  <c r="AO36" i="7"/>
  <c r="E36" i="7" s="1"/>
  <c r="AQ36" i="7"/>
  <c r="AR36" i="7"/>
  <c r="AS36" i="7"/>
  <c r="AX36" i="7"/>
  <c r="AY36" i="7"/>
  <c r="BA36" i="7"/>
  <c r="L39" i="7"/>
  <c r="N39" i="7" s="1"/>
  <c r="AO39" i="7"/>
  <c r="AQ39" i="7"/>
  <c r="AR39" i="7"/>
  <c r="AS39" i="7"/>
  <c r="AX39" i="7"/>
  <c r="AY39" i="7"/>
  <c r="BA39" i="7"/>
  <c r="L42" i="7"/>
  <c r="N42" i="7"/>
  <c r="AO42" i="7"/>
  <c r="E42" i="7" s="1"/>
  <c r="AQ42" i="7"/>
  <c r="AR42" i="7"/>
  <c r="AS42" i="7"/>
  <c r="AX42" i="7"/>
  <c r="AY42" i="7" s="1"/>
  <c r="BA42" i="7"/>
  <c r="L45" i="7"/>
  <c r="N45" i="7" s="1"/>
  <c r="AO45" i="7"/>
  <c r="E45" i="7" s="1"/>
  <c r="AQ45" i="7"/>
  <c r="AR45" i="7"/>
  <c r="AS45" i="7"/>
  <c r="AX45" i="7"/>
  <c r="AY45" i="7" s="1"/>
  <c r="BA45" i="7"/>
  <c r="L48" i="7"/>
  <c r="N48" i="7" s="1"/>
  <c r="AO48" i="7"/>
  <c r="E48" i="7" s="1"/>
  <c r="AQ48" i="7"/>
  <c r="AR48" i="7"/>
  <c r="AS48" i="7"/>
  <c r="AX48" i="7"/>
  <c r="AY48" i="7"/>
  <c r="BB48" i="7" s="1"/>
  <c r="BA48" i="7"/>
  <c r="L51" i="7"/>
  <c r="N51" i="7" s="1"/>
  <c r="AO51" i="7"/>
  <c r="AQ51" i="7"/>
  <c r="AR51" i="7"/>
  <c r="AS51" i="7"/>
  <c r="AX51" i="7"/>
  <c r="AY51" i="7" s="1"/>
  <c r="BA51" i="7"/>
  <c r="L18" i="6"/>
  <c r="N18" i="6" s="1"/>
  <c r="AK18" i="6"/>
  <c r="E18" i="6" s="1"/>
  <c r="AM18" i="6"/>
  <c r="AN18" i="6"/>
  <c r="AO18" i="6"/>
  <c r="AT18" i="6"/>
  <c r="AU18" i="6" s="1"/>
  <c r="AX18" i="6" s="1"/>
  <c r="AW18" i="6"/>
  <c r="L21" i="6"/>
  <c r="N21" i="6" s="1"/>
  <c r="AK21" i="6"/>
  <c r="E21" i="6" s="1"/>
  <c r="AM21" i="6"/>
  <c r="AN21" i="6"/>
  <c r="AO21" i="6"/>
  <c r="AT21" i="6"/>
  <c r="AU21" i="6" s="1"/>
  <c r="AX21" i="6" s="1"/>
  <c r="AW21" i="6"/>
  <c r="L24" i="6"/>
  <c r="N24" i="6" s="1"/>
  <c r="AK24" i="6"/>
  <c r="E24" i="6" s="1"/>
  <c r="AM24" i="6"/>
  <c r="AN24" i="6"/>
  <c r="AO24" i="6"/>
  <c r="AT24" i="6"/>
  <c r="AU24" i="6" s="1"/>
  <c r="AW24" i="6"/>
  <c r="L27" i="6"/>
  <c r="N27" i="6" s="1"/>
  <c r="AK27" i="6"/>
  <c r="E27" i="6" s="1"/>
  <c r="AM27" i="6"/>
  <c r="AN27" i="6"/>
  <c r="AO27" i="6"/>
  <c r="AT27" i="6"/>
  <c r="AU27" i="6"/>
  <c r="AW27" i="6"/>
  <c r="L30" i="6"/>
  <c r="N30" i="6" s="1"/>
  <c r="AK30" i="6"/>
  <c r="E30" i="6" s="1"/>
  <c r="AM30" i="6"/>
  <c r="AN30" i="6"/>
  <c r="AO30" i="6"/>
  <c r="AT30" i="6"/>
  <c r="AU30" i="6"/>
  <c r="AW30" i="6"/>
  <c r="L33" i="6"/>
  <c r="N33" i="6" s="1"/>
  <c r="AK33" i="6"/>
  <c r="E33" i="6" s="1"/>
  <c r="AM33" i="6"/>
  <c r="AN33" i="6"/>
  <c r="AO33" i="6"/>
  <c r="AT33" i="6"/>
  <c r="AU33" i="6"/>
  <c r="AW33" i="6"/>
  <c r="L36" i="6"/>
  <c r="N36" i="6" s="1"/>
  <c r="AK36" i="6"/>
  <c r="E36" i="6" s="1"/>
  <c r="AM36" i="6"/>
  <c r="AN36" i="6"/>
  <c r="AO36" i="6"/>
  <c r="AT36" i="6"/>
  <c r="AU36" i="6" s="1"/>
  <c r="AW36" i="6"/>
  <c r="L39" i="6"/>
  <c r="N39" i="6" s="1"/>
  <c r="AK39" i="6"/>
  <c r="E39" i="6" s="1"/>
  <c r="AM39" i="6"/>
  <c r="AN39" i="6"/>
  <c r="AO39" i="6"/>
  <c r="AT39" i="6"/>
  <c r="AU39" i="6"/>
  <c r="AW39" i="6"/>
  <c r="L42" i="6"/>
  <c r="N42" i="6" s="1"/>
  <c r="AK42" i="6"/>
  <c r="E42" i="6" s="1"/>
  <c r="BC42" i="6" s="1"/>
  <c r="AM42" i="6"/>
  <c r="AN42" i="6"/>
  <c r="AO42" i="6"/>
  <c r="AT42" i="6"/>
  <c r="AU42" i="6"/>
  <c r="AX42" i="6" s="1"/>
  <c r="AW42" i="6"/>
  <c r="L45" i="6"/>
  <c r="N45" i="6"/>
  <c r="AK45" i="6"/>
  <c r="E45" i="6" s="1"/>
  <c r="AM45" i="6"/>
  <c r="AN45" i="6"/>
  <c r="AO45" i="6"/>
  <c r="AT45" i="6"/>
  <c r="AU45" i="6" s="1"/>
  <c r="AX45" i="6" s="1"/>
  <c r="AW45" i="6"/>
  <c r="L48" i="6"/>
  <c r="N48" i="6"/>
  <c r="AK48" i="6"/>
  <c r="E48" i="6" s="1"/>
  <c r="BC48" i="6" s="1"/>
  <c r="AM48" i="6"/>
  <c r="AN48" i="6"/>
  <c r="AO48" i="6"/>
  <c r="AT48" i="6"/>
  <c r="AU48" i="6" s="1"/>
  <c r="AW48" i="6"/>
  <c r="L51" i="6"/>
  <c r="N51" i="6" s="1"/>
  <c r="AK51" i="6"/>
  <c r="E51" i="6" s="1"/>
  <c r="AM51" i="6"/>
  <c r="AN51" i="6"/>
  <c r="AO51" i="6"/>
  <c r="AT51" i="6"/>
  <c r="AU51" i="6" s="1"/>
  <c r="AX51" i="6" s="1"/>
  <c r="AW51" i="6"/>
  <c r="L18" i="4"/>
  <c r="N18" i="4"/>
  <c r="AK18" i="4"/>
  <c r="AL18" i="4" s="1"/>
  <c r="AM18" i="4"/>
  <c r="AN18" i="4"/>
  <c r="AO18" i="4"/>
  <c r="AT18" i="4"/>
  <c r="AU18" i="4" s="1"/>
  <c r="AW18" i="4"/>
  <c r="L21" i="4"/>
  <c r="N21" i="4"/>
  <c r="AK21" i="4"/>
  <c r="AL21" i="4" s="1"/>
  <c r="AM21" i="4"/>
  <c r="AN21" i="4"/>
  <c r="AO21" i="4"/>
  <c r="AT21" i="4"/>
  <c r="AU21" i="4"/>
  <c r="AW21" i="4"/>
  <c r="L24" i="4"/>
  <c r="N24" i="4" s="1"/>
  <c r="AK24" i="4"/>
  <c r="AL24" i="4" s="1"/>
  <c r="AM24" i="4"/>
  <c r="AN24" i="4"/>
  <c r="AO24" i="4"/>
  <c r="AT24" i="4"/>
  <c r="AU24" i="4" s="1"/>
  <c r="AW24" i="4"/>
  <c r="L27" i="4"/>
  <c r="N27" i="4"/>
  <c r="AK27" i="4"/>
  <c r="AL27" i="4" s="1"/>
  <c r="AM27" i="4"/>
  <c r="AN27" i="4"/>
  <c r="AO27" i="4"/>
  <c r="AT27" i="4"/>
  <c r="AU27" i="4" s="1"/>
  <c r="AW27" i="4"/>
  <c r="L30" i="4"/>
  <c r="N30" i="4" s="1"/>
  <c r="AK30" i="4"/>
  <c r="AL30" i="4" s="1"/>
  <c r="AM30" i="4"/>
  <c r="AN30" i="4"/>
  <c r="AO30" i="4"/>
  <c r="AT30" i="4"/>
  <c r="AU30" i="4" s="1"/>
  <c r="AW30" i="4"/>
  <c r="L33" i="4"/>
  <c r="N33" i="4" s="1"/>
  <c r="AK33" i="4"/>
  <c r="AL33" i="4" s="1"/>
  <c r="AM33" i="4"/>
  <c r="AN33" i="4"/>
  <c r="AO33" i="4"/>
  <c r="AT33" i="4"/>
  <c r="AU33" i="4" s="1"/>
  <c r="AX33" i="4" s="1"/>
  <c r="AW33" i="4"/>
  <c r="L36" i="4"/>
  <c r="N36" i="4" s="1"/>
  <c r="AK36" i="4"/>
  <c r="AM36" i="4"/>
  <c r="AN36" i="4"/>
  <c r="AO36" i="4"/>
  <c r="AT36" i="4"/>
  <c r="AU36" i="4" s="1"/>
  <c r="AW36" i="4"/>
  <c r="L39" i="4"/>
  <c r="N39" i="4" s="1"/>
  <c r="AK39" i="4"/>
  <c r="AM39" i="4"/>
  <c r="AN39" i="4"/>
  <c r="AO39" i="4"/>
  <c r="AT39" i="4"/>
  <c r="AU39" i="4" s="1"/>
  <c r="AW39" i="4"/>
  <c r="L42" i="4"/>
  <c r="N42" i="4" s="1"/>
  <c r="AK42" i="4"/>
  <c r="AM42" i="4"/>
  <c r="AN42" i="4"/>
  <c r="AO42" i="4"/>
  <c r="AT42" i="4"/>
  <c r="AU42" i="4" s="1"/>
  <c r="AW42" i="4"/>
  <c r="L45" i="4"/>
  <c r="N45" i="4" s="1"/>
  <c r="AK45" i="4"/>
  <c r="AM45" i="4"/>
  <c r="AN45" i="4"/>
  <c r="AO45" i="4"/>
  <c r="AT45" i="4"/>
  <c r="AU45" i="4" s="1"/>
  <c r="AW45" i="4"/>
  <c r="L48" i="4"/>
  <c r="N48" i="4" s="1"/>
  <c r="AK48" i="4"/>
  <c r="AL48" i="4" s="1"/>
  <c r="AM48" i="4"/>
  <c r="AN48" i="4"/>
  <c r="AO48" i="4"/>
  <c r="AT48" i="4"/>
  <c r="AU48" i="4"/>
  <c r="AW48" i="4"/>
  <c r="L51" i="4"/>
  <c r="N51" i="4" s="1"/>
  <c r="AK51" i="4"/>
  <c r="AM51" i="4"/>
  <c r="AN51" i="4"/>
  <c r="AO51" i="4"/>
  <c r="AT51" i="4"/>
  <c r="AU51" i="4"/>
  <c r="AX51" i="4" s="1"/>
  <c r="AW51" i="4"/>
  <c r="L18" i="3"/>
  <c r="N18" i="3"/>
  <c r="AK18" i="3"/>
  <c r="E18" i="3" s="1"/>
  <c r="AM18" i="3"/>
  <c r="AN18" i="3"/>
  <c r="AO18" i="3"/>
  <c r="AT18" i="3"/>
  <c r="AU18" i="3" s="1"/>
  <c r="AX18" i="3" s="1"/>
  <c r="AW18" i="3"/>
  <c r="L21" i="3"/>
  <c r="N21" i="3" s="1"/>
  <c r="AK21" i="3"/>
  <c r="E21" i="3" s="1"/>
  <c r="AM21" i="3"/>
  <c r="AN21" i="3"/>
  <c r="AO21" i="3"/>
  <c r="AT21" i="3"/>
  <c r="AU21" i="3"/>
  <c r="AW21" i="3"/>
  <c r="L24" i="3"/>
  <c r="N24" i="3" s="1"/>
  <c r="AK24" i="3"/>
  <c r="AM24" i="3"/>
  <c r="AN24" i="3"/>
  <c r="AO24" i="3"/>
  <c r="AT24" i="3"/>
  <c r="AU24" i="3"/>
  <c r="AW24" i="3"/>
  <c r="L27" i="3"/>
  <c r="N27" i="3" s="1"/>
  <c r="AK27" i="3"/>
  <c r="E27" i="3" s="1"/>
  <c r="AM27" i="3"/>
  <c r="AN27" i="3"/>
  <c r="AO27" i="3"/>
  <c r="AT27" i="3"/>
  <c r="AU27" i="3" s="1"/>
  <c r="AW27" i="3"/>
  <c r="L30" i="3"/>
  <c r="N30" i="3" s="1"/>
  <c r="AK30" i="3"/>
  <c r="E30" i="3" s="1"/>
  <c r="AM30" i="3"/>
  <c r="AN30" i="3"/>
  <c r="AO30" i="3"/>
  <c r="AT30" i="3"/>
  <c r="AU30" i="3" s="1"/>
  <c r="AW30" i="3"/>
  <c r="H33" i="3"/>
  <c r="L33" i="3"/>
  <c r="N33" i="3" s="1"/>
  <c r="AK33" i="3"/>
  <c r="E33" i="3" s="1"/>
  <c r="AL33" i="3"/>
  <c r="AM33" i="3"/>
  <c r="AN33" i="3"/>
  <c r="AO33" i="3"/>
  <c r="AT33" i="3"/>
  <c r="AU33" i="3"/>
  <c r="AW33" i="3"/>
  <c r="L36" i="3"/>
  <c r="N36" i="3"/>
  <c r="AK36" i="3"/>
  <c r="AM36" i="3"/>
  <c r="AN36" i="3"/>
  <c r="AO36" i="3"/>
  <c r="AT36" i="3"/>
  <c r="AU36" i="3"/>
  <c r="AW36" i="3"/>
  <c r="L39" i="3"/>
  <c r="N39" i="3"/>
  <c r="AK39" i="3"/>
  <c r="E39" i="3" s="1"/>
  <c r="AM39" i="3"/>
  <c r="AN39" i="3"/>
  <c r="AO39" i="3"/>
  <c r="AT39" i="3"/>
  <c r="AU39" i="3" s="1"/>
  <c r="AW39" i="3"/>
  <c r="L42" i="3"/>
  <c r="N42" i="3" s="1"/>
  <c r="AK42" i="3"/>
  <c r="E42" i="3" s="1"/>
  <c r="AM42" i="3"/>
  <c r="AN42" i="3"/>
  <c r="AO42" i="3"/>
  <c r="AT42" i="3"/>
  <c r="AU42" i="3" s="1"/>
  <c r="AW42" i="3"/>
  <c r="L45" i="3"/>
  <c r="N45" i="3" s="1"/>
  <c r="AK45" i="3"/>
  <c r="E45" i="3" s="1"/>
  <c r="AM45" i="3"/>
  <c r="AN45" i="3"/>
  <c r="AO45" i="3"/>
  <c r="AT45" i="3"/>
  <c r="AU45" i="3"/>
  <c r="AW45" i="3"/>
  <c r="L48" i="3"/>
  <c r="N48" i="3" s="1"/>
  <c r="AK48" i="3"/>
  <c r="AM48" i="3"/>
  <c r="AN48" i="3"/>
  <c r="AO48" i="3"/>
  <c r="AT48" i="3"/>
  <c r="AU48" i="3"/>
  <c r="AW48" i="3"/>
  <c r="L51" i="3"/>
  <c r="N51" i="3"/>
  <c r="AK51" i="3"/>
  <c r="E51" i="3" s="1"/>
  <c r="AM51" i="3"/>
  <c r="AN51" i="3"/>
  <c r="AO51" i="3"/>
  <c r="AT51" i="3"/>
  <c r="AU51" i="3" s="1"/>
  <c r="AW51" i="3"/>
  <c r="L18" i="1"/>
  <c r="N18" i="1" s="1"/>
  <c r="AK18" i="1"/>
  <c r="E18" i="1" s="1"/>
  <c r="AM18" i="1"/>
  <c r="AN18" i="1"/>
  <c r="AO18" i="1"/>
  <c r="AT18" i="1"/>
  <c r="AU18" i="1" s="1"/>
  <c r="AW18" i="1"/>
  <c r="L21" i="1"/>
  <c r="N21" i="1" s="1"/>
  <c r="AK21" i="1"/>
  <c r="E21" i="1" s="1"/>
  <c r="AM21" i="1"/>
  <c r="AN21" i="1"/>
  <c r="AO21" i="1"/>
  <c r="AT21" i="1"/>
  <c r="AU21" i="1" s="1"/>
  <c r="AW21" i="1"/>
  <c r="L24" i="1"/>
  <c r="N24" i="1" s="1"/>
  <c r="AK24" i="1"/>
  <c r="E24" i="1" s="1"/>
  <c r="AM24" i="1"/>
  <c r="AN24" i="1"/>
  <c r="AO24" i="1"/>
  <c r="AT24" i="1"/>
  <c r="AU24" i="1" s="1"/>
  <c r="AW24" i="1"/>
  <c r="L27" i="1"/>
  <c r="N27" i="1" s="1"/>
  <c r="AK27" i="1"/>
  <c r="E27" i="1" s="1"/>
  <c r="AM27" i="1"/>
  <c r="AN27" i="1"/>
  <c r="AO27" i="1"/>
  <c r="AT27" i="1"/>
  <c r="AU27" i="1" s="1"/>
  <c r="AX27" i="1" s="1"/>
  <c r="AW27" i="1"/>
  <c r="L30" i="1"/>
  <c r="N30" i="1" s="1"/>
  <c r="AK30" i="1"/>
  <c r="E30" i="1" s="1"/>
  <c r="AM30" i="1"/>
  <c r="AN30" i="1"/>
  <c r="AO30" i="1"/>
  <c r="AT30" i="1"/>
  <c r="AU30" i="1"/>
  <c r="AW30" i="1"/>
  <c r="L33" i="1"/>
  <c r="N33" i="1" s="1"/>
  <c r="AK33" i="1"/>
  <c r="AM33" i="1"/>
  <c r="AN33" i="1"/>
  <c r="AO33" i="1"/>
  <c r="AT33" i="1"/>
  <c r="AU33" i="1" s="1"/>
  <c r="AW33" i="1"/>
  <c r="L36" i="1"/>
  <c r="N36" i="1" s="1"/>
  <c r="AK36" i="1"/>
  <c r="AM36" i="1"/>
  <c r="AN36" i="1"/>
  <c r="AO36" i="1"/>
  <c r="AT36" i="1"/>
  <c r="AU36" i="1" s="1"/>
  <c r="AW36" i="1"/>
  <c r="L39" i="1"/>
  <c r="N39" i="1" s="1"/>
  <c r="AK39" i="1"/>
  <c r="AM39" i="1"/>
  <c r="AN39" i="1"/>
  <c r="AO39" i="1"/>
  <c r="AT39" i="1"/>
  <c r="AU39" i="1" s="1"/>
  <c r="AW39" i="1"/>
  <c r="L42" i="1"/>
  <c r="N42" i="1" s="1"/>
  <c r="AK42" i="1"/>
  <c r="AM42" i="1"/>
  <c r="AN42" i="1"/>
  <c r="AO42" i="1"/>
  <c r="AT42" i="1"/>
  <c r="AU42" i="1" s="1"/>
  <c r="AW42" i="1"/>
  <c r="L45" i="1"/>
  <c r="N45" i="1" s="1"/>
  <c r="AK45" i="1"/>
  <c r="E45" i="1" s="1"/>
  <c r="AL45" i="1"/>
  <c r="H45" i="1" s="1"/>
  <c r="AM45" i="1"/>
  <c r="AN45" i="1"/>
  <c r="AO45" i="1"/>
  <c r="AT45" i="1"/>
  <c r="AU45" i="1" s="1"/>
  <c r="AW45" i="1"/>
  <c r="L48" i="1"/>
  <c r="N48" i="1" s="1"/>
  <c r="AK48" i="1"/>
  <c r="E48" i="1" s="1"/>
  <c r="AM48" i="1"/>
  <c r="AN48" i="1"/>
  <c r="AO48" i="1"/>
  <c r="AT48" i="1"/>
  <c r="AU48" i="1"/>
  <c r="AW48" i="1"/>
  <c r="L51" i="1"/>
  <c r="N51" i="1" s="1"/>
  <c r="AK51" i="1"/>
  <c r="E51" i="1" s="1"/>
  <c r="AM51" i="1"/>
  <c r="AN51" i="1"/>
  <c r="AO51" i="1"/>
  <c r="AT51" i="1"/>
  <c r="AU51" i="1"/>
  <c r="AW51" i="1"/>
  <c r="AY24" i="61" l="1"/>
  <c r="G24" i="61" s="1"/>
  <c r="BB24" i="61"/>
  <c r="BD24" i="61" s="1"/>
  <c r="BF21" i="73"/>
  <c r="BH21" i="73" s="1"/>
  <c r="BA18" i="51"/>
  <c r="AZ18" i="51"/>
  <c r="AY18" i="48"/>
  <c r="G18" i="48" s="1"/>
  <c r="BB18" i="48"/>
  <c r="BD18" i="48" s="1"/>
  <c r="BB33" i="49"/>
  <c r="BD33" i="49" s="1"/>
  <c r="AY45" i="49"/>
  <c r="G45" i="49" s="1"/>
  <c r="BB45" i="49"/>
  <c r="BD45" i="49" s="1"/>
  <c r="BD39" i="64"/>
  <c r="BE39" i="64"/>
  <c r="BC24" i="63"/>
  <c r="G24" i="63" s="1"/>
  <c r="BF24" i="63"/>
  <c r="BH24" i="63" s="1"/>
  <c r="BD36" i="63"/>
  <c r="BE36" i="63"/>
  <c r="BD33" i="63"/>
  <c r="BE33" i="63"/>
  <c r="BC27" i="63"/>
  <c r="G27" i="63" s="1"/>
  <c r="BF27" i="63"/>
  <c r="BH27" i="63" s="1"/>
  <c r="BF33" i="63"/>
  <c r="BH33" i="63" s="1"/>
  <c r="BD36" i="70"/>
  <c r="BE36" i="70"/>
  <c r="BF42" i="72"/>
  <c r="BH42" i="72" s="1"/>
  <c r="BF24" i="72"/>
  <c r="BH24" i="72" s="1"/>
  <c r="AZ18" i="83"/>
  <c r="AZ33" i="80"/>
  <c r="BA33" i="80"/>
  <c r="BB33" i="58"/>
  <c r="BD33" i="58" s="1"/>
  <c r="AY18" i="53"/>
  <c r="G18" i="53" s="1"/>
  <c r="BB18" i="53"/>
  <c r="BD18" i="53" s="1"/>
  <c r="AY24" i="53"/>
  <c r="G24" i="53" s="1"/>
  <c r="BB24" i="53"/>
  <c r="BD24" i="53" s="1"/>
  <c r="BB21" i="55"/>
  <c r="BD21" i="55" s="1"/>
  <c r="BF39" i="69"/>
  <c r="BH39" i="69" s="1"/>
  <c r="BC48" i="69"/>
  <c r="G48" i="69" s="1"/>
  <c r="BF48" i="69"/>
  <c r="BH48" i="69" s="1"/>
  <c r="BC21" i="68"/>
  <c r="G21" i="68" s="1"/>
  <c r="BF21" i="68"/>
  <c r="BH21" i="68" s="1"/>
  <c r="BD18" i="65"/>
  <c r="BE18" i="65"/>
  <c r="BE36" i="65"/>
  <c r="BD36" i="65"/>
  <c r="BF18" i="65"/>
  <c r="BH18" i="65" s="1"/>
  <c r="BC42" i="66"/>
  <c r="G42" i="66" s="1"/>
  <c r="BF42" i="66"/>
  <c r="BH42" i="66" s="1"/>
  <c r="I45" i="32"/>
  <c r="AP21" i="32"/>
  <c r="J21" i="32" s="1"/>
  <c r="AQ21" i="32" s="1"/>
  <c r="BB48" i="32"/>
  <c r="I48" i="32"/>
  <c r="AP18" i="32"/>
  <c r="J18" i="32" s="1"/>
  <c r="AQ18" i="32" s="1"/>
  <c r="AR45" i="30"/>
  <c r="AS45" i="30" s="1"/>
  <c r="AV45" i="30" s="1"/>
  <c r="F45" i="30" s="1"/>
  <c r="AY45" i="30" s="1"/>
  <c r="G45" i="30" s="1"/>
  <c r="I45" i="30"/>
  <c r="AR48" i="30"/>
  <c r="AS48" i="30" s="1"/>
  <c r="AV48" i="30" s="1"/>
  <c r="F48" i="30" s="1"/>
  <c r="AY48" i="30" s="1"/>
  <c r="G48" i="30" s="1"/>
  <c r="I48" i="30"/>
  <c r="H45" i="30"/>
  <c r="H48" i="30"/>
  <c r="AY51" i="47"/>
  <c r="G51" i="47" s="1"/>
  <c r="BB51" i="47"/>
  <c r="BD51" i="47" s="1"/>
  <c r="BB24" i="29"/>
  <c r="BD24" i="29" s="1"/>
  <c r="BD27" i="29"/>
  <c r="AZ24" i="29"/>
  <c r="AR39" i="29"/>
  <c r="AS39" i="29" s="1"/>
  <c r="AV39" i="29" s="1"/>
  <c r="F39" i="29" s="1"/>
  <c r="AY39" i="29" s="1"/>
  <c r="G39" i="29" s="1"/>
  <c r="BA39" i="29" s="1"/>
  <c r="AR51" i="29"/>
  <c r="AS51" i="29" s="1"/>
  <c r="AV51" i="29" s="1"/>
  <c r="F51" i="29" s="1"/>
  <c r="AY51" i="29" s="1"/>
  <c r="G51" i="29" s="1"/>
  <c r="AP42" i="29"/>
  <c r="J42" i="29" s="1"/>
  <c r="AQ42" i="29" s="1"/>
  <c r="AT18" i="40"/>
  <c r="J18" i="40" s="1"/>
  <c r="AU18" i="40" s="1"/>
  <c r="AT51" i="40"/>
  <c r="J51" i="40" s="1"/>
  <c r="AU51" i="40" s="1"/>
  <c r="I51" i="40" s="1"/>
  <c r="AT39" i="45"/>
  <c r="J39" i="45" s="1"/>
  <c r="AU39" i="45" s="1"/>
  <c r="AT30" i="45"/>
  <c r="J30" i="45" s="1"/>
  <c r="AU30" i="45" s="1"/>
  <c r="AT21" i="45"/>
  <c r="J21" i="45" s="1"/>
  <c r="AU21" i="45" s="1"/>
  <c r="BH33" i="45"/>
  <c r="AT48" i="45"/>
  <c r="J48" i="45" s="1"/>
  <c r="AU48" i="45" s="1"/>
  <c r="AT48" i="44"/>
  <c r="J48" i="44" s="1"/>
  <c r="AU48" i="44" s="1"/>
  <c r="BF33" i="44"/>
  <c r="BH33" i="44" s="1"/>
  <c r="BD33" i="44"/>
  <c r="AT36" i="44"/>
  <c r="J36" i="44" s="1"/>
  <c r="AU36" i="44" s="1"/>
  <c r="AV36" i="44" s="1"/>
  <c r="AW36" i="44" s="1"/>
  <c r="AZ36" i="44" s="1"/>
  <c r="F36" i="44" s="1"/>
  <c r="BC36" i="44" s="1"/>
  <c r="G36" i="44" s="1"/>
  <c r="AT24" i="44"/>
  <c r="J24" i="44" s="1"/>
  <c r="AU24" i="44" s="1"/>
  <c r="I33" i="44"/>
  <c r="AT39" i="44"/>
  <c r="J39" i="44" s="1"/>
  <c r="AU39" i="44" s="1"/>
  <c r="I39" i="44" s="1"/>
  <c r="AV45" i="43"/>
  <c r="AW45" i="43" s="1"/>
  <c r="AZ45" i="43" s="1"/>
  <c r="F45" i="43" s="1"/>
  <c r="BC45" i="43" s="1"/>
  <c r="G45" i="43" s="1"/>
  <c r="I45" i="43"/>
  <c r="BF30" i="42"/>
  <c r="BH30" i="42" s="1"/>
  <c r="BD30" i="42"/>
  <c r="I30" i="42"/>
  <c r="AT36" i="42"/>
  <c r="J36" i="42" s="1"/>
  <c r="AU36" i="42" s="1"/>
  <c r="I36" i="42" s="1"/>
  <c r="AT27" i="42"/>
  <c r="J27" i="42" s="1"/>
  <c r="AU27" i="42" s="1"/>
  <c r="BB36" i="22"/>
  <c r="BD36" i="22" s="1"/>
  <c r="BB45" i="22"/>
  <c r="BD45" i="22" s="1"/>
  <c r="I39" i="22"/>
  <c r="BB39" i="22"/>
  <c r="BD39" i="22" s="1"/>
  <c r="G27" i="22"/>
  <c r="I45" i="22"/>
  <c r="I51" i="22"/>
  <c r="G33" i="22"/>
  <c r="AR27" i="28"/>
  <c r="AS27" i="28" s="1"/>
  <c r="AV27" i="28" s="1"/>
  <c r="F27" i="28" s="1"/>
  <c r="AY27" i="28" s="1"/>
  <c r="G27" i="28" s="1"/>
  <c r="AP33" i="28"/>
  <c r="J33" i="28" s="1"/>
  <c r="AQ33" i="28" s="1"/>
  <c r="I33" i="28" s="1"/>
  <c r="AP45" i="28"/>
  <c r="J45" i="28" s="1"/>
  <c r="AQ45" i="28" s="1"/>
  <c r="AP30" i="27"/>
  <c r="J30" i="27" s="1"/>
  <c r="AQ30" i="27" s="1"/>
  <c r="AP21" i="27"/>
  <c r="J21" i="27" s="1"/>
  <c r="AQ21" i="27" s="1"/>
  <c r="AP45" i="27"/>
  <c r="J45" i="27" s="1"/>
  <c r="AQ45" i="27" s="1"/>
  <c r="AP33" i="27"/>
  <c r="J33" i="27" s="1"/>
  <c r="AQ33" i="27" s="1"/>
  <c r="AR36" i="27"/>
  <c r="AS36" i="27" s="1"/>
  <c r="AV36" i="27" s="1"/>
  <c r="F36" i="27" s="1"/>
  <c r="AY36" i="27" s="1"/>
  <c r="G36" i="27" s="1"/>
  <c r="AP27" i="26"/>
  <c r="J27" i="26" s="1"/>
  <c r="AQ27" i="26" s="1"/>
  <c r="AP30" i="26"/>
  <c r="J30" i="26" s="1"/>
  <c r="AQ30" i="26" s="1"/>
  <c r="AR21" i="24"/>
  <c r="AS21" i="24" s="1"/>
  <c r="AV21" i="24" s="1"/>
  <c r="F21" i="24" s="1"/>
  <c r="AY21" i="24" s="1"/>
  <c r="G21" i="24" s="1"/>
  <c r="I33" i="24"/>
  <c r="BB39" i="24"/>
  <c r="BD39" i="24" s="1"/>
  <c r="I21" i="39"/>
  <c r="AT51" i="39"/>
  <c r="J51" i="39" s="1"/>
  <c r="AU51" i="39" s="1"/>
  <c r="AV36" i="39"/>
  <c r="AW36" i="39" s="1"/>
  <c r="AZ36" i="39" s="1"/>
  <c r="F36" i="39" s="1"/>
  <c r="BC36" i="39" s="1"/>
  <c r="G36" i="39" s="1"/>
  <c r="BF27" i="39"/>
  <c r="BH27" i="39" s="1"/>
  <c r="G30" i="39"/>
  <c r="I27" i="39"/>
  <c r="AT33" i="37"/>
  <c r="J33" i="37" s="1"/>
  <c r="AU33" i="37" s="1"/>
  <c r="AV39" i="37"/>
  <c r="AW39" i="37" s="1"/>
  <c r="AZ39" i="37" s="1"/>
  <c r="F39" i="37" s="1"/>
  <c r="BC39" i="37" s="1"/>
  <c r="G39" i="37" s="1"/>
  <c r="I48" i="34"/>
  <c r="AT21" i="35"/>
  <c r="J21" i="35" s="1"/>
  <c r="AU21" i="35" s="1"/>
  <c r="AT39" i="35"/>
  <c r="J39" i="35" s="1"/>
  <c r="AU39" i="35" s="1"/>
  <c r="BC36" i="6"/>
  <c r="AL45" i="3"/>
  <c r="H45" i="3" s="1"/>
  <c r="BC21" i="1"/>
  <c r="BC51" i="13"/>
  <c r="BC45" i="13"/>
  <c r="AL27" i="15"/>
  <c r="H27" i="15" s="1"/>
  <c r="BG51" i="8"/>
  <c r="AP51" i="8"/>
  <c r="H51" i="8" s="1"/>
  <c r="AP48" i="7"/>
  <c r="H48" i="7" s="1"/>
  <c r="AP45" i="7"/>
  <c r="H45" i="7" s="1"/>
  <c r="AP27" i="7"/>
  <c r="H27" i="7" s="1"/>
  <c r="AP18" i="7"/>
  <c r="H18" i="7" s="1"/>
  <c r="AP42" i="9"/>
  <c r="H42" i="9" s="1"/>
  <c r="AP36" i="9"/>
  <c r="H36" i="9" s="1"/>
  <c r="AY51" i="58"/>
  <c r="G51" i="58" s="1"/>
  <c r="BB51" i="58"/>
  <c r="BD51" i="58" s="1"/>
  <c r="I48" i="26"/>
  <c r="AR48" i="26"/>
  <c r="AS48" i="26" s="1"/>
  <c r="AV48" i="26" s="1"/>
  <c r="F48" i="26" s="1"/>
  <c r="AY48" i="26" s="1"/>
  <c r="G48" i="26" s="1"/>
  <c r="AT30" i="40"/>
  <c r="J30" i="40" s="1"/>
  <c r="AU30" i="40" s="1"/>
  <c r="BF39" i="66"/>
  <c r="BH39" i="66" s="1"/>
  <c r="BF33" i="67"/>
  <c r="BH33" i="67" s="1"/>
  <c r="BB21" i="53"/>
  <c r="BD21" i="53" s="1"/>
  <c r="BF51" i="70"/>
  <c r="BH51" i="70" s="1"/>
  <c r="BF39" i="63"/>
  <c r="BH39" i="63" s="1"/>
  <c r="BB30" i="51"/>
  <c r="BD30" i="51" s="1"/>
  <c r="BB30" i="59"/>
  <c r="BD30" i="59" s="1"/>
  <c r="BA33" i="58"/>
  <c r="AZ33" i="58"/>
  <c r="BC33" i="66"/>
  <c r="G33" i="66" s="1"/>
  <c r="BF33" i="66"/>
  <c r="BH33" i="66" s="1"/>
  <c r="BA48" i="74"/>
  <c r="AZ48" i="74"/>
  <c r="BD48" i="73"/>
  <c r="BE48" i="73"/>
  <c r="AZ42" i="58"/>
  <c r="BA42" i="58"/>
  <c r="AT48" i="35"/>
  <c r="J48" i="35" s="1"/>
  <c r="AU48" i="35" s="1"/>
  <c r="AX45" i="3"/>
  <c r="AX33" i="3"/>
  <c r="AX18" i="4"/>
  <c r="AX36" i="6"/>
  <c r="AX33" i="6"/>
  <c r="AX24" i="6"/>
  <c r="BB45" i="7"/>
  <c r="BB42" i="7"/>
  <c r="BB36" i="7"/>
  <c r="BB33" i="7"/>
  <c r="BB24" i="7"/>
  <c r="BB33" i="8"/>
  <c r="BB42" i="9"/>
  <c r="BB21" i="9"/>
  <c r="BB18" i="9"/>
  <c r="BB27" i="10"/>
  <c r="AX39" i="12"/>
  <c r="AX39" i="13"/>
  <c r="AX27" i="13"/>
  <c r="AX51" i="15"/>
  <c r="AX48" i="15"/>
  <c r="AX30" i="15"/>
  <c r="AX27" i="15"/>
  <c r="AX24" i="15"/>
  <c r="AX27" i="16"/>
  <c r="AX24" i="16"/>
  <c r="AX21" i="16"/>
  <c r="BB42" i="24"/>
  <c r="BD42" i="24" s="1"/>
  <c r="BD36" i="41"/>
  <c r="AT42" i="35"/>
  <c r="J42" i="35" s="1"/>
  <c r="AU42" i="35" s="1"/>
  <c r="AT30" i="35"/>
  <c r="J30" i="35" s="1"/>
  <c r="AU30" i="35" s="1"/>
  <c r="I30" i="35" s="1"/>
  <c r="AT48" i="37"/>
  <c r="J48" i="37" s="1"/>
  <c r="AU48" i="37" s="1"/>
  <c r="I48" i="37" s="1"/>
  <c r="AT45" i="42"/>
  <c r="J45" i="42" s="1"/>
  <c r="AU45" i="42" s="1"/>
  <c r="AV45" i="42" s="1"/>
  <c r="AW45" i="42" s="1"/>
  <c r="AZ45" i="42" s="1"/>
  <c r="F45" i="42" s="1"/>
  <c r="BC45" i="42" s="1"/>
  <c r="G45" i="42" s="1"/>
  <c r="BE45" i="42" s="1"/>
  <c r="BB36" i="58"/>
  <c r="BD36" i="58" s="1"/>
  <c r="BF51" i="64"/>
  <c r="BH51" i="64" s="1"/>
  <c r="BB30" i="49"/>
  <c r="BD30" i="49" s="1"/>
  <c r="BB33" i="51"/>
  <c r="BD33" i="51" s="1"/>
  <c r="BC30" i="63"/>
  <c r="G30" i="63" s="1"/>
  <c r="BF30" i="63"/>
  <c r="BH30" i="63" s="1"/>
  <c r="BA30" i="59"/>
  <c r="AZ30" i="59"/>
  <c r="AY21" i="50"/>
  <c r="G21" i="50" s="1"/>
  <c r="BB21" i="50"/>
  <c r="BD21" i="50" s="1"/>
  <c r="BC27" i="70"/>
  <c r="G27" i="70" s="1"/>
  <c r="BF27" i="70"/>
  <c r="BH27" i="70" s="1"/>
  <c r="BE39" i="62"/>
  <c r="BD39" i="62"/>
  <c r="BD45" i="68"/>
  <c r="BE45" i="68"/>
  <c r="BD24" i="68"/>
  <c r="BE24" i="68"/>
  <c r="AT27" i="44"/>
  <c r="J27" i="44" s="1"/>
  <c r="AU27" i="44" s="1"/>
  <c r="AP36" i="29"/>
  <c r="J36" i="29" s="1"/>
  <c r="AQ36" i="29" s="1"/>
  <c r="AP48" i="18"/>
  <c r="J48" i="18" s="1"/>
  <c r="AQ48" i="18" s="1"/>
  <c r="AT39" i="39"/>
  <c r="J39" i="39" s="1"/>
  <c r="AU39" i="39" s="1"/>
  <c r="AX51" i="1"/>
  <c r="AX39" i="4"/>
  <c r="E24" i="4"/>
  <c r="BB30" i="7"/>
  <c r="BB21" i="7"/>
  <c r="BB48" i="8"/>
  <c r="BB45" i="8"/>
  <c r="BB27" i="9"/>
  <c r="BB24" i="9"/>
  <c r="AX45" i="12"/>
  <c r="AX42" i="12"/>
  <c r="BC33" i="12"/>
  <c r="AX21" i="12"/>
  <c r="AX45" i="15"/>
  <c r="AX36" i="16"/>
  <c r="AX33" i="16"/>
  <c r="AX18" i="16"/>
  <c r="BB39" i="18"/>
  <c r="BD39" i="18" s="1"/>
  <c r="BD48" i="32"/>
  <c r="BF33" i="35"/>
  <c r="BH33" i="35" s="1"/>
  <c r="BD33" i="35"/>
  <c r="BH36" i="37"/>
  <c r="BH42" i="39"/>
  <c r="BH21" i="39"/>
  <c r="I33" i="39"/>
  <c r="BH24" i="45"/>
  <c r="AP30" i="24"/>
  <c r="J30" i="24" s="1"/>
  <c r="AQ30" i="24" s="1"/>
  <c r="AP24" i="18"/>
  <c r="J24" i="18" s="1"/>
  <c r="AQ24" i="18" s="1"/>
  <c r="AT21" i="41"/>
  <c r="J21" i="41" s="1"/>
  <c r="AU21" i="41" s="1"/>
  <c r="BB42" i="47"/>
  <c r="BD42" i="47" s="1"/>
  <c r="AY48" i="53"/>
  <c r="G48" i="53" s="1"/>
  <c r="BB48" i="53"/>
  <c r="BD48" i="53" s="1"/>
  <c r="AY39" i="47"/>
  <c r="G39" i="47" s="1"/>
  <c r="BB39" i="47"/>
  <c r="BD39" i="47" s="1"/>
  <c r="BC33" i="68"/>
  <c r="G33" i="68" s="1"/>
  <c r="BF33" i="68"/>
  <c r="BH33" i="68" s="1"/>
  <c r="AZ42" i="74"/>
  <c r="BA42" i="74"/>
  <c r="AT21" i="44"/>
  <c r="J21" i="44" s="1"/>
  <c r="AU21" i="44" s="1"/>
  <c r="AP30" i="32"/>
  <c r="J30" i="32" s="1"/>
  <c r="AQ30" i="32" s="1"/>
  <c r="AP33" i="26"/>
  <c r="J33" i="26" s="1"/>
  <c r="AQ33" i="26" s="1"/>
  <c r="AT39" i="42"/>
  <c r="J39" i="42" s="1"/>
  <c r="AU39" i="42" s="1"/>
  <c r="AX48" i="1"/>
  <c r="AX30" i="1"/>
  <c r="AX21" i="3"/>
  <c r="AL48" i="1"/>
  <c r="H48" i="1" s="1"/>
  <c r="AL30" i="1"/>
  <c r="H30" i="1" s="1"/>
  <c r="AX24" i="1"/>
  <c r="AL51" i="3"/>
  <c r="H51" i="3" s="1"/>
  <c r="AX42" i="3"/>
  <c r="AL42" i="3"/>
  <c r="H42" i="3" s="1"/>
  <c r="AL39" i="3"/>
  <c r="H39" i="3" s="1"/>
  <c r="AX30" i="3"/>
  <c r="AL21" i="3"/>
  <c r="H21" i="3" s="1"/>
  <c r="AX27" i="4"/>
  <c r="AP21" i="7"/>
  <c r="H21" i="7" s="1"/>
  <c r="AT51" i="8"/>
  <c r="J51" i="8" s="1"/>
  <c r="AU51" i="8" s="1"/>
  <c r="AP42" i="8"/>
  <c r="H42" i="8" s="1"/>
  <c r="AP48" i="9"/>
  <c r="H48" i="9" s="1"/>
  <c r="BB39" i="9"/>
  <c r="BB33" i="9"/>
  <c r="BB30" i="9"/>
  <c r="BB36" i="11"/>
  <c r="AP36" i="11"/>
  <c r="H36" i="11" s="1"/>
  <c r="AX48" i="12"/>
  <c r="AX24" i="12"/>
  <c r="AL21" i="12"/>
  <c r="H21" i="12" s="1"/>
  <c r="AX39" i="15"/>
  <c r="AX48" i="16"/>
  <c r="AL48" i="16"/>
  <c r="H48" i="16" s="1"/>
  <c r="AX39" i="16"/>
  <c r="I33" i="35"/>
  <c r="I36" i="41"/>
  <c r="AT51" i="34"/>
  <c r="J51" i="34" s="1"/>
  <c r="AU51" i="34" s="1"/>
  <c r="I51" i="34" s="1"/>
  <c r="AP24" i="22"/>
  <c r="J24" i="22" s="1"/>
  <c r="AQ24" i="22" s="1"/>
  <c r="AT48" i="41"/>
  <c r="J48" i="41" s="1"/>
  <c r="AU48" i="41" s="1"/>
  <c r="AT42" i="40"/>
  <c r="J42" i="40" s="1"/>
  <c r="AU42" i="40" s="1"/>
  <c r="AP33" i="32"/>
  <c r="J33" i="32" s="1"/>
  <c r="AQ33" i="32" s="1"/>
  <c r="AR33" i="32" s="1"/>
  <c r="AS33" i="32" s="1"/>
  <c r="AV33" i="32" s="1"/>
  <c r="F33" i="32" s="1"/>
  <c r="AY33" i="32" s="1"/>
  <c r="G33" i="32" s="1"/>
  <c r="BB18" i="47"/>
  <c r="BD18" i="47" s="1"/>
  <c r="BB33" i="53"/>
  <c r="BD33" i="53" s="1"/>
  <c r="BB27" i="49"/>
  <c r="BD27" i="49" s="1"/>
  <c r="BC18" i="71"/>
  <c r="G18" i="71" s="1"/>
  <c r="BF18" i="71"/>
  <c r="BH18" i="71" s="1"/>
  <c r="AY48" i="48"/>
  <c r="G48" i="48" s="1"/>
  <c r="BB48" i="48"/>
  <c r="BD48" i="48" s="1"/>
  <c r="BA51" i="51"/>
  <c r="AZ51" i="51"/>
  <c r="AT45" i="39"/>
  <c r="J45" i="39" s="1"/>
  <c r="AU45" i="39" s="1"/>
  <c r="AT24" i="35"/>
  <c r="J24" i="35" s="1"/>
  <c r="AU24" i="35" s="1"/>
  <c r="BA27" i="84"/>
  <c r="AZ27" i="84"/>
  <c r="BA42" i="81"/>
  <c r="AZ42" i="81"/>
  <c r="BA42" i="80"/>
  <c r="AZ42" i="80"/>
  <c r="BA30" i="80"/>
  <c r="AZ30" i="80"/>
  <c r="BA30" i="83"/>
  <c r="AZ30" i="83"/>
  <c r="BA39" i="83"/>
  <c r="AZ39" i="83"/>
  <c r="BA39" i="76"/>
  <c r="AZ39" i="76"/>
  <c r="BA18" i="76"/>
  <c r="AZ18" i="76"/>
  <c r="BA21" i="76"/>
  <c r="AZ21" i="76"/>
  <c r="AT18" i="33"/>
  <c r="J18" i="33" s="1"/>
  <c r="AU18" i="33" s="1"/>
  <c r="BA39" i="61"/>
  <c r="AZ39" i="61"/>
  <c r="BB39" i="61"/>
  <c r="BD39" i="61" s="1"/>
  <c r="AY48" i="61"/>
  <c r="G48" i="61" s="1"/>
  <c r="BB48" i="61"/>
  <c r="BD48" i="61" s="1"/>
  <c r="BD36" i="73"/>
  <c r="BE36" i="73"/>
  <c r="BE21" i="73"/>
  <c r="BD21" i="73"/>
  <c r="BF36" i="73"/>
  <c r="BH36" i="73" s="1"/>
  <c r="BD18" i="73"/>
  <c r="BE18" i="73"/>
  <c r="AY39" i="50"/>
  <c r="G39" i="50" s="1"/>
  <c r="BB39" i="50"/>
  <c r="BD39" i="50" s="1"/>
  <c r="AY18" i="50"/>
  <c r="G18" i="50" s="1"/>
  <c r="BB18" i="50"/>
  <c r="BD18" i="50" s="1"/>
  <c r="BA27" i="59"/>
  <c r="AZ27" i="59"/>
  <c r="BB27" i="59"/>
  <c r="BD27" i="59" s="1"/>
  <c r="AZ45" i="59"/>
  <c r="BA45" i="59"/>
  <c r="AY33" i="59"/>
  <c r="G33" i="59" s="1"/>
  <c r="BB33" i="59"/>
  <c r="BD33" i="59" s="1"/>
  <c r="BB45" i="59"/>
  <c r="BD45" i="59" s="1"/>
  <c r="BA36" i="51"/>
  <c r="AZ36" i="51"/>
  <c r="AZ30" i="51"/>
  <c r="BA30" i="51"/>
  <c r="BB36" i="51"/>
  <c r="BD36" i="51" s="1"/>
  <c r="AZ33" i="51"/>
  <c r="BA33" i="51"/>
  <c r="BA21" i="48"/>
  <c r="AZ21" i="48"/>
  <c r="AZ45" i="48"/>
  <c r="BA45" i="48"/>
  <c r="BB21" i="48"/>
  <c r="BD21" i="48" s="1"/>
  <c r="BB45" i="48"/>
  <c r="BD45" i="48" s="1"/>
  <c r="AY27" i="48"/>
  <c r="G27" i="48" s="1"/>
  <c r="BB27" i="48"/>
  <c r="BD27" i="48" s="1"/>
  <c r="AY24" i="48"/>
  <c r="G24" i="48" s="1"/>
  <c r="BB24" i="48"/>
  <c r="BD24" i="48" s="1"/>
  <c r="BA30" i="48"/>
  <c r="AZ30" i="48"/>
  <c r="BA30" i="49"/>
  <c r="AZ30" i="49"/>
  <c r="AZ27" i="49"/>
  <c r="BA27" i="49"/>
  <c r="AZ51" i="49"/>
  <c r="BA51" i="49"/>
  <c r="BB51" i="49"/>
  <c r="BD51" i="49" s="1"/>
  <c r="BA33" i="49"/>
  <c r="AZ33" i="49"/>
  <c r="BE51" i="64"/>
  <c r="BD51" i="64"/>
  <c r="BD39" i="63"/>
  <c r="BE39" i="63"/>
  <c r="BE18" i="63"/>
  <c r="BD18" i="63"/>
  <c r="BF18" i="63"/>
  <c r="BH18" i="63" s="1"/>
  <c r="BE33" i="62"/>
  <c r="BD33" i="62"/>
  <c r="BF33" i="62"/>
  <c r="BH33" i="62" s="1"/>
  <c r="BD36" i="62"/>
  <c r="BE36" i="62"/>
  <c r="BE51" i="70"/>
  <c r="BD51" i="70"/>
  <c r="BE30" i="71"/>
  <c r="BD30" i="71"/>
  <c r="BC33" i="71"/>
  <c r="G33" i="71" s="1"/>
  <c r="BF33" i="71"/>
  <c r="BH33" i="71" s="1"/>
  <c r="BF51" i="71"/>
  <c r="BH51" i="71" s="1"/>
  <c r="BF27" i="71"/>
  <c r="BH27" i="71" s="1"/>
  <c r="BE51" i="71"/>
  <c r="BD51" i="71"/>
  <c r="BF30" i="71"/>
  <c r="BH30" i="71" s="1"/>
  <c r="BC24" i="71"/>
  <c r="G24" i="71" s="1"/>
  <c r="BF24" i="71"/>
  <c r="BH24" i="71" s="1"/>
  <c r="BE27" i="71"/>
  <c r="BD27" i="71"/>
  <c r="AZ42" i="54"/>
  <c r="BA42" i="54"/>
  <c r="BB42" i="54"/>
  <c r="BD42" i="54" s="1"/>
  <c r="AY48" i="54"/>
  <c r="G48" i="54" s="1"/>
  <c r="BB48" i="54"/>
  <c r="BD48" i="54" s="1"/>
  <c r="AY21" i="57"/>
  <c r="G21" i="57" s="1"/>
  <c r="BB21" i="57"/>
  <c r="BD21" i="57" s="1"/>
  <c r="AY45" i="57"/>
  <c r="G45" i="57" s="1"/>
  <c r="BB45" i="57"/>
  <c r="BD45" i="57" s="1"/>
  <c r="BA24" i="57"/>
  <c r="AZ24" i="57"/>
  <c r="AY33" i="57"/>
  <c r="G33" i="57" s="1"/>
  <c r="BB33" i="57"/>
  <c r="BD33" i="57" s="1"/>
  <c r="BA39" i="58"/>
  <c r="AZ39" i="58"/>
  <c r="BB39" i="58"/>
  <c r="BD39" i="58" s="1"/>
  <c r="BA36" i="58"/>
  <c r="AZ36" i="58"/>
  <c r="AY45" i="53"/>
  <c r="G45" i="53" s="1"/>
  <c r="BB45" i="53"/>
  <c r="BD45" i="53" s="1"/>
  <c r="BA21" i="53"/>
  <c r="AZ21" i="53"/>
  <c r="AZ33" i="53"/>
  <c r="BA33" i="53"/>
  <c r="BB30" i="56"/>
  <c r="BD30" i="56" s="1"/>
  <c r="AY36" i="55"/>
  <c r="G36" i="55" s="1"/>
  <c r="BB36" i="55"/>
  <c r="BD36" i="55" s="1"/>
  <c r="AZ21" i="55"/>
  <c r="BA21" i="55"/>
  <c r="BC21" i="67"/>
  <c r="G21" i="67" s="1"/>
  <c r="BF21" i="67"/>
  <c r="BH21" i="67" s="1"/>
  <c r="BC45" i="67"/>
  <c r="G45" i="67" s="1"/>
  <c r="BF45" i="67"/>
  <c r="BH45" i="67" s="1"/>
  <c r="BD33" i="67"/>
  <c r="BE33" i="67"/>
  <c r="BC21" i="69"/>
  <c r="G21" i="69" s="1"/>
  <c r="BF21" i="69"/>
  <c r="BH21" i="69" s="1"/>
  <c r="BF42" i="69"/>
  <c r="BH42" i="69" s="1"/>
  <c r="BE42" i="69"/>
  <c r="BD42" i="69"/>
  <c r="BE45" i="69"/>
  <c r="BD45" i="69"/>
  <c r="BF45" i="69"/>
  <c r="BH45" i="69" s="1"/>
  <c r="BE39" i="69"/>
  <c r="BD39" i="69"/>
  <c r="BC18" i="69"/>
  <c r="G18" i="69" s="1"/>
  <c r="BF18" i="69"/>
  <c r="BH18" i="69" s="1"/>
  <c r="BC39" i="68"/>
  <c r="G39" i="68" s="1"/>
  <c r="BF39" i="68"/>
  <c r="BH39" i="68" s="1"/>
  <c r="BC51" i="68"/>
  <c r="G51" i="68" s="1"/>
  <c r="BF51" i="68"/>
  <c r="BH51" i="68" s="1"/>
  <c r="BC18" i="68"/>
  <c r="G18" i="68" s="1"/>
  <c r="BF18" i="68"/>
  <c r="BH18" i="68" s="1"/>
  <c r="BC42" i="65"/>
  <c r="G42" i="65" s="1"/>
  <c r="BF42" i="65"/>
  <c r="BH42" i="65" s="1"/>
  <c r="BC36" i="66"/>
  <c r="G36" i="66" s="1"/>
  <c r="BF36" i="66"/>
  <c r="BH36" i="66" s="1"/>
  <c r="BC51" i="66"/>
  <c r="G51" i="66" s="1"/>
  <c r="BF51" i="66"/>
  <c r="BH51" i="66" s="1"/>
  <c r="BE39" i="66"/>
  <c r="BD39" i="66"/>
  <c r="BC33" i="72"/>
  <c r="G33" i="72" s="1"/>
  <c r="BF33" i="72"/>
  <c r="BH33" i="72" s="1"/>
  <c r="BC30" i="72"/>
  <c r="G30" i="72" s="1"/>
  <c r="BF30" i="72"/>
  <c r="BH30" i="72" s="1"/>
  <c r="BE39" i="72"/>
  <c r="BD39" i="72"/>
  <c r="BE27" i="72"/>
  <c r="BD27" i="72"/>
  <c r="BF39" i="72"/>
  <c r="BH39" i="72" s="1"/>
  <c r="BE42" i="72"/>
  <c r="BD42" i="72"/>
  <c r="BE24" i="72"/>
  <c r="BD24" i="72"/>
  <c r="BC18" i="67"/>
  <c r="G18" i="67" s="1"/>
  <c r="BF18" i="67"/>
  <c r="BH18" i="67" s="1"/>
  <c r="BC18" i="62"/>
  <c r="G18" i="62" s="1"/>
  <c r="BF18" i="62"/>
  <c r="BH18" i="62" s="1"/>
  <c r="BA18" i="57"/>
  <c r="AZ18" i="57"/>
  <c r="BB18" i="57"/>
  <c r="BD18" i="57" s="1"/>
  <c r="AY33" i="56"/>
  <c r="G33" i="56" s="1"/>
  <c r="BB33" i="56"/>
  <c r="BD33" i="56" s="1"/>
  <c r="BA51" i="56"/>
  <c r="AZ51" i="56"/>
  <c r="BA30" i="56"/>
  <c r="AZ30" i="56"/>
  <c r="AY45" i="56"/>
  <c r="G45" i="56" s="1"/>
  <c r="BB45" i="56"/>
  <c r="BD45" i="56" s="1"/>
  <c r="BB51" i="56"/>
  <c r="BD51" i="56" s="1"/>
  <c r="BA36" i="56"/>
  <c r="AZ36" i="56"/>
  <c r="AY27" i="56"/>
  <c r="G27" i="56" s="1"/>
  <c r="BB27" i="56"/>
  <c r="BD27" i="56" s="1"/>
  <c r="BA42" i="56"/>
  <c r="AZ42" i="56"/>
  <c r="BB36" i="56"/>
  <c r="BD36" i="56" s="1"/>
  <c r="BB42" i="56"/>
  <c r="BD42" i="56" s="1"/>
  <c r="AZ45" i="47"/>
  <c r="BA45" i="47"/>
  <c r="AY24" i="47"/>
  <c r="G24" i="47" s="1"/>
  <c r="BB24" i="47"/>
  <c r="BD24" i="47" s="1"/>
  <c r="BB45" i="47"/>
  <c r="BD45" i="47" s="1"/>
  <c r="BA42" i="47"/>
  <c r="AZ42" i="47"/>
  <c r="BA18" i="47"/>
  <c r="AZ18" i="47"/>
  <c r="BB21" i="46"/>
  <c r="BD21" i="46" s="1"/>
  <c r="BB24" i="46"/>
  <c r="BD24" i="46" s="1"/>
  <c r="BA27" i="46"/>
  <c r="AZ27" i="46"/>
  <c r="BA18" i="46"/>
  <c r="AZ18" i="46"/>
  <c r="BB18" i="46"/>
  <c r="BD18" i="46" s="1"/>
  <c r="BA48" i="46"/>
  <c r="AZ48" i="46"/>
  <c r="BB48" i="46"/>
  <c r="BD48" i="46" s="1"/>
  <c r="AY39" i="46"/>
  <c r="G39" i="46" s="1"/>
  <c r="BB39" i="46"/>
  <c r="BD39" i="46" s="1"/>
  <c r="BA51" i="46"/>
  <c r="AZ51" i="46"/>
  <c r="AY42" i="46"/>
  <c r="G42" i="46" s="1"/>
  <c r="BB42" i="46"/>
  <c r="BD42" i="46" s="1"/>
  <c r="AY45" i="46"/>
  <c r="G45" i="46" s="1"/>
  <c r="BB45" i="46"/>
  <c r="BD45" i="46" s="1"/>
  <c r="AY33" i="46"/>
  <c r="G33" i="46" s="1"/>
  <c r="BB33" i="46"/>
  <c r="BD33" i="46" s="1"/>
  <c r="BA21" i="46"/>
  <c r="AZ21" i="46"/>
  <c r="BA24" i="46"/>
  <c r="AZ24" i="46"/>
  <c r="BB27" i="46"/>
  <c r="BD27" i="46" s="1"/>
  <c r="AP36" i="32"/>
  <c r="J36" i="32" s="1"/>
  <c r="AQ36" i="32" s="1"/>
  <c r="I33" i="32"/>
  <c r="BB51" i="32"/>
  <c r="BD51" i="32" s="1"/>
  <c r="AP39" i="32"/>
  <c r="J39" i="32" s="1"/>
  <c r="AQ39" i="32" s="1"/>
  <c r="BB24" i="32"/>
  <c r="BD24" i="32" s="1"/>
  <c r="AR30" i="30"/>
  <c r="AS30" i="30" s="1"/>
  <c r="AV30" i="30" s="1"/>
  <c r="F30" i="30" s="1"/>
  <c r="AY30" i="30" s="1"/>
  <c r="G30" i="30" s="1"/>
  <c r="AP33" i="30"/>
  <c r="J33" i="30" s="1"/>
  <c r="AQ33" i="30" s="1"/>
  <c r="AP21" i="30"/>
  <c r="J21" i="30" s="1"/>
  <c r="AQ21" i="30" s="1"/>
  <c r="AR39" i="30"/>
  <c r="AS39" i="30" s="1"/>
  <c r="AV39" i="30" s="1"/>
  <c r="F39" i="30" s="1"/>
  <c r="AY39" i="30" s="1"/>
  <c r="G39" i="30" s="1"/>
  <c r="BA39" i="30" s="1"/>
  <c r="I39" i="30"/>
  <c r="H39" i="30"/>
  <c r="BB42" i="30"/>
  <c r="BD42" i="30" s="1"/>
  <c r="AR51" i="30"/>
  <c r="AS51" i="30" s="1"/>
  <c r="AV51" i="30" s="1"/>
  <c r="F51" i="30" s="1"/>
  <c r="AY51" i="30" s="1"/>
  <c r="G51" i="30" s="1"/>
  <c r="AP24" i="30"/>
  <c r="J24" i="30" s="1"/>
  <c r="AQ24" i="30" s="1"/>
  <c r="AP27" i="30"/>
  <c r="J27" i="30" s="1"/>
  <c r="AQ27" i="30" s="1"/>
  <c r="BB36" i="30"/>
  <c r="BD36" i="30" s="1"/>
  <c r="BB45" i="30"/>
  <c r="BD45" i="30" s="1"/>
  <c r="AP18" i="30"/>
  <c r="J18" i="30" s="1"/>
  <c r="AQ18" i="30" s="1"/>
  <c r="AZ30" i="29"/>
  <c r="AR33" i="29"/>
  <c r="AS33" i="29" s="1"/>
  <c r="AV33" i="29" s="1"/>
  <c r="F33" i="29" s="1"/>
  <c r="AY33" i="29" s="1"/>
  <c r="G33" i="29" s="1"/>
  <c r="BA33" i="29" s="1"/>
  <c r="I21" i="29"/>
  <c r="I24" i="29"/>
  <c r="BB30" i="29"/>
  <c r="AP45" i="29"/>
  <c r="J45" i="29" s="1"/>
  <c r="AQ45" i="29" s="1"/>
  <c r="AV27" i="40"/>
  <c r="AW27" i="40" s="1"/>
  <c r="AZ27" i="40" s="1"/>
  <c r="F27" i="40" s="1"/>
  <c r="BC27" i="40" s="1"/>
  <c r="G27" i="40" s="1"/>
  <c r="AV39" i="40"/>
  <c r="AW39" i="40" s="1"/>
  <c r="AZ39" i="40" s="1"/>
  <c r="F39" i="40" s="1"/>
  <c r="BC39" i="40" s="1"/>
  <c r="G39" i="40" s="1"/>
  <c r="BD39" i="40" s="1"/>
  <c r="AT21" i="40"/>
  <c r="J21" i="40" s="1"/>
  <c r="AU21" i="40" s="1"/>
  <c r="AT33" i="40"/>
  <c r="J33" i="40" s="1"/>
  <c r="AU33" i="40" s="1"/>
  <c r="AT45" i="40"/>
  <c r="J45" i="40" s="1"/>
  <c r="AU45" i="40" s="1"/>
  <c r="AT24" i="40"/>
  <c r="J24" i="40" s="1"/>
  <c r="AU24" i="40" s="1"/>
  <c r="AT36" i="40"/>
  <c r="J36" i="40" s="1"/>
  <c r="AU36" i="40" s="1"/>
  <c r="AT48" i="40"/>
  <c r="J48" i="40" s="1"/>
  <c r="AU48" i="40" s="1"/>
  <c r="I36" i="45"/>
  <c r="AT27" i="45"/>
  <c r="J27" i="45" s="1"/>
  <c r="AU27" i="45" s="1"/>
  <c r="BH45" i="45"/>
  <c r="AT51" i="45"/>
  <c r="J51" i="45" s="1"/>
  <c r="AU51" i="45" s="1"/>
  <c r="BF51" i="44"/>
  <c r="BH51" i="44" s="1"/>
  <c r="I36" i="44"/>
  <c r="AV45" i="44"/>
  <c r="AW45" i="44" s="1"/>
  <c r="AZ45" i="44" s="1"/>
  <c r="F45" i="44" s="1"/>
  <c r="BC45" i="44" s="1"/>
  <c r="G45" i="44" s="1"/>
  <c r="BE45" i="44" s="1"/>
  <c r="AT42" i="44"/>
  <c r="J42" i="44" s="1"/>
  <c r="AU42" i="44" s="1"/>
  <c r="BF36" i="44"/>
  <c r="BH36" i="44" s="1"/>
  <c r="AT30" i="44"/>
  <c r="J30" i="44" s="1"/>
  <c r="AU30" i="44" s="1"/>
  <c r="AT18" i="44"/>
  <c r="J18" i="44" s="1"/>
  <c r="AU18" i="44" s="1"/>
  <c r="BF45" i="43"/>
  <c r="BH45" i="43" s="1"/>
  <c r="BD45" i="42"/>
  <c r="AT24" i="42"/>
  <c r="J24" i="42" s="1"/>
  <c r="AU24" i="42" s="1"/>
  <c r="AT48" i="42"/>
  <c r="J48" i="42" s="1"/>
  <c r="AU48" i="42" s="1"/>
  <c r="AT42" i="42"/>
  <c r="J42" i="42" s="1"/>
  <c r="AU42" i="42" s="1"/>
  <c r="AT21" i="42"/>
  <c r="J21" i="42" s="1"/>
  <c r="AU21" i="42" s="1"/>
  <c r="BD39" i="41"/>
  <c r="AT24" i="41"/>
  <c r="J24" i="41" s="1"/>
  <c r="AU24" i="41" s="1"/>
  <c r="BF39" i="41"/>
  <c r="BH39" i="41" s="1"/>
  <c r="AT27" i="41"/>
  <c r="J27" i="41" s="1"/>
  <c r="AU27" i="41" s="1"/>
  <c r="AV42" i="41"/>
  <c r="AW42" i="41" s="1"/>
  <c r="AZ42" i="41" s="1"/>
  <c r="F42" i="41" s="1"/>
  <c r="BC42" i="41" s="1"/>
  <c r="G42" i="41" s="1"/>
  <c r="I39" i="41"/>
  <c r="I33" i="41"/>
  <c r="AT30" i="41"/>
  <c r="J30" i="41" s="1"/>
  <c r="AU30" i="41" s="1"/>
  <c r="AT45" i="41"/>
  <c r="J45" i="41" s="1"/>
  <c r="AU45" i="41" s="1"/>
  <c r="AT18" i="41"/>
  <c r="J18" i="41" s="1"/>
  <c r="AU18" i="41" s="1"/>
  <c r="BB33" i="22"/>
  <c r="BD33" i="22" s="1"/>
  <c r="BD42" i="22"/>
  <c r="I33" i="22"/>
  <c r="I27" i="22"/>
  <c r="BB51" i="22"/>
  <c r="BD51" i="22" s="1"/>
  <c r="AP48" i="22"/>
  <c r="J48" i="22" s="1"/>
  <c r="AQ48" i="22" s="1"/>
  <c r="AP21" i="20"/>
  <c r="J21" i="20" s="1"/>
  <c r="AQ21" i="20" s="1"/>
  <c r="AP18" i="20"/>
  <c r="J18" i="20" s="1"/>
  <c r="AQ18" i="20" s="1"/>
  <c r="BB51" i="18"/>
  <c r="BD51" i="18" s="1"/>
  <c r="AP36" i="18"/>
  <c r="J36" i="18" s="1"/>
  <c r="AQ36" i="18" s="1"/>
  <c r="AP42" i="18"/>
  <c r="J42" i="18" s="1"/>
  <c r="AQ42" i="18" s="1"/>
  <c r="AP18" i="18"/>
  <c r="J18" i="18" s="1"/>
  <c r="AQ18" i="18" s="1"/>
  <c r="AR42" i="28"/>
  <c r="AS42" i="28" s="1"/>
  <c r="AV42" i="28" s="1"/>
  <c r="F42" i="28" s="1"/>
  <c r="AR21" i="28"/>
  <c r="AS21" i="28" s="1"/>
  <c r="AV21" i="28" s="1"/>
  <c r="F21" i="28" s="1"/>
  <c r="AY21" i="28" s="1"/>
  <c r="G21" i="28" s="1"/>
  <c r="AZ21" i="28" s="1"/>
  <c r="AR33" i="28"/>
  <c r="AS33" i="28" s="1"/>
  <c r="AV33" i="28" s="1"/>
  <c r="F33" i="28" s="1"/>
  <c r="AY33" i="28" s="1"/>
  <c r="G33" i="28" s="1"/>
  <c r="BA33" i="28" s="1"/>
  <c r="AP30" i="28"/>
  <c r="J30" i="28" s="1"/>
  <c r="AQ30" i="28" s="1"/>
  <c r="AP24" i="28"/>
  <c r="J24" i="28" s="1"/>
  <c r="AQ24" i="28" s="1"/>
  <c r="AP36" i="28"/>
  <c r="J36" i="28" s="1"/>
  <c r="AQ36" i="28" s="1"/>
  <c r="AP18" i="28"/>
  <c r="J18" i="28" s="1"/>
  <c r="AQ18" i="28" s="1"/>
  <c r="BB51" i="27"/>
  <c r="BD51" i="27" s="1"/>
  <c r="AP24" i="27"/>
  <c r="J24" i="27" s="1"/>
  <c r="AQ24" i="27" s="1"/>
  <c r="AP48" i="27"/>
  <c r="J48" i="27" s="1"/>
  <c r="AQ48" i="27" s="1"/>
  <c r="AP18" i="27"/>
  <c r="J18" i="27" s="1"/>
  <c r="AQ18" i="27" s="1"/>
  <c r="I42" i="26"/>
  <c r="AR42" i="26"/>
  <c r="AS42" i="26" s="1"/>
  <c r="AV42" i="26" s="1"/>
  <c r="F42" i="26" s="1"/>
  <c r="AY42" i="26" s="1"/>
  <c r="G42" i="26" s="1"/>
  <c r="BA42" i="26" s="1"/>
  <c r="AP21" i="26"/>
  <c r="J21" i="26" s="1"/>
  <c r="AQ21" i="26" s="1"/>
  <c r="BB48" i="26"/>
  <c r="BD48" i="26" s="1"/>
  <c r="AP36" i="26"/>
  <c r="J36" i="26" s="1"/>
  <c r="AQ36" i="26" s="1"/>
  <c r="BB51" i="26"/>
  <c r="BD51" i="26" s="1"/>
  <c r="BB45" i="26"/>
  <c r="BD45" i="26" s="1"/>
  <c r="AP18" i="26"/>
  <c r="J18" i="26" s="1"/>
  <c r="AQ18" i="26" s="1"/>
  <c r="I48" i="24"/>
  <c r="AR48" i="24"/>
  <c r="AS48" i="24" s="1"/>
  <c r="AV48" i="24" s="1"/>
  <c r="F48" i="24" s="1"/>
  <c r="AY48" i="24" s="1"/>
  <c r="G48" i="24" s="1"/>
  <c r="BB36" i="24"/>
  <c r="BD36" i="24" s="1"/>
  <c r="BB45" i="24"/>
  <c r="BD45" i="24" s="1"/>
  <c r="AR36" i="24"/>
  <c r="AS36" i="24" s="1"/>
  <c r="AV36" i="24" s="1"/>
  <c r="F36" i="24" s="1"/>
  <c r="AY36" i="24" s="1"/>
  <c r="G36" i="24" s="1"/>
  <c r="AP18" i="24"/>
  <c r="J18" i="24" s="1"/>
  <c r="AQ18" i="24" s="1"/>
  <c r="I30" i="39"/>
  <c r="AT48" i="39"/>
  <c r="J48" i="39" s="1"/>
  <c r="AU48" i="39" s="1"/>
  <c r="BF30" i="39"/>
  <c r="BH30" i="39" s="1"/>
  <c r="AT24" i="39"/>
  <c r="J24" i="39" s="1"/>
  <c r="AU24" i="39" s="1"/>
  <c r="AT18" i="39"/>
  <c r="J18" i="39" s="1"/>
  <c r="AU18" i="39" s="1"/>
  <c r="BF39" i="37"/>
  <c r="AT24" i="37"/>
  <c r="J24" i="37" s="1"/>
  <c r="AU24" i="37" s="1"/>
  <c r="AT51" i="37"/>
  <c r="J51" i="37" s="1"/>
  <c r="AU51" i="37" s="1"/>
  <c r="I51" i="37" s="1"/>
  <c r="BF42" i="37"/>
  <c r="BH42" i="37" s="1"/>
  <c r="AT27" i="37"/>
  <c r="J27" i="37" s="1"/>
  <c r="AU27" i="37" s="1"/>
  <c r="AT30" i="37"/>
  <c r="J30" i="37" s="1"/>
  <c r="AU30" i="37" s="1"/>
  <c r="AT21" i="37"/>
  <c r="J21" i="37" s="1"/>
  <c r="AU21" i="37" s="1"/>
  <c r="AT18" i="37"/>
  <c r="J18" i="37" s="1"/>
  <c r="AU18" i="37" s="1"/>
  <c r="BD33" i="34"/>
  <c r="BF48" i="34"/>
  <c r="BH48" i="34" s="1"/>
  <c r="AV51" i="34"/>
  <c r="AW51" i="34" s="1"/>
  <c r="AZ51" i="34" s="1"/>
  <c r="F51" i="34" s="1"/>
  <c r="AT21" i="34"/>
  <c r="J21" i="34" s="1"/>
  <c r="AU21" i="34" s="1"/>
  <c r="AT42" i="34"/>
  <c r="J42" i="34" s="1"/>
  <c r="AU42" i="34" s="1"/>
  <c r="AT30" i="34"/>
  <c r="J30" i="34" s="1"/>
  <c r="AU30" i="34" s="1"/>
  <c r="BH27" i="35"/>
  <c r="AV30" i="35"/>
  <c r="AW30" i="35" s="1"/>
  <c r="AZ30" i="35" s="1"/>
  <c r="F30" i="35" s="1"/>
  <c r="BC30" i="35" s="1"/>
  <c r="G30" i="35" s="1"/>
  <c r="BE30" i="35" s="1"/>
  <c r="BF36" i="35"/>
  <c r="BH36" i="35" s="1"/>
  <c r="BD36" i="35"/>
  <c r="I36" i="35"/>
  <c r="AT18" i="35"/>
  <c r="J18" i="35" s="1"/>
  <c r="AU18" i="35" s="1"/>
  <c r="I18" i="45"/>
  <c r="AV18" i="45"/>
  <c r="AW18" i="45" s="1"/>
  <c r="AZ18" i="45" s="1"/>
  <c r="F18" i="45" s="1"/>
  <c r="BC18" i="45" s="1"/>
  <c r="G18" i="45" s="1"/>
  <c r="H18" i="45"/>
  <c r="BE36" i="45"/>
  <c r="BD36" i="45"/>
  <c r="BF36" i="45"/>
  <c r="BH36" i="45" s="1"/>
  <c r="I48" i="44"/>
  <c r="AV48" i="44"/>
  <c r="AW48" i="44" s="1"/>
  <c r="AZ48" i="44" s="1"/>
  <c r="F48" i="44" s="1"/>
  <c r="BC48" i="44" s="1"/>
  <c r="G48" i="44" s="1"/>
  <c r="BF45" i="44"/>
  <c r="BH45" i="44" s="1"/>
  <c r="BE51" i="44"/>
  <c r="BD51" i="44"/>
  <c r="BD45" i="44"/>
  <c r="BG36" i="43"/>
  <c r="AV21" i="43"/>
  <c r="AW21" i="43" s="1"/>
  <c r="AZ21" i="43" s="1"/>
  <c r="F21" i="43" s="1"/>
  <c r="I21" i="43"/>
  <c r="BG30" i="43"/>
  <c r="BG21" i="43"/>
  <c r="BG51" i="43"/>
  <c r="BG42" i="43"/>
  <c r="I48" i="43"/>
  <c r="AV48" i="43"/>
  <c r="AW48" i="43" s="1"/>
  <c r="AZ48" i="43" s="1"/>
  <c r="F48" i="43" s="1"/>
  <c r="BC48" i="43" s="1"/>
  <c r="G48" i="43" s="1"/>
  <c r="H18" i="43"/>
  <c r="AV27" i="43"/>
  <c r="AW27" i="43" s="1"/>
  <c r="AZ27" i="43" s="1"/>
  <c r="F27" i="43" s="1"/>
  <c r="BC27" i="43" s="1"/>
  <c r="G27" i="43" s="1"/>
  <c r="I27" i="43"/>
  <c r="BG39" i="43"/>
  <c r="I30" i="43"/>
  <c r="AV30" i="43"/>
  <c r="AW30" i="43" s="1"/>
  <c r="AZ30" i="43" s="1"/>
  <c r="F30" i="43" s="1"/>
  <c r="BC30" i="43" s="1"/>
  <c r="G30" i="43" s="1"/>
  <c r="AT18" i="43"/>
  <c r="J18" i="43" s="1"/>
  <c r="AU18" i="43" s="1"/>
  <c r="I42" i="43"/>
  <c r="AV42" i="43"/>
  <c r="AW42" i="43" s="1"/>
  <c r="AZ42" i="43" s="1"/>
  <c r="F42" i="43" s="1"/>
  <c r="BC42" i="43" s="1"/>
  <c r="G42" i="43" s="1"/>
  <c r="BG18" i="43"/>
  <c r="BG24" i="43"/>
  <c r="I36" i="43"/>
  <c r="AV36" i="43"/>
  <c r="AW36" i="43" s="1"/>
  <c r="AZ36" i="43" s="1"/>
  <c r="F36" i="43" s="1"/>
  <c r="BC36" i="43" s="1"/>
  <c r="G36" i="43" s="1"/>
  <c r="BG48" i="43"/>
  <c r="AV39" i="43"/>
  <c r="AW39" i="43" s="1"/>
  <c r="AZ39" i="43" s="1"/>
  <c r="F39" i="43" s="1"/>
  <c r="I39" i="43"/>
  <c r="AV24" i="43"/>
  <c r="AW24" i="43" s="1"/>
  <c r="AZ24" i="43" s="1"/>
  <c r="F24" i="43" s="1"/>
  <c r="BC24" i="43" s="1"/>
  <c r="G24" i="43" s="1"/>
  <c r="I24" i="43"/>
  <c r="BG27" i="43"/>
  <c r="AV51" i="43"/>
  <c r="AW51" i="43" s="1"/>
  <c r="AZ51" i="43" s="1"/>
  <c r="F51" i="43" s="1"/>
  <c r="I51" i="43"/>
  <c r="BE45" i="43"/>
  <c r="BD45" i="43"/>
  <c r="H42" i="43"/>
  <c r="H18" i="42"/>
  <c r="BE51" i="42"/>
  <c r="BD51" i="42"/>
  <c r="AT18" i="42"/>
  <c r="J18" i="42" s="1"/>
  <c r="AU18" i="42" s="1"/>
  <c r="BF51" i="42"/>
  <c r="BH51" i="42" s="1"/>
  <c r="BE42" i="41"/>
  <c r="BD42" i="41"/>
  <c r="I51" i="41"/>
  <c r="AV51" i="41"/>
  <c r="AW51" i="41" s="1"/>
  <c r="AZ51" i="41" s="1"/>
  <c r="F51" i="41" s="1"/>
  <c r="BC51" i="41" s="1"/>
  <c r="G51" i="41" s="1"/>
  <c r="BF42" i="41"/>
  <c r="BH42" i="41" s="1"/>
  <c r="BE39" i="40"/>
  <c r="BE27" i="40"/>
  <c r="BD27" i="40"/>
  <c r="BE36" i="39"/>
  <c r="BD36" i="39"/>
  <c r="BE33" i="39"/>
  <c r="BD33" i="39"/>
  <c r="BF33" i="39"/>
  <c r="BH33" i="39" s="1"/>
  <c r="BE21" i="39"/>
  <c r="BD21" i="39"/>
  <c r="BF36" i="39"/>
  <c r="BH36" i="39" s="1"/>
  <c r="I21" i="38"/>
  <c r="AV21" i="38"/>
  <c r="AW21" i="38" s="1"/>
  <c r="AZ21" i="38" s="1"/>
  <c r="F21" i="38" s="1"/>
  <c r="BC21" i="38" s="1"/>
  <c r="G21" i="38" s="1"/>
  <c r="I45" i="38"/>
  <c r="AV45" i="38"/>
  <c r="AW45" i="38" s="1"/>
  <c r="AZ45" i="38" s="1"/>
  <c r="F45" i="38" s="1"/>
  <c r="BC45" i="38" s="1"/>
  <c r="G45" i="38" s="1"/>
  <c r="H24" i="38"/>
  <c r="H36" i="38"/>
  <c r="H48" i="38"/>
  <c r="I33" i="38"/>
  <c r="AV33" i="38"/>
  <c r="AW33" i="38" s="1"/>
  <c r="AZ33" i="38" s="1"/>
  <c r="F33" i="38" s="1"/>
  <c r="BC33" i="38" s="1"/>
  <c r="G33" i="38" s="1"/>
  <c r="I18" i="38"/>
  <c r="AV18" i="38"/>
  <c r="AW18" i="38" s="1"/>
  <c r="AZ18" i="38" s="1"/>
  <c r="F18" i="38" s="1"/>
  <c r="BC18" i="38" s="1"/>
  <c r="G18" i="38" s="1"/>
  <c r="H27" i="38"/>
  <c r="H39" i="38"/>
  <c r="H51" i="38"/>
  <c r="AT39" i="38"/>
  <c r="J39" i="38" s="1"/>
  <c r="AU39" i="38" s="1"/>
  <c r="H18" i="38"/>
  <c r="H30" i="38"/>
  <c r="H42" i="38"/>
  <c r="AT48" i="38"/>
  <c r="J48" i="38" s="1"/>
  <c r="AU48" i="38" s="1"/>
  <c r="AT30" i="38"/>
  <c r="J30" i="38" s="1"/>
  <c r="AU30" i="38" s="1"/>
  <c r="I42" i="38"/>
  <c r="AV42" i="38"/>
  <c r="AW42" i="38" s="1"/>
  <c r="AZ42" i="38" s="1"/>
  <c r="F42" i="38" s="1"/>
  <c r="BC42" i="38" s="1"/>
  <c r="G42" i="38" s="1"/>
  <c r="AT24" i="38"/>
  <c r="J24" i="38" s="1"/>
  <c r="AU24" i="38" s="1"/>
  <c r="H21" i="38"/>
  <c r="H33" i="38"/>
  <c r="H45" i="38"/>
  <c r="AT27" i="38"/>
  <c r="J27" i="38" s="1"/>
  <c r="AU27" i="38" s="1"/>
  <c r="AT51" i="38"/>
  <c r="J51" i="38" s="1"/>
  <c r="AU51" i="38" s="1"/>
  <c r="AT36" i="38"/>
  <c r="J36" i="38" s="1"/>
  <c r="AU36" i="38" s="1"/>
  <c r="BH39" i="37"/>
  <c r="BE42" i="37"/>
  <c r="BD42" i="37"/>
  <c r="BF45" i="37"/>
  <c r="BH45" i="37" s="1"/>
  <c r="BE45" i="37"/>
  <c r="BD45" i="37"/>
  <c r="AV51" i="37"/>
  <c r="AW51" i="37" s="1"/>
  <c r="AZ51" i="37" s="1"/>
  <c r="F51" i="37" s="1"/>
  <c r="BC51" i="37" s="1"/>
  <c r="G51" i="37" s="1"/>
  <c r="BE39" i="37"/>
  <c r="BD39" i="37"/>
  <c r="I33" i="36"/>
  <c r="AV33" i="36"/>
  <c r="AW33" i="36" s="1"/>
  <c r="AZ33" i="36" s="1"/>
  <c r="F33" i="36" s="1"/>
  <c r="BC33" i="36" s="1"/>
  <c r="G33" i="36" s="1"/>
  <c r="I42" i="36"/>
  <c r="AV42" i="36"/>
  <c r="AW42" i="36" s="1"/>
  <c r="AZ42" i="36" s="1"/>
  <c r="F42" i="36" s="1"/>
  <c r="BC42" i="36" s="1"/>
  <c r="G42" i="36" s="1"/>
  <c r="H24" i="36"/>
  <c r="H36" i="36"/>
  <c r="H48" i="36"/>
  <c r="I27" i="36"/>
  <c r="AV27" i="36"/>
  <c r="AW27" i="36" s="1"/>
  <c r="AZ27" i="36" s="1"/>
  <c r="F27" i="36" s="1"/>
  <c r="BC27" i="36" s="1"/>
  <c r="G27" i="36" s="1"/>
  <c r="AT48" i="36"/>
  <c r="J48" i="36" s="1"/>
  <c r="AU48" i="36" s="1"/>
  <c r="H21" i="36"/>
  <c r="H33" i="36"/>
  <c r="H45" i="36"/>
  <c r="H27" i="36"/>
  <c r="H39" i="36"/>
  <c r="H51" i="36"/>
  <c r="AT45" i="36"/>
  <c r="J45" i="36" s="1"/>
  <c r="AU45" i="36" s="1"/>
  <c r="AT36" i="36"/>
  <c r="J36" i="36" s="1"/>
  <c r="AU36" i="36" s="1"/>
  <c r="AT21" i="36"/>
  <c r="J21" i="36" s="1"/>
  <c r="AU21" i="36" s="1"/>
  <c r="I18" i="36"/>
  <c r="AV18" i="36"/>
  <c r="AW18" i="36" s="1"/>
  <c r="AZ18" i="36" s="1"/>
  <c r="F18" i="36" s="1"/>
  <c r="BC18" i="36" s="1"/>
  <c r="G18" i="36" s="1"/>
  <c r="BF18" i="36"/>
  <c r="BH18" i="36" s="1"/>
  <c r="H18" i="36"/>
  <c r="H30" i="36"/>
  <c r="H42" i="36"/>
  <c r="AT24" i="36"/>
  <c r="J24" i="36" s="1"/>
  <c r="AU24" i="36" s="1"/>
  <c r="AT51" i="36"/>
  <c r="J51" i="36" s="1"/>
  <c r="AU51" i="36" s="1"/>
  <c r="AT30" i="36"/>
  <c r="J30" i="36" s="1"/>
  <c r="AU30" i="36" s="1"/>
  <c r="AT39" i="36"/>
  <c r="J39" i="36" s="1"/>
  <c r="AU39" i="36" s="1"/>
  <c r="BE51" i="35"/>
  <c r="BD51" i="35"/>
  <c r="BF51" i="35"/>
  <c r="BH51" i="35" s="1"/>
  <c r="I36" i="34"/>
  <c r="AV36" i="34"/>
  <c r="AW36" i="34" s="1"/>
  <c r="AZ36" i="34" s="1"/>
  <c r="F36" i="34" s="1"/>
  <c r="BC36" i="34" s="1"/>
  <c r="G36" i="34" s="1"/>
  <c r="BE45" i="34"/>
  <c r="BD45" i="34"/>
  <c r="I27" i="34"/>
  <c r="AV27" i="34"/>
  <c r="AW27" i="34" s="1"/>
  <c r="AZ27" i="34" s="1"/>
  <c r="F27" i="34" s="1"/>
  <c r="BC27" i="34" s="1"/>
  <c r="G27" i="34" s="1"/>
  <c r="I24" i="34"/>
  <c r="AV24" i="34"/>
  <c r="AW24" i="34" s="1"/>
  <c r="AZ24" i="34" s="1"/>
  <c r="F24" i="34" s="1"/>
  <c r="BC24" i="34" s="1"/>
  <c r="G24" i="34" s="1"/>
  <c r="BE18" i="34"/>
  <c r="BD18" i="34"/>
  <c r="BE39" i="34"/>
  <c r="BD39" i="34"/>
  <c r="BF39" i="34"/>
  <c r="BH39" i="34" s="1"/>
  <c r="BF18" i="34"/>
  <c r="BH18" i="34" s="1"/>
  <c r="BF45" i="34"/>
  <c r="BH45" i="34" s="1"/>
  <c r="BE48" i="34"/>
  <c r="BD48" i="34"/>
  <c r="I39" i="33"/>
  <c r="AV39" i="33"/>
  <c r="AW39" i="33" s="1"/>
  <c r="AZ39" i="33" s="1"/>
  <c r="F39" i="33" s="1"/>
  <c r="BC39" i="33" s="1"/>
  <c r="G39" i="33" s="1"/>
  <c r="I24" i="33"/>
  <c r="AV24" i="33"/>
  <c r="AW24" i="33" s="1"/>
  <c r="AZ24" i="33" s="1"/>
  <c r="F24" i="33" s="1"/>
  <c r="BC24" i="33" s="1"/>
  <c r="G24" i="33" s="1"/>
  <c r="I48" i="33"/>
  <c r="AV48" i="33"/>
  <c r="AW48" i="33" s="1"/>
  <c r="AZ48" i="33" s="1"/>
  <c r="F48" i="33" s="1"/>
  <c r="BC48" i="33" s="1"/>
  <c r="G48" i="33" s="1"/>
  <c r="I30" i="33"/>
  <c r="AV30" i="33"/>
  <c r="AW30" i="33" s="1"/>
  <c r="AZ30" i="33" s="1"/>
  <c r="F30" i="33" s="1"/>
  <c r="BC30" i="33" s="1"/>
  <c r="G30" i="33" s="1"/>
  <c r="I42" i="33"/>
  <c r="AV42" i="33"/>
  <c r="AW42" i="33" s="1"/>
  <c r="AZ42" i="33" s="1"/>
  <c r="F42" i="33" s="1"/>
  <c r="BC42" i="33" s="1"/>
  <c r="G42" i="33" s="1"/>
  <c r="I21" i="33"/>
  <c r="AV21" i="33"/>
  <c r="AW21" i="33" s="1"/>
  <c r="AZ21" i="33" s="1"/>
  <c r="F21" i="33" s="1"/>
  <c r="BC21" i="33" s="1"/>
  <c r="G21" i="33" s="1"/>
  <c r="H21" i="33"/>
  <c r="H33" i="33"/>
  <c r="H45" i="33"/>
  <c r="H27" i="33"/>
  <c r="H39" i="33"/>
  <c r="H51" i="33"/>
  <c r="I45" i="33"/>
  <c r="AV45" i="33"/>
  <c r="AW45" i="33" s="1"/>
  <c r="AZ45" i="33" s="1"/>
  <c r="F45" i="33" s="1"/>
  <c r="BC45" i="33" s="1"/>
  <c r="G45" i="33" s="1"/>
  <c r="H30" i="33"/>
  <c r="H42" i="33"/>
  <c r="I33" i="33"/>
  <c r="AV33" i="33"/>
  <c r="AW33" i="33" s="1"/>
  <c r="AZ33" i="33" s="1"/>
  <c r="F33" i="33" s="1"/>
  <c r="BC33" i="33" s="1"/>
  <c r="G33" i="33" s="1"/>
  <c r="I36" i="33"/>
  <c r="AV36" i="33"/>
  <c r="AW36" i="33" s="1"/>
  <c r="AZ36" i="33" s="1"/>
  <c r="F36" i="33" s="1"/>
  <c r="BC36" i="33" s="1"/>
  <c r="G36" i="33" s="1"/>
  <c r="H24" i="33"/>
  <c r="H36" i="33"/>
  <c r="H48" i="33"/>
  <c r="AT27" i="33"/>
  <c r="J27" i="33" s="1"/>
  <c r="AU27" i="33" s="1"/>
  <c r="AT51" i="33"/>
  <c r="J51" i="33" s="1"/>
  <c r="AU51" i="33" s="1"/>
  <c r="BA27" i="32"/>
  <c r="AZ27" i="32"/>
  <c r="BB27" i="32"/>
  <c r="BD27" i="32" s="1"/>
  <c r="BA42" i="32"/>
  <c r="AZ42" i="32"/>
  <c r="BB42" i="32"/>
  <c r="BD42" i="32" s="1"/>
  <c r="BA51" i="32"/>
  <c r="AZ51" i="32"/>
  <c r="I30" i="31"/>
  <c r="AR30" i="31"/>
  <c r="AS30" i="31" s="1"/>
  <c r="AV30" i="31" s="1"/>
  <c r="F30" i="31" s="1"/>
  <c r="AY30" i="31" s="1"/>
  <c r="G30" i="31" s="1"/>
  <c r="I42" i="31"/>
  <c r="AR42" i="31"/>
  <c r="AS42" i="31" s="1"/>
  <c r="AV42" i="31" s="1"/>
  <c r="F42" i="31" s="1"/>
  <c r="AY42" i="31" s="1"/>
  <c r="G42" i="31" s="1"/>
  <c r="H18" i="31"/>
  <c r="H21" i="31"/>
  <c r="H33" i="31"/>
  <c r="H45" i="31"/>
  <c r="AP18" i="31"/>
  <c r="J18" i="31" s="1"/>
  <c r="AQ18" i="31" s="1"/>
  <c r="I36" i="31"/>
  <c r="AR36" i="31"/>
  <c r="AS36" i="31" s="1"/>
  <c r="AV36" i="31" s="1"/>
  <c r="F36" i="31" s="1"/>
  <c r="AY36" i="31" s="1"/>
  <c r="G36" i="31" s="1"/>
  <c r="I51" i="31"/>
  <c r="AR51" i="31"/>
  <c r="AS51" i="31" s="1"/>
  <c r="AV51" i="31" s="1"/>
  <c r="F51" i="31" s="1"/>
  <c r="AY51" i="31" s="1"/>
  <c r="G51" i="31" s="1"/>
  <c r="BB30" i="31"/>
  <c r="BD30" i="31" s="1"/>
  <c r="H30" i="31"/>
  <c r="I39" i="31"/>
  <c r="AR39" i="31"/>
  <c r="AS39" i="31" s="1"/>
  <c r="AV39" i="31" s="1"/>
  <c r="F39" i="31" s="1"/>
  <c r="AY39" i="31" s="1"/>
  <c r="G39" i="31" s="1"/>
  <c r="I21" i="31"/>
  <c r="AR21" i="31"/>
  <c r="AS21" i="31" s="1"/>
  <c r="AV21" i="31" s="1"/>
  <c r="F21" i="31" s="1"/>
  <c r="AY21" i="31" s="1"/>
  <c r="G21" i="31" s="1"/>
  <c r="H24" i="31"/>
  <c r="H36" i="31"/>
  <c r="H48" i="31"/>
  <c r="I27" i="31"/>
  <c r="AR27" i="31"/>
  <c r="AS27" i="31" s="1"/>
  <c r="AV27" i="31" s="1"/>
  <c r="F27" i="31" s="1"/>
  <c r="AY27" i="31" s="1"/>
  <c r="G27" i="31" s="1"/>
  <c r="H42" i="31"/>
  <c r="I33" i="31"/>
  <c r="AR33" i="31"/>
  <c r="AS33" i="31" s="1"/>
  <c r="AV33" i="31" s="1"/>
  <c r="F33" i="31" s="1"/>
  <c r="AY33" i="31" s="1"/>
  <c r="G33" i="31" s="1"/>
  <c r="BB27" i="31"/>
  <c r="BD27" i="31" s="1"/>
  <c r="H27" i="31"/>
  <c r="H39" i="31"/>
  <c r="H51" i="31"/>
  <c r="AP24" i="31"/>
  <c r="J24" i="31" s="1"/>
  <c r="AQ24" i="31" s="1"/>
  <c r="AP48" i="31"/>
  <c r="J48" i="31" s="1"/>
  <c r="AQ48" i="31" s="1"/>
  <c r="AP45" i="31"/>
  <c r="J45" i="31" s="1"/>
  <c r="AQ45" i="31" s="1"/>
  <c r="BA30" i="30"/>
  <c r="AZ30" i="30"/>
  <c r="BA45" i="30"/>
  <c r="AZ45" i="30"/>
  <c r="I27" i="30"/>
  <c r="AR27" i="30"/>
  <c r="AS27" i="30" s="1"/>
  <c r="AV27" i="30" s="1"/>
  <c r="F27" i="30" s="1"/>
  <c r="AY27" i="30" s="1"/>
  <c r="G27" i="30" s="1"/>
  <c r="BA48" i="30"/>
  <c r="AZ48" i="30"/>
  <c r="BB30" i="30"/>
  <c r="BD30" i="30" s="1"/>
  <c r="BA36" i="30"/>
  <c r="AZ36" i="30"/>
  <c r="BA42" i="30"/>
  <c r="AZ42" i="30"/>
  <c r="BA51" i="30"/>
  <c r="AZ51" i="30"/>
  <c r="BB48" i="30"/>
  <c r="BD48" i="30" s="1"/>
  <c r="I48" i="29"/>
  <c r="AR48" i="29"/>
  <c r="AS48" i="29" s="1"/>
  <c r="AV48" i="29" s="1"/>
  <c r="F48" i="29" s="1"/>
  <c r="AY48" i="29" s="1"/>
  <c r="G48" i="29" s="1"/>
  <c r="BA51" i="29"/>
  <c r="AZ51" i="29"/>
  <c r="BA18" i="29"/>
  <c r="AZ18" i="29"/>
  <c r="BD30" i="29"/>
  <c r="BB18" i="29"/>
  <c r="BD18" i="29" s="1"/>
  <c r="BB51" i="29"/>
  <c r="BD51" i="29" s="1"/>
  <c r="BA21" i="28"/>
  <c r="I51" i="28"/>
  <c r="AR51" i="28"/>
  <c r="AS51" i="28" s="1"/>
  <c r="AV51" i="28" s="1"/>
  <c r="F51" i="28" s="1"/>
  <c r="AY51" i="28" s="1"/>
  <c r="G51" i="28" s="1"/>
  <c r="BB21" i="28"/>
  <c r="BD21" i="28" s="1"/>
  <c r="BA39" i="28"/>
  <c r="AZ39" i="28"/>
  <c r="H48" i="28"/>
  <c r="AZ33" i="28"/>
  <c r="BB39" i="28"/>
  <c r="BD39" i="28" s="1"/>
  <c r="BA27" i="28"/>
  <c r="AZ27" i="28"/>
  <c r="H51" i="28"/>
  <c r="BB27" i="28"/>
  <c r="BD27" i="28" s="1"/>
  <c r="AP48" i="28"/>
  <c r="J48" i="28" s="1"/>
  <c r="AQ48" i="28" s="1"/>
  <c r="BA36" i="27"/>
  <c r="AZ36" i="27"/>
  <c r="BA39" i="27"/>
  <c r="AZ39" i="27"/>
  <c r="BB42" i="27"/>
  <c r="BD42" i="27" s="1"/>
  <c r="BA27" i="27"/>
  <c r="AZ27" i="27"/>
  <c r="BA42" i="27"/>
  <c r="AZ42" i="27"/>
  <c r="BB36" i="27"/>
  <c r="BD36" i="27" s="1"/>
  <c r="BB39" i="27"/>
  <c r="BD39" i="27" s="1"/>
  <c r="BB27" i="27"/>
  <c r="BD27" i="27" s="1"/>
  <c r="BA51" i="27"/>
  <c r="AZ51" i="27"/>
  <c r="BA24" i="26"/>
  <c r="AZ24" i="26"/>
  <c r="BA39" i="26"/>
  <c r="AZ39" i="26"/>
  <c r="I27" i="26"/>
  <c r="AR27" i="26"/>
  <c r="AS27" i="26" s="1"/>
  <c r="AV27" i="26" s="1"/>
  <c r="F27" i="26" s="1"/>
  <c r="AY27" i="26" s="1"/>
  <c r="G27" i="26" s="1"/>
  <c r="BA45" i="26"/>
  <c r="AZ45" i="26"/>
  <c r="BB39" i="26"/>
  <c r="BD39" i="26" s="1"/>
  <c r="BA51" i="26"/>
  <c r="AZ51" i="26"/>
  <c r="BB24" i="26"/>
  <c r="BD24" i="26" s="1"/>
  <c r="BA48" i="26"/>
  <c r="AZ48" i="26"/>
  <c r="I30" i="25"/>
  <c r="AR30" i="25"/>
  <c r="AS30" i="25" s="1"/>
  <c r="AV30" i="25" s="1"/>
  <c r="F30" i="25" s="1"/>
  <c r="AY30" i="25" s="1"/>
  <c r="G30" i="25" s="1"/>
  <c r="H24" i="25"/>
  <c r="H36" i="25"/>
  <c r="H48" i="25"/>
  <c r="I27" i="25"/>
  <c r="AR27" i="25"/>
  <c r="AS27" i="25" s="1"/>
  <c r="AV27" i="25" s="1"/>
  <c r="F27" i="25" s="1"/>
  <c r="AY27" i="25" s="1"/>
  <c r="G27" i="25" s="1"/>
  <c r="AP24" i="25"/>
  <c r="J24" i="25" s="1"/>
  <c r="AQ24" i="25" s="1"/>
  <c r="I51" i="25"/>
  <c r="AR51" i="25"/>
  <c r="AS51" i="25" s="1"/>
  <c r="AV51" i="25" s="1"/>
  <c r="F51" i="25" s="1"/>
  <c r="AY51" i="25" s="1"/>
  <c r="G51" i="25" s="1"/>
  <c r="BB27" i="25"/>
  <c r="BD27" i="25" s="1"/>
  <c r="H27" i="25"/>
  <c r="H39" i="25"/>
  <c r="H51" i="25"/>
  <c r="AP36" i="25"/>
  <c r="J36" i="25" s="1"/>
  <c r="AQ36" i="25" s="1"/>
  <c r="H18" i="25"/>
  <c r="H30" i="25"/>
  <c r="H42" i="25"/>
  <c r="AP18" i="25"/>
  <c r="J18" i="25" s="1"/>
  <c r="AQ18" i="25" s="1"/>
  <c r="AP42" i="25"/>
  <c r="J42" i="25" s="1"/>
  <c r="AQ42" i="25" s="1"/>
  <c r="I33" i="25"/>
  <c r="AR33" i="25"/>
  <c r="AS33" i="25" s="1"/>
  <c r="AV33" i="25" s="1"/>
  <c r="F33" i="25" s="1"/>
  <c r="AY33" i="25" s="1"/>
  <c r="G33" i="25" s="1"/>
  <c r="H21" i="25"/>
  <c r="H33" i="25"/>
  <c r="H45" i="25"/>
  <c r="AP39" i="25"/>
  <c r="J39" i="25" s="1"/>
  <c r="AQ39" i="25" s="1"/>
  <c r="AP48" i="25"/>
  <c r="J48" i="25" s="1"/>
  <c r="AQ48" i="25" s="1"/>
  <c r="AP21" i="25"/>
  <c r="J21" i="25" s="1"/>
  <c r="AQ21" i="25" s="1"/>
  <c r="AP45" i="25"/>
  <c r="J45" i="25" s="1"/>
  <c r="AQ45" i="25" s="1"/>
  <c r="BA33" i="24"/>
  <c r="AZ33" i="24"/>
  <c r="BA24" i="24"/>
  <c r="AZ24" i="24"/>
  <c r="BB33" i="24"/>
  <c r="BD33" i="24" s="1"/>
  <c r="BA48" i="24"/>
  <c r="AZ48" i="24"/>
  <c r="I27" i="24"/>
  <c r="AR27" i="24"/>
  <c r="AS27" i="24" s="1"/>
  <c r="AV27" i="24" s="1"/>
  <c r="F27" i="24" s="1"/>
  <c r="AY27" i="24" s="1"/>
  <c r="G27" i="24" s="1"/>
  <c r="BA21" i="24"/>
  <c r="AZ21" i="24"/>
  <c r="BA45" i="24"/>
  <c r="AZ45" i="24"/>
  <c r="BA51" i="24"/>
  <c r="AZ51" i="24"/>
  <c r="BA36" i="24"/>
  <c r="AZ36" i="24"/>
  <c r="BB24" i="24"/>
  <c r="BD24" i="24" s="1"/>
  <c r="BA42" i="24"/>
  <c r="AZ42" i="24"/>
  <c r="BB21" i="24"/>
  <c r="BD21" i="24" s="1"/>
  <c r="BB51" i="24"/>
  <c r="BD51" i="24" s="1"/>
  <c r="BA39" i="24"/>
  <c r="AZ39" i="24"/>
  <c r="BD21" i="22"/>
  <c r="H18" i="22"/>
  <c r="BA36" i="22"/>
  <c r="AZ36" i="22"/>
  <c r="AP18" i="22"/>
  <c r="J18" i="22" s="1"/>
  <c r="AQ18" i="22" s="1"/>
  <c r="BC24" i="20"/>
  <c r="I30" i="20"/>
  <c r="AR30" i="20"/>
  <c r="AS30" i="20" s="1"/>
  <c r="AV30" i="20" s="1"/>
  <c r="F30" i="20" s="1"/>
  <c r="I24" i="20"/>
  <c r="AR24" i="20"/>
  <c r="AS24" i="20" s="1"/>
  <c r="AV24" i="20" s="1"/>
  <c r="F24" i="20" s="1"/>
  <c r="AY24" i="20" s="1"/>
  <c r="G24" i="20" s="1"/>
  <c r="I51" i="20"/>
  <c r="AR51" i="20"/>
  <c r="AS51" i="20" s="1"/>
  <c r="AV51" i="20" s="1"/>
  <c r="F51" i="20" s="1"/>
  <c r="I45" i="20"/>
  <c r="AR45" i="20"/>
  <c r="AS45" i="20" s="1"/>
  <c r="AV45" i="20" s="1"/>
  <c r="F45" i="20" s="1"/>
  <c r="BC27" i="20"/>
  <c r="I36" i="20"/>
  <c r="AR36" i="20"/>
  <c r="AS36" i="20" s="1"/>
  <c r="AV36" i="20" s="1"/>
  <c r="F36" i="20" s="1"/>
  <c r="BC33" i="20"/>
  <c r="BC39" i="20"/>
  <c r="BC45" i="20"/>
  <c r="BC51" i="20"/>
  <c r="I33" i="20"/>
  <c r="AR33" i="20"/>
  <c r="AS33" i="20" s="1"/>
  <c r="AV33" i="20" s="1"/>
  <c r="F33" i="20" s="1"/>
  <c r="AY33" i="20" s="1"/>
  <c r="G33" i="20" s="1"/>
  <c r="I48" i="20"/>
  <c r="AR48" i="20"/>
  <c r="AS48" i="20" s="1"/>
  <c r="AV48" i="20" s="1"/>
  <c r="F48" i="20" s="1"/>
  <c r="AY48" i="20" s="1"/>
  <c r="G48" i="20" s="1"/>
  <c r="AR27" i="20"/>
  <c r="AS27" i="20" s="1"/>
  <c r="AV27" i="20" s="1"/>
  <c r="F27" i="20" s="1"/>
  <c r="AY27" i="20" s="1"/>
  <c r="G27" i="20" s="1"/>
  <c r="I27" i="20"/>
  <c r="I42" i="20"/>
  <c r="AR42" i="20"/>
  <c r="AS42" i="20" s="1"/>
  <c r="AV42" i="20" s="1"/>
  <c r="F42" i="20" s="1"/>
  <c r="I39" i="20"/>
  <c r="AR39" i="20"/>
  <c r="AS39" i="20" s="1"/>
  <c r="AV39" i="20" s="1"/>
  <c r="F39" i="20" s="1"/>
  <c r="I27" i="18"/>
  <c r="AR27" i="18"/>
  <c r="AS27" i="18" s="1"/>
  <c r="AV27" i="18" s="1"/>
  <c r="F27" i="18" s="1"/>
  <c r="AY27" i="18" s="1"/>
  <c r="G27" i="18" s="1"/>
  <c r="I21" i="18"/>
  <c r="AR21" i="18"/>
  <c r="AS21" i="18" s="1"/>
  <c r="AV21" i="18" s="1"/>
  <c r="F21" i="18" s="1"/>
  <c r="AY21" i="18" s="1"/>
  <c r="G21" i="18" s="1"/>
  <c r="BA45" i="18"/>
  <c r="AZ45" i="18"/>
  <c r="BA30" i="18"/>
  <c r="AZ30" i="18"/>
  <c r="I33" i="18"/>
  <c r="AR33" i="18"/>
  <c r="AS33" i="18" s="1"/>
  <c r="AV33" i="18" s="1"/>
  <c r="F33" i="18" s="1"/>
  <c r="AY33" i="18" s="1"/>
  <c r="G33" i="18" s="1"/>
  <c r="BB30" i="18"/>
  <c r="BD30" i="18" s="1"/>
  <c r="BB45" i="18"/>
  <c r="BD45" i="18" s="1"/>
  <c r="BA39" i="18"/>
  <c r="AZ39" i="18"/>
  <c r="BA51" i="18"/>
  <c r="AZ51" i="18"/>
  <c r="E48" i="4"/>
  <c r="BC48" i="4" s="1"/>
  <c r="E30" i="4"/>
  <c r="BC30" i="4" s="1"/>
  <c r="BC45" i="6"/>
  <c r="BC33" i="6"/>
  <c r="BC21" i="6"/>
  <c r="BC51" i="1"/>
  <c r="AL51" i="1"/>
  <c r="H51" i="1" s="1"/>
  <c r="BC45" i="1"/>
  <c r="AL27" i="1"/>
  <c r="H27" i="1" s="1"/>
  <c r="AL24" i="1"/>
  <c r="H24" i="1" s="1"/>
  <c r="BC18" i="1"/>
  <c r="BC39" i="12"/>
  <c r="BC45" i="12"/>
  <c r="BC51" i="12"/>
  <c r="AP48" i="16"/>
  <c r="J48" i="16" s="1"/>
  <c r="AQ48" i="16" s="1"/>
  <c r="AR48" i="16" s="1"/>
  <c r="AS48" i="16" s="1"/>
  <c r="AV48" i="16" s="1"/>
  <c r="F48" i="16" s="1"/>
  <c r="AY48" i="16" s="1"/>
  <c r="G48" i="16" s="1"/>
  <c r="AL36" i="16"/>
  <c r="H36" i="16" s="1"/>
  <c r="AL27" i="16"/>
  <c r="H27" i="16" s="1"/>
  <c r="AL51" i="15"/>
  <c r="H51" i="15" s="1"/>
  <c r="AL45" i="15"/>
  <c r="H45" i="15" s="1"/>
  <c r="AL39" i="15"/>
  <c r="H39" i="15" s="1"/>
  <c r="AP36" i="15"/>
  <c r="J36" i="15" s="1"/>
  <c r="AQ36" i="15" s="1"/>
  <c r="AR36" i="15" s="1"/>
  <c r="AS36" i="15" s="1"/>
  <c r="AV36" i="15" s="1"/>
  <c r="F36" i="15" s="1"/>
  <c r="AY36" i="15" s="1"/>
  <c r="G36" i="15" s="1"/>
  <c r="BA36" i="15" s="1"/>
  <c r="AL33" i="15"/>
  <c r="H33" i="15" s="1"/>
  <c r="AP36" i="8"/>
  <c r="H36" i="8" s="1"/>
  <c r="AP33" i="8"/>
  <c r="H33" i="8" s="1"/>
  <c r="AP36" i="7"/>
  <c r="H36" i="7" s="1"/>
  <c r="AT27" i="7"/>
  <c r="J27" i="7" s="1"/>
  <c r="AU27" i="7" s="1"/>
  <c r="I27" i="7" s="1"/>
  <c r="AP33" i="11"/>
  <c r="H33" i="11" s="1"/>
  <c r="AP18" i="11"/>
  <c r="H18" i="11" s="1"/>
  <c r="AP51" i="9"/>
  <c r="H51" i="9" s="1"/>
  <c r="AP30" i="9"/>
  <c r="H30" i="9" s="1"/>
  <c r="AP24" i="9"/>
  <c r="H24" i="9" s="1"/>
  <c r="AP18" i="9"/>
  <c r="H18" i="9" s="1"/>
  <c r="E48" i="3"/>
  <c r="BC48" i="3" s="1"/>
  <c r="AL48" i="3"/>
  <c r="H48" i="3" s="1"/>
  <c r="AL42" i="4"/>
  <c r="AP42" i="4" s="1"/>
  <c r="J42" i="4" s="1"/>
  <c r="AQ42" i="4" s="1"/>
  <c r="E42" i="4"/>
  <c r="BC42" i="4" s="1"/>
  <c r="AL36" i="4"/>
  <c r="H36" i="4" s="1"/>
  <c r="E36" i="4"/>
  <c r="BC36" i="4" s="1"/>
  <c r="E33" i="14"/>
  <c r="BC33" i="14" s="1"/>
  <c r="AL33" i="14"/>
  <c r="H33" i="14" s="1"/>
  <c r="E42" i="1"/>
  <c r="BC42" i="1" s="1"/>
  <c r="AL42" i="1"/>
  <c r="H42" i="1" s="1"/>
  <c r="AX36" i="1"/>
  <c r="AX51" i="3"/>
  <c r="E45" i="9"/>
  <c r="BG45" i="9" s="1"/>
  <c r="AP45" i="9"/>
  <c r="H45" i="9" s="1"/>
  <c r="E51" i="7"/>
  <c r="BG51" i="7" s="1"/>
  <c r="AP51" i="7"/>
  <c r="H51" i="7" s="1"/>
  <c r="BB48" i="9"/>
  <c r="E48" i="8"/>
  <c r="BG48" i="8" s="1"/>
  <c r="AP48" i="8"/>
  <c r="H48" i="8" s="1"/>
  <c r="E27" i="9"/>
  <c r="BG27" i="9" s="1"/>
  <c r="AP27" i="9"/>
  <c r="H27" i="9" s="1"/>
  <c r="E21" i="9"/>
  <c r="BG21" i="9" s="1"/>
  <c r="AP21" i="9"/>
  <c r="H21" i="9" s="1"/>
  <c r="E30" i="11"/>
  <c r="BG30" i="11" s="1"/>
  <c r="AP30" i="11"/>
  <c r="H30" i="11" s="1"/>
  <c r="E24" i="11"/>
  <c r="BG24" i="11" s="1"/>
  <c r="AP24" i="11"/>
  <c r="H24" i="11" s="1"/>
  <c r="E46" i="14"/>
  <c r="BC46" i="14" s="1"/>
  <c r="AL46" i="14"/>
  <c r="H46" i="14" s="1"/>
  <c r="E21" i="14"/>
  <c r="AL21" i="14"/>
  <c r="H21" i="14" s="1"/>
  <c r="AX42" i="1"/>
  <c r="AX39" i="1"/>
  <c r="E36" i="3"/>
  <c r="BC36" i="3" s="1"/>
  <c r="AL36" i="3"/>
  <c r="H36" i="3" s="1"/>
  <c r="AX45" i="4"/>
  <c r="AX30" i="6"/>
  <c r="E30" i="7"/>
  <c r="AP30" i="7"/>
  <c r="H30" i="7" s="1"/>
  <c r="E33" i="16"/>
  <c r="BC33" i="16" s="1"/>
  <c r="AL33" i="16"/>
  <c r="H33" i="16" s="1"/>
  <c r="E39" i="1"/>
  <c r="AL39" i="1"/>
  <c r="H39" i="1" s="1"/>
  <c r="AX33" i="1"/>
  <c r="E33" i="1"/>
  <c r="BC33" i="1" s="1"/>
  <c r="AL33" i="1"/>
  <c r="H33" i="1" s="1"/>
  <c r="AX39" i="3"/>
  <c r="E24" i="3"/>
  <c r="BC24" i="3" s="1"/>
  <c r="AL24" i="3"/>
  <c r="H24" i="3" s="1"/>
  <c r="BC48" i="1"/>
  <c r="AX45" i="1"/>
  <c r="AL21" i="1"/>
  <c r="H21" i="1" s="1"/>
  <c r="AX18" i="1"/>
  <c r="AL18" i="1"/>
  <c r="H18" i="1" s="1"/>
  <c r="AL30" i="3"/>
  <c r="H30" i="3" s="1"/>
  <c r="AX27" i="3"/>
  <c r="AL27" i="3"/>
  <c r="H27" i="3" s="1"/>
  <c r="AP42" i="7"/>
  <c r="H42" i="7" s="1"/>
  <c r="E27" i="11"/>
  <c r="BG27" i="11" s="1"/>
  <c r="AP27" i="11"/>
  <c r="H27" i="11" s="1"/>
  <c r="E36" i="1"/>
  <c r="BC36" i="1" s="1"/>
  <c r="AL36" i="1"/>
  <c r="H36" i="1" s="1"/>
  <c r="AP30" i="1"/>
  <c r="J30" i="1" s="1"/>
  <c r="AQ30" i="1" s="1"/>
  <c r="AR30" i="1" s="1"/>
  <c r="AS30" i="1" s="1"/>
  <c r="AV30" i="1" s="1"/>
  <c r="F30" i="1" s="1"/>
  <c r="AY30" i="1" s="1"/>
  <c r="G30" i="1" s="1"/>
  <c r="BC24" i="1"/>
  <c r="AX21" i="1"/>
  <c r="AP51" i="3"/>
  <c r="J51" i="3" s="1"/>
  <c r="AQ51" i="3" s="1"/>
  <c r="I51" i="3" s="1"/>
  <c r="AX48" i="3"/>
  <c r="AP45" i="3"/>
  <c r="J45" i="3" s="1"/>
  <c r="AQ45" i="3" s="1"/>
  <c r="AR45" i="3" s="1"/>
  <c r="AS45" i="3" s="1"/>
  <c r="AV45" i="3" s="1"/>
  <c r="F45" i="3" s="1"/>
  <c r="AY45" i="3" s="1"/>
  <c r="G45" i="3" s="1"/>
  <c r="AP39" i="3"/>
  <c r="J39" i="3" s="1"/>
  <c r="AQ39" i="3" s="1"/>
  <c r="AR39" i="3" s="1"/>
  <c r="AS39" i="3" s="1"/>
  <c r="AV39" i="3" s="1"/>
  <c r="F39" i="3" s="1"/>
  <c r="AY39" i="3" s="1"/>
  <c r="G39" i="3" s="1"/>
  <c r="AX36" i="3"/>
  <c r="AP33" i="3"/>
  <c r="J33" i="3" s="1"/>
  <c r="AQ33" i="3" s="1"/>
  <c r="AX24" i="3"/>
  <c r="AP21" i="3"/>
  <c r="J21" i="3" s="1"/>
  <c r="AQ21" i="3" s="1"/>
  <c r="I21" i="3" s="1"/>
  <c r="BC24" i="6"/>
  <c r="AT51" i="7"/>
  <c r="J51" i="7" s="1"/>
  <c r="AU51" i="7" s="1"/>
  <c r="AV51" i="7" s="1"/>
  <c r="AW51" i="7" s="1"/>
  <c r="AZ51" i="7" s="1"/>
  <c r="F51" i="7" s="1"/>
  <c r="BC51" i="7" s="1"/>
  <c r="AT36" i="7"/>
  <c r="J36" i="7" s="1"/>
  <c r="AU36" i="7" s="1"/>
  <c r="I36" i="7" s="1"/>
  <c r="E30" i="8"/>
  <c r="BG30" i="8" s="1"/>
  <c r="AP30" i="8"/>
  <c r="H30" i="8" s="1"/>
  <c r="BB27" i="8"/>
  <c r="E39" i="9"/>
  <c r="AP39" i="9"/>
  <c r="H39" i="9" s="1"/>
  <c r="BB36" i="9"/>
  <c r="E51" i="10"/>
  <c r="BG51" i="10" s="1"/>
  <c r="AP51" i="10"/>
  <c r="H51" i="10" s="1"/>
  <c r="BB48" i="10"/>
  <c r="E48" i="10"/>
  <c r="BG48" i="10" s="1"/>
  <c r="AP48" i="10"/>
  <c r="H48" i="10" s="1"/>
  <c r="BB45" i="10"/>
  <c r="E30" i="10"/>
  <c r="AP30" i="10"/>
  <c r="H30" i="10" s="1"/>
  <c r="AP27" i="10"/>
  <c r="H27" i="10" s="1"/>
  <c r="E24" i="10"/>
  <c r="BG24" i="10" s="1"/>
  <c r="AP24" i="10"/>
  <c r="H24" i="10" s="1"/>
  <c r="BB21" i="10"/>
  <c r="E18" i="15"/>
  <c r="BC18" i="15" s="1"/>
  <c r="AL18" i="15"/>
  <c r="H18" i="15" s="1"/>
  <c r="AX21" i="4"/>
  <c r="AT48" i="7"/>
  <c r="J48" i="7" s="1"/>
  <c r="AU48" i="7" s="1"/>
  <c r="AV48" i="7" s="1"/>
  <c r="AW48" i="7" s="1"/>
  <c r="AZ48" i="7" s="1"/>
  <c r="F48" i="7" s="1"/>
  <c r="BC48" i="7" s="1"/>
  <c r="G48" i="7" s="1"/>
  <c r="E39" i="7"/>
  <c r="BG39" i="7" s="1"/>
  <c r="AP39" i="7"/>
  <c r="H39" i="7" s="1"/>
  <c r="E24" i="7"/>
  <c r="BG24" i="7" s="1"/>
  <c r="AP24" i="7"/>
  <c r="H24" i="7" s="1"/>
  <c r="E21" i="8"/>
  <c r="BG21" i="8" s="1"/>
  <c r="AP21" i="8"/>
  <c r="H21" i="8" s="1"/>
  <c r="E33" i="9"/>
  <c r="BG33" i="9" s="1"/>
  <c r="AP33" i="9"/>
  <c r="H33" i="9" s="1"/>
  <c r="AT21" i="9"/>
  <c r="J21" i="9" s="1"/>
  <c r="AU21" i="9" s="1"/>
  <c r="I21" i="9" s="1"/>
  <c r="E33" i="10"/>
  <c r="BG33" i="10" s="1"/>
  <c r="AP33" i="10"/>
  <c r="H33" i="10" s="1"/>
  <c r="E45" i="11"/>
  <c r="BG45" i="11" s="1"/>
  <c r="AP45" i="11"/>
  <c r="H45" i="11" s="1"/>
  <c r="E21" i="11"/>
  <c r="BG21" i="11" s="1"/>
  <c r="AP21" i="11"/>
  <c r="H21" i="11" s="1"/>
  <c r="BC48" i="12"/>
  <c r="BC51" i="6"/>
  <c r="AX27" i="6"/>
  <c r="BC18" i="6"/>
  <c r="BB51" i="7"/>
  <c r="AT42" i="7"/>
  <c r="J42" i="7" s="1"/>
  <c r="AU42" i="7" s="1"/>
  <c r="I42" i="7" s="1"/>
  <c r="BB27" i="7"/>
  <c r="BB51" i="8"/>
  <c r="E45" i="8"/>
  <c r="BG45" i="8" s="1"/>
  <c r="AP45" i="8"/>
  <c r="H45" i="8" s="1"/>
  <c r="BB42" i="8"/>
  <c r="E27" i="8"/>
  <c r="BG27" i="8" s="1"/>
  <c r="AP27" i="8"/>
  <c r="H27" i="8" s="1"/>
  <c r="BB24" i="8"/>
  <c r="AT45" i="9"/>
  <c r="J45" i="9" s="1"/>
  <c r="AU45" i="9" s="1"/>
  <c r="I45" i="9" s="1"/>
  <c r="E42" i="10"/>
  <c r="BG42" i="10" s="1"/>
  <c r="AP42" i="10"/>
  <c r="H42" i="10" s="1"/>
  <c r="BB39" i="10"/>
  <c r="AT30" i="10"/>
  <c r="J30" i="10" s="1"/>
  <c r="AU30" i="10" s="1"/>
  <c r="I30" i="10" s="1"/>
  <c r="E18" i="10"/>
  <c r="BG18" i="10" s="1"/>
  <c r="AP18" i="10"/>
  <c r="H18" i="10" s="1"/>
  <c r="BB51" i="11"/>
  <c r="E42" i="11"/>
  <c r="BG42" i="11" s="1"/>
  <c r="AP42" i="11"/>
  <c r="H42" i="11" s="1"/>
  <c r="BB39" i="11"/>
  <c r="AT33" i="11"/>
  <c r="J33" i="11" s="1"/>
  <c r="AU33" i="11" s="1"/>
  <c r="AV33" i="11" s="1"/>
  <c r="AW33" i="11" s="1"/>
  <c r="AZ33" i="11" s="1"/>
  <c r="F33" i="11" s="1"/>
  <c r="BC33" i="11" s="1"/>
  <c r="G33" i="11" s="1"/>
  <c r="BE33" i="11" s="1"/>
  <c r="BB24" i="11"/>
  <c r="E42" i="15"/>
  <c r="BC42" i="15" s="1"/>
  <c r="AL42" i="15"/>
  <c r="H42" i="15" s="1"/>
  <c r="E18" i="16"/>
  <c r="AL18" i="16"/>
  <c r="H18" i="16" s="1"/>
  <c r="AX48" i="6"/>
  <c r="AX39" i="6"/>
  <c r="BC30" i="6"/>
  <c r="BB39" i="7"/>
  <c r="AP45" i="1"/>
  <c r="J45" i="1" s="1"/>
  <c r="AQ45" i="1" s="1"/>
  <c r="AR45" i="1" s="1"/>
  <c r="AS45" i="1" s="1"/>
  <c r="AV45" i="1" s="1"/>
  <c r="F45" i="1" s="1"/>
  <c r="AY45" i="1" s="1"/>
  <c r="G45" i="1" s="1"/>
  <c r="AZ45" i="1" s="1"/>
  <c r="BC30" i="1"/>
  <c r="AP42" i="3"/>
  <c r="J42" i="3" s="1"/>
  <c r="AQ42" i="3" s="1"/>
  <c r="I42" i="3" s="1"/>
  <c r="AP30" i="3"/>
  <c r="J30" i="3" s="1"/>
  <c r="AQ30" i="3" s="1"/>
  <c r="AR30" i="3" s="1"/>
  <c r="AS30" i="3" s="1"/>
  <c r="AV30" i="3" s="1"/>
  <c r="F30" i="3" s="1"/>
  <c r="AY30" i="3" s="1"/>
  <c r="G30" i="3" s="1"/>
  <c r="BC39" i="6"/>
  <c r="BC27" i="6"/>
  <c r="AT45" i="7"/>
  <c r="J45" i="7" s="1"/>
  <c r="AU45" i="7" s="1"/>
  <c r="AV45" i="7" s="1"/>
  <c r="AW45" i="7" s="1"/>
  <c r="AZ45" i="7" s="1"/>
  <c r="F45" i="7" s="1"/>
  <c r="BC45" i="7" s="1"/>
  <c r="G45" i="7" s="1"/>
  <c r="AT33" i="7"/>
  <c r="J33" i="7" s="1"/>
  <c r="AU33" i="7" s="1"/>
  <c r="AV33" i="7" s="1"/>
  <c r="AW33" i="7" s="1"/>
  <c r="AZ33" i="7" s="1"/>
  <c r="F33" i="7" s="1"/>
  <c r="BB36" i="8"/>
  <c r="BG33" i="8"/>
  <c r="BB30" i="8"/>
  <c r="E24" i="8"/>
  <c r="BG24" i="8" s="1"/>
  <c r="AP24" i="8"/>
  <c r="H24" i="8" s="1"/>
  <c r="AT18" i="8"/>
  <c r="J18" i="8" s="1"/>
  <c r="AU18" i="8" s="1"/>
  <c r="I18" i="8" s="1"/>
  <c r="AT48" i="9"/>
  <c r="J48" i="9" s="1"/>
  <c r="AU48" i="9" s="1"/>
  <c r="AV48" i="9" s="1"/>
  <c r="AW48" i="9" s="1"/>
  <c r="AZ48" i="9" s="1"/>
  <c r="F48" i="9" s="1"/>
  <c r="BC48" i="9" s="1"/>
  <c r="G48" i="9" s="1"/>
  <c r="BB45" i="9"/>
  <c r="AT42" i="9"/>
  <c r="J42" i="9" s="1"/>
  <c r="AU42" i="9" s="1"/>
  <c r="I42" i="9" s="1"/>
  <c r="AT36" i="9"/>
  <c r="J36" i="9" s="1"/>
  <c r="AU36" i="9" s="1"/>
  <c r="I36" i="9" s="1"/>
  <c r="AT30" i="9"/>
  <c r="J30" i="9" s="1"/>
  <c r="AU30" i="9" s="1"/>
  <c r="AV30" i="9" s="1"/>
  <c r="AW30" i="9" s="1"/>
  <c r="AZ30" i="9" s="1"/>
  <c r="F30" i="9" s="1"/>
  <c r="BC30" i="9" s="1"/>
  <c r="G30" i="9" s="1"/>
  <c r="E36" i="10"/>
  <c r="BG36" i="10" s="1"/>
  <c r="AP36" i="10"/>
  <c r="H36" i="10" s="1"/>
  <c r="BB33" i="10"/>
  <c r="AT24" i="10"/>
  <c r="J24" i="10" s="1"/>
  <c r="AU24" i="10" s="1"/>
  <c r="I24" i="10" s="1"/>
  <c r="BB45" i="11"/>
  <c r="E39" i="11"/>
  <c r="BG39" i="11" s="1"/>
  <c r="AP39" i="11"/>
  <c r="H39" i="11" s="1"/>
  <c r="BC42" i="12"/>
  <c r="AX51" i="13"/>
  <c r="AX45" i="13"/>
  <c r="AX33" i="13"/>
  <c r="AX21" i="13"/>
  <c r="E52" i="14"/>
  <c r="BC52" i="14" s="1"/>
  <c r="AL52" i="14"/>
  <c r="H52" i="14" s="1"/>
  <c r="E39" i="14"/>
  <c r="AL39" i="14"/>
  <c r="H39" i="14" s="1"/>
  <c r="E27" i="14"/>
  <c r="BC27" i="14" s="1"/>
  <c r="AL27" i="14"/>
  <c r="H27" i="14" s="1"/>
  <c r="BG42" i="8"/>
  <c r="AT39" i="8"/>
  <c r="J39" i="8" s="1"/>
  <c r="AU39" i="8" s="1"/>
  <c r="AV39" i="8" s="1"/>
  <c r="AW39" i="8" s="1"/>
  <c r="AZ39" i="8" s="1"/>
  <c r="F39" i="8" s="1"/>
  <c r="BC39" i="8" s="1"/>
  <c r="G39" i="8" s="1"/>
  <c r="BD39" i="8" s="1"/>
  <c r="AT36" i="8"/>
  <c r="J36" i="8" s="1"/>
  <c r="AU36" i="8" s="1"/>
  <c r="AV36" i="8" s="1"/>
  <c r="AW36" i="8" s="1"/>
  <c r="AZ36" i="8" s="1"/>
  <c r="F36" i="8" s="1"/>
  <c r="BC36" i="8" s="1"/>
  <c r="G36" i="8" s="1"/>
  <c r="BD36" i="8" s="1"/>
  <c r="AT33" i="8"/>
  <c r="J33" i="8" s="1"/>
  <c r="AU33" i="8" s="1"/>
  <c r="AV33" i="8" s="1"/>
  <c r="AW33" i="8" s="1"/>
  <c r="AZ33" i="8" s="1"/>
  <c r="F33" i="8" s="1"/>
  <c r="BC33" i="8" s="1"/>
  <c r="G33" i="8" s="1"/>
  <c r="BE33" i="8" s="1"/>
  <c r="BG18" i="8"/>
  <c r="AT45" i="10"/>
  <c r="J45" i="10" s="1"/>
  <c r="AU45" i="10" s="1"/>
  <c r="AV45" i="10" s="1"/>
  <c r="AW45" i="10" s="1"/>
  <c r="AZ45" i="10" s="1"/>
  <c r="F45" i="10" s="1"/>
  <c r="BC45" i="10" s="1"/>
  <c r="G45" i="10" s="1"/>
  <c r="BB42" i="10"/>
  <c r="AT39" i="10"/>
  <c r="J39" i="10" s="1"/>
  <c r="AU39" i="10" s="1"/>
  <c r="I39" i="10" s="1"/>
  <c r="BB36" i="10"/>
  <c r="BB30" i="10"/>
  <c r="BB24" i="10"/>
  <c r="AT21" i="10"/>
  <c r="J21" i="10" s="1"/>
  <c r="AU21" i="10" s="1"/>
  <c r="I21" i="10" s="1"/>
  <c r="BB18" i="10"/>
  <c r="BG36" i="11"/>
  <c r="BG33" i="11"/>
  <c r="BB18" i="11"/>
  <c r="AX36" i="12"/>
  <c r="BC36" i="12"/>
  <c r="AX51" i="16"/>
  <c r="E51" i="16"/>
  <c r="BC51" i="16" s="1"/>
  <c r="AL51" i="16"/>
  <c r="H51" i="16" s="1"/>
  <c r="AX30" i="16"/>
  <c r="E30" i="16"/>
  <c r="BC30" i="16" s="1"/>
  <c r="AL30" i="16"/>
  <c r="H30" i="16" s="1"/>
  <c r="BC27" i="12"/>
  <c r="BC48" i="13"/>
  <c r="AP52" i="14"/>
  <c r="J52" i="14" s="1"/>
  <c r="AQ52" i="14" s="1"/>
  <c r="AR52" i="14" s="1"/>
  <c r="AS52" i="14" s="1"/>
  <c r="AV52" i="14" s="1"/>
  <c r="F52" i="14" s="1"/>
  <c r="AY52" i="14" s="1"/>
  <c r="G52" i="14" s="1"/>
  <c r="AX49" i="14"/>
  <c r="AL49" i="14"/>
  <c r="H49" i="14" s="1"/>
  <c r="AP46" i="14"/>
  <c r="J46" i="14" s="1"/>
  <c r="AQ46" i="14" s="1"/>
  <c r="I46" i="14" s="1"/>
  <c r="AX42" i="14"/>
  <c r="AL42" i="14"/>
  <c r="H42" i="14" s="1"/>
  <c r="AX36" i="14"/>
  <c r="AL36" i="14"/>
  <c r="H36" i="14" s="1"/>
  <c r="AX30" i="14"/>
  <c r="AL30" i="14"/>
  <c r="H30" i="14" s="1"/>
  <c r="AP27" i="14"/>
  <c r="J27" i="14" s="1"/>
  <c r="AQ27" i="14" s="1"/>
  <c r="I27" i="14" s="1"/>
  <c r="AX24" i="14"/>
  <c r="AL24" i="14"/>
  <c r="H24" i="14" s="1"/>
  <c r="AX18" i="14"/>
  <c r="AL18" i="14"/>
  <c r="H18" i="14" s="1"/>
  <c r="BC48" i="15"/>
  <c r="BC45" i="15"/>
  <c r="AL30" i="15"/>
  <c r="H30" i="15" s="1"/>
  <c r="BC24" i="15"/>
  <c r="BC21" i="15"/>
  <c r="AP18" i="15"/>
  <c r="J18" i="15" s="1"/>
  <c r="AQ18" i="15" s="1"/>
  <c r="AR18" i="15" s="1"/>
  <c r="AS18" i="15" s="1"/>
  <c r="AV18" i="15" s="1"/>
  <c r="F18" i="15" s="1"/>
  <c r="AY18" i="15" s="1"/>
  <c r="G18" i="15" s="1"/>
  <c r="AL45" i="16"/>
  <c r="H45" i="16" s="1"/>
  <c r="AL42" i="16"/>
  <c r="H42" i="16" s="1"/>
  <c r="AL39" i="16"/>
  <c r="H39" i="16" s="1"/>
  <c r="BC36" i="16"/>
  <c r="AP33" i="16"/>
  <c r="J33" i="16" s="1"/>
  <c r="AQ33" i="16" s="1"/>
  <c r="AR33" i="16" s="1"/>
  <c r="AS33" i="16" s="1"/>
  <c r="AV33" i="16" s="1"/>
  <c r="F33" i="16" s="1"/>
  <c r="AY33" i="16" s="1"/>
  <c r="AL24" i="16"/>
  <c r="H24" i="16" s="1"/>
  <c r="AP48" i="15"/>
  <c r="J48" i="15" s="1"/>
  <c r="AQ48" i="15" s="1"/>
  <c r="AR48" i="15" s="1"/>
  <c r="AS48" i="15" s="1"/>
  <c r="AV48" i="15" s="1"/>
  <c r="F48" i="15" s="1"/>
  <c r="AY48" i="15" s="1"/>
  <c r="G48" i="15" s="1"/>
  <c r="AZ48" i="15" s="1"/>
  <c r="BC30" i="15"/>
  <c r="AP27" i="15"/>
  <c r="J27" i="15" s="1"/>
  <c r="AQ27" i="15" s="1"/>
  <c r="AR27" i="15" s="1"/>
  <c r="AS27" i="15" s="1"/>
  <c r="AV27" i="15" s="1"/>
  <c r="F27" i="15" s="1"/>
  <c r="AY27" i="15" s="1"/>
  <c r="G27" i="15" s="1"/>
  <c r="AP24" i="15"/>
  <c r="J24" i="15" s="1"/>
  <c r="AQ24" i="15" s="1"/>
  <c r="AR24" i="15" s="1"/>
  <c r="AS24" i="15" s="1"/>
  <c r="AV24" i="15" s="1"/>
  <c r="F24" i="15" s="1"/>
  <c r="AY24" i="15" s="1"/>
  <c r="G24" i="15" s="1"/>
  <c r="AZ24" i="15" s="1"/>
  <c r="AP21" i="15"/>
  <c r="J21" i="15" s="1"/>
  <c r="AQ21" i="15" s="1"/>
  <c r="AR21" i="15" s="1"/>
  <c r="AS21" i="15" s="1"/>
  <c r="AV21" i="15" s="1"/>
  <c r="F21" i="15" s="1"/>
  <c r="AY21" i="15" s="1"/>
  <c r="G21" i="15" s="1"/>
  <c r="BA21" i="15" s="1"/>
  <c r="BC42" i="16"/>
  <c r="BC39" i="16"/>
  <c r="AP21" i="16"/>
  <c r="J21" i="16" s="1"/>
  <c r="AQ21" i="16" s="1"/>
  <c r="I21" i="16" s="1"/>
  <c r="BG18" i="11"/>
  <c r="BC18" i="12"/>
  <c r="AX52" i="14"/>
  <c r="AP49" i="14"/>
  <c r="J49" i="14" s="1"/>
  <c r="AQ49" i="14" s="1"/>
  <c r="AR49" i="14" s="1"/>
  <c r="AS49" i="14" s="1"/>
  <c r="AV49" i="14" s="1"/>
  <c r="F49" i="14" s="1"/>
  <c r="AY49" i="14" s="1"/>
  <c r="G49" i="14" s="1"/>
  <c r="AX46" i="14"/>
  <c r="AP42" i="14"/>
  <c r="J42" i="14" s="1"/>
  <c r="AQ42" i="14" s="1"/>
  <c r="I42" i="14" s="1"/>
  <c r="AX39" i="14"/>
  <c r="AX33" i="14"/>
  <c r="AX27" i="14"/>
  <c r="AX21" i="14"/>
  <c r="BC36" i="15"/>
  <c r="BC33" i="15"/>
  <c r="BC48" i="16"/>
  <c r="BC27" i="16"/>
  <c r="BC21" i="16"/>
  <c r="BC24" i="16"/>
  <c r="BC18" i="16"/>
  <c r="I48" i="16"/>
  <c r="BC45" i="16"/>
  <c r="AZ36" i="15"/>
  <c r="BA24" i="15"/>
  <c r="BC51" i="15"/>
  <c r="BB48" i="15"/>
  <c r="BD48" i="15" s="1"/>
  <c r="BC39" i="15"/>
  <c r="BB36" i="15"/>
  <c r="BD36" i="15" s="1"/>
  <c r="BC27" i="15"/>
  <c r="BB24" i="15"/>
  <c r="BD24" i="15" s="1"/>
  <c r="BC36" i="14"/>
  <c r="BC24" i="14"/>
  <c r="BC42" i="14"/>
  <c r="BC30" i="14"/>
  <c r="BC18" i="14"/>
  <c r="BC39" i="14"/>
  <c r="BC21" i="14"/>
  <c r="BC49" i="14"/>
  <c r="BC21" i="13"/>
  <c r="BC42" i="13"/>
  <c r="BC30" i="13"/>
  <c r="BC18" i="13"/>
  <c r="BC33" i="13"/>
  <c r="BC39" i="13"/>
  <c r="BC27" i="13"/>
  <c r="BC36" i="13"/>
  <c r="BC24" i="13"/>
  <c r="AL51" i="13"/>
  <c r="AP51" i="13" s="1"/>
  <c r="J51" i="13" s="1"/>
  <c r="AQ51" i="13" s="1"/>
  <c r="AL48" i="13"/>
  <c r="AL45" i="13"/>
  <c r="AP45" i="13" s="1"/>
  <c r="J45" i="13" s="1"/>
  <c r="AQ45" i="13" s="1"/>
  <c r="AL42" i="13"/>
  <c r="AL39" i="13"/>
  <c r="AP39" i="13" s="1"/>
  <c r="J39" i="13" s="1"/>
  <c r="AQ39" i="13" s="1"/>
  <c r="AL36" i="13"/>
  <c r="AL33" i="13"/>
  <c r="AL30" i="13"/>
  <c r="AL27" i="13"/>
  <c r="AP27" i="13" s="1"/>
  <c r="J27" i="13" s="1"/>
  <c r="AQ27" i="13" s="1"/>
  <c r="AL24" i="13"/>
  <c r="AP24" i="13" s="1"/>
  <c r="J24" i="13" s="1"/>
  <c r="AQ24" i="13" s="1"/>
  <c r="AL21" i="13"/>
  <c r="AL18" i="13"/>
  <c r="AP18" i="13" s="1"/>
  <c r="J18" i="13" s="1"/>
  <c r="AQ18" i="13" s="1"/>
  <c r="BC21" i="12"/>
  <c r="BC24" i="12"/>
  <c r="AL51" i="12"/>
  <c r="AP51" i="12" s="1"/>
  <c r="J51" i="12" s="1"/>
  <c r="AQ51" i="12" s="1"/>
  <c r="AL48" i="12"/>
  <c r="AL45" i="12"/>
  <c r="AL42" i="12"/>
  <c r="AP42" i="12" s="1"/>
  <c r="J42" i="12" s="1"/>
  <c r="AQ42" i="12" s="1"/>
  <c r="AL39" i="12"/>
  <c r="AL36" i="12"/>
  <c r="AL33" i="12"/>
  <c r="AP33" i="12" s="1"/>
  <c r="J33" i="12" s="1"/>
  <c r="AQ33" i="12" s="1"/>
  <c r="AL30" i="12"/>
  <c r="AL27" i="12"/>
  <c r="AL24" i="12"/>
  <c r="AP24" i="12" s="1"/>
  <c r="J24" i="12" s="1"/>
  <c r="AQ24" i="12" s="1"/>
  <c r="AL18" i="12"/>
  <c r="AP18" i="12" s="1"/>
  <c r="J18" i="12" s="1"/>
  <c r="AQ18" i="12" s="1"/>
  <c r="H51" i="11"/>
  <c r="AT51" i="11"/>
  <c r="J51" i="11" s="1"/>
  <c r="AU51" i="11" s="1"/>
  <c r="E51" i="11"/>
  <c r="BB48" i="11"/>
  <c r="E48" i="11"/>
  <c r="AP48" i="11"/>
  <c r="AT42" i="11"/>
  <c r="J42" i="11" s="1"/>
  <c r="AU42" i="11" s="1"/>
  <c r="BG30" i="10"/>
  <c r="BG39" i="10"/>
  <c r="BG27" i="10"/>
  <c r="BG21" i="10"/>
  <c r="BG45" i="10"/>
  <c r="BG42" i="9"/>
  <c r="BG30" i="9"/>
  <c r="BG36" i="9"/>
  <c r="BG24" i="9"/>
  <c r="BG48" i="9"/>
  <c r="BG39" i="9"/>
  <c r="BG18" i="9"/>
  <c r="BG51" i="9"/>
  <c r="I51" i="8"/>
  <c r="AV51" i="8"/>
  <c r="AW51" i="8" s="1"/>
  <c r="AZ51" i="8" s="1"/>
  <c r="F51" i="8" s="1"/>
  <c r="BC51" i="8" s="1"/>
  <c r="G51" i="8" s="1"/>
  <c r="I33" i="8"/>
  <c r="AT48" i="8"/>
  <c r="J48" i="8" s="1"/>
  <c r="AU48" i="8" s="1"/>
  <c r="BG39" i="8"/>
  <c r="AV27" i="7"/>
  <c r="AW27" i="7" s="1"/>
  <c r="AZ27" i="7" s="1"/>
  <c r="F27" i="7" s="1"/>
  <c r="BC27" i="7" s="1"/>
  <c r="G27" i="7" s="1"/>
  <c r="BG45" i="7"/>
  <c r="BG33" i="7"/>
  <c r="BG21" i="7"/>
  <c r="BG30" i="7"/>
  <c r="BG48" i="7"/>
  <c r="BG36" i="7"/>
  <c r="I51" i="7"/>
  <c r="BG42" i="7"/>
  <c r="BG18" i="7"/>
  <c r="I48" i="7"/>
  <c r="BG27" i="7"/>
  <c r="AL51" i="6"/>
  <c r="AL48" i="6"/>
  <c r="AP48" i="6" s="1"/>
  <c r="J48" i="6" s="1"/>
  <c r="AQ48" i="6" s="1"/>
  <c r="AL45" i="6"/>
  <c r="AL42" i="6"/>
  <c r="AL39" i="6"/>
  <c r="AL36" i="6"/>
  <c r="AL33" i="6"/>
  <c r="AL30" i="6"/>
  <c r="AP30" i="6" s="1"/>
  <c r="J30" i="6" s="1"/>
  <c r="AQ30" i="6" s="1"/>
  <c r="AL27" i="6"/>
  <c r="AP27" i="6" s="1"/>
  <c r="J27" i="6" s="1"/>
  <c r="AQ27" i="6" s="1"/>
  <c r="AL24" i="6"/>
  <c r="AP24" i="6" s="1"/>
  <c r="J24" i="6" s="1"/>
  <c r="AQ24" i="6" s="1"/>
  <c r="AL21" i="6"/>
  <c r="AP21" i="6" s="1"/>
  <c r="J21" i="6" s="1"/>
  <c r="AQ21" i="6" s="1"/>
  <c r="AL18" i="6"/>
  <c r="AL45" i="4"/>
  <c r="AP45" i="4" s="1"/>
  <c r="J45" i="4" s="1"/>
  <c r="AQ45" i="4" s="1"/>
  <c r="E45" i="4"/>
  <c r="AL51" i="4"/>
  <c r="AP51" i="4" s="1"/>
  <c r="J51" i="4" s="1"/>
  <c r="AQ51" i="4" s="1"/>
  <c r="E51" i="4"/>
  <c r="AL39" i="4"/>
  <c r="E39" i="4"/>
  <c r="H21" i="4"/>
  <c r="AP33" i="4"/>
  <c r="J33" i="4" s="1"/>
  <c r="AQ33" i="4" s="1"/>
  <c r="AP27" i="4"/>
  <c r="J27" i="4" s="1"/>
  <c r="AQ27" i="4" s="1"/>
  <c r="E27" i="4"/>
  <c r="AP21" i="4"/>
  <c r="J21" i="4" s="1"/>
  <c r="AQ21" i="4" s="1"/>
  <c r="E21" i="4"/>
  <c r="AX36" i="4"/>
  <c r="E33" i="4"/>
  <c r="AX30" i="4"/>
  <c r="H30" i="4"/>
  <c r="H24" i="4"/>
  <c r="H18" i="4"/>
  <c r="H33" i="4"/>
  <c r="H27" i="4"/>
  <c r="AX48" i="4"/>
  <c r="H48" i="4"/>
  <c r="AX42" i="4"/>
  <c r="AP48" i="4"/>
  <c r="J48" i="4" s="1"/>
  <c r="AQ48" i="4" s="1"/>
  <c r="AP30" i="4"/>
  <c r="J30" i="4" s="1"/>
  <c r="AQ30" i="4" s="1"/>
  <c r="AX24" i="4"/>
  <c r="AP24" i="4"/>
  <c r="J24" i="4" s="1"/>
  <c r="AQ24" i="4" s="1"/>
  <c r="BC24" i="4"/>
  <c r="AP18" i="4"/>
  <c r="J18" i="4" s="1"/>
  <c r="AQ18" i="4" s="1"/>
  <c r="E18" i="4"/>
  <c r="BC39" i="3"/>
  <c r="BC27" i="3"/>
  <c r="BC18" i="3"/>
  <c r="BC51" i="3"/>
  <c r="BC42" i="3"/>
  <c r="BC30" i="3"/>
  <c r="I33" i="3"/>
  <c r="AR33" i="3"/>
  <c r="AS33" i="3" s="1"/>
  <c r="AV33" i="3" s="1"/>
  <c r="F33" i="3" s="1"/>
  <c r="AY33" i="3" s="1"/>
  <c r="G33" i="3" s="1"/>
  <c r="BC45" i="3"/>
  <c r="AR42" i="3"/>
  <c r="AS42" i="3" s="1"/>
  <c r="AV42" i="3" s="1"/>
  <c r="F42" i="3" s="1"/>
  <c r="AY42" i="3" s="1"/>
  <c r="G42" i="3" s="1"/>
  <c r="BC33" i="3"/>
  <c r="BC21" i="3"/>
  <c r="AL18" i="3"/>
  <c r="BC39" i="1"/>
  <c r="BC27" i="1"/>
  <c r="AZ24" i="61" l="1"/>
  <c r="BA24" i="61"/>
  <c r="BA18" i="48"/>
  <c r="AZ18" i="48"/>
  <c r="BA45" i="49"/>
  <c r="AZ45" i="49"/>
  <c r="BD27" i="63"/>
  <c r="BE27" i="63"/>
  <c r="BD24" i="63"/>
  <c r="BE24" i="63"/>
  <c r="BA24" i="53"/>
  <c r="AZ24" i="53"/>
  <c r="BA18" i="53"/>
  <c r="AZ18" i="53"/>
  <c r="BE48" i="69"/>
  <c r="BD48" i="69"/>
  <c r="BE21" i="68"/>
  <c r="BD21" i="68"/>
  <c r="BD42" i="66"/>
  <c r="BE42" i="66"/>
  <c r="AR21" i="32"/>
  <c r="AS21" i="32" s="1"/>
  <c r="AV21" i="32" s="1"/>
  <c r="F21" i="32" s="1"/>
  <c r="AY21" i="32" s="1"/>
  <c r="G21" i="32" s="1"/>
  <c r="I21" i="32"/>
  <c r="AR18" i="32"/>
  <c r="AS18" i="32" s="1"/>
  <c r="AV18" i="32" s="1"/>
  <c r="F18" i="32" s="1"/>
  <c r="I18" i="32"/>
  <c r="BB33" i="32"/>
  <c r="BD33" i="32" s="1"/>
  <c r="BB39" i="30"/>
  <c r="BD39" i="30" s="1"/>
  <c r="AZ51" i="47"/>
  <c r="BA51" i="47"/>
  <c r="AZ33" i="29"/>
  <c r="AZ39" i="29"/>
  <c r="AR42" i="29"/>
  <c r="AS42" i="29" s="1"/>
  <c r="AV42" i="29" s="1"/>
  <c r="F42" i="29" s="1"/>
  <c r="I42" i="29"/>
  <c r="BB39" i="29"/>
  <c r="BD39" i="29" s="1"/>
  <c r="BF27" i="40"/>
  <c r="BH27" i="40" s="1"/>
  <c r="AV51" i="40"/>
  <c r="AW51" i="40" s="1"/>
  <c r="AZ51" i="40" s="1"/>
  <c r="F51" i="40" s="1"/>
  <c r="BC51" i="40" s="1"/>
  <c r="G51" i="40" s="1"/>
  <c r="AV18" i="40"/>
  <c r="AW18" i="40" s="1"/>
  <c r="AZ18" i="40" s="1"/>
  <c r="F18" i="40" s="1"/>
  <c r="I18" i="40"/>
  <c r="AV21" i="45"/>
  <c r="AW21" i="45" s="1"/>
  <c r="AZ21" i="45" s="1"/>
  <c r="F21" i="45" s="1"/>
  <c r="BC21" i="45" s="1"/>
  <c r="G21" i="45" s="1"/>
  <c r="I21" i="45"/>
  <c r="AV48" i="45"/>
  <c r="AW48" i="45" s="1"/>
  <c r="AZ48" i="45" s="1"/>
  <c r="F48" i="45" s="1"/>
  <c r="BC48" i="45" s="1"/>
  <c r="G48" i="45" s="1"/>
  <c r="I48" i="45"/>
  <c r="AV30" i="45"/>
  <c r="AW30" i="45" s="1"/>
  <c r="AZ30" i="45" s="1"/>
  <c r="F30" i="45" s="1"/>
  <c r="BC30" i="45" s="1"/>
  <c r="G30" i="45" s="1"/>
  <c r="I30" i="45"/>
  <c r="I39" i="45"/>
  <c r="AV39" i="45"/>
  <c r="AW39" i="45" s="1"/>
  <c r="AZ39" i="45" s="1"/>
  <c r="F39" i="45" s="1"/>
  <c r="BE36" i="44"/>
  <c r="BD36" i="44"/>
  <c r="AV39" i="44"/>
  <c r="AW39" i="44" s="1"/>
  <c r="AZ39" i="44" s="1"/>
  <c r="F39" i="44" s="1"/>
  <c r="BC39" i="44" s="1"/>
  <c r="G39" i="44" s="1"/>
  <c r="BF39" i="44"/>
  <c r="BH39" i="44" s="1"/>
  <c r="AV24" i="44"/>
  <c r="AW24" i="44" s="1"/>
  <c r="AZ24" i="44" s="1"/>
  <c r="F24" i="44" s="1"/>
  <c r="I24" i="44"/>
  <c r="AV36" i="42"/>
  <c r="AW36" i="42" s="1"/>
  <c r="AZ36" i="42" s="1"/>
  <c r="F36" i="42" s="1"/>
  <c r="I45" i="42"/>
  <c r="BF45" i="42"/>
  <c r="BH45" i="42" s="1"/>
  <c r="I27" i="42"/>
  <c r="AV27" i="42"/>
  <c r="AW27" i="42" s="1"/>
  <c r="AZ27" i="42" s="1"/>
  <c r="F27" i="42" s="1"/>
  <c r="BA33" i="22"/>
  <c r="AZ33" i="22"/>
  <c r="BA27" i="22"/>
  <c r="AZ27" i="22"/>
  <c r="BB24" i="20"/>
  <c r="BD24" i="20" s="1"/>
  <c r="BB33" i="20"/>
  <c r="BD33" i="20" s="1"/>
  <c r="AR45" i="28"/>
  <c r="AS45" i="28" s="1"/>
  <c r="AV45" i="28" s="1"/>
  <c r="F45" i="28" s="1"/>
  <c r="I45" i="28"/>
  <c r="I33" i="27"/>
  <c r="AR33" i="27"/>
  <c r="AS33" i="27" s="1"/>
  <c r="AV33" i="27" s="1"/>
  <c r="F33" i="27" s="1"/>
  <c r="AY33" i="27" s="1"/>
  <c r="G33" i="27" s="1"/>
  <c r="AR45" i="27"/>
  <c r="AS45" i="27" s="1"/>
  <c r="AV45" i="27" s="1"/>
  <c r="F45" i="27" s="1"/>
  <c r="I45" i="27"/>
  <c r="I21" i="27"/>
  <c r="AR21" i="27"/>
  <c r="AS21" i="27" s="1"/>
  <c r="AV21" i="27" s="1"/>
  <c r="F21" i="27" s="1"/>
  <c r="BB33" i="27"/>
  <c r="BD33" i="27" s="1"/>
  <c r="I30" i="27"/>
  <c r="AR30" i="27"/>
  <c r="AS30" i="27" s="1"/>
  <c r="AV30" i="27" s="1"/>
  <c r="F30" i="27" s="1"/>
  <c r="AZ42" i="26"/>
  <c r="AR30" i="26"/>
  <c r="AS30" i="26" s="1"/>
  <c r="AV30" i="26" s="1"/>
  <c r="F30" i="26" s="1"/>
  <c r="I30" i="26"/>
  <c r="BB48" i="24"/>
  <c r="BD48" i="24" s="1"/>
  <c r="AV51" i="39"/>
  <c r="AW51" i="39" s="1"/>
  <c r="AZ51" i="39" s="1"/>
  <c r="F51" i="39" s="1"/>
  <c r="BC51" i="39" s="1"/>
  <c r="G51" i="39" s="1"/>
  <c r="BF51" i="39"/>
  <c r="BH51" i="39" s="1"/>
  <c r="I51" i="39"/>
  <c r="BE30" i="39"/>
  <c r="BD30" i="39"/>
  <c r="AV48" i="37"/>
  <c r="AW48" i="37" s="1"/>
  <c r="AZ48" i="37" s="1"/>
  <c r="F48" i="37" s="1"/>
  <c r="BC48" i="37" s="1"/>
  <c r="G48" i="37" s="1"/>
  <c r="AV33" i="37"/>
  <c r="AW33" i="37" s="1"/>
  <c r="AZ33" i="37" s="1"/>
  <c r="F33" i="37" s="1"/>
  <c r="BC33" i="37" s="1"/>
  <c r="G33" i="37" s="1"/>
  <c r="I33" i="37"/>
  <c r="BF30" i="35"/>
  <c r="BH30" i="35" s="1"/>
  <c r="AV39" i="35"/>
  <c r="AW39" i="35" s="1"/>
  <c r="AZ39" i="35" s="1"/>
  <c r="F39" i="35" s="1"/>
  <c r="I39" i="35"/>
  <c r="BD30" i="35"/>
  <c r="AV21" i="35"/>
  <c r="AW21" i="35" s="1"/>
  <c r="AZ21" i="35" s="1"/>
  <c r="F21" i="35" s="1"/>
  <c r="BC21" i="35" s="1"/>
  <c r="G21" i="35" s="1"/>
  <c r="I21" i="35"/>
  <c r="BF21" i="35"/>
  <c r="BH21" i="35" s="1"/>
  <c r="AR51" i="3"/>
  <c r="AS51" i="3" s="1"/>
  <c r="AV51" i="3" s="1"/>
  <c r="F51" i="3" s="1"/>
  <c r="AY51" i="3" s="1"/>
  <c r="G51" i="3" s="1"/>
  <c r="BA45" i="1"/>
  <c r="AP24" i="1"/>
  <c r="J24" i="1" s="1"/>
  <c r="AQ24" i="1" s="1"/>
  <c r="AP48" i="1"/>
  <c r="J48" i="1" s="1"/>
  <c r="AQ48" i="1" s="1"/>
  <c r="I48" i="1" s="1"/>
  <c r="BB45" i="1"/>
  <c r="BD45" i="1" s="1"/>
  <c r="AP27" i="1"/>
  <c r="J27" i="1" s="1"/>
  <c r="AQ27" i="1" s="1"/>
  <c r="AP42" i="1"/>
  <c r="J42" i="1" s="1"/>
  <c r="AQ42" i="1" s="1"/>
  <c r="I42" i="1" s="1"/>
  <c r="AR42" i="14"/>
  <c r="AS42" i="14" s="1"/>
  <c r="AV42" i="14" s="1"/>
  <c r="F42" i="14" s="1"/>
  <c r="AY42" i="14" s="1"/>
  <c r="G42" i="14" s="1"/>
  <c r="AP18" i="14"/>
  <c r="J18" i="14" s="1"/>
  <c r="AQ18" i="14" s="1"/>
  <c r="AR18" i="14" s="1"/>
  <c r="AS18" i="14" s="1"/>
  <c r="AV18" i="14" s="1"/>
  <c r="F18" i="14" s="1"/>
  <c r="AY18" i="14" s="1"/>
  <c r="G18" i="14" s="1"/>
  <c r="AP42" i="16"/>
  <c r="J42" i="16" s="1"/>
  <c r="AQ42" i="16" s="1"/>
  <c r="AR42" i="16" s="1"/>
  <c r="AS42" i="16" s="1"/>
  <c r="AV42" i="16" s="1"/>
  <c r="F42" i="16" s="1"/>
  <c r="AY42" i="16" s="1"/>
  <c r="G42" i="16" s="1"/>
  <c r="BA42" i="16" s="1"/>
  <c r="AP51" i="15"/>
  <c r="J51" i="15" s="1"/>
  <c r="AQ51" i="15" s="1"/>
  <c r="AT42" i="8"/>
  <c r="J42" i="8" s="1"/>
  <c r="AU42" i="8" s="1"/>
  <c r="AT24" i="7"/>
  <c r="J24" i="7" s="1"/>
  <c r="AU24" i="7" s="1"/>
  <c r="AT21" i="7"/>
  <c r="J21" i="7" s="1"/>
  <c r="AU21" i="7" s="1"/>
  <c r="I21" i="7" s="1"/>
  <c r="AT18" i="7"/>
  <c r="J18" i="7" s="1"/>
  <c r="AU18" i="7" s="1"/>
  <c r="AT30" i="11"/>
  <c r="J30" i="11" s="1"/>
  <c r="AU30" i="11" s="1"/>
  <c r="I30" i="11" s="1"/>
  <c r="AT18" i="11"/>
  <c r="J18" i="11" s="1"/>
  <c r="AU18" i="11" s="1"/>
  <c r="AT36" i="11"/>
  <c r="J36" i="11" s="1"/>
  <c r="AU36" i="11" s="1"/>
  <c r="I36" i="11" s="1"/>
  <c r="AV30" i="10"/>
  <c r="AW30" i="10" s="1"/>
  <c r="AZ30" i="10" s="1"/>
  <c r="F30" i="10" s="1"/>
  <c r="BC30" i="10" s="1"/>
  <c r="G30" i="10" s="1"/>
  <c r="AV39" i="10"/>
  <c r="AW39" i="10" s="1"/>
  <c r="AZ39" i="10" s="1"/>
  <c r="F39" i="10" s="1"/>
  <c r="BC39" i="10" s="1"/>
  <c r="G39" i="10" s="1"/>
  <c r="AT33" i="10"/>
  <c r="J33" i="10" s="1"/>
  <c r="AU33" i="10" s="1"/>
  <c r="I33" i="10" s="1"/>
  <c r="AT51" i="9"/>
  <c r="J51" i="9" s="1"/>
  <c r="AU51" i="9" s="1"/>
  <c r="AV51" i="9" s="1"/>
  <c r="AW51" i="9" s="1"/>
  <c r="AZ51" i="9" s="1"/>
  <c r="F51" i="9" s="1"/>
  <c r="BC51" i="9" s="1"/>
  <c r="G51" i="9" s="1"/>
  <c r="I30" i="9"/>
  <c r="I48" i="9"/>
  <c r="AT18" i="9"/>
  <c r="J18" i="9" s="1"/>
  <c r="AU18" i="9" s="1"/>
  <c r="AZ51" i="58"/>
  <c r="BA51" i="58"/>
  <c r="BF48" i="43"/>
  <c r="BB33" i="29"/>
  <c r="BD33" i="29" s="1"/>
  <c r="I42" i="40"/>
  <c r="AV42" i="40"/>
  <c r="AW42" i="40" s="1"/>
  <c r="AZ42" i="40" s="1"/>
  <c r="F42" i="40" s="1"/>
  <c r="AR24" i="22"/>
  <c r="AS24" i="22" s="1"/>
  <c r="AV24" i="22" s="1"/>
  <c r="F24" i="22" s="1"/>
  <c r="I24" i="22"/>
  <c r="AR33" i="26"/>
  <c r="AS33" i="26" s="1"/>
  <c r="AV33" i="26" s="1"/>
  <c r="F33" i="26" s="1"/>
  <c r="I33" i="26"/>
  <c r="BA39" i="47"/>
  <c r="AZ39" i="47"/>
  <c r="AV21" i="41"/>
  <c r="AW21" i="41" s="1"/>
  <c r="AZ21" i="41" s="1"/>
  <c r="F21" i="41" s="1"/>
  <c r="BC21" i="41" s="1"/>
  <c r="G21" i="41" s="1"/>
  <c r="I21" i="41"/>
  <c r="AV39" i="39"/>
  <c r="AW39" i="39" s="1"/>
  <c r="AZ39" i="39" s="1"/>
  <c r="F39" i="39" s="1"/>
  <c r="BC39" i="39" s="1"/>
  <c r="G39" i="39" s="1"/>
  <c r="BF39" i="39"/>
  <c r="BH39" i="39" s="1"/>
  <c r="I39" i="39"/>
  <c r="I45" i="1"/>
  <c r="I39" i="3"/>
  <c r="AP36" i="4"/>
  <c r="J36" i="4" s="1"/>
  <c r="AQ36" i="4" s="1"/>
  <c r="AV36" i="7"/>
  <c r="AW36" i="7" s="1"/>
  <c r="AZ36" i="7" s="1"/>
  <c r="F36" i="7" s="1"/>
  <c r="BC36" i="7" s="1"/>
  <c r="G36" i="7" s="1"/>
  <c r="BF39" i="8"/>
  <c r="BH39" i="8" s="1"/>
  <c r="I27" i="15"/>
  <c r="AP36" i="16"/>
  <c r="J36" i="16" s="1"/>
  <c r="AQ36" i="16" s="1"/>
  <c r="AR36" i="16" s="1"/>
  <c r="AS36" i="16" s="1"/>
  <c r="AV36" i="16" s="1"/>
  <c r="F36" i="16" s="1"/>
  <c r="AY36" i="16" s="1"/>
  <c r="G36" i="16" s="1"/>
  <c r="BA36" i="16" s="1"/>
  <c r="BB48" i="20"/>
  <c r="BD48" i="20" s="1"/>
  <c r="BD18" i="71"/>
  <c r="BE18" i="71"/>
  <c r="AV48" i="41"/>
  <c r="AW48" i="41" s="1"/>
  <c r="AZ48" i="41" s="1"/>
  <c r="F48" i="41" s="1"/>
  <c r="I48" i="41"/>
  <c r="I30" i="32"/>
  <c r="AR30" i="32"/>
  <c r="AS30" i="32" s="1"/>
  <c r="AV30" i="32" s="1"/>
  <c r="F30" i="32" s="1"/>
  <c r="AY30" i="32" s="1"/>
  <c r="G30" i="32" s="1"/>
  <c r="AR24" i="18"/>
  <c r="AS24" i="18" s="1"/>
  <c r="AV24" i="18" s="1"/>
  <c r="F24" i="18" s="1"/>
  <c r="I24" i="18"/>
  <c r="AR48" i="18"/>
  <c r="AS48" i="18" s="1"/>
  <c r="AV48" i="18" s="1"/>
  <c r="F48" i="18" s="1"/>
  <c r="I48" i="18"/>
  <c r="BA21" i="50"/>
  <c r="AZ21" i="50"/>
  <c r="BE30" i="63"/>
  <c r="BD30" i="63"/>
  <c r="BF21" i="41"/>
  <c r="BH21" i="41" s="1"/>
  <c r="AP21" i="12"/>
  <c r="J21" i="12" s="1"/>
  <c r="AQ21" i="12" s="1"/>
  <c r="BE33" i="66"/>
  <c r="BD33" i="66"/>
  <c r="I39" i="8"/>
  <c r="I51" i="9"/>
  <c r="AV42" i="9"/>
  <c r="AW42" i="9" s="1"/>
  <c r="AZ42" i="9" s="1"/>
  <c r="F42" i="9" s="1"/>
  <c r="BC42" i="9" s="1"/>
  <c r="G42" i="9" s="1"/>
  <c r="BD42" i="9" s="1"/>
  <c r="I52" i="14"/>
  <c r="AP24" i="14"/>
  <c r="J24" i="14" s="1"/>
  <c r="AQ24" i="14" s="1"/>
  <c r="AP33" i="15"/>
  <c r="J33" i="15" s="1"/>
  <c r="AQ33" i="15" s="1"/>
  <c r="AV24" i="35"/>
  <c r="AW24" i="35" s="1"/>
  <c r="AZ24" i="35" s="1"/>
  <c r="F24" i="35" s="1"/>
  <c r="BC24" i="35" s="1"/>
  <c r="G24" i="35" s="1"/>
  <c r="BF24" i="35"/>
  <c r="BH24" i="35" s="1"/>
  <c r="I24" i="35"/>
  <c r="AV21" i="44"/>
  <c r="AW21" i="44" s="1"/>
  <c r="AZ21" i="44" s="1"/>
  <c r="F21" i="44" s="1"/>
  <c r="BC21" i="44" s="1"/>
  <c r="G21" i="44" s="1"/>
  <c r="I21" i="44"/>
  <c r="BE33" i="68"/>
  <c r="BD33" i="68"/>
  <c r="BA48" i="53"/>
  <c r="AZ48" i="53"/>
  <c r="AR36" i="29"/>
  <c r="AS36" i="29" s="1"/>
  <c r="AV36" i="29" s="1"/>
  <c r="F36" i="29" s="1"/>
  <c r="AY36" i="29" s="1"/>
  <c r="G36" i="29" s="1"/>
  <c r="I36" i="29"/>
  <c r="AV42" i="35"/>
  <c r="AW42" i="35" s="1"/>
  <c r="AZ42" i="35" s="1"/>
  <c r="F42" i="35" s="1"/>
  <c r="I42" i="35"/>
  <c r="AR21" i="3"/>
  <c r="AS21" i="3" s="1"/>
  <c r="AV21" i="3" s="1"/>
  <c r="F21" i="3" s="1"/>
  <c r="AY21" i="3" s="1"/>
  <c r="G21" i="3" s="1"/>
  <c r="BA21" i="3" s="1"/>
  <c r="BE39" i="8"/>
  <c r="AT27" i="8"/>
  <c r="J27" i="8" s="1"/>
  <c r="AU27" i="8" s="1"/>
  <c r="I27" i="8" s="1"/>
  <c r="I45" i="39"/>
  <c r="AV45" i="39"/>
  <c r="AW45" i="39" s="1"/>
  <c r="AZ45" i="39" s="1"/>
  <c r="F45" i="39" s="1"/>
  <c r="BA48" i="48"/>
  <c r="AZ48" i="48"/>
  <c r="BA33" i="32"/>
  <c r="AZ33" i="32"/>
  <c r="I39" i="42"/>
  <c r="AV39" i="42"/>
  <c r="AW39" i="42" s="1"/>
  <c r="AZ39" i="42" s="1"/>
  <c r="F39" i="42" s="1"/>
  <c r="I30" i="24"/>
  <c r="AR30" i="24"/>
  <c r="AS30" i="24" s="1"/>
  <c r="AV30" i="24" s="1"/>
  <c r="F30" i="24" s="1"/>
  <c r="AV27" i="44"/>
  <c r="AW27" i="44" s="1"/>
  <c r="AZ27" i="44" s="1"/>
  <c r="F27" i="44" s="1"/>
  <c r="I27" i="44"/>
  <c r="BD27" i="70"/>
  <c r="BE27" i="70"/>
  <c r="AV48" i="35"/>
  <c r="AW48" i="35" s="1"/>
  <c r="AZ48" i="35" s="1"/>
  <c r="F48" i="35" s="1"/>
  <c r="BC48" i="35" s="1"/>
  <c r="G48" i="35" s="1"/>
  <c r="I48" i="35"/>
  <c r="AV30" i="40"/>
  <c r="AW30" i="40" s="1"/>
  <c r="AZ30" i="40" s="1"/>
  <c r="F30" i="40" s="1"/>
  <c r="I30" i="40"/>
  <c r="BF48" i="33"/>
  <c r="BH48" i="33" s="1"/>
  <c r="AV18" i="33"/>
  <c r="AW18" i="33" s="1"/>
  <c r="AZ18" i="33" s="1"/>
  <c r="F18" i="33" s="1"/>
  <c r="BC18" i="33" s="1"/>
  <c r="G18" i="33" s="1"/>
  <c r="I18" i="33"/>
  <c r="BA48" i="61"/>
  <c r="AZ48" i="61"/>
  <c r="AZ39" i="50"/>
  <c r="BA39" i="50"/>
  <c r="BA18" i="50"/>
  <c r="AZ18" i="50"/>
  <c r="BA33" i="59"/>
  <c r="AZ33" i="59"/>
  <c r="BA27" i="48"/>
  <c r="AZ27" i="48"/>
  <c r="AZ24" i="48"/>
  <c r="BA24" i="48"/>
  <c r="BE33" i="71"/>
  <c r="BD33" i="71"/>
  <c r="BE24" i="71"/>
  <c r="BD24" i="71"/>
  <c r="AZ48" i="54"/>
  <c r="BA48" i="54"/>
  <c r="BA33" i="57"/>
  <c r="AZ33" i="57"/>
  <c r="BA45" i="57"/>
  <c r="AZ45" i="57"/>
  <c r="BA21" i="57"/>
  <c r="AZ21" i="57"/>
  <c r="BA45" i="53"/>
  <c r="AZ45" i="53"/>
  <c r="BA36" i="55"/>
  <c r="AZ36" i="55"/>
  <c r="BD45" i="67"/>
  <c r="BE45" i="67"/>
  <c r="BD21" i="67"/>
  <c r="BE21" i="67"/>
  <c r="BD21" i="69"/>
  <c r="BE21" i="69"/>
  <c r="BE18" i="69"/>
  <c r="BD18" i="69"/>
  <c r="BD51" i="68"/>
  <c r="BE51" i="68"/>
  <c r="BD39" i="68"/>
  <c r="BE39" i="68"/>
  <c r="BE18" i="68"/>
  <c r="BD18" i="68"/>
  <c r="BE42" i="65"/>
  <c r="BD42" i="65"/>
  <c r="BD51" i="66"/>
  <c r="BE51" i="66"/>
  <c r="BD36" i="66"/>
  <c r="BE36" i="66"/>
  <c r="BE30" i="72"/>
  <c r="BD30" i="72"/>
  <c r="BE33" i="72"/>
  <c r="BD33" i="72"/>
  <c r="BE18" i="67"/>
  <c r="BD18" i="67"/>
  <c r="BE18" i="62"/>
  <c r="BD18" i="62"/>
  <c r="BA27" i="56"/>
  <c r="AZ27" i="56"/>
  <c r="BA45" i="56"/>
  <c r="AZ45" i="56"/>
  <c r="BA33" i="56"/>
  <c r="AZ33" i="56"/>
  <c r="AZ24" i="47"/>
  <c r="BA24" i="47"/>
  <c r="BA45" i="46"/>
  <c r="AZ45" i="46"/>
  <c r="BA33" i="46"/>
  <c r="AZ33" i="46"/>
  <c r="BA42" i="46"/>
  <c r="AZ42" i="46"/>
  <c r="BA39" i="46"/>
  <c r="AZ39" i="46"/>
  <c r="AR36" i="32"/>
  <c r="AS36" i="32" s="1"/>
  <c r="AV36" i="32" s="1"/>
  <c r="F36" i="32" s="1"/>
  <c r="AY36" i="32" s="1"/>
  <c r="G36" i="32" s="1"/>
  <c r="I36" i="32"/>
  <c r="AR39" i="32"/>
  <c r="AS39" i="32" s="1"/>
  <c r="AV39" i="32" s="1"/>
  <c r="F39" i="32" s="1"/>
  <c r="AY39" i="32" s="1"/>
  <c r="G39" i="32" s="1"/>
  <c r="I39" i="32"/>
  <c r="BB51" i="31"/>
  <c r="BD51" i="31" s="1"/>
  <c r="AR21" i="30"/>
  <c r="AS21" i="30" s="1"/>
  <c r="AV21" i="30" s="1"/>
  <c r="F21" i="30" s="1"/>
  <c r="AY21" i="30" s="1"/>
  <c r="G21" i="30" s="1"/>
  <c r="I21" i="30"/>
  <c r="AZ39" i="30"/>
  <c r="AR33" i="30"/>
  <c r="AS33" i="30" s="1"/>
  <c r="AV33" i="30" s="1"/>
  <c r="F33" i="30" s="1"/>
  <c r="AY33" i="30" s="1"/>
  <c r="G33" i="30" s="1"/>
  <c r="I33" i="30"/>
  <c r="I24" i="30"/>
  <c r="AR24" i="30"/>
  <c r="AS24" i="30" s="1"/>
  <c r="AV24" i="30" s="1"/>
  <c r="F24" i="30" s="1"/>
  <c r="BB51" i="30"/>
  <c r="BD51" i="30" s="1"/>
  <c r="AR18" i="30"/>
  <c r="AS18" i="30" s="1"/>
  <c r="AV18" i="30" s="1"/>
  <c r="F18" i="30" s="1"/>
  <c r="I18" i="30"/>
  <c r="AR45" i="29"/>
  <c r="AS45" i="29" s="1"/>
  <c r="AV45" i="29" s="1"/>
  <c r="F45" i="29" s="1"/>
  <c r="I45" i="29"/>
  <c r="I36" i="40"/>
  <c r="AV36" i="40"/>
  <c r="AW36" i="40" s="1"/>
  <c r="AZ36" i="40" s="1"/>
  <c r="F36" i="40" s="1"/>
  <c r="BC36" i="40" s="1"/>
  <c r="G36" i="40" s="1"/>
  <c r="AV21" i="40"/>
  <c r="AW21" i="40" s="1"/>
  <c r="AZ21" i="40" s="1"/>
  <c r="F21" i="40" s="1"/>
  <c r="I21" i="40"/>
  <c r="BF39" i="40"/>
  <c r="BH39" i="40" s="1"/>
  <c r="AV48" i="40"/>
  <c r="AW48" i="40" s="1"/>
  <c r="AZ48" i="40" s="1"/>
  <c r="F48" i="40" s="1"/>
  <c r="BC48" i="40" s="1"/>
  <c r="G48" i="40" s="1"/>
  <c r="I48" i="40"/>
  <c r="AV33" i="40"/>
  <c r="AW33" i="40" s="1"/>
  <c r="AZ33" i="40" s="1"/>
  <c r="F33" i="40" s="1"/>
  <c r="I33" i="40"/>
  <c r="I24" i="40"/>
  <c r="AV24" i="40"/>
  <c r="AW24" i="40" s="1"/>
  <c r="AZ24" i="40" s="1"/>
  <c r="F24" i="40" s="1"/>
  <c r="I45" i="40"/>
  <c r="AV45" i="40"/>
  <c r="AW45" i="40" s="1"/>
  <c r="AZ45" i="40" s="1"/>
  <c r="F45" i="40" s="1"/>
  <c r="I51" i="45"/>
  <c r="AV51" i="45"/>
  <c r="AW51" i="45" s="1"/>
  <c r="AZ51" i="45" s="1"/>
  <c r="F51" i="45" s="1"/>
  <c r="AV27" i="45"/>
  <c r="AW27" i="45" s="1"/>
  <c r="AZ27" i="45" s="1"/>
  <c r="F27" i="45" s="1"/>
  <c r="I27" i="45"/>
  <c r="I30" i="44"/>
  <c r="AV30" i="44"/>
  <c r="AW30" i="44" s="1"/>
  <c r="AZ30" i="44" s="1"/>
  <c r="F30" i="44" s="1"/>
  <c r="BC30" i="44" s="1"/>
  <c r="G30" i="44" s="1"/>
  <c r="I42" i="44"/>
  <c r="AV42" i="44"/>
  <c r="AW42" i="44" s="1"/>
  <c r="AZ42" i="44" s="1"/>
  <c r="F42" i="44" s="1"/>
  <c r="BC42" i="44" s="1"/>
  <c r="G42" i="44" s="1"/>
  <c r="BF42" i="44"/>
  <c r="BH42" i="44" s="1"/>
  <c r="I18" i="44"/>
  <c r="AV18" i="44"/>
  <c r="AW18" i="44" s="1"/>
  <c r="AZ18" i="44" s="1"/>
  <c r="F18" i="44" s="1"/>
  <c r="BF36" i="43"/>
  <c r="BH36" i="43" s="1"/>
  <c r="BF30" i="43"/>
  <c r="BH30" i="43" s="1"/>
  <c r="BH48" i="43"/>
  <c r="AV48" i="42"/>
  <c r="AW48" i="42" s="1"/>
  <c r="AZ48" i="42" s="1"/>
  <c r="F48" i="42" s="1"/>
  <c r="I48" i="42"/>
  <c r="AV42" i="42"/>
  <c r="AW42" i="42" s="1"/>
  <c r="AZ42" i="42" s="1"/>
  <c r="F42" i="42" s="1"/>
  <c r="BC42" i="42" s="1"/>
  <c r="G42" i="42" s="1"/>
  <c r="I42" i="42"/>
  <c r="AV21" i="42"/>
  <c r="AW21" i="42" s="1"/>
  <c r="AZ21" i="42" s="1"/>
  <c r="F21" i="42" s="1"/>
  <c r="BC21" i="42" s="1"/>
  <c r="G21" i="42" s="1"/>
  <c r="I21" i="42"/>
  <c r="AV24" i="42"/>
  <c r="AW24" i="42" s="1"/>
  <c r="AZ24" i="42" s="1"/>
  <c r="F24" i="42" s="1"/>
  <c r="I24" i="42"/>
  <c r="AV24" i="41"/>
  <c r="AW24" i="41" s="1"/>
  <c r="AZ24" i="41" s="1"/>
  <c r="F24" i="41" s="1"/>
  <c r="BC24" i="41" s="1"/>
  <c r="G24" i="41" s="1"/>
  <c r="I24" i="41"/>
  <c r="BF24" i="41"/>
  <c r="BH24" i="41" s="1"/>
  <c r="AV45" i="41"/>
  <c r="AW45" i="41" s="1"/>
  <c r="AZ45" i="41" s="1"/>
  <c r="F45" i="41" s="1"/>
  <c r="BC45" i="41" s="1"/>
  <c r="G45" i="41" s="1"/>
  <c r="I45" i="41"/>
  <c r="AV30" i="41"/>
  <c r="AW30" i="41" s="1"/>
  <c r="AZ30" i="41" s="1"/>
  <c r="F30" i="41" s="1"/>
  <c r="BC30" i="41" s="1"/>
  <c r="G30" i="41" s="1"/>
  <c r="I30" i="41"/>
  <c r="AV27" i="41"/>
  <c r="AW27" i="41" s="1"/>
  <c r="AZ27" i="41" s="1"/>
  <c r="F27" i="41" s="1"/>
  <c r="BC27" i="41" s="1"/>
  <c r="G27" i="41" s="1"/>
  <c r="I27" i="41"/>
  <c r="AV18" i="41"/>
  <c r="AW18" i="41" s="1"/>
  <c r="AZ18" i="41" s="1"/>
  <c r="F18" i="41" s="1"/>
  <c r="I18" i="41"/>
  <c r="I48" i="22"/>
  <c r="AR48" i="22"/>
  <c r="AS48" i="22" s="1"/>
  <c r="AV48" i="22" s="1"/>
  <c r="F48" i="22" s="1"/>
  <c r="AR21" i="20"/>
  <c r="AS21" i="20" s="1"/>
  <c r="AV21" i="20" s="1"/>
  <c r="F21" i="20" s="1"/>
  <c r="AY21" i="20" s="1"/>
  <c r="G21" i="20" s="1"/>
  <c r="I21" i="20"/>
  <c r="AR18" i="20"/>
  <c r="AS18" i="20" s="1"/>
  <c r="AV18" i="20" s="1"/>
  <c r="F18" i="20" s="1"/>
  <c r="I18" i="20"/>
  <c r="I42" i="18"/>
  <c r="AR42" i="18"/>
  <c r="AS42" i="18" s="1"/>
  <c r="AV42" i="18" s="1"/>
  <c r="F42" i="18" s="1"/>
  <c r="I36" i="18"/>
  <c r="AR36" i="18"/>
  <c r="AS36" i="18" s="1"/>
  <c r="AV36" i="18" s="1"/>
  <c r="F36" i="18" s="1"/>
  <c r="BB21" i="18"/>
  <c r="BD21" i="18" s="1"/>
  <c r="I18" i="18"/>
  <c r="AR18" i="18"/>
  <c r="AS18" i="18" s="1"/>
  <c r="AV18" i="18" s="1"/>
  <c r="F18" i="18" s="1"/>
  <c r="I36" i="28"/>
  <c r="AR36" i="28"/>
  <c r="AS36" i="28" s="1"/>
  <c r="AV36" i="28" s="1"/>
  <c r="F36" i="28" s="1"/>
  <c r="AY36" i="28" s="1"/>
  <c r="G36" i="28" s="1"/>
  <c r="I24" i="28"/>
  <c r="AR24" i="28"/>
  <c r="AS24" i="28" s="1"/>
  <c r="AV24" i="28" s="1"/>
  <c r="F24" i="28" s="1"/>
  <c r="AY24" i="28" s="1"/>
  <c r="G24" i="28" s="1"/>
  <c r="BB33" i="28"/>
  <c r="BD33" i="28" s="1"/>
  <c r="I30" i="28"/>
  <c r="AR30" i="28"/>
  <c r="AS30" i="28" s="1"/>
  <c r="AV30" i="28" s="1"/>
  <c r="F30" i="28" s="1"/>
  <c r="AY42" i="28"/>
  <c r="G42" i="28" s="1"/>
  <c r="BB42" i="28"/>
  <c r="BD42" i="28" s="1"/>
  <c r="AR18" i="28"/>
  <c r="AS18" i="28" s="1"/>
  <c r="AV18" i="28" s="1"/>
  <c r="F18" i="28" s="1"/>
  <c r="AY18" i="28" s="1"/>
  <c r="G18" i="28" s="1"/>
  <c r="I18" i="28"/>
  <c r="BB18" i="28"/>
  <c r="BD18" i="28" s="1"/>
  <c r="I48" i="27"/>
  <c r="AR48" i="27"/>
  <c r="AS48" i="27" s="1"/>
  <c r="AV48" i="27" s="1"/>
  <c r="F48" i="27" s="1"/>
  <c r="AR24" i="27"/>
  <c r="AS24" i="27" s="1"/>
  <c r="AV24" i="27" s="1"/>
  <c r="F24" i="27" s="1"/>
  <c r="I24" i="27"/>
  <c r="AR18" i="27"/>
  <c r="AS18" i="27" s="1"/>
  <c r="AV18" i="27" s="1"/>
  <c r="F18" i="27" s="1"/>
  <c r="I18" i="27"/>
  <c r="AR21" i="26"/>
  <c r="AS21" i="26" s="1"/>
  <c r="AV21" i="26" s="1"/>
  <c r="F21" i="26" s="1"/>
  <c r="I21" i="26"/>
  <c r="I36" i="26"/>
  <c r="AR36" i="26"/>
  <c r="AS36" i="26" s="1"/>
  <c r="AV36" i="26" s="1"/>
  <c r="F36" i="26" s="1"/>
  <c r="AY36" i="26" s="1"/>
  <c r="G36" i="26" s="1"/>
  <c r="BB27" i="26"/>
  <c r="BD27" i="26" s="1"/>
  <c r="BB42" i="26"/>
  <c r="BD42" i="26" s="1"/>
  <c r="AR18" i="26"/>
  <c r="AS18" i="26" s="1"/>
  <c r="AV18" i="26" s="1"/>
  <c r="F18" i="26" s="1"/>
  <c r="AY18" i="26" s="1"/>
  <c r="G18" i="26" s="1"/>
  <c r="BB18" i="26"/>
  <c r="BD18" i="26" s="1"/>
  <c r="I18" i="26"/>
  <c r="BB30" i="25"/>
  <c r="BD30" i="25" s="1"/>
  <c r="BB51" i="25"/>
  <c r="BD51" i="25" s="1"/>
  <c r="I18" i="24"/>
  <c r="AR18" i="24"/>
  <c r="AS18" i="24" s="1"/>
  <c r="AV18" i="24" s="1"/>
  <c r="F18" i="24" s="1"/>
  <c r="AV24" i="39"/>
  <c r="AW24" i="39" s="1"/>
  <c r="AZ24" i="39" s="1"/>
  <c r="F24" i="39" s="1"/>
  <c r="BC24" i="39" s="1"/>
  <c r="G24" i="39" s="1"/>
  <c r="I24" i="39"/>
  <c r="I48" i="39"/>
  <c r="AV48" i="39"/>
  <c r="AW48" i="39" s="1"/>
  <c r="AZ48" i="39" s="1"/>
  <c r="F48" i="39" s="1"/>
  <c r="I18" i="39"/>
  <c r="AV18" i="39"/>
  <c r="AW18" i="39" s="1"/>
  <c r="AZ18" i="39" s="1"/>
  <c r="F18" i="39" s="1"/>
  <c r="BC18" i="39" s="1"/>
  <c r="G18" i="39" s="1"/>
  <c r="BF18" i="38"/>
  <c r="BH18" i="38" s="1"/>
  <c r="AV30" i="37"/>
  <c r="AW30" i="37" s="1"/>
  <c r="AZ30" i="37" s="1"/>
  <c r="F30" i="37" s="1"/>
  <c r="I30" i="37"/>
  <c r="AV24" i="37"/>
  <c r="AW24" i="37" s="1"/>
  <c r="AZ24" i="37" s="1"/>
  <c r="F24" i="37" s="1"/>
  <c r="BC24" i="37" s="1"/>
  <c r="G24" i="37" s="1"/>
  <c r="I24" i="37"/>
  <c r="AV21" i="37"/>
  <c r="AW21" i="37" s="1"/>
  <c r="AZ21" i="37" s="1"/>
  <c r="F21" i="37" s="1"/>
  <c r="BC21" i="37" s="1"/>
  <c r="G21" i="37" s="1"/>
  <c r="I21" i="37"/>
  <c r="I27" i="37"/>
  <c r="AV27" i="37"/>
  <c r="AW27" i="37" s="1"/>
  <c r="AZ27" i="37" s="1"/>
  <c r="F27" i="37" s="1"/>
  <c r="AV18" i="37"/>
  <c r="AW18" i="37" s="1"/>
  <c r="AZ18" i="37" s="1"/>
  <c r="F18" i="37" s="1"/>
  <c r="BC18" i="37" s="1"/>
  <c r="G18" i="37" s="1"/>
  <c r="I18" i="37"/>
  <c r="BF33" i="36"/>
  <c r="BH33" i="36" s="1"/>
  <c r="BC51" i="34"/>
  <c r="G51" i="34" s="1"/>
  <c r="BF51" i="34"/>
  <c r="BH51" i="34" s="1"/>
  <c r="AV21" i="34"/>
  <c r="AW21" i="34" s="1"/>
  <c r="AZ21" i="34" s="1"/>
  <c r="F21" i="34" s="1"/>
  <c r="BC21" i="34" s="1"/>
  <c r="G21" i="34" s="1"/>
  <c r="I21" i="34"/>
  <c r="BF24" i="34"/>
  <c r="BH24" i="34" s="1"/>
  <c r="I30" i="34"/>
  <c r="AV30" i="34"/>
  <c r="AW30" i="34" s="1"/>
  <c r="AZ30" i="34" s="1"/>
  <c r="F30" i="34" s="1"/>
  <c r="I42" i="34"/>
  <c r="AV42" i="34"/>
  <c r="AW42" i="34" s="1"/>
  <c r="AZ42" i="34" s="1"/>
  <c r="F42" i="34" s="1"/>
  <c r="I18" i="35"/>
  <c r="AV18" i="35"/>
  <c r="AW18" i="35" s="1"/>
  <c r="AZ18" i="35" s="1"/>
  <c r="F18" i="35" s="1"/>
  <c r="BC18" i="35" s="1"/>
  <c r="G18" i="35" s="1"/>
  <c r="BE18" i="45"/>
  <c r="BD18" i="45"/>
  <c r="BF18" i="45"/>
  <c r="BH18" i="45" s="1"/>
  <c r="BE48" i="44"/>
  <c r="BD48" i="44"/>
  <c r="BF48" i="44"/>
  <c r="BH48" i="44" s="1"/>
  <c r="BD24" i="43"/>
  <c r="BE24" i="43"/>
  <c r="BD42" i="43"/>
  <c r="BE42" i="43"/>
  <c r="BD30" i="43"/>
  <c r="BE30" i="43"/>
  <c r="BC21" i="43"/>
  <c r="G21" i="43" s="1"/>
  <c r="BF21" i="43"/>
  <c r="BH21" i="43" s="1"/>
  <c r="BD36" i="43"/>
  <c r="BE36" i="43"/>
  <c r="BE27" i="43"/>
  <c r="BD27" i="43"/>
  <c r="BD48" i="43"/>
  <c r="BE48" i="43"/>
  <c r="BF42" i="43"/>
  <c r="BH42" i="43" s="1"/>
  <c r="BC51" i="43"/>
  <c r="G51" i="43" s="1"/>
  <c r="BF51" i="43"/>
  <c r="BH51" i="43" s="1"/>
  <c r="BF24" i="43"/>
  <c r="BH24" i="43" s="1"/>
  <c r="BC39" i="43"/>
  <c r="G39" i="43" s="1"/>
  <c r="BF39" i="43"/>
  <c r="BH39" i="43" s="1"/>
  <c r="BF27" i="43"/>
  <c r="BH27" i="43" s="1"/>
  <c r="AV18" i="43"/>
  <c r="AW18" i="43" s="1"/>
  <c r="AZ18" i="43" s="1"/>
  <c r="F18" i="43" s="1"/>
  <c r="BC18" i="43" s="1"/>
  <c r="G18" i="43" s="1"/>
  <c r="I18" i="43"/>
  <c r="I18" i="42"/>
  <c r="AV18" i="42"/>
  <c r="AW18" i="42" s="1"/>
  <c r="AZ18" i="42" s="1"/>
  <c r="F18" i="42" s="1"/>
  <c r="BC18" i="42" s="1"/>
  <c r="G18" i="42" s="1"/>
  <c r="BE51" i="41"/>
  <c r="BD51" i="41"/>
  <c r="BF51" i="41"/>
  <c r="BH51" i="41" s="1"/>
  <c r="I24" i="38"/>
  <c r="AV24" i="38"/>
  <c r="AW24" i="38" s="1"/>
  <c r="AZ24" i="38" s="1"/>
  <c r="F24" i="38" s="1"/>
  <c r="BC24" i="38" s="1"/>
  <c r="G24" i="38" s="1"/>
  <c r="BE45" i="38"/>
  <c r="BD45" i="38"/>
  <c r="BE42" i="38"/>
  <c r="BD42" i="38"/>
  <c r="BF42" i="38"/>
  <c r="BH42" i="38" s="1"/>
  <c r="BE18" i="38"/>
  <c r="BD18" i="38"/>
  <c r="BE21" i="38"/>
  <c r="BD21" i="38"/>
  <c r="I51" i="38"/>
  <c r="AV51" i="38"/>
  <c r="AW51" i="38" s="1"/>
  <c r="AZ51" i="38" s="1"/>
  <c r="F51" i="38" s="1"/>
  <c r="BC51" i="38" s="1"/>
  <c r="G51" i="38" s="1"/>
  <c r="I48" i="38"/>
  <c r="AV48" i="38"/>
  <c r="AW48" i="38" s="1"/>
  <c r="AZ48" i="38" s="1"/>
  <c r="F48" i="38" s="1"/>
  <c r="BC48" i="38" s="1"/>
  <c r="G48" i="38" s="1"/>
  <c r="BE33" i="38"/>
  <c r="BD33" i="38"/>
  <c r="I27" i="38"/>
  <c r="AV27" i="38"/>
  <c r="AW27" i="38" s="1"/>
  <c r="AZ27" i="38" s="1"/>
  <c r="F27" i="38" s="1"/>
  <c r="BC27" i="38" s="1"/>
  <c r="G27" i="38" s="1"/>
  <c r="BF33" i="38"/>
  <c r="BH33" i="38" s="1"/>
  <c r="BF51" i="38"/>
  <c r="BH51" i="38" s="1"/>
  <c r="I36" i="38"/>
  <c r="AV36" i="38"/>
  <c r="AW36" i="38" s="1"/>
  <c r="AZ36" i="38" s="1"/>
  <c r="F36" i="38" s="1"/>
  <c r="BF45" i="38"/>
  <c r="BH45" i="38" s="1"/>
  <c r="BF21" i="38"/>
  <c r="BH21" i="38" s="1"/>
  <c r="I30" i="38"/>
  <c r="AV30" i="38"/>
  <c r="AW30" i="38" s="1"/>
  <c r="AZ30" i="38" s="1"/>
  <c r="F30" i="38" s="1"/>
  <c r="I39" i="38"/>
  <c r="AV39" i="38"/>
  <c r="AW39" i="38" s="1"/>
  <c r="AZ39" i="38" s="1"/>
  <c r="F39" i="38" s="1"/>
  <c r="BC39" i="38" s="1"/>
  <c r="G39" i="38" s="1"/>
  <c r="BE51" i="37"/>
  <c r="BD51" i="37"/>
  <c r="BF51" i="37"/>
  <c r="BH51" i="37" s="1"/>
  <c r="BE27" i="36"/>
  <c r="BD27" i="36"/>
  <c r="I30" i="36"/>
  <c r="AV30" i="36"/>
  <c r="AW30" i="36" s="1"/>
  <c r="AZ30" i="36" s="1"/>
  <c r="F30" i="36" s="1"/>
  <c r="BC30" i="36" s="1"/>
  <c r="G30" i="36" s="1"/>
  <c r="BF42" i="36"/>
  <c r="BH42" i="36" s="1"/>
  <c r="I36" i="36"/>
  <c r="AV36" i="36"/>
  <c r="AW36" i="36" s="1"/>
  <c r="AZ36" i="36" s="1"/>
  <c r="F36" i="36" s="1"/>
  <c r="BC36" i="36" s="1"/>
  <c r="G36" i="36" s="1"/>
  <c r="BF36" i="36"/>
  <c r="BH36" i="36" s="1"/>
  <c r="I21" i="36"/>
  <c r="AV21" i="36"/>
  <c r="AW21" i="36" s="1"/>
  <c r="AZ21" i="36" s="1"/>
  <c r="F21" i="36" s="1"/>
  <c r="BC21" i="36" s="1"/>
  <c r="G21" i="36" s="1"/>
  <c r="BF27" i="36"/>
  <c r="BH27" i="36" s="1"/>
  <c r="I51" i="36"/>
  <c r="AV51" i="36"/>
  <c r="AW51" i="36" s="1"/>
  <c r="AZ51" i="36" s="1"/>
  <c r="F51" i="36" s="1"/>
  <c r="BE18" i="36"/>
  <c r="BD18" i="36"/>
  <c r="I45" i="36"/>
  <c r="AV45" i="36"/>
  <c r="AW45" i="36" s="1"/>
  <c r="AZ45" i="36" s="1"/>
  <c r="F45" i="36" s="1"/>
  <c r="BC45" i="36" s="1"/>
  <c r="G45" i="36" s="1"/>
  <c r="BE33" i="36"/>
  <c r="BD33" i="36"/>
  <c r="I39" i="36"/>
  <c r="AV39" i="36"/>
  <c r="AW39" i="36" s="1"/>
  <c r="AZ39" i="36" s="1"/>
  <c r="F39" i="36" s="1"/>
  <c r="BC39" i="36" s="1"/>
  <c r="G39" i="36" s="1"/>
  <c r="BE42" i="36"/>
  <c r="BD42" i="36"/>
  <c r="I24" i="36"/>
  <c r="AV24" i="36"/>
  <c r="AW24" i="36" s="1"/>
  <c r="AZ24" i="36" s="1"/>
  <c r="F24" i="36" s="1"/>
  <c r="BC24" i="36" s="1"/>
  <c r="G24" i="36" s="1"/>
  <c r="I48" i="36"/>
  <c r="AV48" i="36"/>
  <c r="AW48" i="36" s="1"/>
  <c r="AZ48" i="36" s="1"/>
  <c r="F48" i="36" s="1"/>
  <c r="BC48" i="36" s="1"/>
  <c r="G48" i="36" s="1"/>
  <c r="BE36" i="34"/>
  <c r="BD36" i="34"/>
  <c r="BE27" i="34"/>
  <c r="BD27" i="34"/>
  <c r="BF36" i="34"/>
  <c r="BH36" i="34" s="1"/>
  <c r="BE24" i="34"/>
  <c r="BD24" i="34"/>
  <c r="BF27" i="34"/>
  <c r="BH27" i="34" s="1"/>
  <c r="BE21" i="33"/>
  <c r="BD21" i="33"/>
  <c r="BE24" i="33"/>
  <c r="BD24" i="33"/>
  <c r="BF24" i="33"/>
  <c r="BH24" i="33" s="1"/>
  <c r="BF30" i="33"/>
  <c r="BH30" i="33" s="1"/>
  <c r="I51" i="33"/>
  <c r="AV51" i="33"/>
  <c r="AW51" i="33" s="1"/>
  <c r="AZ51" i="33" s="1"/>
  <c r="F51" i="33" s="1"/>
  <c r="BE36" i="33"/>
  <c r="BD36" i="33"/>
  <c r="BE45" i="33"/>
  <c r="BD45" i="33"/>
  <c r="BE42" i="33"/>
  <c r="BD42" i="33"/>
  <c r="BE48" i="33"/>
  <c r="BD48" i="33"/>
  <c r="BE39" i="33"/>
  <c r="BD39" i="33"/>
  <c r="BE33" i="33"/>
  <c r="BD33" i="33"/>
  <c r="BE30" i="33"/>
  <c r="BD30" i="33"/>
  <c r="BF33" i="33"/>
  <c r="BH33" i="33" s="1"/>
  <c r="I27" i="33"/>
  <c r="AV27" i="33"/>
  <c r="AW27" i="33" s="1"/>
  <c r="AZ27" i="33" s="1"/>
  <c r="F27" i="33" s="1"/>
  <c r="BF36" i="33"/>
  <c r="BH36" i="33" s="1"/>
  <c r="BF42" i="33"/>
  <c r="BH42" i="33" s="1"/>
  <c r="BF39" i="33"/>
  <c r="BH39" i="33" s="1"/>
  <c r="BF45" i="33"/>
  <c r="BH45" i="33" s="1"/>
  <c r="BF21" i="33"/>
  <c r="BH21" i="33" s="1"/>
  <c r="I45" i="31"/>
  <c r="AR45" i="31"/>
  <c r="AS45" i="31" s="1"/>
  <c r="AV45" i="31" s="1"/>
  <c r="F45" i="31" s="1"/>
  <c r="AY45" i="31" s="1"/>
  <c r="G45" i="31" s="1"/>
  <c r="I48" i="31"/>
  <c r="AR48" i="31"/>
  <c r="AS48" i="31" s="1"/>
  <c r="AV48" i="31" s="1"/>
  <c r="F48" i="31" s="1"/>
  <c r="BA33" i="31"/>
  <c r="AZ33" i="31"/>
  <c r="BA27" i="31"/>
  <c r="AZ27" i="31"/>
  <c r="BA21" i="31"/>
  <c r="AZ21" i="31"/>
  <c r="BA36" i="31"/>
  <c r="AZ36" i="31"/>
  <c r="BB21" i="31"/>
  <c r="BD21" i="31" s="1"/>
  <c r="BB42" i="31"/>
  <c r="BD42" i="31" s="1"/>
  <c r="I24" i="31"/>
  <c r="AR24" i="31"/>
  <c r="AS24" i="31" s="1"/>
  <c r="AV24" i="31" s="1"/>
  <c r="F24" i="31" s="1"/>
  <c r="BB39" i="31"/>
  <c r="BD39" i="31" s="1"/>
  <c r="BB36" i="31"/>
  <c r="BD36" i="31" s="1"/>
  <c r="BA30" i="31"/>
  <c r="AZ30" i="31"/>
  <c r="BA42" i="31"/>
  <c r="AZ42" i="31"/>
  <c r="BA39" i="31"/>
  <c r="AZ39" i="31"/>
  <c r="BA51" i="31"/>
  <c r="AZ51" i="31"/>
  <c r="I18" i="31"/>
  <c r="AR18" i="31"/>
  <c r="AS18" i="31" s="1"/>
  <c r="AV18" i="31" s="1"/>
  <c r="F18" i="31" s="1"/>
  <c r="AY18" i="31" s="1"/>
  <c r="G18" i="31" s="1"/>
  <c r="BB33" i="31"/>
  <c r="BD33" i="31" s="1"/>
  <c r="BA27" i="30"/>
  <c r="AZ27" i="30"/>
  <c r="BB27" i="30"/>
  <c r="BD27" i="30" s="1"/>
  <c r="BA48" i="29"/>
  <c r="AZ48" i="29"/>
  <c r="BB48" i="29"/>
  <c r="BD48" i="29" s="1"/>
  <c r="BA51" i="28"/>
  <c r="AZ51" i="28"/>
  <c r="I48" i="28"/>
  <c r="AR48" i="28"/>
  <c r="AS48" i="28" s="1"/>
  <c r="AV48" i="28" s="1"/>
  <c r="F48" i="28" s="1"/>
  <c r="AY48" i="28" s="1"/>
  <c r="G48" i="28" s="1"/>
  <c r="BB51" i="28"/>
  <c r="BD51" i="28" s="1"/>
  <c r="BA27" i="26"/>
  <c r="AZ27" i="26"/>
  <c r="I45" i="25"/>
  <c r="AR45" i="25"/>
  <c r="AS45" i="25" s="1"/>
  <c r="AV45" i="25" s="1"/>
  <c r="F45" i="25" s="1"/>
  <c r="AY45" i="25" s="1"/>
  <c r="G45" i="25" s="1"/>
  <c r="I36" i="25"/>
  <c r="AR36" i="25"/>
  <c r="AS36" i="25" s="1"/>
  <c r="AV36" i="25" s="1"/>
  <c r="F36" i="25" s="1"/>
  <c r="AY36" i="25" s="1"/>
  <c r="G36" i="25" s="1"/>
  <c r="I21" i="25"/>
  <c r="AR21" i="25"/>
  <c r="AS21" i="25" s="1"/>
  <c r="AV21" i="25" s="1"/>
  <c r="F21" i="25" s="1"/>
  <c r="AY21" i="25" s="1"/>
  <c r="G21" i="25" s="1"/>
  <c r="I24" i="25"/>
  <c r="AR24" i="25"/>
  <c r="AS24" i="25" s="1"/>
  <c r="AV24" i="25" s="1"/>
  <c r="F24" i="25" s="1"/>
  <c r="AY24" i="25" s="1"/>
  <c r="G24" i="25" s="1"/>
  <c r="I48" i="25"/>
  <c r="AR48" i="25"/>
  <c r="AS48" i="25" s="1"/>
  <c r="AV48" i="25" s="1"/>
  <c r="F48" i="25" s="1"/>
  <c r="BA33" i="25"/>
  <c r="AZ33" i="25"/>
  <c r="BA27" i="25"/>
  <c r="AZ27" i="25"/>
  <c r="BA30" i="25"/>
  <c r="AZ30" i="25"/>
  <c r="I42" i="25"/>
  <c r="AR42" i="25"/>
  <c r="AS42" i="25" s="1"/>
  <c r="AV42" i="25" s="1"/>
  <c r="F42" i="25" s="1"/>
  <c r="AY42" i="25" s="1"/>
  <c r="G42" i="25" s="1"/>
  <c r="I18" i="25"/>
  <c r="AR18" i="25"/>
  <c r="AS18" i="25" s="1"/>
  <c r="AV18" i="25" s="1"/>
  <c r="F18" i="25" s="1"/>
  <c r="AY18" i="25" s="1"/>
  <c r="G18" i="25" s="1"/>
  <c r="I39" i="25"/>
  <c r="AR39" i="25"/>
  <c r="AS39" i="25" s="1"/>
  <c r="AV39" i="25" s="1"/>
  <c r="F39" i="25" s="1"/>
  <c r="BB33" i="25"/>
  <c r="BD33" i="25" s="1"/>
  <c r="BA51" i="25"/>
  <c r="AZ51" i="25"/>
  <c r="BA27" i="24"/>
  <c r="AZ27" i="24"/>
  <c r="BB27" i="24"/>
  <c r="BD27" i="24" s="1"/>
  <c r="I18" i="22"/>
  <c r="AR18" i="22"/>
  <c r="AS18" i="22" s="1"/>
  <c r="AV18" i="22" s="1"/>
  <c r="F18" i="22" s="1"/>
  <c r="AY18" i="22" s="1"/>
  <c r="G18" i="22" s="1"/>
  <c r="AY42" i="20"/>
  <c r="G42" i="20" s="1"/>
  <c r="BB42" i="20"/>
  <c r="BD42" i="20" s="1"/>
  <c r="AY51" i="20"/>
  <c r="G51" i="20" s="1"/>
  <c r="BB51" i="20"/>
  <c r="BD51" i="20" s="1"/>
  <c r="AY39" i="20"/>
  <c r="G39" i="20" s="1"/>
  <c r="BB39" i="20"/>
  <c r="BD39" i="20" s="1"/>
  <c r="AZ48" i="20"/>
  <c r="BA48" i="20"/>
  <c r="AY30" i="20"/>
  <c r="G30" i="20" s="1"/>
  <c r="BB30" i="20"/>
  <c r="BD30" i="20" s="1"/>
  <c r="AY36" i="20"/>
  <c r="G36" i="20" s="1"/>
  <c r="BB36" i="20"/>
  <c r="BD36" i="20" s="1"/>
  <c r="AY45" i="20"/>
  <c r="G45" i="20" s="1"/>
  <c r="BB45" i="20"/>
  <c r="BD45" i="20" s="1"/>
  <c r="AZ24" i="20"/>
  <c r="BA24" i="20"/>
  <c r="BA27" i="20"/>
  <c r="AZ27" i="20"/>
  <c r="BA33" i="20"/>
  <c r="AZ33" i="20"/>
  <c r="BB27" i="20"/>
  <c r="BD27" i="20" s="1"/>
  <c r="BA33" i="18"/>
  <c r="AZ33" i="18"/>
  <c r="BA27" i="18"/>
  <c r="AZ27" i="18"/>
  <c r="BB33" i="18"/>
  <c r="BD33" i="18" s="1"/>
  <c r="BA21" i="18"/>
  <c r="AZ21" i="18"/>
  <c r="BB27" i="18"/>
  <c r="BD27" i="18" s="1"/>
  <c r="AP27" i="3"/>
  <c r="J27" i="3" s="1"/>
  <c r="AQ27" i="3" s="1"/>
  <c r="I30" i="3"/>
  <c r="I45" i="3"/>
  <c r="AP33" i="1"/>
  <c r="J33" i="1" s="1"/>
  <c r="AQ33" i="1" s="1"/>
  <c r="AP51" i="1"/>
  <c r="J51" i="1" s="1"/>
  <c r="AQ51" i="1" s="1"/>
  <c r="AP18" i="1"/>
  <c r="J18" i="1" s="1"/>
  <c r="AQ18" i="1" s="1"/>
  <c r="I18" i="1" s="1"/>
  <c r="AR46" i="14"/>
  <c r="AS46" i="14" s="1"/>
  <c r="AV46" i="14" s="1"/>
  <c r="F46" i="14" s="1"/>
  <c r="AY46" i="14" s="1"/>
  <c r="G46" i="14" s="1"/>
  <c r="BA46" i="14" s="1"/>
  <c r="I49" i="14"/>
  <c r="AP36" i="14"/>
  <c r="J36" i="14" s="1"/>
  <c r="AQ36" i="14" s="1"/>
  <c r="AP21" i="14"/>
  <c r="J21" i="14" s="1"/>
  <c r="AQ21" i="14" s="1"/>
  <c r="I21" i="14" s="1"/>
  <c r="AR27" i="14"/>
  <c r="AS27" i="14" s="1"/>
  <c r="AV27" i="14" s="1"/>
  <c r="F27" i="14" s="1"/>
  <c r="AY27" i="14" s="1"/>
  <c r="G27" i="14" s="1"/>
  <c r="BA27" i="14" s="1"/>
  <c r="BB42" i="14"/>
  <c r="BD42" i="14" s="1"/>
  <c r="AP33" i="14"/>
  <c r="J33" i="14" s="1"/>
  <c r="AQ33" i="14" s="1"/>
  <c r="I18" i="14"/>
  <c r="BB33" i="16"/>
  <c r="AP45" i="16"/>
  <c r="J45" i="16" s="1"/>
  <c r="AQ45" i="16" s="1"/>
  <c r="I45" i="16" s="1"/>
  <c r="AP30" i="16"/>
  <c r="J30" i="16" s="1"/>
  <c r="AQ30" i="16" s="1"/>
  <c r="AP27" i="16"/>
  <c r="J27" i="16" s="1"/>
  <c r="AQ27" i="16" s="1"/>
  <c r="BB42" i="16"/>
  <c r="BD42" i="16" s="1"/>
  <c r="I24" i="15"/>
  <c r="I36" i="15"/>
  <c r="BA48" i="15"/>
  <c r="AP42" i="15"/>
  <c r="J42" i="15" s="1"/>
  <c r="AQ42" i="15" s="1"/>
  <c r="AP30" i="15"/>
  <c r="J30" i="15" s="1"/>
  <c r="AQ30" i="15" s="1"/>
  <c r="AP45" i="15"/>
  <c r="J45" i="15" s="1"/>
  <c r="AQ45" i="15" s="1"/>
  <c r="AR45" i="15" s="1"/>
  <c r="AS45" i="15" s="1"/>
  <c r="AV45" i="15" s="1"/>
  <c r="F45" i="15" s="1"/>
  <c r="AY45" i="15" s="1"/>
  <c r="G45" i="15" s="1"/>
  <c r="BA45" i="15" s="1"/>
  <c r="AP39" i="15"/>
  <c r="J39" i="15" s="1"/>
  <c r="AQ39" i="15" s="1"/>
  <c r="I18" i="15"/>
  <c r="BD33" i="8"/>
  <c r="BE36" i="8"/>
  <c r="I36" i="8"/>
  <c r="AT30" i="8"/>
  <c r="J30" i="8" s="1"/>
  <c r="AU30" i="8" s="1"/>
  <c r="AV42" i="7"/>
  <c r="AW42" i="7" s="1"/>
  <c r="AZ42" i="7" s="1"/>
  <c r="F42" i="7" s="1"/>
  <c r="BC42" i="7" s="1"/>
  <c r="G42" i="7" s="1"/>
  <c r="BD42" i="7" s="1"/>
  <c r="AV21" i="7"/>
  <c r="AW21" i="7" s="1"/>
  <c r="AZ21" i="7" s="1"/>
  <c r="F21" i="7" s="1"/>
  <c r="BC21" i="7" s="1"/>
  <c r="G21" i="7" s="1"/>
  <c r="BE21" i="7" s="1"/>
  <c r="BF36" i="7"/>
  <c r="BH36" i="7" s="1"/>
  <c r="I45" i="7"/>
  <c r="AV30" i="11"/>
  <c r="AW30" i="11" s="1"/>
  <c r="AZ30" i="11" s="1"/>
  <c r="F30" i="11" s="1"/>
  <c r="BC30" i="11" s="1"/>
  <c r="AT24" i="11"/>
  <c r="J24" i="11" s="1"/>
  <c r="AU24" i="11" s="1"/>
  <c r="AV24" i="11" s="1"/>
  <c r="AW24" i="11" s="1"/>
  <c r="AZ24" i="11" s="1"/>
  <c r="F24" i="11" s="1"/>
  <c r="BC24" i="11" s="1"/>
  <c r="G24" i="11" s="1"/>
  <c r="BE24" i="11" s="1"/>
  <c r="AT39" i="11"/>
  <c r="J39" i="11" s="1"/>
  <c r="AU39" i="11" s="1"/>
  <c r="AT27" i="11"/>
  <c r="J27" i="11" s="1"/>
  <c r="AU27" i="11" s="1"/>
  <c r="AV21" i="10"/>
  <c r="AW21" i="10" s="1"/>
  <c r="AZ21" i="10" s="1"/>
  <c r="F21" i="10" s="1"/>
  <c r="BC21" i="10" s="1"/>
  <c r="G21" i="10" s="1"/>
  <c r="BE21" i="10" s="1"/>
  <c r="BF45" i="10"/>
  <c r="BH45" i="10" s="1"/>
  <c r="I45" i="10"/>
  <c r="AT27" i="10"/>
  <c r="J27" i="10" s="1"/>
  <c r="AU27" i="10" s="1"/>
  <c r="AT48" i="10"/>
  <c r="J48" i="10" s="1"/>
  <c r="AU48" i="10" s="1"/>
  <c r="AT36" i="10"/>
  <c r="J36" i="10" s="1"/>
  <c r="AU36" i="10" s="1"/>
  <c r="AV21" i="9"/>
  <c r="AW21" i="9" s="1"/>
  <c r="AZ21" i="9" s="1"/>
  <c r="F21" i="9" s="1"/>
  <c r="BC21" i="9" s="1"/>
  <c r="G21" i="9" s="1"/>
  <c r="BE21" i="9" s="1"/>
  <c r="AT24" i="9"/>
  <c r="J24" i="9" s="1"/>
  <c r="AU24" i="9" s="1"/>
  <c r="AT33" i="9"/>
  <c r="J33" i="9" s="1"/>
  <c r="AU33" i="9" s="1"/>
  <c r="BC33" i="7"/>
  <c r="G33" i="7" s="1"/>
  <c r="BE33" i="7" s="1"/>
  <c r="BF33" i="7"/>
  <c r="BH33" i="7" s="1"/>
  <c r="BF30" i="10"/>
  <c r="BH30" i="10" s="1"/>
  <c r="BB39" i="3"/>
  <c r="BD39" i="3" s="1"/>
  <c r="AV18" i="8"/>
  <c r="AW18" i="8" s="1"/>
  <c r="AZ18" i="8" s="1"/>
  <c r="F18" i="8" s="1"/>
  <c r="BC18" i="8" s="1"/>
  <c r="G18" i="8" s="1"/>
  <c r="BD18" i="8" s="1"/>
  <c r="AV27" i="8"/>
  <c r="AW27" i="8" s="1"/>
  <c r="AZ27" i="8" s="1"/>
  <c r="F27" i="8" s="1"/>
  <c r="BC27" i="8" s="1"/>
  <c r="G27" i="8" s="1"/>
  <c r="BD27" i="8" s="1"/>
  <c r="G33" i="16"/>
  <c r="AT18" i="10"/>
  <c r="J18" i="10" s="1"/>
  <c r="AU18" i="10" s="1"/>
  <c r="AP36" i="3"/>
  <c r="J36" i="3" s="1"/>
  <c r="AQ36" i="3" s="1"/>
  <c r="AT42" i="10"/>
  <c r="J42" i="10" s="1"/>
  <c r="AU42" i="10" s="1"/>
  <c r="AP36" i="1"/>
  <c r="J36" i="1" s="1"/>
  <c r="AQ36" i="1" s="1"/>
  <c r="AP24" i="3"/>
  <c r="J24" i="3" s="1"/>
  <c r="AQ24" i="3" s="1"/>
  <c r="BB30" i="1"/>
  <c r="BD30" i="1" s="1"/>
  <c r="H42" i="4"/>
  <c r="G51" i="7"/>
  <c r="BD51" i="7" s="1"/>
  <c r="I33" i="7"/>
  <c r="AV45" i="9"/>
  <c r="AW45" i="9" s="1"/>
  <c r="AZ45" i="9" s="1"/>
  <c r="F45" i="9" s="1"/>
  <c r="BC45" i="9" s="1"/>
  <c r="G45" i="9" s="1"/>
  <c r="BD45" i="9" s="1"/>
  <c r="BF33" i="11"/>
  <c r="BH33" i="11" s="1"/>
  <c r="BD33" i="11"/>
  <c r="BD24" i="11"/>
  <c r="AZ21" i="15"/>
  <c r="AZ45" i="15"/>
  <c r="I42" i="16"/>
  <c r="AR21" i="16"/>
  <c r="AS21" i="16" s="1"/>
  <c r="AV21" i="16" s="1"/>
  <c r="F21" i="16" s="1"/>
  <c r="AZ42" i="16"/>
  <c r="AP24" i="16"/>
  <c r="J24" i="16" s="1"/>
  <c r="AQ24" i="16" s="1"/>
  <c r="AT21" i="8"/>
  <c r="J21" i="8" s="1"/>
  <c r="AU21" i="8" s="1"/>
  <c r="AT45" i="11"/>
  <c r="J45" i="11" s="1"/>
  <c r="AU45" i="11" s="1"/>
  <c r="AT39" i="9"/>
  <c r="J39" i="9" s="1"/>
  <c r="AU39" i="9" s="1"/>
  <c r="I33" i="1"/>
  <c r="I30" i="1"/>
  <c r="BF51" i="7"/>
  <c r="BH51" i="7" s="1"/>
  <c r="AV36" i="9"/>
  <c r="AW36" i="9" s="1"/>
  <c r="AZ36" i="9" s="1"/>
  <c r="F36" i="9" s="1"/>
  <c r="AV24" i="10"/>
  <c r="AW24" i="10" s="1"/>
  <c r="AZ24" i="10" s="1"/>
  <c r="F24" i="10" s="1"/>
  <c r="BC24" i="10" s="1"/>
  <c r="G24" i="10" s="1"/>
  <c r="BE24" i="10" s="1"/>
  <c r="G30" i="11"/>
  <c r="BE30" i="11" s="1"/>
  <c r="I33" i="11"/>
  <c r="BB49" i="14"/>
  <c r="BD49" i="14" s="1"/>
  <c r="I48" i="15"/>
  <c r="BB21" i="15"/>
  <c r="BD21" i="15" s="1"/>
  <c r="BD33" i="16"/>
  <c r="AR45" i="16"/>
  <c r="AS45" i="16" s="1"/>
  <c r="AV45" i="16" s="1"/>
  <c r="F45" i="16" s="1"/>
  <c r="AY45" i="16" s="1"/>
  <c r="G45" i="16" s="1"/>
  <c r="BA45" i="16" s="1"/>
  <c r="AP30" i="14"/>
  <c r="J30" i="14" s="1"/>
  <c r="AQ30" i="14" s="1"/>
  <c r="AP39" i="14"/>
  <c r="J39" i="14" s="1"/>
  <c r="AQ39" i="14" s="1"/>
  <c r="AT45" i="8"/>
  <c r="J45" i="8" s="1"/>
  <c r="AU45" i="8" s="1"/>
  <c r="AT27" i="9"/>
  <c r="J27" i="9" s="1"/>
  <c r="AU27" i="9" s="1"/>
  <c r="AR42" i="1"/>
  <c r="AS42" i="1" s="1"/>
  <c r="AV42" i="1" s="1"/>
  <c r="F42" i="1" s="1"/>
  <c r="AY42" i="1" s="1"/>
  <c r="G42" i="1" s="1"/>
  <c r="BA42" i="1" s="1"/>
  <c r="BF27" i="7"/>
  <c r="BH27" i="7" s="1"/>
  <c r="BF36" i="8"/>
  <c r="BH36" i="8" s="1"/>
  <c r="BF33" i="8"/>
  <c r="BH33" i="8" s="1"/>
  <c r="BF51" i="9"/>
  <c r="BH51" i="9" s="1"/>
  <c r="I24" i="11"/>
  <c r="BB52" i="14"/>
  <c r="BD52" i="14" s="1"/>
  <c r="I21" i="15"/>
  <c r="BB18" i="15"/>
  <c r="BD18" i="15" s="1"/>
  <c r="I33" i="16"/>
  <c r="AP39" i="16"/>
  <c r="J39" i="16" s="1"/>
  <c r="AQ39" i="16" s="1"/>
  <c r="AP18" i="16"/>
  <c r="J18" i="16" s="1"/>
  <c r="AQ18" i="16" s="1"/>
  <c r="AP51" i="16"/>
  <c r="J51" i="16" s="1"/>
  <c r="AQ51" i="16" s="1"/>
  <c r="AT21" i="11"/>
  <c r="J21" i="11" s="1"/>
  <c r="AU21" i="11" s="1"/>
  <c r="AP21" i="1"/>
  <c r="J21" i="1" s="1"/>
  <c r="AQ21" i="1" s="1"/>
  <c r="AT30" i="7"/>
  <c r="J30" i="7" s="1"/>
  <c r="AU30" i="7" s="1"/>
  <c r="AT51" i="10"/>
  <c r="J51" i="10" s="1"/>
  <c r="AU51" i="10" s="1"/>
  <c r="AP48" i="3"/>
  <c r="J48" i="3" s="1"/>
  <c r="AQ48" i="3" s="1"/>
  <c r="AT24" i="8"/>
  <c r="J24" i="8" s="1"/>
  <c r="AU24" i="8" s="1"/>
  <c r="AT39" i="7"/>
  <c r="J39" i="7" s="1"/>
  <c r="AU39" i="7" s="1"/>
  <c r="AP39" i="1"/>
  <c r="J39" i="1" s="1"/>
  <c r="AQ39" i="1" s="1"/>
  <c r="BB45" i="16"/>
  <c r="BD45" i="16" s="1"/>
  <c r="BB48" i="16"/>
  <c r="BD48" i="16" s="1"/>
  <c r="BA48" i="16"/>
  <c r="AZ48" i="16"/>
  <c r="BA27" i="15"/>
  <c r="AZ27" i="15"/>
  <c r="BA18" i="15"/>
  <c r="AZ18" i="15"/>
  <c r="BB27" i="15"/>
  <c r="BD27" i="15" s="1"/>
  <c r="BA18" i="14"/>
  <c r="AZ18" i="14"/>
  <c r="BA49" i="14"/>
  <c r="AZ49" i="14"/>
  <c r="BA52" i="14"/>
  <c r="AZ52" i="14"/>
  <c r="BB18" i="14"/>
  <c r="BD18" i="14" s="1"/>
  <c r="BA42" i="14"/>
  <c r="AZ42" i="14"/>
  <c r="I27" i="13"/>
  <c r="AR27" i="13"/>
  <c r="AS27" i="13" s="1"/>
  <c r="AV27" i="13" s="1"/>
  <c r="F27" i="13" s="1"/>
  <c r="AY27" i="13" s="1"/>
  <c r="G27" i="13" s="1"/>
  <c r="I18" i="13"/>
  <c r="AR18" i="13"/>
  <c r="AS18" i="13" s="1"/>
  <c r="AV18" i="13" s="1"/>
  <c r="F18" i="13" s="1"/>
  <c r="AY18" i="13" s="1"/>
  <c r="G18" i="13" s="1"/>
  <c r="H42" i="13"/>
  <c r="H21" i="13"/>
  <c r="H33" i="13"/>
  <c r="H45" i="13"/>
  <c r="I39" i="13"/>
  <c r="AR39" i="13"/>
  <c r="AS39" i="13" s="1"/>
  <c r="AV39" i="13" s="1"/>
  <c r="F39" i="13" s="1"/>
  <c r="AY39" i="13" s="1"/>
  <c r="G39" i="13" s="1"/>
  <c r="I24" i="13"/>
  <c r="AR24" i="13"/>
  <c r="AS24" i="13" s="1"/>
  <c r="AV24" i="13" s="1"/>
  <c r="F24" i="13" s="1"/>
  <c r="AY24" i="13" s="1"/>
  <c r="G24" i="13" s="1"/>
  <c r="AP33" i="13"/>
  <c r="J33" i="13" s="1"/>
  <c r="AQ33" i="13" s="1"/>
  <c r="I51" i="13"/>
  <c r="AR51" i="13"/>
  <c r="AS51" i="13" s="1"/>
  <c r="AV51" i="13" s="1"/>
  <c r="F51" i="13" s="1"/>
  <c r="AY51" i="13" s="1"/>
  <c r="G51" i="13" s="1"/>
  <c r="H18" i="13"/>
  <c r="H30" i="13"/>
  <c r="H24" i="13"/>
  <c r="H36" i="13"/>
  <c r="H48" i="13"/>
  <c r="AP48" i="13"/>
  <c r="J48" i="13" s="1"/>
  <c r="AQ48" i="13" s="1"/>
  <c r="AP42" i="13"/>
  <c r="J42" i="13" s="1"/>
  <c r="AQ42" i="13" s="1"/>
  <c r="AP21" i="13"/>
  <c r="J21" i="13" s="1"/>
  <c r="AQ21" i="13" s="1"/>
  <c r="I45" i="13"/>
  <c r="AR45" i="13"/>
  <c r="AS45" i="13" s="1"/>
  <c r="AV45" i="13" s="1"/>
  <c r="F45" i="13" s="1"/>
  <c r="AY45" i="13" s="1"/>
  <c r="G45" i="13" s="1"/>
  <c r="H27" i="13"/>
  <c r="H39" i="13"/>
  <c r="H51" i="13"/>
  <c r="AP36" i="13"/>
  <c r="J36" i="13" s="1"/>
  <c r="AQ36" i="13" s="1"/>
  <c r="AP30" i="13"/>
  <c r="J30" i="13" s="1"/>
  <c r="AQ30" i="13" s="1"/>
  <c r="I18" i="12"/>
  <c r="AR18" i="12"/>
  <c r="AS18" i="12" s="1"/>
  <c r="AV18" i="12" s="1"/>
  <c r="F18" i="12" s="1"/>
  <c r="AY18" i="12" s="1"/>
  <c r="G18" i="12" s="1"/>
  <c r="I24" i="12"/>
  <c r="AR24" i="12"/>
  <c r="AS24" i="12" s="1"/>
  <c r="AV24" i="12" s="1"/>
  <c r="F24" i="12" s="1"/>
  <c r="AY24" i="12" s="1"/>
  <c r="G24" i="12" s="1"/>
  <c r="H36" i="12"/>
  <c r="H48" i="12"/>
  <c r="AP36" i="12"/>
  <c r="J36" i="12" s="1"/>
  <c r="AQ36" i="12" s="1"/>
  <c r="H27" i="12"/>
  <c r="H39" i="12"/>
  <c r="H51" i="12"/>
  <c r="I42" i="12"/>
  <c r="AR42" i="12"/>
  <c r="AS42" i="12" s="1"/>
  <c r="AV42" i="12" s="1"/>
  <c r="F42" i="12" s="1"/>
  <c r="AY42" i="12" s="1"/>
  <c r="G42" i="12" s="1"/>
  <c r="AP27" i="12"/>
  <c r="J27" i="12" s="1"/>
  <c r="AQ27" i="12" s="1"/>
  <c r="H30" i="12"/>
  <c r="H42" i="12"/>
  <c r="AP39" i="12"/>
  <c r="J39" i="12" s="1"/>
  <c r="AQ39" i="12" s="1"/>
  <c r="AP48" i="12"/>
  <c r="J48" i="12" s="1"/>
  <c r="AQ48" i="12" s="1"/>
  <c r="H24" i="12"/>
  <c r="I51" i="12"/>
  <c r="AR51" i="12"/>
  <c r="AS51" i="12" s="1"/>
  <c r="AV51" i="12" s="1"/>
  <c r="F51" i="12" s="1"/>
  <c r="AY51" i="12" s="1"/>
  <c r="G51" i="12" s="1"/>
  <c r="I33" i="12"/>
  <c r="AR33" i="12"/>
  <c r="AS33" i="12" s="1"/>
  <c r="AV33" i="12" s="1"/>
  <c r="F33" i="12" s="1"/>
  <c r="AY33" i="12" s="1"/>
  <c r="G33" i="12" s="1"/>
  <c r="H18" i="12"/>
  <c r="H33" i="12"/>
  <c r="H45" i="12"/>
  <c r="AP45" i="12"/>
  <c r="J45" i="12" s="1"/>
  <c r="AQ45" i="12" s="1"/>
  <c r="AP30" i="12"/>
  <c r="J30" i="12" s="1"/>
  <c r="AQ30" i="12" s="1"/>
  <c r="I42" i="11"/>
  <c r="AV42" i="11"/>
  <c r="AW42" i="11" s="1"/>
  <c r="AZ42" i="11" s="1"/>
  <c r="F42" i="11" s="1"/>
  <c r="BC42" i="11" s="1"/>
  <c r="G42" i="11" s="1"/>
  <c r="H48" i="11"/>
  <c r="BG51" i="11"/>
  <c r="BD30" i="11"/>
  <c r="BG48" i="11"/>
  <c r="AV51" i="11"/>
  <c r="AW51" i="11" s="1"/>
  <c r="AZ51" i="11" s="1"/>
  <c r="F51" i="11" s="1"/>
  <c r="I51" i="11"/>
  <c r="AT48" i="11"/>
  <c r="J48" i="11" s="1"/>
  <c r="AU48" i="11" s="1"/>
  <c r="BD24" i="10"/>
  <c r="BF39" i="10"/>
  <c r="BH39" i="10" s="1"/>
  <c r="BE45" i="10"/>
  <c r="BD45" i="10"/>
  <c r="BF24" i="10"/>
  <c r="BH24" i="10" s="1"/>
  <c r="BE39" i="10"/>
  <c r="BD39" i="10"/>
  <c r="BD21" i="10"/>
  <c r="BE30" i="10"/>
  <c r="BD30" i="10"/>
  <c r="BE48" i="9"/>
  <c r="BD48" i="9"/>
  <c r="BF21" i="9"/>
  <c r="BH21" i="9" s="1"/>
  <c r="BF48" i="9"/>
  <c r="BH48" i="9" s="1"/>
  <c r="BE51" i="9"/>
  <c r="BD51" i="9"/>
  <c r="BE30" i="9"/>
  <c r="BD30" i="9"/>
  <c r="BF30" i="9"/>
  <c r="BH30" i="9" s="1"/>
  <c r="BE45" i="9"/>
  <c r="BF27" i="8"/>
  <c r="BH27" i="8" s="1"/>
  <c r="BE51" i="8"/>
  <c r="BD51" i="8"/>
  <c r="BE27" i="8"/>
  <c r="I48" i="8"/>
  <c r="AV48" i="8"/>
  <c r="AW48" i="8" s="1"/>
  <c r="AZ48" i="8" s="1"/>
  <c r="F48" i="8" s="1"/>
  <c r="BC48" i="8" s="1"/>
  <c r="G48" i="8" s="1"/>
  <c r="BF51" i="8"/>
  <c r="BH51" i="8" s="1"/>
  <c r="BF45" i="7"/>
  <c r="BH45" i="7" s="1"/>
  <c r="BE45" i="7"/>
  <c r="BD45" i="7"/>
  <c r="BE36" i="7"/>
  <c r="BD36" i="7"/>
  <c r="BF48" i="7"/>
  <c r="BH48" i="7" s="1"/>
  <c r="BE27" i="7"/>
  <c r="BD27" i="7"/>
  <c r="BE48" i="7"/>
  <c r="BD48" i="7"/>
  <c r="I30" i="6"/>
  <c r="AR30" i="6"/>
  <c r="AS30" i="6" s="1"/>
  <c r="AV30" i="6" s="1"/>
  <c r="F30" i="6" s="1"/>
  <c r="AY30" i="6" s="1"/>
  <c r="G30" i="6" s="1"/>
  <c r="I21" i="6"/>
  <c r="AR21" i="6"/>
  <c r="AS21" i="6" s="1"/>
  <c r="AV21" i="6" s="1"/>
  <c r="F21" i="6" s="1"/>
  <c r="AY21" i="6" s="1"/>
  <c r="G21" i="6" s="1"/>
  <c r="H21" i="6"/>
  <c r="H33" i="6"/>
  <c r="H45" i="6"/>
  <c r="I27" i="6"/>
  <c r="AR27" i="6"/>
  <c r="AS27" i="6" s="1"/>
  <c r="AV27" i="6" s="1"/>
  <c r="F27" i="6" s="1"/>
  <c r="AY27" i="6" s="1"/>
  <c r="G27" i="6" s="1"/>
  <c r="I48" i="6"/>
  <c r="AR48" i="6"/>
  <c r="AS48" i="6" s="1"/>
  <c r="AV48" i="6" s="1"/>
  <c r="F48" i="6" s="1"/>
  <c r="AY48" i="6" s="1"/>
  <c r="G48" i="6" s="1"/>
  <c r="I24" i="6"/>
  <c r="AR24" i="6"/>
  <c r="AS24" i="6" s="1"/>
  <c r="AV24" i="6" s="1"/>
  <c r="F24" i="6" s="1"/>
  <c r="AY24" i="6" s="1"/>
  <c r="G24" i="6" s="1"/>
  <c r="H18" i="6"/>
  <c r="H42" i="6"/>
  <c r="AP42" i="6"/>
  <c r="J42" i="6" s="1"/>
  <c r="AQ42" i="6" s="1"/>
  <c r="H24" i="6"/>
  <c r="H36" i="6"/>
  <c r="BB48" i="6"/>
  <c r="BD48" i="6" s="1"/>
  <c r="H48" i="6"/>
  <c r="AP33" i="6"/>
  <c r="J33" i="6" s="1"/>
  <c r="AQ33" i="6" s="1"/>
  <c r="AP45" i="6"/>
  <c r="J45" i="6" s="1"/>
  <c r="AQ45" i="6" s="1"/>
  <c r="H30" i="6"/>
  <c r="AP18" i="6"/>
  <c r="J18" i="6" s="1"/>
  <c r="AQ18" i="6" s="1"/>
  <c r="H27" i="6"/>
  <c r="H39" i="6"/>
  <c r="H51" i="6"/>
  <c r="AP39" i="6"/>
  <c r="J39" i="6" s="1"/>
  <c r="AQ39" i="6" s="1"/>
  <c r="AP51" i="6"/>
  <c r="J51" i="6" s="1"/>
  <c r="AQ51" i="6" s="1"/>
  <c r="AP36" i="6"/>
  <c r="J36" i="6" s="1"/>
  <c r="AQ36" i="6" s="1"/>
  <c r="I51" i="4"/>
  <c r="AR51" i="4"/>
  <c r="AS51" i="4" s="1"/>
  <c r="AV51" i="4" s="1"/>
  <c r="F51" i="4" s="1"/>
  <c r="AY51" i="4" s="1"/>
  <c r="G51" i="4" s="1"/>
  <c r="I48" i="4"/>
  <c r="AR48" i="4"/>
  <c r="AS48" i="4" s="1"/>
  <c r="AV48" i="4" s="1"/>
  <c r="F48" i="4" s="1"/>
  <c r="AY48" i="4" s="1"/>
  <c r="G48" i="4" s="1"/>
  <c r="BC27" i="4"/>
  <c r="AR18" i="4"/>
  <c r="AS18" i="4" s="1"/>
  <c r="AV18" i="4" s="1"/>
  <c r="F18" i="4" s="1"/>
  <c r="I18" i="4"/>
  <c r="I30" i="4"/>
  <c r="AR30" i="4"/>
  <c r="AS30" i="4" s="1"/>
  <c r="AV30" i="4" s="1"/>
  <c r="F30" i="4" s="1"/>
  <c r="I27" i="4"/>
  <c r="AR27" i="4"/>
  <c r="AS27" i="4" s="1"/>
  <c r="AV27" i="4" s="1"/>
  <c r="F27" i="4" s="1"/>
  <c r="BC39" i="4"/>
  <c r="BC45" i="4"/>
  <c r="BC18" i="4"/>
  <c r="H51" i="4"/>
  <c r="I36" i="4"/>
  <c r="AR36" i="4"/>
  <c r="AS36" i="4" s="1"/>
  <c r="AV36" i="4" s="1"/>
  <c r="F36" i="4" s="1"/>
  <c r="BC33" i="4"/>
  <c r="BC21" i="4"/>
  <c r="I33" i="4"/>
  <c r="AR33" i="4"/>
  <c r="AS33" i="4" s="1"/>
  <c r="AV33" i="4" s="1"/>
  <c r="F33" i="4" s="1"/>
  <c r="H39" i="4"/>
  <c r="H45" i="4"/>
  <c r="I45" i="4"/>
  <c r="AR45" i="4"/>
  <c r="AS45" i="4" s="1"/>
  <c r="AV45" i="4" s="1"/>
  <c r="F45" i="4" s="1"/>
  <c r="AY45" i="4" s="1"/>
  <c r="G45" i="4" s="1"/>
  <c r="AR24" i="4"/>
  <c r="AS24" i="4" s="1"/>
  <c r="AV24" i="4" s="1"/>
  <c r="F24" i="4" s="1"/>
  <c r="AY24" i="4" s="1"/>
  <c r="G24" i="4" s="1"/>
  <c r="I24" i="4"/>
  <c r="I42" i="4"/>
  <c r="AR42" i="4"/>
  <c r="AS42" i="4" s="1"/>
  <c r="AV42" i="4" s="1"/>
  <c r="F42" i="4" s="1"/>
  <c r="I21" i="4"/>
  <c r="AR21" i="4"/>
  <c r="AS21" i="4" s="1"/>
  <c r="AV21" i="4" s="1"/>
  <c r="F21" i="4" s="1"/>
  <c r="AY21" i="4" s="1"/>
  <c r="G21" i="4" s="1"/>
  <c r="AP39" i="4"/>
  <c r="J39" i="4" s="1"/>
  <c r="AQ39" i="4" s="1"/>
  <c r="BC51" i="4"/>
  <c r="H18" i="3"/>
  <c r="BB30" i="3"/>
  <c r="BD30" i="3" s="1"/>
  <c r="BA42" i="3"/>
  <c r="AZ42" i="3"/>
  <c r="BA39" i="3"/>
  <c r="AZ39" i="3"/>
  <c r="BA51" i="3"/>
  <c r="AZ51" i="3"/>
  <c r="BA45" i="3"/>
  <c r="AZ45" i="3"/>
  <c r="BA30" i="3"/>
  <c r="AZ30" i="3"/>
  <c r="BB42" i="3"/>
  <c r="BD42" i="3" s="1"/>
  <c r="AP18" i="3"/>
  <c r="J18" i="3" s="1"/>
  <c r="AQ18" i="3" s="1"/>
  <c r="BB51" i="3"/>
  <c r="BD51" i="3" s="1"/>
  <c r="AZ21" i="3"/>
  <c r="BB45" i="3"/>
  <c r="BD45" i="3" s="1"/>
  <c r="BA33" i="3"/>
  <c r="AZ33" i="3"/>
  <c r="BB33" i="3"/>
  <c r="BD33" i="3" s="1"/>
  <c r="BB21" i="3"/>
  <c r="BD21" i="3" s="1"/>
  <c r="BA30" i="1"/>
  <c r="AZ30" i="1"/>
  <c r="AY18" i="32" l="1"/>
  <c r="G18" i="32" s="1"/>
  <c r="BB18" i="32"/>
  <c r="BD18" i="32" s="1"/>
  <c r="BB30" i="32"/>
  <c r="BD30" i="32" s="1"/>
  <c r="BB21" i="32"/>
  <c r="BD21" i="32" s="1"/>
  <c r="BA21" i="32"/>
  <c r="AZ21" i="32"/>
  <c r="BB21" i="30"/>
  <c r="BD21" i="30" s="1"/>
  <c r="AY42" i="29"/>
  <c r="G42" i="29" s="1"/>
  <c r="BB42" i="29"/>
  <c r="BD42" i="29" s="1"/>
  <c r="BB36" i="29"/>
  <c r="BD36" i="29" s="1"/>
  <c r="BC18" i="40"/>
  <c r="G18" i="40" s="1"/>
  <c r="BF18" i="40"/>
  <c r="BH18" i="40" s="1"/>
  <c r="BE51" i="40"/>
  <c r="BD51" i="40"/>
  <c r="BF51" i="40"/>
  <c r="BH51" i="40" s="1"/>
  <c r="BF48" i="40"/>
  <c r="BH48" i="40" s="1"/>
  <c r="BC39" i="45"/>
  <c r="G39" i="45" s="1"/>
  <c r="BF39" i="45"/>
  <c r="BH39" i="45" s="1"/>
  <c r="BD30" i="45"/>
  <c r="BE30" i="45"/>
  <c r="BF48" i="45"/>
  <c r="BH48" i="45" s="1"/>
  <c r="BE21" i="45"/>
  <c r="BD21" i="45"/>
  <c r="BE48" i="45"/>
  <c r="BD48" i="45"/>
  <c r="BF21" i="45"/>
  <c r="BH21" i="45" s="1"/>
  <c r="BF30" i="45"/>
  <c r="BH30" i="45" s="1"/>
  <c r="BE39" i="44"/>
  <c r="BD39" i="44"/>
  <c r="BC24" i="44"/>
  <c r="G24" i="44" s="1"/>
  <c r="BF24" i="44"/>
  <c r="BH24" i="44" s="1"/>
  <c r="BC27" i="42"/>
  <c r="G27" i="42" s="1"/>
  <c r="BF27" i="42"/>
  <c r="BH27" i="42" s="1"/>
  <c r="BC36" i="42"/>
  <c r="G36" i="42" s="1"/>
  <c r="BF36" i="42"/>
  <c r="BH36" i="42" s="1"/>
  <c r="BB36" i="28"/>
  <c r="BD36" i="28" s="1"/>
  <c r="AY45" i="28"/>
  <c r="G45" i="28" s="1"/>
  <c r="BB45" i="28"/>
  <c r="BD45" i="28" s="1"/>
  <c r="AY45" i="27"/>
  <c r="G45" i="27" s="1"/>
  <c r="BB45" i="27"/>
  <c r="BD45" i="27" s="1"/>
  <c r="AY21" i="27"/>
  <c r="G21" i="27" s="1"/>
  <c r="BB21" i="27"/>
  <c r="BD21" i="27" s="1"/>
  <c r="AZ33" i="27"/>
  <c r="BA33" i="27"/>
  <c r="AY30" i="27"/>
  <c r="G30" i="27" s="1"/>
  <c r="BB30" i="27"/>
  <c r="BD30" i="27" s="1"/>
  <c r="AY30" i="26"/>
  <c r="G30" i="26" s="1"/>
  <c r="BB30" i="26"/>
  <c r="BD30" i="26" s="1"/>
  <c r="BE51" i="39"/>
  <c r="BD51" i="39"/>
  <c r="BD48" i="37"/>
  <c r="BE48" i="37"/>
  <c r="BF48" i="37"/>
  <c r="BH48" i="37" s="1"/>
  <c r="BE33" i="37"/>
  <c r="BD33" i="37"/>
  <c r="BF18" i="37"/>
  <c r="BH18" i="37" s="1"/>
  <c r="BF33" i="37"/>
  <c r="BH33" i="37" s="1"/>
  <c r="BC39" i="35"/>
  <c r="G39" i="35" s="1"/>
  <c r="BF39" i="35"/>
  <c r="BH39" i="35" s="1"/>
  <c r="BE21" i="35"/>
  <c r="BD21" i="35"/>
  <c r="AR24" i="1"/>
  <c r="AS24" i="1" s="1"/>
  <c r="AV24" i="1" s="1"/>
  <c r="F24" i="1" s="1"/>
  <c r="I24" i="1"/>
  <c r="AR48" i="1"/>
  <c r="AS48" i="1" s="1"/>
  <c r="AV48" i="1" s="1"/>
  <c r="F48" i="1" s="1"/>
  <c r="AR18" i="1"/>
  <c r="AS18" i="1" s="1"/>
  <c r="AV18" i="1" s="1"/>
  <c r="F18" i="1" s="1"/>
  <c r="AY18" i="1" s="1"/>
  <c r="G18" i="1" s="1"/>
  <c r="I27" i="1"/>
  <c r="AR27" i="1"/>
  <c r="AS27" i="1" s="1"/>
  <c r="AV27" i="1" s="1"/>
  <c r="F27" i="1" s="1"/>
  <c r="I51" i="15"/>
  <c r="AR51" i="15"/>
  <c r="AS51" i="15" s="1"/>
  <c r="AV51" i="15" s="1"/>
  <c r="F51" i="15" s="1"/>
  <c r="BF18" i="8"/>
  <c r="BH18" i="8" s="1"/>
  <c r="BE18" i="8"/>
  <c r="AV42" i="8"/>
  <c r="AW42" i="8" s="1"/>
  <c r="AZ42" i="8" s="1"/>
  <c r="F42" i="8" s="1"/>
  <c r="I42" i="8"/>
  <c r="I18" i="7"/>
  <c r="AV18" i="7"/>
  <c r="AW18" i="7" s="1"/>
  <c r="AZ18" i="7" s="1"/>
  <c r="F18" i="7" s="1"/>
  <c r="BE51" i="7"/>
  <c r="AV24" i="7"/>
  <c r="AW24" i="7" s="1"/>
  <c r="AZ24" i="7" s="1"/>
  <c r="F24" i="7" s="1"/>
  <c r="I24" i="7"/>
  <c r="AV18" i="11"/>
  <c r="AW18" i="11" s="1"/>
  <c r="AZ18" i="11" s="1"/>
  <c r="F18" i="11" s="1"/>
  <c r="I18" i="11"/>
  <c r="BF24" i="11"/>
  <c r="BH24" i="11" s="1"/>
  <c r="AV36" i="11"/>
  <c r="AW36" i="11" s="1"/>
  <c r="AZ36" i="11" s="1"/>
  <c r="F36" i="11" s="1"/>
  <c r="BC36" i="11" s="1"/>
  <c r="G36" i="11" s="1"/>
  <c r="BE36" i="11" s="1"/>
  <c r="AV33" i="10"/>
  <c r="AW33" i="10" s="1"/>
  <c r="AZ33" i="10" s="1"/>
  <c r="F33" i="10" s="1"/>
  <c r="BC33" i="10" s="1"/>
  <c r="G33" i="10" s="1"/>
  <c r="BE42" i="9"/>
  <c r="AV18" i="9"/>
  <c r="AW18" i="9" s="1"/>
  <c r="AZ18" i="9" s="1"/>
  <c r="F18" i="9" s="1"/>
  <c r="BC18" i="9" s="1"/>
  <c r="G18" i="9" s="1"/>
  <c r="I18" i="9"/>
  <c r="BC27" i="44"/>
  <c r="G27" i="44" s="1"/>
  <c r="BF27" i="44"/>
  <c r="BH27" i="44" s="1"/>
  <c r="BC42" i="35"/>
  <c r="G42" i="35" s="1"/>
  <c r="BF42" i="35"/>
  <c r="BH42" i="35" s="1"/>
  <c r="AY24" i="18"/>
  <c r="G24" i="18" s="1"/>
  <c r="BB24" i="18"/>
  <c r="BD24" i="18" s="1"/>
  <c r="BB51" i="4"/>
  <c r="BD51" i="4" s="1"/>
  <c r="AZ27" i="14"/>
  <c r="BB46" i="14"/>
  <c r="BD46" i="14" s="1"/>
  <c r="AZ36" i="16"/>
  <c r="BF30" i="11"/>
  <c r="BH30" i="11" s="1"/>
  <c r="BF21" i="10"/>
  <c r="BH21" i="10" s="1"/>
  <c r="BF27" i="41"/>
  <c r="BH27" i="41" s="1"/>
  <c r="BF48" i="35"/>
  <c r="BH48" i="35" s="1"/>
  <c r="AY30" i="24"/>
  <c r="G30" i="24" s="1"/>
  <c r="BB30" i="24"/>
  <c r="BD30" i="24" s="1"/>
  <c r="BC45" i="39"/>
  <c r="G45" i="39" s="1"/>
  <c r="BF45" i="39"/>
  <c r="BH45" i="39" s="1"/>
  <c r="BF21" i="44"/>
  <c r="BH21" i="44" s="1"/>
  <c r="AR33" i="15"/>
  <c r="AS33" i="15" s="1"/>
  <c r="AV33" i="15" s="1"/>
  <c r="F33" i="15" s="1"/>
  <c r="AY33" i="15" s="1"/>
  <c r="G33" i="15" s="1"/>
  <c r="I33" i="15"/>
  <c r="BC48" i="41"/>
  <c r="G48" i="41" s="1"/>
  <c r="BF48" i="41"/>
  <c r="BH48" i="41" s="1"/>
  <c r="BE39" i="39"/>
  <c r="BD39" i="39"/>
  <c r="AY24" i="22"/>
  <c r="G24" i="22" s="1"/>
  <c r="BB24" i="22"/>
  <c r="BD24" i="22" s="1"/>
  <c r="BF24" i="39"/>
  <c r="BH24" i="39" s="1"/>
  <c r="BF42" i="9"/>
  <c r="BH42" i="9" s="1"/>
  <c r="BF33" i="10"/>
  <c r="BH33" i="10" s="1"/>
  <c r="BD36" i="11"/>
  <c r="AZ46" i="14"/>
  <c r="BB36" i="16"/>
  <c r="BD36" i="16" s="1"/>
  <c r="I36" i="16"/>
  <c r="BB21" i="25"/>
  <c r="BD21" i="25" s="1"/>
  <c r="BB21" i="20"/>
  <c r="BD21" i="20" s="1"/>
  <c r="BE48" i="35"/>
  <c r="BD48" i="35"/>
  <c r="BE21" i="44"/>
  <c r="BD21" i="44"/>
  <c r="AR24" i="14"/>
  <c r="AS24" i="14" s="1"/>
  <c r="AV24" i="14" s="1"/>
  <c r="F24" i="14" s="1"/>
  <c r="I24" i="14"/>
  <c r="AY48" i="18"/>
  <c r="G48" i="18" s="1"/>
  <c r="BB48" i="18"/>
  <c r="BD48" i="18" s="1"/>
  <c r="AZ30" i="32"/>
  <c r="BA30" i="32"/>
  <c r="BC42" i="40"/>
  <c r="G42" i="40" s="1"/>
  <c r="BF42" i="40"/>
  <c r="BH42" i="40" s="1"/>
  <c r="BB30" i="6"/>
  <c r="BD30" i="6" s="1"/>
  <c r="BB27" i="14"/>
  <c r="BD27" i="14" s="1"/>
  <c r="BB45" i="25"/>
  <c r="BD45" i="25" s="1"/>
  <c r="BB18" i="31"/>
  <c r="BD18" i="31" s="1"/>
  <c r="BF18" i="43"/>
  <c r="BH18" i="43" s="1"/>
  <c r="BF21" i="37"/>
  <c r="BH21" i="37" s="1"/>
  <c r="BF30" i="44"/>
  <c r="BH30" i="44" s="1"/>
  <c r="BC30" i="40"/>
  <c r="G30" i="40" s="1"/>
  <c r="BF30" i="40"/>
  <c r="BH30" i="40" s="1"/>
  <c r="BC39" i="42"/>
  <c r="G39" i="42" s="1"/>
  <c r="BF39" i="42"/>
  <c r="BH39" i="42" s="1"/>
  <c r="BA36" i="29"/>
  <c r="AZ36" i="29"/>
  <c r="BE24" i="35"/>
  <c r="BD24" i="35"/>
  <c r="AR21" i="12"/>
  <c r="AS21" i="12" s="1"/>
  <c r="AV21" i="12" s="1"/>
  <c r="F21" i="12" s="1"/>
  <c r="AY21" i="12" s="1"/>
  <c r="G21" i="12" s="1"/>
  <c r="BB21" i="12"/>
  <c r="BD21" i="12" s="1"/>
  <c r="I21" i="12"/>
  <c r="BD21" i="41"/>
  <c r="BE21" i="41"/>
  <c r="AY33" i="26"/>
  <c r="G33" i="26" s="1"/>
  <c r="BB33" i="26"/>
  <c r="BD33" i="26" s="1"/>
  <c r="BE18" i="33"/>
  <c r="BD18" i="33"/>
  <c r="BF18" i="33"/>
  <c r="BH18" i="33" s="1"/>
  <c r="BA39" i="32"/>
  <c r="AZ39" i="32"/>
  <c r="BB36" i="32"/>
  <c r="BD36" i="32" s="1"/>
  <c r="BB39" i="32"/>
  <c r="BD39" i="32" s="1"/>
  <c r="BA36" i="32"/>
  <c r="AZ36" i="32"/>
  <c r="BA21" i="30"/>
  <c r="AZ21" i="30"/>
  <c r="BA33" i="30"/>
  <c r="AZ33" i="30"/>
  <c r="BB33" i="30"/>
  <c r="BD33" i="30" s="1"/>
  <c r="AY24" i="30"/>
  <c r="G24" i="30" s="1"/>
  <c r="BB24" i="30"/>
  <c r="BD24" i="30" s="1"/>
  <c r="AY18" i="30"/>
  <c r="G18" i="30" s="1"/>
  <c r="BB18" i="30"/>
  <c r="BD18" i="30" s="1"/>
  <c r="AY45" i="29"/>
  <c r="G45" i="29" s="1"/>
  <c r="BB45" i="29"/>
  <c r="BD45" i="29" s="1"/>
  <c r="BC45" i="40"/>
  <c r="G45" i="40" s="1"/>
  <c r="BF45" i="40"/>
  <c r="BH45" i="40" s="1"/>
  <c r="BD48" i="40"/>
  <c r="BE48" i="40"/>
  <c r="BD36" i="40"/>
  <c r="BE36" i="40"/>
  <c r="BC21" i="40"/>
  <c r="G21" i="40" s="1"/>
  <c r="BF21" i="40"/>
  <c r="BH21" i="40" s="1"/>
  <c r="BC33" i="40"/>
  <c r="G33" i="40" s="1"/>
  <c r="BF33" i="40"/>
  <c r="BH33" i="40" s="1"/>
  <c r="BF36" i="40"/>
  <c r="BH36" i="40" s="1"/>
  <c r="BC24" i="40"/>
  <c r="G24" i="40" s="1"/>
  <c r="BF24" i="40"/>
  <c r="BH24" i="40" s="1"/>
  <c r="BC27" i="45"/>
  <c r="G27" i="45" s="1"/>
  <c r="BF27" i="45"/>
  <c r="BH27" i="45" s="1"/>
  <c r="BC51" i="45"/>
  <c r="G51" i="45" s="1"/>
  <c r="BF51" i="45"/>
  <c r="BH51" i="45" s="1"/>
  <c r="BD30" i="44"/>
  <c r="BE30" i="44"/>
  <c r="BD42" i="44"/>
  <c r="BE42" i="44"/>
  <c r="BC18" i="44"/>
  <c r="G18" i="44" s="1"/>
  <c r="BF18" i="44"/>
  <c r="BH18" i="44" s="1"/>
  <c r="BE42" i="42"/>
  <c r="BD42" i="42"/>
  <c r="BC48" i="42"/>
  <c r="G48" i="42" s="1"/>
  <c r="BF48" i="42"/>
  <c r="BH48" i="42" s="1"/>
  <c r="BE21" i="42"/>
  <c r="BD21" i="42"/>
  <c r="BF18" i="42"/>
  <c r="BH18" i="42" s="1"/>
  <c r="BC24" i="42"/>
  <c r="G24" i="42" s="1"/>
  <c r="BF24" i="42"/>
  <c r="BH24" i="42" s="1"/>
  <c r="BF42" i="42"/>
  <c r="BH42" i="42" s="1"/>
  <c r="BF21" i="42"/>
  <c r="BH21" i="42" s="1"/>
  <c r="BE30" i="41"/>
  <c r="BD30" i="41"/>
  <c r="BD45" i="41"/>
  <c r="BE45" i="41"/>
  <c r="BE27" i="41"/>
  <c r="BD27" i="41"/>
  <c r="BF45" i="41"/>
  <c r="BH45" i="41" s="1"/>
  <c r="BF30" i="41"/>
  <c r="BH30" i="41" s="1"/>
  <c r="BE24" i="41"/>
  <c r="BD24" i="41"/>
  <c r="BC18" i="41"/>
  <c r="G18" i="41" s="1"/>
  <c r="BF18" i="41"/>
  <c r="BH18" i="41" s="1"/>
  <c r="AY48" i="22"/>
  <c r="G48" i="22" s="1"/>
  <c r="BB48" i="22"/>
  <c r="BD48" i="22" s="1"/>
  <c r="AZ21" i="20"/>
  <c r="BA21" i="20"/>
  <c r="AY18" i="20"/>
  <c r="G18" i="20" s="1"/>
  <c r="BB18" i="20"/>
  <c r="BD18" i="20" s="1"/>
  <c r="AY36" i="18"/>
  <c r="G36" i="18" s="1"/>
  <c r="BB36" i="18"/>
  <c r="BD36" i="18" s="1"/>
  <c r="AY42" i="18"/>
  <c r="G42" i="18" s="1"/>
  <c r="BB42" i="18"/>
  <c r="BD42" i="18" s="1"/>
  <c r="AY18" i="18"/>
  <c r="G18" i="18" s="1"/>
  <c r="BB18" i="18"/>
  <c r="BD18" i="18" s="1"/>
  <c r="AY30" i="28"/>
  <c r="G30" i="28" s="1"/>
  <c r="BB30" i="28"/>
  <c r="BD30" i="28" s="1"/>
  <c r="BA36" i="28"/>
  <c r="AZ36" i="28"/>
  <c r="AZ42" i="28"/>
  <c r="BA42" i="28"/>
  <c r="AZ24" i="28"/>
  <c r="BA24" i="28"/>
  <c r="BB24" i="28"/>
  <c r="BD24" i="28" s="1"/>
  <c r="BA18" i="28"/>
  <c r="AZ18" i="28"/>
  <c r="AY24" i="27"/>
  <c r="G24" i="27" s="1"/>
  <c r="BB24" i="27"/>
  <c r="BD24" i="27" s="1"/>
  <c r="AY48" i="27"/>
  <c r="G48" i="27" s="1"/>
  <c r="BB48" i="27"/>
  <c r="BD48" i="27" s="1"/>
  <c r="AY18" i="27"/>
  <c r="G18" i="27" s="1"/>
  <c r="BB18" i="27"/>
  <c r="BD18" i="27" s="1"/>
  <c r="BB36" i="26"/>
  <c r="BD36" i="26" s="1"/>
  <c r="BA36" i="26"/>
  <c r="AZ36" i="26"/>
  <c r="AY21" i="26"/>
  <c r="G21" i="26" s="1"/>
  <c r="BB21" i="26"/>
  <c r="BD21" i="26" s="1"/>
  <c r="BA18" i="26"/>
  <c r="AZ18" i="26"/>
  <c r="BB42" i="25"/>
  <c r="BD42" i="25" s="1"/>
  <c r="BB24" i="25"/>
  <c r="BD24" i="25" s="1"/>
  <c r="BB18" i="25"/>
  <c r="BD18" i="25" s="1"/>
  <c r="AY18" i="24"/>
  <c r="G18" i="24" s="1"/>
  <c r="BB18" i="24"/>
  <c r="BD18" i="24" s="1"/>
  <c r="BC48" i="39"/>
  <c r="G48" i="39" s="1"/>
  <c r="BF48" i="39"/>
  <c r="BH48" i="39" s="1"/>
  <c r="BE24" i="39"/>
  <c r="BD24" i="39"/>
  <c r="BE18" i="39"/>
  <c r="BD18" i="39"/>
  <c r="BF18" i="39"/>
  <c r="BH18" i="39" s="1"/>
  <c r="BF39" i="38"/>
  <c r="BH39" i="38" s="1"/>
  <c r="BF48" i="38"/>
  <c r="BH48" i="38" s="1"/>
  <c r="BE24" i="37"/>
  <c r="BD24" i="37"/>
  <c r="BC27" i="37"/>
  <c r="G27" i="37" s="1"/>
  <c r="BF27" i="37"/>
  <c r="BH27" i="37" s="1"/>
  <c r="BE21" i="37"/>
  <c r="BD21" i="37"/>
  <c r="BF24" i="37"/>
  <c r="BH24" i="37" s="1"/>
  <c r="BC30" i="37"/>
  <c r="G30" i="37" s="1"/>
  <c r="BF30" i="37"/>
  <c r="BH30" i="37" s="1"/>
  <c r="BE18" i="37"/>
  <c r="BD18" i="37"/>
  <c r="BF39" i="36"/>
  <c r="BH39" i="36" s="1"/>
  <c r="BE21" i="34"/>
  <c r="BD21" i="34"/>
  <c r="BC30" i="34"/>
  <c r="G30" i="34" s="1"/>
  <c r="BF30" i="34"/>
  <c r="BH30" i="34" s="1"/>
  <c r="BC42" i="34"/>
  <c r="G42" i="34" s="1"/>
  <c r="BF42" i="34"/>
  <c r="BH42" i="34" s="1"/>
  <c r="BF21" i="34"/>
  <c r="BH21" i="34" s="1"/>
  <c r="BE51" i="34"/>
  <c r="BD51" i="34"/>
  <c r="BE18" i="35"/>
  <c r="BD18" i="35"/>
  <c r="BF18" i="35"/>
  <c r="BH18" i="35" s="1"/>
  <c r="BE51" i="43"/>
  <c r="BD51" i="43"/>
  <c r="BE39" i="43"/>
  <c r="BD39" i="43"/>
  <c r="BD21" i="43"/>
  <c r="BE21" i="43"/>
  <c r="BD18" i="43"/>
  <c r="BE18" i="43"/>
  <c r="BE18" i="42"/>
  <c r="BD18" i="42"/>
  <c r="BC36" i="38"/>
  <c r="G36" i="38" s="1"/>
  <c r="BF36" i="38"/>
  <c r="BH36" i="38" s="1"/>
  <c r="BF27" i="38"/>
  <c r="BH27" i="38" s="1"/>
  <c r="BE24" i="38"/>
  <c r="BD24" i="38"/>
  <c r="BC30" i="38"/>
  <c r="G30" i="38" s="1"/>
  <c r="BF30" i="38"/>
  <c r="BH30" i="38" s="1"/>
  <c r="BE27" i="38"/>
  <c r="BD27" i="38"/>
  <c r="BE48" i="38"/>
  <c r="BD48" i="38"/>
  <c r="BE39" i="38"/>
  <c r="BD39" i="38"/>
  <c r="BF24" i="38"/>
  <c r="BH24" i="38" s="1"/>
  <c r="BE51" i="38"/>
  <c r="BD51" i="38"/>
  <c r="BE48" i="36"/>
  <c r="BD48" i="36"/>
  <c r="BE30" i="36"/>
  <c r="BD30" i="36"/>
  <c r="BE45" i="36"/>
  <c r="BD45" i="36"/>
  <c r="BF30" i="36"/>
  <c r="BH30" i="36" s="1"/>
  <c r="BE36" i="36"/>
  <c r="BD36" i="36"/>
  <c r="BF21" i="36"/>
  <c r="BH21" i="36" s="1"/>
  <c r="BC51" i="36"/>
  <c r="G51" i="36" s="1"/>
  <c r="BF51" i="36"/>
  <c r="BH51" i="36" s="1"/>
  <c r="BF48" i="36"/>
  <c r="BH48" i="36" s="1"/>
  <c r="BE24" i="36"/>
  <c r="BD24" i="36"/>
  <c r="BE39" i="36"/>
  <c r="BD39" i="36"/>
  <c r="BF45" i="36"/>
  <c r="BH45" i="36" s="1"/>
  <c r="BE21" i="36"/>
  <c r="BD21" i="36"/>
  <c r="BF24" i="36"/>
  <c r="BH24" i="36" s="1"/>
  <c r="BC51" i="33"/>
  <c r="G51" i="33" s="1"/>
  <c r="BF51" i="33"/>
  <c r="BH51" i="33" s="1"/>
  <c r="BC27" i="33"/>
  <c r="G27" i="33" s="1"/>
  <c r="BF27" i="33"/>
  <c r="BH27" i="33" s="1"/>
  <c r="AY48" i="31"/>
  <c r="G48" i="31" s="1"/>
  <c r="BB48" i="31"/>
  <c r="BD48" i="31" s="1"/>
  <c r="BA45" i="31"/>
  <c r="AZ45" i="31"/>
  <c r="BA18" i="31"/>
  <c r="AZ18" i="31"/>
  <c r="AY24" i="31"/>
  <c r="G24" i="31" s="1"/>
  <c r="BB24" i="31"/>
  <c r="BD24" i="31" s="1"/>
  <c r="BB45" i="31"/>
  <c r="BD45" i="31" s="1"/>
  <c r="BA48" i="28"/>
  <c r="AZ48" i="28"/>
  <c r="BB48" i="28"/>
  <c r="BD48" i="28" s="1"/>
  <c r="BA36" i="25"/>
  <c r="AZ36" i="25"/>
  <c r="BB36" i="25"/>
  <c r="BD36" i="25" s="1"/>
  <c r="BA18" i="25"/>
  <c r="AZ18" i="25"/>
  <c r="BA24" i="25"/>
  <c r="AZ24" i="25"/>
  <c r="BA21" i="25"/>
  <c r="AZ21" i="25"/>
  <c r="BA45" i="25"/>
  <c r="AZ45" i="25"/>
  <c r="AY39" i="25"/>
  <c r="G39" i="25" s="1"/>
  <c r="BB39" i="25"/>
  <c r="BD39" i="25" s="1"/>
  <c r="BA42" i="25"/>
  <c r="AZ42" i="25"/>
  <c r="AY48" i="25"/>
  <c r="G48" i="25" s="1"/>
  <c r="BB48" i="25"/>
  <c r="BD48" i="25" s="1"/>
  <c r="BA18" i="22"/>
  <c r="AZ18" i="22"/>
  <c r="BB18" i="22"/>
  <c r="BD18" i="22" s="1"/>
  <c r="AZ36" i="20"/>
  <c r="BA36" i="20"/>
  <c r="BA51" i="20"/>
  <c r="AZ51" i="20"/>
  <c r="BA45" i="20"/>
  <c r="AZ45" i="20"/>
  <c r="AZ30" i="20"/>
  <c r="BA30" i="20"/>
  <c r="BA39" i="20"/>
  <c r="AZ39" i="20"/>
  <c r="AZ42" i="20"/>
  <c r="BA42" i="20"/>
  <c r="AR27" i="3"/>
  <c r="AS27" i="3" s="1"/>
  <c r="AV27" i="3" s="1"/>
  <c r="F27" i="3" s="1"/>
  <c r="I27" i="3"/>
  <c r="I51" i="1"/>
  <c r="AR51" i="1"/>
  <c r="AS51" i="1" s="1"/>
  <c r="AV51" i="1" s="1"/>
  <c r="F51" i="1" s="1"/>
  <c r="AR33" i="1"/>
  <c r="AS33" i="1" s="1"/>
  <c r="AV33" i="1" s="1"/>
  <c r="F33" i="1" s="1"/>
  <c r="AY33" i="1" s="1"/>
  <c r="G33" i="1" s="1"/>
  <c r="AR21" i="14"/>
  <c r="AS21" i="14" s="1"/>
  <c r="AV21" i="14" s="1"/>
  <c r="F21" i="14" s="1"/>
  <c r="AY21" i="14" s="1"/>
  <c r="G21" i="14" s="1"/>
  <c r="I36" i="14"/>
  <c r="AR36" i="14"/>
  <c r="AS36" i="14" s="1"/>
  <c r="AV36" i="14" s="1"/>
  <c r="F36" i="14" s="1"/>
  <c r="AR33" i="14"/>
  <c r="AS33" i="14" s="1"/>
  <c r="AV33" i="14" s="1"/>
  <c r="F33" i="14" s="1"/>
  <c r="AY33" i="14" s="1"/>
  <c r="G33" i="14" s="1"/>
  <c r="I33" i="14"/>
  <c r="BB39" i="13"/>
  <c r="BD39" i="13" s="1"/>
  <c r="BB45" i="13"/>
  <c r="BD45" i="13" s="1"/>
  <c r="BB27" i="13"/>
  <c r="BD27" i="13" s="1"/>
  <c r="BB42" i="12"/>
  <c r="BD42" i="12" s="1"/>
  <c r="AR30" i="16"/>
  <c r="AS30" i="16" s="1"/>
  <c r="AV30" i="16" s="1"/>
  <c r="F30" i="16" s="1"/>
  <c r="AY30" i="16" s="1"/>
  <c r="G30" i="16" s="1"/>
  <c r="I30" i="16"/>
  <c r="AR27" i="16"/>
  <c r="AS27" i="16" s="1"/>
  <c r="AV27" i="16" s="1"/>
  <c r="F27" i="16" s="1"/>
  <c r="AY27" i="16" s="1"/>
  <c r="G27" i="16" s="1"/>
  <c r="I27" i="16"/>
  <c r="AR30" i="15"/>
  <c r="AS30" i="15" s="1"/>
  <c r="AV30" i="15" s="1"/>
  <c r="F30" i="15" s="1"/>
  <c r="I30" i="15"/>
  <c r="I39" i="15"/>
  <c r="AR39" i="15"/>
  <c r="AS39" i="15" s="1"/>
  <c r="AV39" i="15" s="1"/>
  <c r="F39" i="15" s="1"/>
  <c r="AY39" i="15" s="1"/>
  <c r="G39" i="15" s="1"/>
  <c r="I42" i="15"/>
  <c r="AR42" i="15"/>
  <c r="AS42" i="15" s="1"/>
  <c r="AV42" i="15" s="1"/>
  <c r="F42" i="15" s="1"/>
  <c r="I45" i="15"/>
  <c r="BB45" i="15"/>
  <c r="BD45" i="15" s="1"/>
  <c r="AV30" i="8"/>
  <c r="AW30" i="8" s="1"/>
  <c r="AZ30" i="8" s="1"/>
  <c r="F30" i="8" s="1"/>
  <c r="BC30" i="8" s="1"/>
  <c r="G30" i="8" s="1"/>
  <c r="I30" i="8"/>
  <c r="BD21" i="7"/>
  <c r="BE42" i="7"/>
  <c r="BF21" i="7"/>
  <c r="BH21" i="7" s="1"/>
  <c r="BF42" i="7"/>
  <c r="BH42" i="7" s="1"/>
  <c r="AV39" i="11"/>
  <c r="AW39" i="11" s="1"/>
  <c r="AZ39" i="11" s="1"/>
  <c r="F39" i="11" s="1"/>
  <c r="I39" i="11"/>
  <c r="AV27" i="11"/>
  <c r="AW27" i="11" s="1"/>
  <c r="AZ27" i="11" s="1"/>
  <c r="F27" i="11" s="1"/>
  <c r="I27" i="11"/>
  <c r="BE33" i="10"/>
  <c r="BD33" i="10"/>
  <c r="AV36" i="10"/>
  <c r="AW36" i="10" s="1"/>
  <c r="AZ36" i="10" s="1"/>
  <c r="F36" i="10" s="1"/>
  <c r="I36" i="10"/>
  <c r="I27" i="10"/>
  <c r="AV27" i="10"/>
  <c r="AW27" i="10" s="1"/>
  <c r="AZ27" i="10" s="1"/>
  <c r="F27" i="10" s="1"/>
  <c r="BC27" i="10" s="1"/>
  <c r="G27" i="10" s="1"/>
  <c r="AV48" i="10"/>
  <c r="AW48" i="10" s="1"/>
  <c r="AZ48" i="10" s="1"/>
  <c r="F48" i="10" s="1"/>
  <c r="I48" i="10"/>
  <c r="AV33" i="9"/>
  <c r="AW33" i="9" s="1"/>
  <c r="AZ33" i="9" s="1"/>
  <c r="F33" i="9" s="1"/>
  <c r="I33" i="9"/>
  <c r="BD21" i="9"/>
  <c r="I24" i="9"/>
  <c r="AV24" i="9"/>
  <c r="AW24" i="9" s="1"/>
  <c r="AZ24" i="9" s="1"/>
  <c r="F24" i="9" s="1"/>
  <c r="I39" i="1"/>
  <c r="AR39" i="1"/>
  <c r="AS39" i="1" s="1"/>
  <c r="AV39" i="1" s="1"/>
  <c r="F39" i="1" s="1"/>
  <c r="AY39" i="1" s="1"/>
  <c r="G39" i="1" s="1"/>
  <c r="AR21" i="1"/>
  <c r="AS21" i="1" s="1"/>
  <c r="AV21" i="1" s="1"/>
  <c r="F21" i="1" s="1"/>
  <c r="AY21" i="1" s="1"/>
  <c r="G21" i="1" s="1"/>
  <c r="I21" i="1"/>
  <c r="AZ42" i="1"/>
  <c r="BD33" i="7"/>
  <c r="BF48" i="8"/>
  <c r="BH48" i="8" s="1"/>
  <c r="AV39" i="7"/>
  <c r="AW39" i="7" s="1"/>
  <c r="AZ39" i="7" s="1"/>
  <c r="F39" i="7" s="1"/>
  <c r="I39" i="7"/>
  <c r="AV21" i="11"/>
  <c r="AW21" i="11" s="1"/>
  <c r="AZ21" i="11" s="1"/>
  <c r="F21" i="11" s="1"/>
  <c r="I21" i="11"/>
  <c r="I39" i="14"/>
  <c r="AR39" i="14"/>
  <c r="AS39" i="14" s="1"/>
  <c r="AV39" i="14" s="1"/>
  <c r="F39" i="14" s="1"/>
  <c r="AY39" i="14" s="1"/>
  <c r="G39" i="14" s="1"/>
  <c r="AV45" i="11"/>
  <c r="AW45" i="11" s="1"/>
  <c r="AZ45" i="11" s="1"/>
  <c r="F45" i="11" s="1"/>
  <c r="I45" i="11"/>
  <c r="AY21" i="16"/>
  <c r="G21" i="16" s="1"/>
  <c r="BB21" i="16"/>
  <c r="BD21" i="16" s="1"/>
  <c r="AR24" i="3"/>
  <c r="AS24" i="3" s="1"/>
  <c r="AV24" i="3" s="1"/>
  <c r="F24" i="3" s="1"/>
  <c r="I24" i="3"/>
  <c r="I51" i="10"/>
  <c r="AV51" i="10"/>
  <c r="AW51" i="10" s="1"/>
  <c r="AZ51" i="10" s="1"/>
  <c r="F51" i="10" s="1"/>
  <c r="BC51" i="10" s="1"/>
  <c r="G51" i="10" s="1"/>
  <c r="AR39" i="16"/>
  <c r="AS39" i="16" s="1"/>
  <c r="AV39" i="16" s="1"/>
  <c r="F39" i="16" s="1"/>
  <c r="AY39" i="16" s="1"/>
  <c r="G39" i="16" s="1"/>
  <c r="I39" i="16"/>
  <c r="AV39" i="9"/>
  <c r="AW39" i="9" s="1"/>
  <c r="AZ39" i="9" s="1"/>
  <c r="F39" i="9" s="1"/>
  <c r="I39" i="9"/>
  <c r="I36" i="3"/>
  <c r="AR36" i="3"/>
  <c r="AS36" i="3" s="1"/>
  <c r="AV36" i="3" s="1"/>
  <c r="F36" i="3" s="1"/>
  <c r="AY36" i="3" s="1"/>
  <c r="G36" i="3" s="1"/>
  <c r="BB42" i="1"/>
  <c r="BD42" i="1" s="1"/>
  <c r="BB48" i="4"/>
  <c r="BD48" i="4" s="1"/>
  <c r="BB18" i="12"/>
  <c r="BD18" i="12" s="1"/>
  <c r="BB51" i="13"/>
  <c r="BD51" i="13" s="1"/>
  <c r="AZ45" i="16"/>
  <c r="AV24" i="8"/>
  <c r="AW24" i="8" s="1"/>
  <c r="AZ24" i="8" s="1"/>
  <c r="F24" i="8" s="1"/>
  <c r="BC24" i="8" s="1"/>
  <c r="G24" i="8" s="1"/>
  <c r="I24" i="8"/>
  <c r="I30" i="7"/>
  <c r="AV30" i="7"/>
  <c r="AW30" i="7" s="1"/>
  <c r="AZ30" i="7" s="1"/>
  <c r="F30" i="7" s="1"/>
  <c r="BC30" i="7" s="1"/>
  <c r="G30" i="7" s="1"/>
  <c r="AR51" i="16"/>
  <c r="AS51" i="16" s="1"/>
  <c r="AV51" i="16" s="1"/>
  <c r="F51" i="16" s="1"/>
  <c r="AY51" i="16" s="1"/>
  <c r="G51" i="16" s="1"/>
  <c r="I51" i="16"/>
  <c r="AV27" i="9"/>
  <c r="AW27" i="9" s="1"/>
  <c r="AZ27" i="9" s="1"/>
  <c r="F27" i="9" s="1"/>
  <c r="BC27" i="9" s="1"/>
  <c r="G27" i="9" s="1"/>
  <c r="I27" i="9"/>
  <c r="I30" i="14"/>
  <c r="AR30" i="14"/>
  <c r="AS30" i="14" s="1"/>
  <c r="AV30" i="14" s="1"/>
  <c r="F30" i="14" s="1"/>
  <c r="AY30" i="14" s="1"/>
  <c r="G30" i="14" s="1"/>
  <c r="BC36" i="9"/>
  <c r="G36" i="9" s="1"/>
  <c r="BF36" i="9"/>
  <c r="BH36" i="9" s="1"/>
  <c r="AV21" i="8"/>
  <c r="AW21" i="8" s="1"/>
  <c r="AZ21" i="8" s="1"/>
  <c r="F21" i="8" s="1"/>
  <c r="I21" i="8"/>
  <c r="AR36" i="1"/>
  <c r="AS36" i="1" s="1"/>
  <c r="AV36" i="1" s="1"/>
  <c r="F36" i="1" s="1"/>
  <c r="AY36" i="1" s="1"/>
  <c r="G36" i="1" s="1"/>
  <c r="I36" i="1"/>
  <c r="AV18" i="10"/>
  <c r="AW18" i="10" s="1"/>
  <c r="AZ18" i="10" s="1"/>
  <c r="F18" i="10" s="1"/>
  <c r="I18" i="10"/>
  <c r="I48" i="3"/>
  <c r="AR48" i="3"/>
  <c r="AS48" i="3" s="1"/>
  <c r="AV48" i="3" s="1"/>
  <c r="F48" i="3" s="1"/>
  <c r="AR18" i="16"/>
  <c r="AS18" i="16" s="1"/>
  <c r="AV18" i="16" s="1"/>
  <c r="F18" i="16" s="1"/>
  <c r="AY18" i="16" s="1"/>
  <c r="G18" i="16" s="1"/>
  <c r="I18" i="16"/>
  <c r="AV45" i="8"/>
  <c r="AW45" i="8" s="1"/>
  <c r="AZ45" i="8" s="1"/>
  <c r="F45" i="8" s="1"/>
  <c r="I45" i="8"/>
  <c r="BF45" i="9"/>
  <c r="BH45" i="9" s="1"/>
  <c r="I24" i="16"/>
  <c r="AR24" i="16"/>
  <c r="AS24" i="16" s="1"/>
  <c r="AV24" i="16" s="1"/>
  <c r="F24" i="16" s="1"/>
  <c r="AY24" i="16" s="1"/>
  <c r="G24" i="16" s="1"/>
  <c r="I42" i="10"/>
  <c r="AV42" i="10"/>
  <c r="AW42" i="10" s="1"/>
  <c r="AZ42" i="10" s="1"/>
  <c r="F42" i="10" s="1"/>
  <c r="AZ33" i="16"/>
  <c r="BA33" i="16"/>
  <c r="I21" i="13"/>
  <c r="AR21" i="13"/>
  <c r="AS21" i="13" s="1"/>
  <c r="AV21" i="13" s="1"/>
  <c r="F21" i="13" s="1"/>
  <c r="AY21" i="13" s="1"/>
  <c r="G21" i="13" s="1"/>
  <c r="I42" i="13"/>
  <c r="AR42" i="13"/>
  <c r="AS42" i="13" s="1"/>
  <c r="AV42" i="13" s="1"/>
  <c r="F42" i="13" s="1"/>
  <c r="AY42" i="13" s="1"/>
  <c r="G42" i="13" s="1"/>
  <c r="BA51" i="13"/>
  <c r="AZ51" i="13"/>
  <c r="BA24" i="13"/>
  <c r="AZ24" i="13"/>
  <c r="I30" i="13"/>
  <c r="AR30" i="13"/>
  <c r="AS30" i="13" s="1"/>
  <c r="AV30" i="13" s="1"/>
  <c r="F30" i="13" s="1"/>
  <c r="AY30" i="13" s="1"/>
  <c r="G30" i="13" s="1"/>
  <c r="BA45" i="13"/>
  <c r="AZ45" i="13"/>
  <c r="I48" i="13"/>
  <c r="AR48" i="13"/>
  <c r="AS48" i="13" s="1"/>
  <c r="AV48" i="13" s="1"/>
  <c r="F48" i="13" s="1"/>
  <c r="BA39" i="13"/>
  <c r="AZ39" i="13"/>
  <c r="BB42" i="13"/>
  <c r="BD42" i="13" s="1"/>
  <c r="BA27" i="13"/>
  <c r="AZ27" i="13"/>
  <c r="BA18" i="13"/>
  <c r="AZ18" i="13"/>
  <c r="I36" i="13"/>
  <c r="AR36" i="13"/>
  <c r="AS36" i="13" s="1"/>
  <c r="AV36" i="13" s="1"/>
  <c r="F36" i="13" s="1"/>
  <c r="AY36" i="13" s="1"/>
  <c r="G36" i="13" s="1"/>
  <c r="BB24" i="13"/>
  <c r="BD24" i="13" s="1"/>
  <c r="BB18" i="13"/>
  <c r="BD18" i="13" s="1"/>
  <c r="I33" i="13"/>
  <c r="AR33" i="13"/>
  <c r="AS33" i="13" s="1"/>
  <c r="AV33" i="13" s="1"/>
  <c r="F33" i="13" s="1"/>
  <c r="AY33" i="13" s="1"/>
  <c r="G33" i="13" s="1"/>
  <c r="I39" i="12"/>
  <c r="AR39" i="12"/>
  <c r="AS39" i="12" s="1"/>
  <c r="AV39" i="12" s="1"/>
  <c r="F39" i="12" s="1"/>
  <c r="AY39" i="12" s="1"/>
  <c r="G39" i="12" s="1"/>
  <c r="I30" i="12"/>
  <c r="AR30" i="12"/>
  <c r="AS30" i="12" s="1"/>
  <c r="AV30" i="12" s="1"/>
  <c r="F30" i="12" s="1"/>
  <c r="AY30" i="12" s="1"/>
  <c r="G30" i="12" s="1"/>
  <c r="I45" i="12"/>
  <c r="AR45" i="12"/>
  <c r="AS45" i="12" s="1"/>
  <c r="AV45" i="12" s="1"/>
  <c r="F45" i="12" s="1"/>
  <c r="BB33" i="12"/>
  <c r="BD33" i="12" s="1"/>
  <c r="BB24" i="12"/>
  <c r="BD24" i="12" s="1"/>
  <c r="I27" i="12"/>
  <c r="AR27" i="12"/>
  <c r="AS27" i="12" s="1"/>
  <c r="AV27" i="12" s="1"/>
  <c r="F27" i="12" s="1"/>
  <c r="AY27" i="12" s="1"/>
  <c r="G27" i="12" s="1"/>
  <c r="BB51" i="12"/>
  <c r="BD51" i="12" s="1"/>
  <c r="BA18" i="12"/>
  <c r="AZ18" i="12"/>
  <c r="BA24" i="12"/>
  <c r="AZ24" i="12"/>
  <c r="BA33" i="12"/>
  <c r="AZ33" i="12"/>
  <c r="BA51" i="12"/>
  <c r="AZ51" i="12"/>
  <c r="I48" i="12"/>
  <c r="AR48" i="12"/>
  <c r="AS48" i="12" s="1"/>
  <c r="AV48" i="12" s="1"/>
  <c r="F48" i="12" s="1"/>
  <c r="BA42" i="12"/>
  <c r="AZ42" i="12"/>
  <c r="I36" i="12"/>
  <c r="AR36" i="12"/>
  <c r="AS36" i="12" s="1"/>
  <c r="AV36" i="12" s="1"/>
  <c r="F36" i="12" s="1"/>
  <c r="AY36" i="12" s="1"/>
  <c r="G36" i="12" s="1"/>
  <c r="BE42" i="11"/>
  <c r="BD42" i="11"/>
  <c r="BC51" i="11"/>
  <c r="G51" i="11" s="1"/>
  <c r="BF51" i="11"/>
  <c r="BH51" i="11" s="1"/>
  <c r="I48" i="11"/>
  <c r="AV48" i="11"/>
  <c r="AW48" i="11" s="1"/>
  <c r="AZ48" i="11" s="1"/>
  <c r="F48" i="11" s="1"/>
  <c r="BC48" i="11" s="1"/>
  <c r="G48" i="11" s="1"/>
  <c r="BF42" i="11"/>
  <c r="BH42" i="11" s="1"/>
  <c r="BE48" i="8"/>
  <c r="BD48" i="8"/>
  <c r="I18" i="6"/>
  <c r="AR18" i="6"/>
  <c r="AS18" i="6" s="1"/>
  <c r="AV18" i="6" s="1"/>
  <c r="F18" i="6" s="1"/>
  <c r="AY18" i="6" s="1"/>
  <c r="G18" i="6" s="1"/>
  <c r="BA27" i="6"/>
  <c r="AZ27" i="6"/>
  <c r="I39" i="6"/>
  <c r="AR39" i="6"/>
  <c r="AS39" i="6" s="1"/>
  <c r="AV39" i="6" s="1"/>
  <c r="F39" i="6" s="1"/>
  <c r="AY39" i="6" s="1"/>
  <c r="G39" i="6" s="1"/>
  <c r="I33" i="6"/>
  <c r="AR33" i="6"/>
  <c r="AS33" i="6" s="1"/>
  <c r="AV33" i="6" s="1"/>
  <c r="F33" i="6" s="1"/>
  <c r="AY33" i="6" s="1"/>
  <c r="G33" i="6" s="1"/>
  <c r="BA24" i="6"/>
  <c r="AZ24" i="6"/>
  <c r="BB24" i="6"/>
  <c r="BD24" i="6" s="1"/>
  <c r="BA48" i="6"/>
  <c r="AZ48" i="6"/>
  <c r="BA30" i="6"/>
  <c r="AZ30" i="6"/>
  <c r="I51" i="6"/>
  <c r="AR51" i="6"/>
  <c r="AS51" i="6" s="1"/>
  <c r="AV51" i="6" s="1"/>
  <c r="F51" i="6" s="1"/>
  <c r="AY51" i="6" s="1"/>
  <c r="G51" i="6" s="1"/>
  <c r="BA21" i="6"/>
  <c r="AZ21" i="6"/>
  <c r="I36" i="6"/>
  <c r="AR36" i="6"/>
  <c r="AS36" i="6" s="1"/>
  <c r="AV36" i="6" s="1"/>
  <c r="F36" i="6" s="1"/>
  <c r="BB27" i="6"/>
  <c r="BD27" i="6" s="1"/>
  <c r="I45" i="6"/>
  <c r="AR45" i="6"/>
  <c r="AS45" i="6" s="1"/>
  <c r="AV45" i="6" s="1"/>
  <c r="F45" i="6" s="1"/>
  <c r="AY45" i="6" s="1"/>
  <c r="G45" i="6" s="1"/>
  <c r="I42" i="6"/>
  <c r="AR42" i="6"/>
  <c r="AS42" i="6" s="1"/>
  <c r="AV42" i="6" s="1"/>
  <c r="F42" i="6" s="1"/>
  <c r="BB21" i="6"/>
  <c r="BD21" i="6" s="1"/>
  <c r="AY42" i="4"/>
  <c r="G42" i="4" s="1"/>
  <c r="BB42" i="4"/>
  <c r="BD42" i="4" s="1"/>
  <c r="I39" i="4"/>
  <c r="AR39" i="4"/>
  <c r="AS39" i="4" s="1"/>
  <c r="AV39" i="4" s="1"/>
  <c r="F39" i="4" s="1"/>
  <c r="AY39" i="4" s="1"/>
  <c r="G39" i="4" s="1"/>
  <c r="AY30" i="4"/>
  <c r="G30" i="4" s="1"/>
  <c r="BB30" i="4"/>
  <c r="BD30" i="4" s="1"/>
  <c r="BB24" i="4"/>
  <c r="BD24" i="4" s="1"/>
  <c r="BA45" i="4"/>
  <c r="AZ45" i="4"/>
  <c r="AY18" i="4"/>
  <c r="G18" i="4" s="1"/>
  <c r="BB18" i="4"/>
  <c r="BD18" i="4" s="1"/>
  <c r="AZ21" i="4"/>
  <c r="BA21" i="4"/>
  <c r="AY33" i="4"/>
  <c r="G33" i="4" s="1"/>
  <c r="BB33" i="4"/>
  <c r="BD33" i="4" s="1"/>
  <c r="AY27" i="4"/>
  <c r="G27" i="4" s="1"/>
  <c r="BB27" i="4"/>
  <c r="BD27" i="4" s="1"/>
  <c r="BA51" i="4"/>
  <c r="AZ51" i="4"/>
  <c r="AY36" i="4"/>
  <c r="G36" i="4" s="1"/>
  <c r="BB36" i="4"/>
  <c r="BD36" i="4" s="1"/>
  <c r="BB21" i="4"/>
  <c r="BD21" i="4" s="1"/>
  <c r="BA24" i="4"/>
  <c r="AZ24" i="4"/>
  <c r="BB45" i="4"/>
  <c r="BD45" i="4" s="1"/>
  <c r="AZ48" i="4"/>
  <c r="BA48" i="4"/>
  <c r="I18" i="3"/>
  <c r="AR18" i="3"/>
  <c r="AS18" i="3" s="1"/>
  <c r="AV18" i="3" s="1"/>
  <c r="F18" i="3" s="1"/>
  <c r="AY18" i="3" s="1"/>
  <c r="G18" i="3" s="1"/>
  <c r="BA18" i="32" l="1"/>
  <c r="AZ18" i="32"/>
  <c r="AZ42" i="29"/>
  <c r="BA42" i="29"/>
  <c r="BE18" i="40"/>
  <c r="BD18" i="40"/>
  <c r="BE39" i="45"/>
  <c r="BD39" i="45"/>
  <c r="BE24" i="44"/>
  <c r="BD24" i="44"/>
  <c r="BD36" i="42"/>
  <c r="BE36" i="42"/>
  <c r="BD27" i="42"/>
  <c r="BE27" i="42"/>
  <c r="AZ45" i="28"/>
  <c r="BA45" i="28"/>
  <c r="AZ30" i="27"/>
  <c r="BA30" i="27"/>
  <c r="BA21" i="27"/>
  <c r="AZ21" i="27"/>
  <c r="BA45" i="27"/>
  <c r="AZ45" i="27"/>
  <c r="AZ30" i="26"/>
  <c r="BA30" i="26"/>
  <c r="BE39" i="35"/>
  <c r="BD39" i="35"/>
  <c r="BA18" i="1"/>
  <c r="AZ18" i="1"/>
  <c r="AY48" i="1"/>
  <c r="G48" i="1" s="1"/>
  <c r="BB48" i="1"/>
  <c r="BD48" i="1" s="1"/>
  <c r="BB18" i="1"/>
  <c r="BD18" i="1" s="1"/>
  <c r="AY27" i="1"/>
  <c r="G27" i="1" s="1"/>
  <c r="BB27" i="1"/>
  <c r="BD27" i="1" s="1"/>
  <c r="AY24" i="1"/>
  <c r="G24" i="1" s="1"/>
  <c r="BB24" i="1"/>
  <c r="BD24" i="1" s="1"/>
  <c r="AY51" i="15"/>
  <c r="G51" i="15" s="1"/>
  <c r="BB51" i="15"/>
  <c r="BD51" i="15" s="1"/>
  <c r="BC42" i="8"/>
  <c r="G42" i="8" s="1"/>
  <c r="BF42" i="8"/>
  <c r="BH42" i="8" s="1"/>
  <c r="BC24" i="7"/>
  <c r="G24" i="7" s="1"/>
  <c r="BF24" i="7"/>
  <c r="BH24" i="7" s="1"/>
  <c r="BC18" i="7"/>
  <c r="G18" i="7" s="1"/>
  <c r="BF18" i="7"/>
  <c r="BH18" i="7" s="1"/>
  <c r="BC18" i="11"/>
  <c r="G18" i="11" s="1"/>
  <c r="BF18" i="11"/>
  <c r="BH18" i="11" s="1"/>
  <c r="BF36" i="11"/>
  <c r="BH36" i="11" s="1"/>
  <c r="BD18" i="9"/>
  <c r="BE18" i="9"/>
  <c r="BF18" i="9"/>
  <c r="BH18" i="9" s="1"/>
  <c r="BA33" i="15"/>
  <c r="AZ33" i="15"/>
  <c r="BA33" i="26"/>
  <c r="AZ33" i="26"/>
  <c r="BE42" i="40"/>
  <c r="BD42" i="40"/>
  <c r="AY24" i="14"/>
  <c r="G24" i="14" s="1"/>
  <c r="BB24" i="14"/>
  <c r="BD24" i="14" s="1"/>
  <c r="BA24" i="22"/>
  <c r="AZ24" i="22"/>
  <c r="BE48" i="41"/>
  <c r="BD48" i="41"/>
  <c r="BA30" i="24"/>
  <c r="AZ30" i="24"/>
  <c r="AZ24" i="18"/>
  <c r="BA24" i="18"/>
  <c r="BE27" i="44"/>
  <c r="BD27" i="44"/>
  <c r="BE30" i="40"/>
  <c r="BD30" i="40"/>
  <c r="BB51" i="6"/>
  <c r="BD51" i="6" s="1"/>
  <c r="BB39" i="6"/>
  <c r="BD39" i="6" s="1"/>
  <c r="BF30" i="8"/>
  <c r="BH30" i="8" s="1"/>
  <c r="BB33" i="1"/>
  <c r="BD33" i="1" s="1"/>
  <c r="AZ21" i="12"/>
  <c r="BA21" i="12"/>
  <c r="BD39" i="42"/>
  <c r="BE39" i="42"/>
  <c r="BB33" i="15"/>
  <c r="BD33" i="15" s="1"/>
  <c r="BA48" i="18"/>
  <c r="AZ48" i="18"/>
  <c r="BE45" i="39"/>
  <c r="BD45" i="39"/>
  <c r="BE42" i="35"/>
  <c r="BD42" i="35"/>
  <c r="BA24" i="30"/>
  <c r="AZ24" i="30"/>
  <c r="AZ18" i="30"/>
  <c r="BA18" i="30"/>
  <c r="BA45" i="29"/>
  <c r="AZ45" i="29"/>
  <c r="BE21" i="40"/>
  <c r="BD21" i="40"/>
  <c r="BE24" i="40"/>
  <c r="BD24" i="40"/>
  <c r="BE33" i="40"/>
  <c r="BD33" i="40"/>
  <c r="BD45" i="40"/>
  <c r="BE45" i="40"/>
  <c r="BD51" i="45"/>
  <c r="BE51" i="45"/>
  <c r="BE27" i="45"/>
  <c r="BD27" i="45"/>
  <c r="BE18" i="44"/>
  <c r="BD18" i="44"/>
  <c r="BD24" i="42"/>
  <c r="BE24" i="42"/>
  <c r="BE48" i="42"/>
  <c r="BD48" i="42"/>
  <c r="BD18" i="41"/>
  <c r="BE18" i="41"/>
  <c r="AZ48" i="22"/>
  <c r="BA48" i="22"/>
  <c r="BA18" i="20"/>
  <c r="AZ18" i="20"/>
  <c r="AZ42" i="18"/>
  <c r="BA42" i="18"/>
  <c r="BA36" i="18"/>
  <c r="AZ36" i="18"/>
  <c r="BA18" i="18"/>
  <c r="AZ18" i="18"/>
  <c r="BA30" i="28"/>
  <c r="AZ30" i="28"/>
  <c r="AZ48" i="27"/>
  <c r="BA48" i="27"/>
  <c r="BA24" i="27"/>
  <c r="AZ24" i="27"/>
  <c r="BA18" i="27"/>
  <c r="AZ18" i="27"/>
  <c r="AZ21" i="26"/>
  <c r="BA21" i="26"/>
  <c r="AZ18" i="24"/>
  <c r="BA18" i="24"/>
  <c r="BE48" i="39"/>
  <c r="BD48" i="39"/>
  <c r="BD27" i="37"/>
  <c r="BE27" i="37"/>
  <c r="BE30" i="37"/>
  <c r="BD30" i="37"/>
  <c r="BE30" i="34"/>
  <c r="BD30" i="34"/>
  <c r="BE42" i="34"/>
  <c r="BD42" i="34"/>
  <c r="BE30" i="38"/>
  <c r="BD30" i="38"/>
  <c r="BE36" i="38"/>
  <c r="BD36" i="38"/>
  <c r="BE51" i="36"/>
  <c r="BD51" i="36"/>
  <c r="BE27" i="33"/>
  <c r="BD27" i="33"/>
  <c r="BE51" i="33"/>
  <c r="BD51" i="33"/>
  <c r="BA24" i="31"/>
  <c r="AZ24" i="31"/>
  <c r="BA48" i="31"/>
  <c r="AZ48" i="31"/>
  <c r="BA48" i="25"/>
  <c r="AZ48" i="25"/>
  <c r="BA39" i="25"/>
  <c r="AZ39" i="25"/>
  <c r="AY27" i="3"/>
  <c r="G27" i="3" s="1"/>
  <c r="BB27" i="3"/>
  <c r="BD27" i="3" s="1"/>
  <c r="AY51" i="1"/>
  <c r="G51" i="1" s="1"/>
  <c r="BB51" i="1"/>
  <c r="BD51" i="1" s="1"/>
  <c r="BA33" i="1"/>
  <c r="AZ33" i="1"/>
  <c r="AZ33" i="14"/>
  <c r="BA33" i="14"/>
  <c r="AZ21" i="14"/>
  <c r="BA21" i="14"/>
  <c r="AY36" i="14"/>
  <c r="G36" i="14" s="1"/>
  <c r="BB36" i="14"/>
  <c r="BD36" i="14" s="1"/>
  <c r="BB21" i="14"/>
  <c r="BD21" i="14" s="1"/>
  <c r="BB33" i="14"/>
  <c r="BD33" i="14" s="1"/>
  <c r="BB33" i="13"/>
  <c r="BD33" i="13" s="1"/>
  <c r="BA27" i="16"/>
  <c r="AZ27" i="16"/>
  <c r="BB39" i="16"/>
  <c r="BD39" i="16" s="1"/>
  <c r="BB51" i="16"/>
  <c r="BD51" i="16" s="1"/>
  <c r="BB30" i="16"/>
  <c r="BD30" i="16" s="1"/>
  <c r="BB27" i="16"/>
  <c r="BD27" i="16" s="1"/>
  <c r="AZ30" i="16"/>
  <c r="BA30" i="16"/>
  <c r="BB39" i="15"/>
  <c r="BD39" i="15" s="1"/>
  <c r="AY42" i="15"/>
  <c r="G42" i="15" s="1"/>
  <c r="BB42" i="15"/>
  <c r="BD42" i="15" s="1"/>
  <c r="BA39" i="15"/>
  <c r="AZ39" i="15"/>
  <c r="AY30" i="15"/>
  <c r="G30" i="15" s="1"/>
  <c r="BB30" i="15"/>
  <c r="BD30" i="15" s="1"/>
  <c r="BF24" i="8"/>
  <c r="BH24" i="8" s="1"/>
  <c r="BE30" i="8"/>
  <c r="BD30" i="8"/>
  <c r="BC27" i="11"/>
  <c r="G27" i="11" s="1"/>
  <c r="BF27" i="11"/>
  <c r="BH27" i="11" s="1"/>
  <c r="BC39" i="11"/>
  <c r="G39" i="11" s="1"/>
  <c r="BF39" i="11"/>
  <c r="BH39" i="11" s="1"/>
  <c r="BC48" i="10"/>
  <c r="G48" i="10" s="1"/>
  <c r="BF48" i="10"/>
  <c r="BH48" i="10" s="1"/>
  <c r="BD27" i="10"/>
  <c r="BE27" i="10"/>
  <c r="BC36" i="10"/>
  <c r="G36" i="10" s="1"/>
  <c r="BF36" i="10"/>
  <c r="BH36" i="10" s="1"/>
  <c r="BF51" i="10"/>
  <c r="BH51" i="10" s="1"/>
  <c r="BF27" i="10"/>
  <c r="BH27" i="10" s="1"/>
  <c r="BF27" i="9"/>
  <c r="BH27" i="9" s="1"/>
  <c r="BC24" i="9"/>
  <c r="G24" i="9" s="1"/>
  <c r="BF24" i="9"/>
  <c r="BH24" i="9" s="1"/>
  <c r="BC33" i="9"/>
  <c r="G33" i="9" s="1"/>
  <c r="BF33" i="9"/>
  <c r="BH33" i="9" s="1"/>
  <c r="BC42" i="10"/>
  <c r="G42" i="10" s="1"/>
  <c r="BF42" i="10"/>
  <c r="BH42" i="10" s="1"/>
  <c r="BC18" i="10"/>
  <c r="G18" i="10" s="1"/>
  <c r="BF18" i="10"/>
  <c r="BH18" i="10" s="1"/>
  <c r="BD30" i="7"/>
  <c r="BE30" i="7"/>
  <c r="BA21" i="1"/>
  <c r="AZ21" i="1"/>
  <c r="BC45" i="8"/>
  <c r="G45" i="8" s="1"/>
  <c r="BF45" i="8"/>
  <c r="BH45" i="8" s="1"/>
  <c r="BB36" i="1"/>
  <c r="BD36" i="1" s="1"/>
  <c r="BC21" i="8"/>
  <c r="G21" i="8" s="1"/>
  <c r="BF21" i="8"/>
  <c r="BH21" i="8" s="1"/>
  <c r="BB39" i="14"/>
  <c r="BD39" i="14" s="1"/>
  <c r="BF30" i="7"/>
  <c r="BH30" i="7" s="1"/>
  <c r="AZ36" i="3"/>
  <c r="BA36" i="3"/>
  <c r="BA21" i="16"/>
  <c r="AZ21" i="16"/>
  <c r="AZ39" i="1"/>
  <c r="BA39" i="1"/>
  <c r="BA18" i="16"/>
  <c r="AZ18" i="16"/>
  <c r="BD36" i="9"/>
  <c r="BE36" i="9"/>
  <c r="BD24" i="8"/>
  <c r="BE24" i="8"/>
  <c r="BC39" i="9"/>
  <c r="G39" i="9" s="1"/>
  <c r="BF39" i="9"/>
  <c r="BH39" i="9" s="1"/>
  <c r="BA39" i="14"/>
  <c r="AZ39" i="14"/>
  <c r="BB39" i="12"/>
  <c r="BD39" i="12" s="1"/>
  <c r="BB24" i="16"/>
  <c r="BD24" i="16" s="1"/>
  <c r="BB30" i="14"/>
  <c r="BD30" i="14" s="1"/>
  <c r="BB36" i="3"/>
  <c r="BD36" i="3" s="1"/>
  <c r="AZ39" i="16"/>
  <c r="BA39" i="16"/>
  <c r="BB21" i="1"/>
  <c r="BD21" i="1" s="1"/>
  <c r="BB39" i="1"/>
  <c r="BD39" i="1" s="1"/>
  <c r="BF48" i="11"/>
  <c r="BH48" i="11" s="1"/>
  <c r="BB30" i="12"/>
  <c r="BD30" i="12" s="1"/>
  <c r="AZ24" i="16"/>
  <c r="BA24" i="16"/>
  <c r="BB18" i="16"/>
  <c r="BD18" i="16" s="1"/>
  <c r="AY48" i="3"/>
  <c r="G48" i="3" s="1"/>
  <c r="BB48" i="3"/>
  <c r="BD48" i="3" s="1"/>
  <c r="BA36" i="1"/>
  <c r="AZ36" i="1"/>
  <c r="AZ30" i="14"/>
  <c r="BA30" i="14"/>
  <c r="BD27" i="9"/>
  <c r="BE27" i="9"/>
  <c r="BA51" i="16"/>
  <c r="AZ51" i="16"/>
  <c r="BE51" i="10"/>
  <c r="BD51" i="10"/>
  <c r="AY24" i="3"/>
  <c r="G24" i="3" s="1"/>
  <c r="BB24" i="3"/>
  <c r="BD24" i="3" s="1"/>
  <c r="BC45" i="11"/>
  <c r="G45" i="11" s="1"/>
  <c r="BF45" i="11"/>
  <c r="BH45" i="11" s="1"/>
  <c r="BC21" i="11"/>
  <c r="G21" i="11" s="1"/>
  <c r="BF21" i="11"/>
  <c r="BH21" i="11" s="1"/>
  <c r="BC39" i="7"/>
  <c r="G39" i="7" s="1"/>
  <c r="BF39" i="7"/>
  <c r="BH39" i="7" s="1"/>
  <c r="BA21" i="13"/>
  <c r="AZ21" i="13"/>
  <c r="BB21" i="13"/>
  <c r="BD21" i="13" s="1"/>
  <c r="BA33" i="13"/>
  <c r="AZ33" i="13"/>
  <c r="BA36" i="13"/>
  <c r="AZ36" i="13"/>
  <c r="BA42" i="13"/>
  <c r="AZ42" i="13"/>
  <c r="BB36" i="13"/>
  <c r="BD36" i="13" s="1"/>
  <c r="AY48" i="13"/>
  <c r="G48" i="13" s="1"/>
  <c r="BB48" i="13"/>
  <c r="BD48" i="13" s="1"/>
  <c r="BA30" i="13"/>
  <c r="AZ30" i="13"/>
  <c r="BB30" i="13"/>
  <c r="BD30" i="13" s="1"/>
  <c r="BA36" i="12"/>
  <c r="AZ36" i="12"/>
  <c r="AY48" i="12"/>
  <c r="G48" i="12" s="1"/>
  <c r="BB48" i="12"/>
  <c r="BD48" i="12" s="1"/>
  <c r="BA27" i="12"/>
  <c r="AZ27" i="12"/>
  <c r="AY45" i="12"/>
  <c r="G45" i="12" s="1"/>
  <c r="BB45" i="12"/>
  <c r="BD45" i="12" s="1"/>
  <c r="BB27" i="12"/>
  <c r="BD27" i="12" s="1"/>
  <c r="BA39" i="12"/>
  <c r="AZ39" i="12"/>
  <c r="BB36" i="12"/>
  <c r="BD36" i="12" s="1"/>
  <c r="BA30" i="12"/>
  <c r="AZ30" i="12"/>
  <c r="BD48" i="11"/>
  <c r="BE48" i="11"/>
  <c r="BD51" i="11"/>
  <c r="BE51" i="11"/>
  <c r="BA45" i="6"/>
  <c r="AZ45" i="6"/>
  <c r="BA18" i="6"/>
  <c r="AZ18" i="6"/>
  <c r="AY36" i="6"/>
  <c r="G36" i="6" s="1"/>
  <c r="BB36" i="6"/>
  <c r="BD36" i="6" s="1"/>
  <c r="BA39" i="6"/>
  <c r="AZ39" i="6"/>
  <c r="BB18" i="6"/>
  <c r="BD18" i="6" s="1"/>
  <c r="BA33" i="6"/>
  <c r="AZ33" i="6"/>
  <c r="BB45" i="6"/>
  <c r="BD45" i="6" s="1"/>
  <c r="BA51" i="6"/>
  <c r="AZ51" i="6"/>
  <c r="AY42" i="6"/>
  <c r="G42" i="6" s="1"/>
  <c r="BB42" i="6"/>
  <c r="BD42" i="6" s="1"/>
  <c r="BB33" i="6"/>
  <c r="BD33" i="6" s="1"/>
  <c r="BA33" i="4"/>
  <c r="AZ33" i="4"/>
  <c r="BA39" i="4"/>
  <c r="AZ39" i="4"/>
  <c r="AZ30" i="4"/>
  <c r="BA30" i="4"/>
  <c r="BA18" i="4"/>
  <c r="AZ18" i="4"/>
  <c r="AZ36" i="4"/>
  <c r="BA36" i="4"/>
  <c r="BA27" i="4"/>
  <c r="AZ27" i="4"/>
  <c r="BB39" i="4"/>
  <c r="BD39" i="4" s="1"/>
  <c r="AZ42" i="4"/>
  <c r="BA42" i="4"/>
  <c r="BA18" i="3"/>
  <c r="AZ18" i="3"/>
  <c r="BB18" i="3"/>
  <c r="BD18" i="3" s="1"/>
  <c r="BA24" i="1" l="1"/>
  <c r="AZ24" i="1"/>
  <c r="BA27" i="1"/>
  <c r="AZ27" i="1"/>
  <c r="BA48" i="1"/>
  <c r="AZ48" i="1"/>
  <c r="BA51" i="15"/>
  <c r="AZ51" i="15"/>
  <c r="BD42" i="8"/>
  <c r="BE42" i="8"/>
  <c r="BD18" i="7"/>
  <c r="BE18" i="7"/>
  <c r="BE24" i="7"/>
  <c r="BD24" i="7"/>
  <c r="BE18" i="11"/>
  <c r="BD18" i="11"/>
  <c r="BA24" i="14"/>
  <c r="AZ24" i="14"/>
  <c r="BA27" i="3"/>
  <c r="AZ27" i="3"/>
  <c r="BA51" i="1"/>
  <c r="AZ51" i="1"/>
  <c r="AZ36" i="14"/>
  <c r="BA36" i="14"/>
  <c r="BA42" i="15"/>
  <c r="AZ42" i="15"/>
  <c r="BA30" i="15"/>
  <c r="AZ30" i="15"/>
  <c r="BE39" i="11"/>
  <c r="BD39" i="11"/>
  <c r="BE27" i="11"/>
  <c r="BD27" i="11"/>
  <c r="BE36" i="10"/>
  <c r="BD36" i="10"/>
  <c r="BD48" i="10"/>
  <c r="BE48" i="10"/>
  <c r="BE33" i="9"/>
  <c r="BD33" i="9"/>
  <c r="BE24" i="9"/>
  <c r="BD24" i="9"/>
  <c r="BA48" i="3"/>
  <c r="AZ48" i="3"/>
  <c r="BE39" i="9"/>
  <c r="BD39" i="9"/>
  <c r="BE18" i="10"/>
  <c r="BD18" i="10"/>
  <c r="BE45" i="11"/>
  <c r="BD45" i="11"/>
  <c r="BE21" i="8"/>
  <c r="BD21" i="8"/>
  <c r="BE39" i="7"/>
  <c r="BD39" i="7"/>
  <c r="BD21" i="11"/>
  <c r="BE21" i="11"/>
  <c r="BA24" i="3"/>
  <c r="AZ24" i="3"/>
  <c r="BE45" i="8"/>
  <c r="BD45" i="8"/>
  <c r="BE42" i="10"/>
  <c r="BD42" i="10"/>
  <c r="BA48" i="13"/>
  <c r="AZ48" i="13"/>
  <c r="BA45" i="12"/>
  <c r="AZ45" i="12"/>
  <c r="BA48" i="12"/>
  <c r="AZ48" i="12"/>
  <c r="BA42" i="6"/>
  <c r="AZ42" i="6"/>
  <c r="BA36" i="6"/>
  <c r="AZ36" i="6"/>
</calcChain>
</file>

<file path=xl/sharedStrings.xml><?xml version="1.0" encoding="utf-8"?>
<sst xmlns="http://schemas.openxmlformats.org/spreadsheetml/2006/main" count="25513" uniqueCount="5682">
  <si>
    <t>OPEN 6.3.4</t>
  </si>
  <si>
    <t>Sat Jun 27 2020 17:19:47</t>
  </si>
  <si>
    <t>Unit=</t>
  </si>
  <si>
    <t>PSC-2302</t>
  </si>
  <si>
    <t>LightSource=</t>
  </si>
  <si>
    <t>6400-02 or -02B LED Source</t>
  </si>
  <si>
    <t>A/D AvgTime=</t>
  </si>
  <si>
    <t>Config=</t>
  </si>
  <si>
    <t>/User/Configs/UserPrefs/LED2x3n.xml</t>
  </si>
  <si>
    <t>Remark=</t>
  </si>
  <si>
    <t/>
  </si>
  <si>
    <t>Obs</t>
  </si>
  <si>
    <t>HHMMSS</t>
  </si>
  <si>
    <t>FTime</t>
  </si>
  <si>
    <t>EBal?</t>
  </si>
  <si>
    <t>Photo</t>
  </si>
  <si>
    <t>Cond</t>
  </si>
  <si>
    <t>Ci</t>
  </si>
  <si>
    <t>Trmmol</t>
  </si>
  <si>
    <t>VpdL</t>
  </si>
  <si>
    <t>CTleaf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</si>
  <si>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</si>
  <si>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</si>
  <si>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</si>
  <si>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</si>
  <si>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</si>
  <si>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</si>
  <si>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</si>
  <si>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</si>
  <si>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</si>
  <si>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</si>
  <si>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</si>
  <si>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</si>
  <si>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</si>
  <si>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</si>
  <si>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</si>
  <si>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</si>
  <si>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</si>
  <si>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</si>
  <si>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</si>
  <si>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</si>
  <si>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</si>
  <si>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</si>
  <si>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</si>
  <si>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</si>
  <si>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</si>
  <si>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</si>
  <si>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</si>
  <si>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</si>
  <si>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</si>
  <si>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</si>
  <si>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</si>
  <si>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</si>
  <si>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</si>
  <si>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</si>
  <si>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</si>
  <si>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</si>
  <si>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</si>
  <si>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</si>
  <si>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</si>
  <si>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</si>
  <si>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</si>
  <si>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</si>
  <si>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</si>
  <si>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</si>
  <si>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</si>
  <si>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</si>
  <si>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in</t>
  </si>
  <si>
    <t>out</t>
  </si>
  <si>
    <t xml:space="preserve">"17:19:47 Launched AutoProg /User/Configs/AutoProgs/LightCurve2"
</t>
  </si>
  <si>
    <t xml:space="preserve">"17:20:49 Lamp: Off"
</t>
  </si>
  <si>
    <t xml:space="preserve">"17:20:49 CO2 Mixer: CO2R -&gt; 400 uml"
</t>
  </si>
  <si>
    <t xml:space="preserve">"17:20:49 Coolers: Off"
</t>
  </si>
  <si>
    <t xml:space="preserve">"17:20:49 Flow: Fixed -&gt; 300 umol/s"
</t>
  </si>
  <si>
    <t xml:space="preserve">"17:20:49 Lamp: ParIn -&gt;  0 uml"
</t>
  </si>
  <si>
    <t xml:space="preserve">"17:24:12 Flow: Fixed -&gt; 300 umol/s"
</t>
  </si>
  <si>
    <t>17:23:50</t>
  </si>
  <si>
    <t xml:space="preserve">"17:24:12 Lamp: ParIn -&gt;  25 uml"
</t>
  </si>
  <si>
    <t xml:space="preserve">"17:27:35 Flow: Fixed -&gt; 300 umol/s"
</t>
  </si>
  <si>
    <t>17:27:13</t>
  </si>
  <si>
    <t xml:space="preserve">"17:27:35 Lamp: ParIn -&gt;  50 uml"
</t>
  </si>
  <si>
    <t xml:space="preserve">"17:30:58 Flow: Fixed -&gt; 300 umol/s"
</t>
  </si>
  <si>
    <t>17:30:36</t>
  </si>
  <si>
    <t xml:space="preserve">"17:30:58 Lamp: ParIn -&gt;  100 uml"
</t>
  </si>
  <si>
    <t xml:space="preserve">"17:34:21 Flow: Fixed -&gt; 300 umol/s"
</t>
  </si>
  <si>
    <t>17:33:59</t>
  </si>
  <si>
    <t xml:space="preserve">"17:34:21 Lamp: ParIn -&gt;  150 uml"
</t>
  </si>
  <si>
    <t xml:space="preserve">"17:37:44 Flow: Fixed -&gt; 300 umol/s"
</t>
  </si>
  <si>
    <t>17:37:22</t>
  </si>
  <si>
    <t xml:space="preserve">"17:37:44 Lamp: ParIn -&gt;  300 uml"
</t>
  </si>
  <si>
    <t xml:space="preserve">"17:41:07 Flow: Fixed -&gt; 300 umol/s"
</t>
  </si>
  <si>
    <t>17:40:45</t>
  </si>
  <si>
    <t xml:space="preserve">"17:41:07 Lamp: ParIn -&gt;  500 uml"
</t>
  </si>
  <si>
    <t xml:space="preserve">"17:44:30 Flow: Fixed -&gt; 300 umol/s"
</t>
  </si>
  <si>
    <t>17:44:08</t>
  </si>
  <si>
    <t xml:space="preserve">"17:44:30 Lamp: ParIn -&gt;  750 uml"
</t>
  </si>
  <si>
    <t xml:space="preserve">"17:47:53 Flow: Fixed -&gt; 300 umol/s"
</t>
  </si>
  <si>
    <t>17:47:31</t>
  </si>
  <si>
    <t xml:space="preserve">"17:47:53 Lamp: ParIn -&gt;  1000 uml"
</t>
  </si>
  <si>
    <t xml:space="preserve">"17:51:16 Flow: Fixed -&gt; 300 umol/s"
</t>
  </si>
  <si>
    <t>17:50:54</t>
  </si>
  <si>
    <t xml:space="preserve">"17:51:16 Lamp: ParIn -&gt;  1250 uml"
</t>
  </si>
  <si>
    <t xml:space="preserve">"17:54:38 Flow: Fixed -&gt; 300 umol/s"
</t>
  </si>
  <si>
    <t>17:54:17</t>
  </si>
  <si>
    <t xml:space="preserve">"17:54:38 Lamp: ParIn -&gt;  1600 uml"
</t>
  </si>
  <si>
    <t xml:space="preserve">"17:58:00 Flow: Fixed -&gt; 300 umol/s"
</t>
  </si>
  <si>
    <t>17:57:39</t>
  </si>
  <si>
    <t xml:space="preserve">"17:58:01 Lamp: ParIn -&gt;  2000 uml"
</t>
  </si>
  <si>
    <t xml:space="preserve">"18:01:24 Flow: Fixed -&gt; 300 umol/s"
</t>
  </si>
  <si>
    <t>18:01:02</t>
  </si>
  <si>
    <t xml:space="preserve">"18:01:24 Lamp: ParIn -&gt;  2000 uml"
</t>
  </si>
  <si>
    <t xml:space="preserve">"18:01:24 CO2 Mixer: CO2R -&gt; 400 uml"
</t>
  </si>
  <si>
    <t xml:space="preserve">"18:01:24 Coolers: Off"
</t>
  </si>
  <si>
    <t xml:space="preserve">"18:46:32 Flow: Fixed -&gt; 300 umol/s"
</t>
  </si>
  <si>
    <t xml:space="preserve">"18:46:32 Coolers: Off"
</t>
  </si>
  <si>
    <t xml:space="preserve">"18:46:32 CO2 Mixer: CO2R -&gt; 400 uml"
</t>
  </si>
  <si>
    <t xml:space="preserve">"18:46:32 Lamp: ParIn -&gt;  2000 uml"
</t>
  </si>
  <si>
    <t>18:46:10</t>
  </si>
  <si>
    <t xml:space="preserve">"18:43:09 Lamp: ParIn -&gt;  2000 uml"
</t>
  </si>
  <si>
    <t>18:42:47</t>
  </si>
  <si>
    <t xml:space="preserve">"18:43:09 Flow: Fixed -&gt; 300 umol/s"
</t>
  </si>
  <si>
    <t xml:space="preserve">"18:39:46 Lamp: ParIn -&gt;  1600 uml"
</t>
  </si>
  <si>
    <t>18:39:24</t>
  </si>
  <si>
    <t xml:space="preserve">"18:39:46 Flow: Fixed -&gt; 300 umol/s"
</t>
  </si>
  <si>
    <t xml:space="preserve">"18:36:23 Lamp: ParIn -&gt;  1250 uml"
</t>
  </si>
  <si>
    <t>18:36:01</t>
  </si>
  <si>
    <t xml:space="preserve">"18:36:23 Flow: Fixed -&gt; 300 umol/s"
</t>
  </si>
  <si>
    <t xml:space="preserve">"18:33:00 Lamp: ParIn -&gt;  1000 uml"
</t>
  </si>
  <si>
    <t>18:32:38</t>
  </si>
  <si>
    <t xml:space="preserve">"18:33:00 Flow: Fixed -&gt; 300 umol/s"
</t>
  </si>
  <si>
    <t xml:space="preserve">"18:29:37 Lamp: ParIn -&gt;  750 uml"
</t>
  </si>
  <si>
    <t>18:29:15</t>
  </si>
  <si>
    <t xml:space="preserve">"18:29:37 Flow: Fixed -&gt; 300 umol/s"
</t>
  </si>
  <si>
    <t xml:space="preserve">"18:26:14 Lamp: ParIn -&gt;  500 uml"
</t>
  </si>
  <si>
    <t>18:25:52</t>
  </si>
  <si>
    <t xml:space="preserve">"18:26:14 Flow: Fixed -&gt; 300 umol/s"
</t>
  </si>
  <si>
    <t xml:space="preserve">"18:22:51 Lamp: ParIn -&gt;  300 uml"
</t>
  </si>
  <si>
    <t>18:22:29</t>
  </si>
  <si>
    <t xml:space="preserve">"18:22:51 Flow: Fixed -&gt; 300 umol/s"
</t>
  </si>
  <si>
    <t xml:space="preserve">"18:19:28 Lamp: ParIn -&gt;  150 uml"
</t>
  </si>
  <si>
    <t>18:19:06</t>
  </si>
  <si>
    <t xml:space="preserve">"18:19:28 Flow: Fixed -&gt; 300 umol/s"
</t>
  </si>
  <si>
    <t xml:space="preserve">"18:16:05 Lamp: ParIn -&gt;  100 uml"
</t>
  </si>
  <si>
    <t>18:15:43</t>
  </si>
  <si>
    <t xml:space="preserve">"18:16:05 Flow: Fixed -&gt; 300 umol/s"
</t>
  </si>
  <si>
    <t xml:space="preserve">"18:12:42 Lamp: ParIn -&gt;  50 uml"
</t>
  </si>
  <si>
    <t>18:12:20</t>
  </si>
  <si>
    <t xml:space="preserve">"18:12:42 Flow: Fixed -&gt; 300 umol/s"
</t>
  </si>
  <si>
    <t xml:space="preserve">"18:09:19 Lamp: ParIn -&gt;  25 uml"
</t>
  </si>
  <si>
    <t>18:08:57</t>
  </si>
  <si>
    <t xml:space="preserve">"18:09:19 Flow: Fixed -&gt; 300 umol/s"
</t>
  </si>
  <si>
    <t xml:space="preserve">"18:05:56 Lamp: ParIn -&gt;  0 uml"
</t>
  </si>
  <si>
    <t xml:space="preserve">"18:05:56 Flow: Fixed -&gt; 300 umol/s"
</t>
  </si>
  <si>
    <t xml:space="preserve">"18:05:56 Coolers: Off"
</t>
  </si>
  <si>
    <t xml:space="preserve">"18:05:56 CO2 Mixer: CO2R -&gt; 400 uml"
</t>
  </si>
  <si>
    <t xml:space="preserve">"18:05:55 Lamp: Off"
</t>
  </si>
  <si>
    <t xml:space="preserve">"18:05:51 Launched AutoProg /User/Configs/AutoProgs/LightCurve2"
</t>
  </si>
  <si>
    <t>Sat Jun 27 2020 18:05:50</t>
  </si>
  <si>
    <t xml:space="preserve">"20:18:18 Flow: Fixed -&gt; 300 umol/s"
</t>
  </si>
  <si>
    <t xml:space="preserve">"20:18:18 Coolers: Off"
</t>
  </si>
  <si>
    <t xml:space="preserve">"20:18:18 CO2 Mixer: CO2R -&gt; 400 uml"
</t>
  </si>
  <si>
    <t xml:space="preserve">"20:18:18 Lamp: ParIn -&gt;  2000 uml"
</t>
  </si>
  <si>
    <t>20:17:56</t>
  </si>
  <si>
    <t xml:space="preserve">"20:14:55 Lamp: ParIn -&gt;  2000 uml"
</t>
  </si>
  <si>
    <t>20:14:33</t>
  </si>
  <si>
    <t xml:space="preserve">"20:14:55 Flow: Fixed -&gt; 300 umol/s"
</t>
  </si>
  <si>
    <t xml:space="preserve">"20:11:32 Lamp: ParIn -&gt;  1600 uml"
</t>
  </si>
  <si>
    <t>20:11:09</t>
  </si>
  <si>
    <t xml:space="preserve">"20:11:32 Flow: Fixed -&gt; 300 umol/s"
</t>
  </si>
  <si>
    <t xml:space="preserve">"20:08:08 Lamp: ParIn -&gt;  1250 uml"
</t>
  </si>
  <si>
    <t>20:07:45</t>
  </si>
  <si>
    <t xml:space="preserve">"20:08:07 Flow: Fixed -&gt; 300 umol/s"
</t>
  </si>
  <si>
    <t xml:space="preserve">"20:04:44 Lamp: ParIn -&gt;  1000 uml"
</t>
  </si>
  <si>
    <t>20:04:22</t>
  </si>
  <si>
    <t xml:space="preserve">"20:04:44 Flow: Fixed -&gt; 300 umol/s"
</t>
  </si>
  <si>
    <t xml:space="preserve">"20:01:21 Lamp: ParIn -&gt;  750 uml"
</t>
  </si>
  <si>
    <t>20:00:58</t>
  </si>
  <si>
    <t xml:space="preserve">"20:01:21 Flow: Fixed -&gt; 300 umol/s"
</t>
  </si>
  <si>
    <t xml:space="preserve">"19:57:57 Lamp: ParIn -&gt;  500 uml"
</t>
  </si>
  <si>
    <t>19:57:34</t>
  </si>
  <si>
    <t xml:space="preserve">"19:57:56 Flow: Fixed -&gt; 300 umol/s"
</t>
  </si>
  <si>
    <t xml:space="preserve">"19:54:33 Lamp: ParIn -&gt;  300 uml"
</t>
  </si>
  <si>
    <t>19:54:11</t>
  </si>
  <si>
    <t xml:space="preserve">"19:54:33 Flow: Fixed -&gt; 300 umol/s"
</t>
  </si>
  <si>
    <t xml:space="preserve">"19:51:10 Lamp: ParIn -&gt;  150 uml"
</t>
  </si>
  <si>
    <t>19:50:47</t>
  </si>
  <si>
    <t xml:space="preserve">"19:51:10 Flow: Fixed -&gt; 300 umol/s"
</t>
  </si>
  <si>
    <t xml:space="preserve">"19:47:46 Lamp: ParIn -&gt;  100 uml"
</t>
  </si>
  <si>
    <t>19:47:23</t>
  </si>
  <si>
    <t xml:space="preserve">"19:47:46 Flow: Fixed -&gt; 300 umol/s"
</t>
  </si>
  <si>
    <t xml:space="preserve">"19:44:21 Lamp: ParIn -&gt;  50 uml"
</t>
  </si>
  <si>
    <t>19:43:59</t>
  </si>
  <si>
    <t xml:space="preserve">"19:44:21 Flow: Fixed -&gt; 300 umol/s"
</t>
  </si>
  <si>
    <t xml:space="preserve">"19:40:58 Lamp: ParIn -&gt;  25 uml"
</t>
  </si>
  <si>
    <t>19:40:36</t>
  </si>
  <si>
    <t xml:space="preserve">"19:40:58 Flow: Fixed -&gt; 300 umol/s"
</t>
  </si>
  <si>
    <t xml:space="preserve">"19:37:35 Lamp: ParIn -&gt;  0 uml"
</t>
  </si>
  <si>
    <t xml:space="preserve">"19:37:35 Flow: Fixed -&gt; 300 umol/s"
</t>
  </si>
  <si>
    <t xml:space="preserve">"19:37:35 Coolers: Off"
</t>
  </si>
  <si>
    <t xml:space="preserve">"19:37:35 CO2 Mixer: CO2R -&gt; 400 uml"
</t>
  </si>
  <si>
    <t xml:space="preserve">"19:37:35 Lamp: Off"
</t>
  </si>
  <si>
    <t xml:space="preserve">"19:36:08 Launched AutoProg /User/Configs/AutoProgs/LightCurve2"
</t>
  </si>
  <si>
    <t>Sat Jun 27 2020 19:36:08</t>
  </si>
  <si>
    <t xml:space="preserve">"19:31:52 Flow: Fixed -&gt; 300 umol/s"
</t>
  </si>
  <si>
    <t xml:space="preserve">"19:31:52 Coolers: Off"
</t>
  </si>
  <si>
    <t xml:space="preserve">"19:31:52 CO2 Mixer: CO2R -&gt; 400 uml"
</t>
  </si>
  <si>
    <t xml:space="preserve">"19:31:52 Lamp: ParIn -&gt;  2000 uml"
</t>
  </si>
  <si>
    <t>19:31:29</t>
  </si>
  <si>
    <t xml:space="preserve">"19:28:28 Lamp: ParIn -&gt;  2000 uml"
</t>
  </si>
  <si>
    <t>19:28:05</t>
  </si>
  <si>
    <t xml:space="preserve">"19:28:28 Flow: Fixed -&gt; 300 umol/s"
</t>
  </si>
  <si>
    <t xml:space="preserve">"19:25:04 Lamp: ParIn -&gt;  1600 uml"
</t>
  </si>
  <si>
    <t>19:24:41</t>
  </si>
  <si>
    <t xml:space="preserve">"19:25:04 Flow: Fixed -&gt; 300 umol/s"
</t>
  </si>
  <si>
    <t xml:space="preserve">"19:21:40 Lamp: ParIn -&gt;  1250 uml"
</t>
  </si>
  <si>
    <t>19:21:17</t>
  </si>
  <si>
    <t xml:space="preserve">"19:21:40 Flow: Fixed -&gt; 300 umol/s"
</t>
  </si>
  <si>
    <t xml:space="preserve">"19:18:16 Lamp: ParIn -&gt;  1000 uml"
</t>
  </si>
  <si>
    <t>19:17:54</t>
  </si>
  <si>
    <t xml:space="preserve">"19:18:16 Flow: Fixed -&gt; 300 umol/s"
</t>
  </si>
  <si>
    <t xml:space="preserve">"19:14:53 Lamp: ParIn -&gt;  750 uml"
</t>
  </si>
  <si>
    <t>19:14:30</t>
  </si>
  <si>
    <t xml:space="preserve">"19:14:53 Flow: Fixed -&gt; 300 umol/s"
</t>
  </si>
  <si>
    <t xml:space="preserve">"19:11:29 Lamp: ParIn -&gt;  500 uml"
</t>
  </si>
  <si>
    <t>19:11:07</t>
  </si>
  <si>
    <t xml:space="preserve">"19:11:29 Flow: Fixed -&gt; 300 umol/s"
</t>
  </si>
  <si>
    <t xml:space="preserve">"19:08:06 Lamp: ParIn -&gt;  300 uml"
</t>
  </si>
  <si>
    <t>19:07:44</t>
  </si>
  <si>
    <t xml:space="preserve">"19:08:06 Flow: Fixed -&gt; 300 umol/s"
</t>
  </si>
  <si>
    <t xml:space="preserve">"19:04:43 Lamp: ParIn -&gt;  150 uml"
</t>
  </si>
  <si>
    <t>19:04:21</t>
  </si>
  <si>
    <t xml:space="preserve">"19:04:43 Flow: Fixed -&gt; 300 umol/s"
</t>
  </si>
  <si>
    <t xml:space="preserve">"19:01:20 Lamp: ParIn -&gt;  100 uml"
</t>
  </si>
  <si>
    <t>19:00:58</t>
  </si>
  <si>
    <t xml:space="preserve">"19:01:20 Flow: Fixed -&gt; 300 umol/s"
</t>
  </si>
  <si>
    <t xml:space="preserve">"18:57:57 Lamp: ParIn -&gt;  50 uml"
</t>
  </si>
  <si>
    <t>18:57:35</t>
  </si>
  <si>
    <t xml:space="preserve">"18:57:57 Flow: Fixed -&gt; 300 umol/s"
</t>
  </si>
  <si>
    <t xml:space="preserve">"18:54:34 Lamp: ParIn -&gt;  25 uml"
</t>
  </si>
  <si>
    <t>18:54:12</t>
  </si>
  <si>
    <t xml:space="preserve">"18:54:34 Flow: Fixed -&gt; 300 umol/s"
</t>
  </si>
  <si>
    <t xml:space="preserve">"18:51:11 Lamp: ParIn -&gt;  0 uml"
</t>
  </si>
  <si>
    <t xml:space="preserve">"18:51:11 Flow: Fixed -&gt; 300 umol/s"
</t>
  </si>
  <si>
    <t xml:space="preserve">"18:51:11 Coolers: Off"
</t>
  </si>
  <si>
    <t xml:space="preserve">"18:51:11 CO2 Mixer: CO2R -&gt; 400 uml"
</t>
  </si>
  <si>
    <t xml:space="preserve">"18:51:11 Lamp: Off"
</t>
  </si>
  <si>
    <t xml:space="preserve">"18:49:41 Launched AutoProg /User/Configs/AutoProgs/LightCurve2"
</t>
  </si>
  <si>
    <t>Sat Jun 27 2020 18:49:41</t>
  </si>
  <si>
    <t xml:space="preserve">"16:46:13 Flow: Fixed -&gt; 300 umol/s"
</t>
  </si>
  <si>
    <t xml:space="preserve">"16:46:13 Coolers: Off"
</t>
  </si>
  <si>
    <t xml:space="preserve">"16:46:13 CO2 Mixer: CO2R -&gt; 400 uml"
</t>
  </si>
  <si>
    <t xml:space="preserve">"16:46:13 Lamp: ParIn -&gt;  2000 uml"
</t>
  </si>
  <si>
    <t>16:45:49</t>
  </si>
  <si>
    <t xml:space="preserve">"16:42:48 Lamp: ParIn -&gt;  2000 uml"
</t>
  </si>
  <si>
    <t>16:42:25</t>
  </si>
  <si>
    <t xml:space="preserve">"16:42:48 Flow: Fixed -&gt; 300 umol/s"
</t>
  </si>
  <si>
    <t xml:space="preserve">"16:39:24 Lamp: ParIn -&gt;  1600 uml"
</t>
  </si>
  <si>
    <t>16:39:01</t>
  </si>
  <si>
    <t xml:space="preserve">"16:39:24 Flow: Fixed -&gt; 300 umol/s"
</t>
  </si>
  <si>
    <t xml:space="preserve">"16:36:00 Lamp: ParIn -&gt;  1250 uml"
</t>
  </si>
  <si>
    <t>16:35:37</t>
  </si>
  <si>
    <t xml:space="preserve">"16:36:00 Flow: Fixed -&gt; 300 umol/s"
</t>
  </si>
  <si>
    <t xml:space="preserve">"16:32:36 Lamp: ParIn -&gt;  1000 uml"
</t>
  </si>
  <si>
    <t>16:32:13</t>
  </si>
  <si>
    <t xml:space="preserve">"16:32:36 Flow: Fixed -&gt; 300 umol/s"
</t>
  </si>
  <si>
    <t xml:space="preserve">"16:29:12 Lamp: ParIn -&gt;  750 uml"
</t>
  </si>
  <si>
    <t>16:28:49</t>
  </si>
  <si>
    <t xml:space="preserve">"16:29:12 Flow: Fixed -&gt; 300 umol/s"
</t>
  </si>
  <si>
    <t xml:space="preserve">"16:25:48 Lamp: ParIn -&gt;  500 uml"
</t>
  </si>
  <si>
    <t>16:25:25</t>
  </si>
  <si>
    <t xml:space="preserve">"16:25:48 Flow: Fixed -&gt; 300 umol/s"
</t>
  </si>
  <si>
    <t xml:space="preserve">"16:22:24 Lamp: ParIn -&gt;  300 uml"
</t>
  </si>
  <si>
    <t>16:22:01</t>
  </si>
  <si>
    <t xml:space="preserve">"16:22:23 Flow: Fixed -&gt; 300 umol/s"
</t>
  </si>
  <si>
    <t xml:space="preserve">"16:19:00 Lamp: ParIn -&gt;  150 uml"
</t>
  </si>
  <si>
    <t>16:18:37</t>
  </si>
  <si>
    <t xml:space="preserve">"16:19:00 Flow: Fixed -&gt; 300 umol/s"
</t>
  </si>
  <si>
    <t xml:space="preserve">"16:15:36 Lamp: ParIn -&gt;  100 uml"
</t>
  </si>
  <si>
    <t>16:15:13</t>
  </si>
  <si>
    <t xml:space="preserve">"16:15:36 Flow: Fixed -&gt; 300 umol/s"
</t>
  </si>
  <si>
    <t xml:space="preserve">"16:12:12 Lamp: ParIn -&gt;  50 uml"
</t>
  </si>
  <si>
    <t>16:11:49</t>
  </si>
  <si>
    <t xml:space="preserve">"16:12:12 Flow: Fixed -&gt; 300 umol/s"
</t>
  </si>
  <si>
    <t xml:space="preserve">"16:08:48 Lamp: ParIn -&gt;  25 uml"
</t>
  </si>
  <si>
    <t>16:08:25</t>
  </si>
  <si>
    <t xml:space="preserve">"16:08:48 Flow: Fixed -&gt; 300 umol/s"
</t>
  </si>
  <si>
    <t xml:space="preserve">"16:05:24 Lamp: ParIn -&gt;  0 uml"
</t>
  </si>
  <si>
    <t xml:space="preserve">"16:05:24 Flow: Fixed -&gt; 300 umol/s"
</t>
  </si>
  <si>
    <t xml:space="preserve">"16:05:24 Coolers: Off"
</t>
  </si>
  <si>
    <t xml:space="preserve">"16:05:24 CO2 Mixer: CO2R -&gt; 400 uml"
</t>
  </si>
  <si>
    <t xml:space="preserve">"16:05:24 Lamp: Off"
</t>
  </si>
  <si>
    <t xml:space="preserve">"16:05:15 Launched AutoProg /User/Configs/AutoProgs/LightCurve2"
</t>
  </si>
  <si>
    <t>HrMchSD</t>
  </si>
  <si>
    <t>CrMchSD</t>
  </si>
  <si>
    <t>HsMchSD</t>
  </si>
  <si>
    <t>CsMchSD</t>
  </si>
  <si>
    <t>/User/Configs/UserPrefs/2x3 LED.xml</t>
  </si>
  <si>
    <t>PSC-1052</t>
  </si>
  <si>
    <t>Thr Jun 25 2020 16:05:15</t>
  </si>
  <si>
    <t>OPEN 6.3.2</t>
  </si>
  <si>
    <t xml:space="preserve">"17:32:17 Flow: Fixed -&gt; 300 umol/s"
</t>
  </si>
  <si>
    <t xml:space="preserve">"17:32:17 Coolers: Off"
</t>
  </si>
  <si>
    <t xml:space="preserve">"17:32:17 CO2 Mixer: CO2R -&gt; 400 uml"
</t>
  </si>
  <si>
    <t xml:space="preserve">"17:32:17 Lamp: ParIn -&gt;  2000 uml"
</t>
  </si>
  <si>
    <t>17:31:54</t>
  </si>
  <si>
    <t xml:space="preserve">"17:28:53 Lamp: ParIn -&gt;  2000 uml"
</t>
  </si>
  <si>
    <t>17:28:30</t>
  </si>
  <si>
    <t xml:space="preserve">"17:28:53 Flow: Fixed -&gt; 300 umol/s"
</t>
  </si>
  <si>
    <t xml:space="preserve">"17:25:29 Lamp: ParIn -&gt;  1600 uml"
</t>
  </si>
  <si>
    <t>17:25:06</t>
  </si>
  <si>
    <t xml:space="preserve">"17:25:28 Flow: Fixed -&gt; 300 umol/s"
</t>
  </si>
  <si>
    <t xml:space="preserve">"17:22:05 Lamp: ParIn -&gt;  1250 uml"
</t>
  </si>
  <si>
    <t>17:21:42</t>
  </si>
  <si>
    <t xml:space="preserve">"17:22:05 Flow: Fixed -&gt; 300 umol/s"
</t>
  </si>
  <si>
    <t xml:space="preserve">"17:18:41 Lamp: ParIn -&gt;  1000 uml"
</t>
  </si>
  <si>
    <t>17:18:18</t>
  </si>
  <si>
    <t xml:space="preserve">"17:18:40 Flow: Fixed -&gt; 300 umol/s"
</t>
  </si>
  <si>
    <t xml:space="preserve">"17:15:17 Lamp: ParIn -&gt;  750 uml"
</t>
  </si>
  <si>
    <t>17:14:55</t>
  </si>
  <si>
    <t xml:space="preserve">"17:15:17 Flow: Fixed -&gt; 300 umol/s"
</t>
  </si>
  <si>
    <t xml:space="preserve">"17:11:54 Lamp: ParIn -&gt;  500 uml"
</t>
  </si>
  <si>
    <t>17:11:31</t>
  </si>
  <si>
    <t xml:space="preserve">"17:11:54 Flow: Fixed -&gt; 300 umol/s"
</t>
  </si>
  <si>
    <t xml:space="preserve">"17:08:30 Lamp: ParIn -&gt;  300 uml"
</t>
  </si>
  <si>
    <t>17:08:07</t>
  </si>
  <si>
    <t xml:space="preserve">"17:08:29 Flow: Fixed -&gt; 300 umol/s"
</t>
  </si>
  <si>
    <t xml:space="preserve">"17:05:06 Lamp: ParIn -&gt;  150 uml"
</t>
  </si>
  <si>
    <t>17:04:44</t>
  </si>
  <si>
    <t xml:space="preserve">"17:05:06 Flow: Fixed -&gt; 300 umol/s"
</t>
  </si>
  <si>
    <t xml:space="preserve">"17:01:43 Lamp: ParIn -&gt;  100 uml"
</t>
  </si>
  <si>
    <t>17:01:20</t>
  </si>
  <si>
    <t xml:space="preserve">"17:01:43 Flow: Fixed -&gt; 300 umol/s"
</t>
  </si>
  <si>
    <t xml:space="preserve">"16:58:19 Lamp: ParIn -&gt;  50 uml"
</t>
  </si>
  <si>
    <t>16:57:56</t>
  </si>
  <si>
    <t xml:space="preserve">"16:58:18 Flow: Fixed -&gt; 300 umol/s"
</t>
  </si>
  <si>
    <t xml:space="preserve">"16:54:55 Lamp: ParIn -&gt;  25 uml"
</t>
  </si>
  <si>
    <t>16:54:33</t>
  </si>
  <si>
    <t xml:space="preserve">"16:54:55 Flow: Fixed -&gt; 300 umol/s"
</t>
  </si>
  <si>
    <t xml:space="preserve">"16:51:32 Lamp: ParIn -&gt;  0 uml"
</t>
  </si>
  <si>
    <t xml:space="preserve">"16:51:32 Flow: Fixed -&gt; 300 umol/s"
</t>
  </si>
  <si>
    <t xml:space="preserve">"16:51:32 Coolers: Off"
</t>
  </si>
  <si>
    <t xml:space="preserve">"16:51:32 CO2 Mixer: CO2R -&gt; 400 uml"
</t>
  </si>
  <si>
    <t xml:space="preserve">"16:51:32 Lamp: Off"
</t>
  </si>
  <si>
    <t xml:space="preserve">"16:51:26 Launched AutoProg /User/Configs/AutoProgs/LightCurve2"
</t>
  </si>
  <si>
    <t>Thr Jun 25 2020 16:51:26</t>
  </si>
  <si>
    <t xml:space="preserve">"13:24:34 Flow: Fixed -&gt; 300 umol/s"
</t>
  </si>
  <si>
    <t xml:space="preserve">"13:24:34 Coolers: Off"
</t>
  </si>
  <si>
    <t xml:space="preserve">"13:24:34 CO2 Mixer: CO2R -&gt; 400 uml"
</t>
  </si>
  <si>
    <t xml:space="preserve">"13:24:34 Lamp: ParIn -&gt;  2000 uml"
</t>
  </si>
  <si>
    <t>13:24:12</t>
  </si>
  <si>
    <t xml:space="preserve">"13:21:11 Lamp: ParIn -&gt;  2000 uml"
</t>
  </si>
  <si>
    <t>13:20:49</t>
  </si>
  <si>
    <t xml:space="preserve">"13:21:11 Flow: Fixed -&gt; 300 umol/s"
</t>
  </si>
  <si>
    <t xml:space="preserve">"13:17:48 Lamp: ParIn -&gt;  1600 uml"
</t>
  </si>
  <si>
    <t>13:17:25</t>
  </si>
  <si>
    <t xml:space="preserve">"13:17:48 Flow: Fixed -&gt; 300 umol/s"
</t>
  </si>
  <si>
    <t xml:space="preserve">"13:14:24 Lamp: ParIn -&gt;  1250 uml"
</t>
  </si>
  <si>
    <t>13:14:01</t>
  </si>
  <si>
    <t xml:space="preserve">"13:14:24 Flow: Fixed -&gt; 300 umol/s"
</t>
  </si>
  <si>
    <t xml:space="preserve">"13:10:59 Lamp: ParIn -&gt;  1000 uml"
</t>
  </si>
  <si>
    <t>13:10:37</t>
  </si>
  <si>
    <t xml:space="preserve">"13:10:59 Flow: Fixed -&gt; 300 umol/s"
</t>
  </si>
  <si>
    <t xml:space="preserve">"13:07:36 Lamp: ParIn -&gt;  750 uml"
</t>
  </si>
  <si>
    <t>13:07:14</t>
  </si>
  <si>
    <t xml:space="preserve">"13:07:36 Flow: Fixed -&gt; 300 umol/s"
</t>
  </si>
  <si>
    <t xml:space="preserve">"13:04:13 Lamp: ParIn -&gt;  500 uml"
</t>
  </si>
  <si>
    <t>13:03:50</t>
  </si>
  <si>
    <t xml:space="preserve">"13:04:13 Flow: Fixed -&gt; 300 umol/s"
</t>
  </si>
  <si>
    <t xml:space="preserve">"13:00:49 Lamp: ParIn -&gt;  300 uml"
</t>
  </si>
  <si>
    <t>13:00:26</t>
  </si>
  <si>
    <t xml:space="preserve">"13:00:48 Flow: Fixed -&gt; 300 umol/s"
</t>
  </si>
  <si>
    <t xml:space="preserve">"12:57:25 Lamp: ParIn -&gt;  150 uml"
</t>
  </si>
  <si>
    <t>12:57:02</t>
  </si>
  <si>
    <t xml:space="preserve">"12:57:25 Flow: Fixed -&gt; 300 umol/s"
</t>
  </si>
  <si>
    <t xml:space="preserve">"12:54:01 Lamp: ParIn -&gt;  100 uml"
</t>
  </si>
  <si>
    <t>12:53:38</t>
  </si>
  <si>
    <t xml:space="preserve">"12:54:01 Flow: Fixed -&gt; 300 umol/s"
</t>
  </si>
  <si>
    <t xml:space="preserve">"12:50:37 Lamp: ParIn -&gt;  50 uml"
</t>
  </si>
  <si>
    <t>12:50:15</t>
  </si>
  <si>
    <t xml:space="preserve">"12:50:37 Flow: Fixed -&gt; 300 umol/s"
</t>
  </si>
  <si>
    <t xml:space="preserve">"12:47:14 Lamp: ParIn -&gt;  25 uml"
</t>
  </si>
  <si>
    <t>12:46:51</t>
  </si>
  <si>
    <t xml:space="preserve">"12:47:14 Flow: Fixed -&gt; 300 umol/s"
</t>
  </si>
  <si>
    <t xml:space="preserve">"12:43:50 Lamp: ParIn -&gt;  0 uml"
</t>
  </si>
  <si>
    <t xml:space="preserve">"12:43:50 Flow: Fixed -&gt; 300 umol/s"
</t>
  </si>
  <si>
    <t xml:space="preserve">"12:43:50 Coolers: Off"
</t>
  </si>
  <si>
    <t xml:space="preserve">"12:43:50 CO2 Mixer: CO2R -&gt; 400 uml"
</t>
  </si>
  <si>
    <t xml:space="preserve">"12:40:00 Launched AutoProg /User/Configs/AutoProgs/LightCurve2"
</t>
  </si>
  <si>
    <t>pls work</t>
  </si>
  <si>
    <t>Thr Jun 25 2020 12:39:59</t>
  </si>
  <si>
    <t xml:space="preserve">"14:14:24 Flow: Fixed -&gt; 300 umol/s"
</t>
  </si>
  <si>
    <t xml:space="preserve">"14:14:24 Coolers: Off"
</t>
  </si>
  <si>
    <t xml:space="preserve">"14:14:24 CO2 Mixer: CO2R -&gt; 400 uml"
</t>
  </si>
  <si>
    <t xml:space="preserve">"14:14:24 Lamp: ParIn -&gt;  2000 uml"
</t>
  </si>
  <si>
    <t>14:14:02</t>
  </si>
  <si>
    <t xml:space="preserve">"14:11:01 Lamp: ParIn -&gt;  2000 uml"
</t>
  </si>
  <si>
    <t>14:10:39</t>
  </si>
  <si>
    <t xml:space="preserve">"14:11:01 Flow: Fixed -&gt; 300 umol/s"
</t>
  </si>
  <si>
    <t xml:space="preserve">"14:07:38 Lamp: ParIn -&gt;  1600 uml"
</t>
  </si>
  <si>
    <t>14:07:16</t>
  </si>
  <si>
    <t xml:space="preserve">"14:07:38 Flow: Fixed -&gt; 300 umol/s"
</t>
  </si>
  <si>
    <t xml:space="preserve">"14:04:15 Lamp: ParIn -&gt;  1250 uml"
</t>
  </si>
  <si>
    <t>14:03:52</t>
  </si>
  <si>
    <t xml:space="preserve">"14:04:15 Flow: Fixed -&gt; 300 umol/s"
</t>
  </si>
  <si>
    <t xml:space="preserve">"14:00:51 Lamp: ParIn -&gt;  1000 uml"
</t>
  </si>
  <si>
    <t>14:00:28</t>
  </si>
  <si>
    <t xml:space="preserve">"14:00:50 Flow: Fixed -&gt; 300 umol/s"
</t>
  </si>
  <si>
    <t xml:space="preserve">"13:57:27 Lamp: ParIn -&gt;  750 uml"
</t>
  </si>
  <si>
    <t>13:57:05</t>
  </si>
  <si>
    <t xml:space="preserve">"13:57:27 Flow: Fixed -&gt; 300 umol/s"
</t>
  </si>
  <si>
    <t xml:space="preserve">"13:54:04 Lamp: ParIn -&gt;  500 uml"
</t>
  </si>
  <si>
    <t>13:53:41</t>
  </si>
  <si>
    <t xml:space="preserve">"13:54:04 Flow: Fixed -&gt; 300 umol/s"
</t>
  </si>
  <si>
    <t xml:space="preserve">"13:50:40 Lamp: ParIn -&gt;  300 uml"
</t>
  </si>
  <si>
    <t>13:50:17</t>
  </si>
  <si>
    <t xml:space="preserve">"13:50:40 Flow: Fixed -&gt; 300 umol/s"
</t>
  </si>
  <si>
    <t xml:space="preserve">"13:47:15 Lamp: ParIn -&gt;  150 uml"
</t>
  </si>
  <si>
    <t>13:46:53</t>
  </si>
  <si>
    <t xml:space="preserve">"13:47:15 Flow: Fixed -&gt; 300 umol/s"
</t>
  </si>
  <si>
    <t xml:space="preserve">"13:43:52 Lamp: ParIn -&gt;  100 uml"
</t>
  </si>
  <si>
    <t>13:43:30</t>
  </si>
  <si>
    <t xml:space="preserve">"13:43:52 Flow: Fixed -&gt; 300 umol/s"
</t>
  </si>
  <si>
    <t xml:space="preserve">"13:40:29 Lamp: ParIn -&gt;  50 uml"
</t>
  </si>
  <si>
    <t>13:40:06</t>
  </si>
  <si>
    <t xml:space="preserve">"13:40:29 Flow: Fixed -&gt; 300 umol/s"
</t>
  </si>
  <si>
    <t xml:space="preserve">"13:37:05 Lamp: ParIn -&gt;  25 uml"
</t>
  </si>
  <si>
    <t>13:36:42</t>
  </si>
  <si>
    <t xml:space="preserve">"13:37:05 Flow: Fixed -&gt; 300 umol/s"
</t>
  </si>
  <si>
    <t xml:space="preserve">"13:33:41 Lamp: ParIn -&gt;  0 uml"
</t>
  </si>
  <si>
    <t xml:space="preserve">"13:33:41 Flow: Fixed -&gt; 300 umol/s"
</t>
  </si>
  <si>
    <t xml:space="preserve">"13:33:41 Coolers: Off"
</t>
  </si>
  <si>
    <t xml:space="preserve">"13:33:41 CO2 Mixer: CO2R -&gt; 400 uml"
</t>
  </si>
  <si>
    <t xml:space="preserve">"13:33:41 Lamp: Off"
</t>
  </si>
  <si>
    <t xml:space="preserve">"13:33:36 Launched AutoProg /User/Configs/AutoProgs/LightCurve2"
</t>
  </si>
  <si>
    <t>Thr Jun 25 2020 13:33:36</t>
  </si>
  <si>
    <t xml:space="preserve">"15:07:43 Flow: Fixed -&gt; 300 umol/s"
</t>
  </si>
  <si>
    <t xml:space="preserve">"15:07:43 Coolers: Off"
</t>
  </si>
  <si>
    <t xml:space="preserve">"15:07:43 CO2 Mixer: CO2R -&gt; 400 uml"
</t>
  </si>
  <si>
    <t xml:space="preserve">"15:07:43 Lamp: ParIn -&gt;  2000 uml"
</t>
  </si>
  <si>
    <t>15:07:20</t>
  </si>
  <si>
    <t xml:space="preserve">"15:04:19 Lamp: ParIn -&gt;  2000 uml"
</t>
  </si>
  <si>
    <t>15:03:56</t>
  </si>
  <si>
    <t xml:space="preserve">"15:04:18 Flow: Fixed -&gt; 300 umol/s"
</t>
  </si>
  <si>
    <t xml:space="preserve">"15:00:55 Lamp: ParIn -&gt;  1600 uml"
</t>
  </si>
  <si>
    <t>15:00:33</t>
  </si>
  <si>
    <t xml:space="preserve">"15:00:55 Flow: Fixed -&gt; 300 umol/s"
</t>
  </si>
  <si>
    <t xml:space="preserve">"14:57:32 Lamp: ParIn -&gt;  1250 uml"
</t>
  </si>
  <si>
    <t>14:57:09</t>
  </si>
  <si>
    <t xml:space="preserve">"14:57:32 Flow: Fixed -&gt; 300 umol/s"
</t>
  </si>
  <si>
    <t xml:space="preserve">"14:54:08 Lamp: ParIn -&gt;  1000 uml"
</t>
  </si>
  <si>
    <t>14:53:45</t>
  </si>
  <si>
    <t xml:space="preserve">"14:54:08 Flow: Fixed -&gt; 300 umol/s"
</t>
  </si>
  <si>
    <t xml:space="preserve">"14:50:44 Lamp: ParIn -&gt;  750 uml"
</t>
  </si>
  <si>
    <t>14:50:21</t>
  </si>
  <si>
    <t xml:space="preserve">"14:50:43 Flow: Fixed -&gt; 300 umol/s"
</t>
  </si>
  <si>
    <t xml:space="preserve">"14:47:20 Lamp: ParIn -&gt;  500 uml"
</t>
  </si>
  <si>
    <t>14:46:58</t>
  </si>
  <si>
    <t xml:space="preserve">"14:47:20 Flow: Fixed -&gt; 300 umol/s"
</t>
  </si>
  <si>
    <t xml:space="preserve">"14:43:57 Lamp: ParIn -&gt;  300 uml"
</t>
  </si>
  <si>
    <t>14:43:34</t>
  </si>
  <si>
    <t xml:space="preserve">"14:43:57 Flow: Fixed -&gt; 300 umol/s"
</t>
  </si>
  <si>
    <t xml:space="preserve">"14:40:33 Lamp: ParIn -&gt;  150 uml"
</t>
  </si>
  <si>
    <t>14:40:10</t>
  </si>
  <si>
    <t xml:space="preserve">"14:40:33 Flow: Fixed -&gt; 300 umol/s"
</t>
  </si>
  <si>
    <t xml:space="preserve">"14:37:09 Lamp: ParIn -&gt;  100 uml"
</t>
  </si>
  <si>
    <t>14:36:46</t>
  </si>
  <si>
    <t xml:space="preserve">"14:37:09 Flow: Fixed -&gt; 300 umol/s"
</t>
  </si>
  <si>
    <t xml:space="preserve">"14:33:45 Lamp: ParIn -&gt;  50 uml"
</t>
  </si>
  <si>
    <t>14:33:22</t>
  </si>
  <si>
    <t xml:space="preserve">"14:33:45 Flow: Fixed -&gt; 300 umol/s"
</t>
  </si>
  <si>
    <t xml:space="preserve">"14:30:21 Lamp: ParIn -&gt;  25 uml"
</t>
  </si>
  <si>
    <t>14:29:58</t>
  </si>
  <si>
    <t xml:space="preserve">"14:30:21 Flow: Fixed -&gt; 300 umol/s"
</t>
  </si>
  <si>
    <t xml:space="preserve">"14:26:57 Lamp: ParIn -&gt;  0 uml"
</t>
  </si>
  <si>
    <t xml:space="preserve">"14:26:57 Flow: Fixed -&gt; 300 umol/s"
</t>
  </si>
  <si>
    <t xml:space="preserve">"14:26:57 Coolers: Off"
</t>
  </si>
  <si>
    <t xml:space="preserve">"14:26:57 CO2 Mixer: CO2R -&gt; 400 uml"
</t>
  </si>
  <si>
    <t xml:space="preserve">"14:26:57 Lamp: Off"
</t>
  </si>
  <si>
    <t xml:space="preserve">"14:26:53 Launched AutoProg /User/Configs/AutoProgs/LightCurve2"
</t>
  </si>
  <si>
    <t>Thr Jun 25 2020 14:26:53</t>
  </si>
  <si>
    <t xml:space="preserve">"18:28:04 Flow: Fixed -&gt; 300 umol/s"
</t>
  </si>
  <si>
    <t xml:space="preserve">"18:28:04 Coolers: Off"
</t>
  </si>
  <si>
    <t xml:space="preserve">"18:28:04 CO2 Mixer: CO2R -&gt; 400 uml"
</t>
  </si>
  <si>
    <t xml:space="preserve">"18:28:04 Lamp: ParIn -&gt;  2000 uml"
</t>
  </si>
  <si>
    <t>18:27:42</t>
  </si>
  <si>
    <t xml:space="preserve">"18:24:41 Lamp: ParIn -&gt;  2000 uml"
</t>
  </si>
  <si>
    <t>18:24:19</t>
  </si>
  <si>
    <t xml:space="preserve">"18:24:41 Flow: Fixed -&gt; 300 umol/s"
</t>
  </si>
  <si>
    <t xml:space="preserve">"18:21:18 Lamp: ParIn -&gt;  1600 uml"
</t>
  </si>
  <si>
    <t>18:20:56</t>
  </si>
  <si>
    <t xml:space="preserve">"18:21:18 Flow: Fixed -&gt; 300 umol/s"
</t>
  </si>
  <si>
    <t xml:space="preserve">"18:17:55 Lamp: ParIn -&gt;  1250 uml"
</t>
  </si>
  <si>
    <t>18:17:33</t>
  </si>
  <si>
    <t xml:space="preserve">"18:17:55 Flow: Fixed -&gt; 300 umol/s"
</t>
  </si>
  <si>
    <t xml:space="preserve">"18:14:32 Lamp: ParIn -&gt;  1000 uml"
</t>
  </si>
  <si>
    <t>18:14:10</t>
  </si>
  <si>
    <t xml:space="preserve">"18:14:32 Flow: Fixed -&gt; 300 umol/s"
</t>
  </si>
  <si>
    <t xml:space="preserve">"18:11:09 Lamp: ParIn -&gt;  750 uml"
</t>
  </si>
  <si>
    <t>18:10:47</t>
  </si>
  <si>
    <t xml:space="preserve">"18:11:09 Flow: Fixed -&gt; 300 umol/s"
</t>
  </si>
  <si>
    <t xml:space="preserve">"18:07:46 Lamp: ParIn -&gt;  500 uml"
</t>
  </si>
  <si>
    <t>18:07:24</t>
  </si>
  <si>
    <t xml:space="preserve">"18:07:46 Flow: Fixed -&gt; 300 umol/s"
</t>
  </si>
  <si>
    <t xml:space="preserve">"18:04:23 Lamp: ParIn -&gt;  300 uml"
</t>
  </si>
  <si>
    <t>18:04:01</t>
  </si>
  <si>
    <t xml:space="preserve">"18:04:23 Flow: Fixed -&gt; 300 umol/s"
</t>
  </si>
  <si>
    <t xml:space="preserve">"18:01:00 Lamp: ParIn -&gt;  150 uml"
</t>
  </si>
  <si>
    <t>18:00:39</t>
  </si>
  <si>
    <t xml:space="preserve">"18:01:00 Flow: Fixed -&gt; 300 umol/s"
</t>
  </si>
  <si>
    <t xml:space="preserve">"17:57:38 Lamp: ParIn -&gt;  100 uml"
</t>
  </si>
  <si>
    <t>17:57:16</t>
  </si>
  <si>
    <t xml:space="preserve">"17:57:38 Flow: Fixed -&gt; 300 umol/s"
</t>
  </si>
  <si>
    <t xml:space="preserve">"17:54:15 Lamp: ParIn -&gt;  50 uml"
</t>
  </si>
  <si>
    <t>17:53:53</t>
  </si>
  <si>
    <t xml:space="preserve">"17:54:14 Flow: Fixed -&gt; 300 umol/s"
</t>
  </si>
  <si>
    <t xml:space="preserve">"17:50:52 Lamp: ParIn -&gt;  25 uml"
</t>
  </si>
  <si>
    <t>17:50:30</t>
  </si>
  <si>
    <t xml:space="preserve">"17:50:52 Flow: Fixed -&gt; 300 umol/s"
</t>
  </si>
  <si>
    <t xml:space="preserve">"17:47:29 Lamp: ParIn -&gt;  0 uml"
</t>
  </si>
  <si>
    <t xml:space="preserve">"17:47:29 Flow: Fixed -&gt; 300 umol/s"
</t>
  </si>
  <si>
    <t xml:space="preserve">"17:47:29 Coolers: Off"
</t>
  </si>
  <si>
    <t xml:space="preserve">"17:47:29 CO2 Mixer: CO2R -&gt; 400 uml"
</t>
  </si>
  <si>
    <t xml:space="preserve">"17:47:29 Lamp: Off"
</t>
  </si>
  <si>
    <t xml:space="preserve">"17:45:25 Launched AutoProg /User/Configs/AutoProgs/LightCurve2"
</t>
  </si>
  <si>
    <t>/User/Configs/UserPrefs/LED2x3.xml</t>
  </si>
  <si>
    <t>PSC-2325</t>
  </si>
  <si>
    <t>Fri Jun 26 2020 17:45:24</t>
  </si>
  <si>
    <t xml:space="preserve">"19:56:53 Flow: Fixed -&gt; 300 umol/s"
</t>
  </si>
  <si>
    <t xml:space="preserve">"19:56:53 Coolers: Off"
</t>
  </si>
  <si>
    <t xml:space="preserve">"19:56:53 CO2 Mixer: CO2R -&gt; 400 uml"
</t>
  </si>
  <si>
    <t xml:space="preserve">"19:56:52 Lamp: ParIn -&gt;  2000 uml"
</t>
  </si>
  <si>
    <t>19:56:31</t>
  </si>
  <si>
    <t xml:space="preserve">"19:56:52 Flow: Fixed -&gt; 300 umol/s"
</t>
  </si>
  <si>
    <t xml:space="preserve">"19:53:30 Lamp: ParIn -&gt;  2000 uml"
</t>
  </si>
  <si>
    <t>19:53:08</t>
  </si>
  <si>
    <t xml:space="preserve">"19:53:30 Flow: Fixed -&gt; 300 umol/s"
</t>
  </si>
  <si>
    <t xml:space="preserve">"19:50:07 Lamp: ParIn -&gt;  1600 uml"
</t>
  </si>
  <si>
    <t>19:49:45</t>
  </si>
  <si>
    <t xml:space="preserve">"19:50:06 Flow: Fixed -&gt; 300 umol/s"
</t>
  </si>
  <si>
    <t xml:space="preserve">"19:46:44 Lamp: ParIn -&gt;  1250 uml"
</t>
  </si>
  <si>
    <t>19:46:23</t>
  </si>
  <si>
    <t xml:space="preserve">"19:46:44 Flow: Fixed -&gt; 300 umol/s"
</t>
  </si>
  <si>
    <t xml:space="preserve">"19:43:22 Lamp: ParIn -&gt;  1000 uml"
</t>
  </si>
  <si>
    <t>19:43:00</t>
  </si>
  <si>
    <t xml:space="preserve">"19:43:22 Flow: Fixed -&gt; 300 umol/s"
</t>
  </si>
  <si>
    <t xml:space="preserve">"19:39:59 Lamp: ParIn -&gt;  750 uml"
</t>
  </si>
  <si>
    <t>19:39:37</t>
  </si>
  <si>
    <t xml:space="preserve">"19:39:58 Flow: Fixed -&gt; 300 umol/s"
</t>
  </si>
  <si>
    <t xml:space="preserve">"19:36:36 Lamp: ParIn -&gt;  500 uml"
</t>
  </si>
  <si>
    <t>19:36:15</t>
  </si>
  <si>
    <t xml:space="preserve">"19:36:36 Flow: Fixed -&gt; 300 umol/s"
</t>
  </si>
  <si>
    <t xml:space="preserve">"19:33:14 Lamp: ParIn -&gt;  300 uml"
</t>
  </si>
  <si>
    <t>19:32:52</t>
  </si>
  <si>
    <t xml:space="preserve">"19:33:14 Flow: Fixed -&gt; 300 umol/s"
</t>
  </si>
  <si>
    <t xml:space="preserve">"19:29:51 Lamp: ParIn -&gt;  150 uml"
</t>
  </si>
  <si>
    <t>19:29:29</t>
  </si>
  <si>
    <t xml:space="preserve">"19:29:50 Flow: Fixed -&gt; 300 umol/s"
</t>
  </si>
  <si>
    <t xml:space="preserve">"19:26:28 Lamp: ParIn -&gt;  100 uml"
</t>
  </si>
  <si>
    <t>19:26:06</t>
  </si>
  <si>
    <t xml:space="preserve">"19:26:27 Flow: Fixed -&gt; 300 umol/s"
</t>
  </si>
  <si>
    <t xml:space="preserve">"19:23:05 Lamp: ParIn -&gt;  50 uml"
</t>
  </si>
  <si>
    <t>19:22:43</t>
  </si>
  <si>
    <t xml:space="preserve">"19:23:05 Flow: Fixed -&gt; 300 umol/s"
</t>
  </si>
  <si>
    <t xml:space="preserve">"19:19:42 Lamp: ParIn -&gt;  25 uml"
</t>
  </si>
  <si>
    <t>19:19:20</t>
  </si>
  <si>
    <t xml:space="preserve">"19:19:41 Flow: Fixed -&gt; 300 umol/s"
</t>
  </si>
  <si>
    <t xml:space="preserve">"19:16:19 Lamp: ParIn -&gt;  0 uml"
</t>
  </si>
  <si>
    <t xml:space="preserve">"19:16:19 Flow: Fixed -&gt; 300 umol/s"
</t>
  </si>
  <si>
    <t xml:space="preserve">"19:16:19 Coolers: Off"
</t>
  </si>
  <si>
    <t xml:space="preserve">"19:16:19 CO2 Mixer: CO2R -&gt; 400 uml"
</t>
  </si>
  <si>
    <t xml:space="preserve">"19:16:19 Lamp: Off"
</t>
  </si>
  <si>
    <t xml:space="preserve">"19:16:17 Launched AutoProg /User/Configs/AutoProgs/LightCurve2"
</t>
  </si>
  <si>
    <t>Fri Jun 26 2020 19:16:17</t>
  </si>
  <si>
    <t xml:space="preserve">"19:14:52 Flow: Fixed -&gt; 300 umol/s"
</t>
  </si>
  <si>
    <t xml:space="preserve">"19:14:52 Coolers: Off"
</t>
  </si>
  <si>
    <t xml:space="preserve">"19:14:52 CO2 Mixer: CO2R -&gt; 400 uml"
</t>
  </si>
  <si>
    <t xml:space="preserve">"19:14:52 Lamp: ParIn -&gt;  2000 uml"
</t>
  </si>
  <si>
    <t xml:space="preserve">"19:14:51 Flow: Fixed -&gt; 300 umol/s"
</t>
  </si>
  <si>
    <t xml:space="preserve">"19:11:29 Lamp: ParIn -&gt;  2000 uml"
</t>
  </si>
  <si>
    <t>19:11:08</t>
  </si>
  <si>
    <t xml:space="preserve">"19:08:07 Lamp: ParIn -&gt;  1600 uml"
</t>
  </si>
  <si>
    <t>19:07:45</t>
  </si>
  <si>
    <t xml:space="preserve">"19:08:07 Flow: Fixed -&gt; 300 umol/s"
</t>
  </si>
  <si>
    <t xml:space="preserve">"19:08:06 Warning! Large Deltas in match: CO2=-19.9, H2O=0.02"
</t>
  </si>
  <si>
    <t xml:space="preserve">"19:04:44 Lamp: ParIn -&gt;  1250 uml"
</t>
  </si>
  <si>
    <t>19:04:22</t>
  </si>
  <si>
    <t xml:space="preserve">"19:01:21 Lamp: ParIn -&gt;  1000 uml"
</t>
  </si>
  <si>
    <t>19:01:00</t>
  </si>
  <si>
    <t xml:space="preserve">"19:01:21 Flow: Fixed -&gt; 300 umol/s"
</t>
  </si>
  <si>
    <t xml:space="preserve">"18:57:59 Lamp: ParIn -&gt;  750 uml"
</t>
  </si>
  <si>
    <t>18:57:38</t>
  </si>
  <si>
    <t xml:space="preserve">"18:57:59 Flow: Fixed -&gt; 300 umol/s"
</t>
  </si>
  <si>
    <t xml:space="preserve">"18:54:37 Lamp: ParIn -&gt;  500 uml"
</t>
  </si>
  <si>
    <t>18:54:15</t>
  </si>
  <si>
    <t xml:space="preserve">"18:54:37 Flow: Fixed -&gt; 300 umol/s"
</t>
  </si>
  <si>
    <t xml:space="preserve">"18:51:14 Lamp: ParIn -&gt;  300 uml"
</t>
  </si>
  <si>
    <t>18:50:52</t>
  </si>
  <si>
    <t xml:space="preserve">"18:51:13 Flow: Fixed -&gt; 300 umol/s"
</t>
  </si>
  <si>
    <t xml:space="preserve">"18:47:51 Lamp: ParIn -&gt;  150 uml"
</t>
  </si>
  <si>
    <t>18:47:30</t>
  </si>
  <si>
    <t xml:space="preserve">"18:47:51 Flow: Fixed -&gt; 300 umol/s"
</t>
  </si>
  <si>
    <t xml:space="preserve">"18:44:29 Lamp: ParIn -&gt;  100 uml"
</t>
  </si>
  <si>
    <t>18:44:07</t>
  </si>
  <si>
    <t xml:space="preserve">"18:44:29 Flow: Fixed -&gt; 300 umol/s"
</t>
  </si>
  <si>
    <t xml:space="preserve">"18:41:06 Lamp: ParIn -&gt;  50 uml"
</t>
  </si>
  <si>
    <t>18:40:44</t>
  </si>
  <si>
    <t xml:space="preserve">"18:41:05 Flow: Fixed -&gt; 300 umol/s"
</t>
  </si>
  <si>
    <t xml:space="preserve">"18:37:42 Lamp: ParIn -&gt;  25 uml"
</t>
  </si>
  <si>
    <t>18:37:21</t>
  </si>
  <si>
    <t xml:space="preserve">"18:37:42 Flow: Fixed -&gt; 300 umol/s"
</t>
  </si>
  <si>
    <t xml:space="preserve">"18:34:20 Lamp: ParIn -&gt;  0 uml"
</t>
  </si>
  <si>
    <t xml:space="preserve">"18:34:20 Flow: Fixed -&gt; 300 umol/s"
</t>
  </si>
  <si>
    <t xml:space="preserve">"18:34:20 Coolers: Off"
</t>
  </si>
  <si>
    <t xml:space="preserve">"18:34:20 CO2 Mixer: CO2R -&gt; 400 uml"
</t>
  </si>
  <si>
    <t xml:space="preserve">"18:34:19 Lamp: Off"
</t>
  </si>
  <si>
    <t xml:space="preserve">"18:29:44 Launched AutoProg /User/Configs/AutoProgs/LightCurve2"
</t>
  </si>
  <si>
    <t>Fri Jun 26 2020 18:29:43</t>
  </si>
  <si>
    <t xml:space="preserve">"16:09:16 Flow: Fixed -&gt; 300 umol/s"
</t>
  </si>
  <si>
    <t xml:space="preserve">"16:09:16 Coolers: Off"
</t>
  </si>
  <si>
    <t xml:space="preserve">"16:09:16 CO2 Mixer: CO2R -&gt; 400 uml"
</t>
  </si>
  <si>
    <t xml:space="preserve">"16:09:16 Lamp: ParIn -&gt;  2000 uml"
</t>
  </si>
  <si>
    <t>16:08:54</t>
  </si>
  <si>
    <t xml:space="preserve">"16:05:53 Lamp: ParIn -&gt;  2000 uml"
</t>
  </si>
  <si>
    <t>16:05:31</t>
  </si>
  <si>
    <t xml:space="preserve">"16:05:53 Flow: Fixed -&gt; 300 umol/s"
</t>
  </si>
  <si>
    <t xml:space="preserve">"16:02:30 Lamp: ParIn -&gt;  1600 uml"
</t>
  </si>
  <si>
    <t>16:02:08</t>
  </si>
  <si>
    <t xml:space="preserve">"16:02:29 Flow: Fixed -&gt; 300 umol/s"
</t>
  </si>
  <si>
    <t xml:space="preserve">"15:59:07 Lamp: ParIn -&gt;  1250 uml"
</t>
  </si>
  <si>
    <t>15:58:46</t>
  </si>
  <si>
    <t xml:space="preserve">"15:59:07 Flow: Fixed -&gt; 300 umol/s"
</t>
  </si>
  <si>
    <t xml:space="preserve">"15:55:45 Lamp: ParIn -&gt;  1000 uml"
</t>
  </si>
  <si>
    <t>15:55:23</t>
  </si>
  <si>
    <t xml:space="preserve">"15:55:45 Flow: Fixed -&gt; 300 umol/s"
</t>
  </si>
  <si>
    <t xml:space="preserve">"15:52:22 Lamp: ParIn -&gt;  750 uml"
</t>
  </si>
  <si>
    <t>15:52:00</t>
  </si>
  <si>
    <t xml:space="preserve">"15:52:22 Flow: Fixed -&gt; 300 umol/s"
</t>
  </si>
  <si>
    <t xml:space="preserve">"15:48:59 Lamp: ParIn -&gt;  500 uml"
</t>
  </si>
  <si>
    <t>15:48:37</t>
  </si>
  <si>
    <t xml:space="preserve">"15:48:58 Flow: Fixed -&gt; 300 umol/s"
</t>
  </si>
  <si>
    <t xml:space="preserve">"15:45:36 Lamp: ParIn -&gt;  300 uml"
</t>
  </si>
  <si>
    <t>15:45:15</t>
  </si>
  <si>
    <t xml:space="preserve">"15:45:36 Flow: Fixed -&gt; 300 umol/s"
</t>
  </si>
  <si>
    <t xml:space="preserve">"15:42:14 Lamp: ParIn -&gt;  150 uml"
</t>
  </si>
  <si>
    <t>15:41:53</t>
  </si>
  <si>
    <t xml:space="preserve">"15:42:14 Flow: Fixed -&gt; 300 umol/s"
</t>
  </si>
  <si>
    <t xml:space="preserve">"15:38:52 Lamp: ParIn -&gt;  100 uml"
</t>
  </si>
  <si>
    <t>15:38:30</t>
  </si>
  <si>
    <t xml:space="preserve">"15:38:52 Flow: Fixed -&gt; 300 umol/s"
</t>
  </si>
  <si>
    <t xml:space="preserve">"15:35:29 Lamp: ParIn -&gt;  50 uml"
</t>
  </si>
  <si>
    <t>15:35:07</t>
  </si>
  <si>
    <t xml:space="preserve">"15:35:28 Flow: Fixed -&gt; 300 umol/s"
</t>
  </si>
  <si>
    <t xml:space="preserve">"15:32:06 Lamp: ParIn -&gt;  25 uml"
</t>
  </si>
  <si>
    <t>15:31:44</t>
  </si>
  <si>
    <t xml:space="preserve">"15:32:05 Flow: Fixed -&gt; 300 umol/s"
</t>
  </si>
  <si>
    <t xml:space="preserve">"15:28:43 Lamp: ParIn -&gt;  0 uml"
</t>
  </si>
  <si>
    <t xml:space="preserve">"15:28:43 Flow: Fixed -&gt; 300 umol/s"
</t>
  </si>
  <si>
    <t xml:space="preserve">"15:28:43 Coolers: Off"
</t>
  </si>
  <si>
    <t xml:space="preserve">"15:28:43 CO2 Mixer: CO2R -&gt; 400 uml"
</t>
  </si>
  <si>
    <t xml:space="preserve">"15:28:43 Lamp: Off"
</t>
  </si>
  <si>
    <t xml:space="preserve">"15:28:39 Launched AutoProg /User/Configs/AutoProgs/LightCurve2"
</t>
  </si>
  <si>
    <t>Fri Jun 26 2020 15:28:39</t>
  </si>
  <si>
    <t xml:space="preserve">"16:55:18 Flow: Fixed -&gt; 300 umol/s"
</t>
  </si>
  <si>
    <t xml:space="preserve">"16:55:18 Coolers: Off"
</t>
  </si>
  <si>
    <t xml:space="preserve">"16:55:18 CO2 Mixer: CO2R -&gt; 400 uml"
</t>
  </si>
  <si>
    <t xml:space="preserve">"16:55:18 Lamp: ParIn -&gt;  2000 uml"
</t>
  </si>
  <si>
    <t>16:54:56</t>
  </si>
  <si>
    <t xml:space="preserve">"16:55:17 Flow: Fixed -&gt; 300 umol/s"
</t>
  </si>
  <si>
    <t xml:space="preserve">"16:51:55 Lamp: ParIn -&gt;  2000 uml"
</t>
  </si>
  <si>
    <t>16:51:33</t>
  </si>
  <si>
    <t xml:space="preserve">"16:51:54 Flow: Fixed -&gt; 300 umol/s"
</t>
  </si>
  <si>
    <t xml:space="preserve">"16:48:32 Lamp: ParIn -&gt;  1600 uml"
</t>
  </si>
  <si>
    <t>16:48:11</t>
  </si>
  <si>
    <t xml:space="preserve">"16:48:32 Flow: Fixed -&gt; 300 umol/s"
</t>
  </si>
  <si>
    <t xml:space="preserve">"16:45:10 Lamp: ParIn -&gt;  1250 uml"
</t>
  </si>
  <si>
    <t>16:44:48</t>
  </si>
  <si>
    <t xml:space="preserve">"16:45:10 Flow: Fixed -&gt; 300 umol/s"
</t>
  </si>
  <si>
    <t xml:space="preserve">"16:41:47 Lamp: ParIn -&gt;  1000 uml"
</t>
  </si>
  <si>
    <t>16:41:25</t>
  </si>
  <si>
    <t xml:space="preserve">"16:41:46 Flow: Fixed -&gt; 300 umol/s"
</t>
  </si>
  <si>
    <t xml:space="preserve">"16:38:23 Lamp: ParIn -&gt;  750 uml"
</t>
  </si>
  <si>
    <t>16:38:02</t>
  </si>
  <si>
    <t xml:space="preserve">"16:38:23 Flow: Fixed -&gt; 300 umol/s"
</t>
  </si>
  <si>
    <t xml:space="preserve">"16:35:01 Lamp: ParIn -&gt;  500 uml"
</t>
  </si>
  <si>
    <t>16:34:40</t>
  </si>
  <si>
    <t xml:space="preserve">"16:35:01 Flow: Fixed -&gt; 300 umol/s"
</t>
  </si>
  <si>
    <t xml:space="preserve">"16:31:39 Lamp: ParIn -&gt;  300 uml"
</t>
  </si>
  <si>
    <t>16:31:17</t>
  </si>
  <si>
    <t xml:space="preserve">"16:31:38 Flow: Fixed -&gt; 300 umol/s"
</t>
  </si>
  <si>
    <t xml:space="preserve">"16:28:16 Lamp: ParIn -&gt;  150 uml"
</t>
  </si>
  <si>
    <t>16:27:55</t>
  </si>
  <si>
    <t xml:space="preserve">"16:28:16 Flow: Fixed -&gt; 300 umol/s"
</t>
  </si>
  <si>
    <t xml:space="preserve">"16:24:54 Lamp: ParIn -&gt;  100 uml"
</t>
  </si>
  <si>
    <t>16:24:32</t>
  </si>
  <si>
    <t xml:space="preserve">"16:24:54 Flow: Fixed -&gt; 300 umol/s"
</t>
  </si>
  <si>
    <t xml:space="preserve">"16:21:31 Lamp: ParIn -&gt;  50 uml"
</t>
  </si>
  <si>
    <t>16:21:09</t>
  </si>
  <si>
    <t xml:space="preserve">"16:21:31 Flow: Fixed -&gt; 300 umol/s"
</t>
  </si>
  <si>
    <t xml:space="preserve">"16:18:08 Lamp: ParIn -&gt;  25 uml"
</t>
  </si>
  <si>
    <t>16:17:46</t>
  </si>
  <si>
    <t xml:space="preserve">"16:18:07 Flow: Fixed -&gt; 300 umol/s"
</t>
  </si>
  <si>
    <t xml:space="preserve">"16:14:45 Lamp: ParIn -&gt;  0 uml"
</t>
  </si>
  <si>
    <t xml:space="preserve">"16:14:45 Flow: Fixed -&gt; 300 umol/s"
</t>
  </si>
  <si>
    <t xml:space="preserve">"16:14:45 Coolers: Off"
</t>
  </si>
  <si>
    <t xml:space="preserve">"16:14:45 CO2 Mixer: CO2R -&gt; 400 uml"
</t>
  </si>
  <si>
    <t xml:space="preserve">"16:14:45 Lamp: Off"
</t>
  </si>
  <si>
    <t xml:space="preserve">"16:14:42 Launched AutoProg /User/Configs/AutoProgs/LightCurve2"
</t>
  </si>
  <si>
    <t>Fri Jun 26 2020 16:14:41</t>
  </si>
  <si>
    <t xml:space="preserve">"15:49:28 Flow: Fixed -&gt; 300 umol/s"
</t>
  </si>
  <si>
    <t xml:space="preserve">"15:49:28 Coolers: Off"
</t>
  </si>
  <si>
    <t xml:space="preserve">"15:49:28 CO2 Mixer: CO2R -&gt; 400 uml"
</t>
  </si>
  <si>
    <t xml:space="preserve">"15:49:28 Lamp: ParIn -&gt;  2000 uml"
</t>
  </si>
  <si>
    <t>15:49:06</t>
  </si>
  <si>
    <t xml:space="preserve">"15:46:05 Lamp: ParIn -&gt;  2000 uml"
</t>
  </si>
  <si>
    <t>15:45:43</t>
  </si>
  <si>
    <t xml:space="preserve">"15:46:05 Flow: Fixed -&gt; 300 umol/s"
</t>
  </si>
  <si>
    <t xml:space="preserve">"15:42:41 Lamp: ParIn -&gt;  1600 uml"
</t>
  </si>
  <si>
    <t>15:42:20</t>
  </si>
  <si>
    <t xml:space="preserve">"15:42:41 Flow: Fixed -&gt; 300 umol/s"
</t>
  </si>
  <si>
    <t xml:space="preserve">"15:39:19 Lamp: ParIn -&gt;  1250 uml"
</t>
  </si>
  <si>
    <t>15:38:58</t>
  </si>
  <si>
    <t xml:space="preserve">"15:39:19 Flow: Fixed -&gt; 300 umol/s"
</t>
  </si>
  <si>
    <t xml:space="preserve">"15:35:57 Lamp: ParIn -&gt;  1000 uml"
</t>
  </si>
  <si>
    <t>15:35:35</t>
  </si>
  <si>
    <t xml:space="preserve">"15:35:57 Flow: Fixed -&gt; 300 umol/s"
</t>
  </si>
  <si>
    <t xml:space="preserve">"15:32:34 Lamp: ParIn -&gt;  750 uml"
</t>
  </si>
  <si>
    <t>15:32:12</t>
  </si>
  <si>
    <t xml:space="preserve">"15:32:34 Flow: Fixed -&gt; 300 umol/s"
</t>
  </si>
  <si>
    <t xml:space="preserve">"15:29:11 Lamp: ParIn -&gt;  500 uml"
</t>
  </si>
  <si>
    <t>15:28:49</t>
  </si>
  <si>
    <t xml:space="preserve">"15:29:11 Flow: Fixed -&gt; 300 umol/s"
</t>
  </si>
  <si>
    <t xml:space="preserve">"15:25:48 Lamp: ParIn -&gt;  300 uml"
</t>
  </si>
  <si>
    <t>15:25:26</t>
  </si>
  <si>
    <t xml:space="preserve">"15:25:48 Flow: Fixed -&gt; 300 umol/s"
</t>
  </si>
  <si>
    <t xml:space="preserve">"15:22:25 Lamp: ParIn -&gt;  150 uml"
</t>
  </si>
  <si>
    <t>15:22:03</t>
  </si>
  <si>
    <t xml:space="preserve">"15:22:25 Flow: Fixed -&gt; 300 umol/s"
</t>
  </si>
  <si>
    <t xml:space="preserve">"15:19:02 Lamp: ParIn -&gt;  100 uml"
</t>
  </si>
  <si>
    <t>15:18:40</t>
  </si>
  <si>
    <t xml:space="preserve">"15:19:02 Flow: Fixed -&gt; 300 umol/s"
</t>
  </si>
  <si>
    <t xml:space="preserve">"15:15:39 Lamp: ParIn -&gt;  50 uml"
</t>
  </si>
  <si>
    <t>15:15:17</t>
  </si>
  <si>
    <t xml:space="preserve">"15:15:39 Flow: Fixed -&gt; 300 umol/s"
</t>
  </si>
  <si>
    <t xml:space="preserve">"15:12:16 Lamp: ParIn -&gt;  25 uml"
</t>
  </si>
  <si>
    <t>15:11:54</t>
  </si>
  <si>
    <t xml:space="preserve">"15:12:16 Flow: Fixed -&gt; 300 umol/s"
</t>
  </si>
  <si>
    <t xml:space="preserve">"15:08:53 Lamp: ParIn -&gt;  0 uml"
</t>
  </si>
  <si>
    <t xml:space="preserve">"15:08:53 Flow: Fixed -&gt; 300 umol/s"
</t>
  </si>
  <si>
    <t xml:space="preserve">"15:08:53 Coolers: Off"
</t>
  </si>
  <si>
    <t xml:space="preserve">"15:08:53 CO2 Mixer: CO2R -&gt; 400 uml"
</t>
  </si>
  <si>
    <t xml:space="preserve">"15:08:53 Lamp: Off"
</t>
  </si>
  <si>
    <t xml:space="preserve">"15:06:03 Launched AutoProg /User/Configs/AutoProgs/LightCurve2"
</t>
  </si>
  <si>
    <t>Wed Jul  1 2020 15:06:03</t>
  </si>
  <si>
    <t>16:04:05</t>
  </si>
  <si>
    <t xml:space="preserve">"16:04:27 Flow: Fixed -&gt; 300 umol/s"
</t>
  </si>
  <si>
    <t>16:00:42</t>
  </si>
  <si>
    <t xml:space="preserve">"16:01:04 Flow: Fixed -&gt; 300 umol/s"
</t>
  </si>
  <si>
    <t xml:space="preserve">"17:20:17 Flow: Fixed -&gt; 300 umol/s"
</t>
  </si>
  <si>
    <t xml:space="preserve">"17:20:17 Coolers: Off"
</t>
  </si>
  <si>
    <t xml:space="preserve">"17:20:17 CO2 Mixer: CO2R -&gt; 400 uml"
</t>
  </si>
  <si>
    <t xml:space="preserve">"17:20:17 Lamp: ParIn -&gt;  2000 uml"
</t>
  </si>
  <si>
    <t>17:19:55</t>
  </si>
  <si>
    <t xml:space="preserve">"17:16:54 Lamp: ParIn -&gt;  2000 uml"
</t>
  </si>
  <si>
    <t>17:16:31</t>
  </si>
  <si>
    <t xml:space="preserve">"17:16:53 Flow: Fixed -&gt; 300 umol/s"
</t>
  </si>
  <si>
    <t xml:space="preserve">"17:13:30 Lamp: ParIn -&gt;  1600 uml"
</t>
  </si>
  <si>
    <t>17:13:08</t>
  </si>
  <si>
    <t xml:space="preserve">"17:13:30 Flow: Fixed -&gt; 300 umol/s"
</t>
  </si>
  <si>
    <t xml:space="preserve">"17:10:07 Lamp: ParIn -&gt;  1250 uml"
</t>
  </si>
  <si>
    <t>17:09:45</t>
  </si>
  <si>
    <t xml:space="preserve">"17:10:07 Flow: Fixed -&gt; 300 umol/s"
</t>
  </si>
  <si>
    <t xml:space="preserve">"17:06:44 Lamp: ParIn -&gt;  1000 uml"
</t>
  </si>
  <si>
    <t>17:06:22</t>
  </si>
  <si>
    <t xml:space="preserve">"17:06:44 Flow: Fixed -&gt; 300 umol/s"
</t>
  </si>
  <si>
    <t xml:space="preserve">"17:03:21 Lamp: ParIn -&gt;  750 uml"
</t>
  </si>
  <si>
    <t>17:02:59</t>
  </si>
  <si>
    <t xml:space="preserve">"17:03:21 Flow: Fixed -&gt; 300 umol/s"
</t>
  </si>
  <si>
    <t xml:space="preserve">"16:59:58 Lamp: ParIn -&gt;  500 uml"
</t>
  </si>
  <si>
    <t>16:59:36</t>
  </si>
  <si>
    <t xml:space="preserve">"16:59:58 Flow: Fixed -&gt; 300 umol/s"
</t>
  </si>
  <si>
    <t xml:space="preserve">"16:56:35 Lamp: ParIn -&gt;  300 uml"
</t>
  </si>
  <si>
    <t>16:56:13</t>
  </si>
  <si>
    <t xml:space="preserve">"16:56:35 Flow: Fixed -&gt; 300 umol/s"
</t>
  </si>
  <si>
    <t xml:space="preserve">"16:53:12 Lamp: ParIn -&gt;  150 uml"
</t>
  </si>
  <si>
    <t>16:52:50</t>
  </si>
  <si>
    <t xml:space="preserve">"16:53:12 Flow: Fixed -&gt; 300 umol/s"
</t>
  </si>
  <si>
    <t xml:space="preserve">"16:49:49 Lamp: ParIn -&gt;  100 uml"
</t>
  </si>
  <si>
    <t>16:49:27</t>
  </si>
  <si>
    <t xml:space="preserve">"16:49:49 Flow: Fixed -&gt; 300 umol/s"
</t>
  </si>
  <si>
    <t xml:space="preserve">"16:46:26 Lamp: ParIn -&gt;  50 uml"
</t>
  </si>
  <si>
    <t>16:46:03</t>
  </si>
  <si>
    <t xml:space="preserve">"16:46:26 Flow: Fixed -&gt; 300 umol/s"
</t>
  </si>
  <si>
    <t xml:space="preserve">"16:43:02 Lamp: ParIn -&gt;  25 uml"
</t>
  </si>
  <si>
    <t>16:42:39</t>
  </si>
  <si>
    <t xml:space="preserve">"16:43:02 Flow: Fixed -&gt; 300 umol/s"
</t>
  </si>
  <si>
    <t xml:space="preserve">"16:39:38 Lamp: ParIn -&gt;  0 uml"
</t>
  </si>
  <si>
    <t xml:space="preserve">"16:39:38 Flow: Fixed -&gt; 300 umol/s"
</t>
  </si>
  <si>
    <t xml:space="preserve">"16:39:38 Coolers: Off"
</t>
  </si>
  <si>
    <t xml:space="preserve">"16:39:38 CO2 Mixer: CO2R -&gt; 400 uml"
</t>
  </si>
  <si>
    <t xml:space="preserve">"16:39:38 Lamp: Off"
</t>
  </si>
  <si>
    <t xml:space="preserve">"16:37:39 Launched AutoProg /User/Configs/AutoProgs/LightCurve2"
</t>
  </si>
  <si>
    <t>Wed Jul  1 2020 16:37:39</t>
  </si>
  <si>
    <t xml:space="preserve">"18:06:14 Flow: Fixed -&gt; 300 umol/s"
</t>
  </si>
  <si>
    <t xml:space="preserve">"18:06:14 Coolers: Off"
</t>
  </si>
  <si>
    <t xml:space="preserve">"18:06:14 CO2 Mixer: CO2R -&gt; 400 uml"
</t>
  </si>
  <si>
    <t xml:space="preserve">"18:06:14 Lamp: ParIn -&gt;  2000 uml"
</t>
  </si>
  <si>
    <t>18:05:50</t>
  </si>
  <si>
    <t xml:space="preserve">"18:02:49 Lamp: ParIn -&gt;  2000 uml"
</t>
  </si>
  <si>
    <t>18:02:25</t>
  </si>
  <si>
    <t xml:space="preserve">"18:02:49 Flow: Fixed -&gt; 300 umol/s"
</t>
  </si>
  <si>
    <t xml:space="preserve">"17:59:24 Lamp: ParIn -&gt;  1600 uml"
</t>
  </si>
  <si>
    <t>17:59:00</t>
  </si>
  <si>
    <t xml:space="preserve">"17:59:24 Flow: Fixed -&gt; 300 umol/s"
</t>
  </si>
  <si>
    <t xml:space="preserve">"17:55:59 Lamp: ParIn -&gt;  1250 uml"
</t>
  </si>
  <si>
    <t>17:55:35</t>
  </si>
  <si>
    <t xml:space="preserve">"17:55:59 Flow: Fixed -&gt; 300 umol/s"
</t>
  </si>
  <si>
    <t xml:space="preserve">"17:52:34 Lamp: ParIn -&gt;  1000 uml"
</t>
  </si>
  <si>
    <t>17:52:11</t>
  </si>
  <si>
    <t xml:space="preserve">"17:52:34 Flow: Fixed -&gt; 300 umol/s"
</t>
  </si>
  <si>
    <t xml:space="preserve">"17:49:10 Lamp: ParIn -&gt;  750 uml"
</t>
  </si>
  <si>
    <t>17:48:47</t>
  </si>
  <si>
    <t xml:space="preserve">"17:49:10 Flow: Fixed -&gt; 300 umol/s"
</t>
  </si>
  <si>
    <t xml:space="preserve">"17:45:46 Lamp: ParIn -&gt;  500 uml"
</t>
  </si>
  <si>
    <t>17:45:23</t>
  </si>
  <si>
    <t xml:space="preserve">"17:45:46 Flow: Fixed -&gt; 300 umol/s"
</t>
  </si>
  <si>
    <t xml:space="preserve">"17:42:22 Lamp: ParIn -&gt;  300 uml"
</t>
  </si>
  <si>
    <t>17:41:59</t>
  </si>
  <si>
    <t xml:space="preserve">"17:42:22 Flow: Fixed -&gt; 300 umol/s"
</t>
  </si>
  <si>
    <t xml:space="preserve">"17:38:58 Lamp: ParIn -&gt;  150 uml"
</t>
  </si>
  <si>
    <t>17:38:35</t>
  </si>
  <si>
    <t xml:space="preserve">"17:38:58 Flow: Fixed -&gt; 300 umol/s"
</t>
  </si>
  <si>
    <t xml:space="preserve">"17:35:34 Lamp: ParIn -&gt;  100 uml"
</t>
  </si>
  <si>
    <t>17:35:11</t>
  </si>
  <si>
    <t xml:space="preserve">"17:35:34 Flow: Fixed -&gt; 300 umol/s"
</t>
  </si>
  <si>
    <t xml:space="preserve">"17:32:10 Lamp: ParIn -&gt;  50 uml"
</t>
  </si>
  <si>
    <t>17:31:47</t>
  </si>
  <si>
    <t xml:space="preserve">"17:32:09 Flow: Fixed -&gt; 300 umol/s"
</t>
  </si>
  <si>
    <t xml:space="preserve">"17:28:46 Lamp: ParIn -&gt;  25 uml"
</t>
  </si>
  <si>
    <t>17:28:23</t>
  </si>
  <si>
    <t xml:space="preserve">"17:28:46 Flow: Fixed -&gt; 300 umol/s"
</t>
  </si>
  <si>
    <t xml:space="preserve">"17:25:22 Lamp: ParIn -&gt;  0 uml"
</t>
  </si>
  <si>
    <t xml:space="preserve">"17:25:22 Flow: Fixed -&gt; 300 umol/s"
</t>
  </si>
  <si>
    <t xml:space="preserve">"17:25:22 Coolers: Off"
</t>
  </si>
  <si>
    <t xml:space="preserve">"17:25:22 CO2 Mixer: CO2R -&gt; 400 uml"
</t>
  </si>
  <si>
    <t xml:space="preserve">"17:25:22 Lamp: Off"
</t>
  </si>
  <si>
    <t xml:space="preserve">"17:23:00 Launched AutoProg /User/Configs/AutoProgs/LightCurve2"
</t>
  </si>
  <si>
    <t>Wed Jul  1 2020 17:23:00</t>
  </si>
  <si>
    <t xml:space="preserve">"11:35:09 Flow: Fixed -&gt; 300 umol/s"
</t>
  </si>
  <si>
    <t xml:space="preserve">"11:35:09 Coolers: Off"
</t>
  </si>
  <si>
    <t xml:space="preserve">"11:35:09 CO2 Mixer: CO2R -&gt; 400 uml"
</t>
  </si>
  <si>
    <t xml:space="preserve">"11:35:09 Lamp: ParIn -&gt;  2000 uml"
</t>
  </si>
  <si>
    <t>11:34:46</t>
  </si>
  <si>
    <t xml:space="preserve">"11:31:45 Lamp: ParIn -&gt;  2000 uml"
</t>
  </si>
  <si>
    <t>11:31:23</t>
  </si>
  <si>
    <t xml:space="preserve">"11:31:45 Flow: Fixed -&gt; 300 umol/s"
</t>
  </si>
  <si>
    <t xml:space="preserve">"11:28:22 Lamp: ParIn -&gt;  1600 uml"
</t>
  </si>
  <si>
    <t>11:28:00</t>
  </si>
  <si>
    <t xml:space="preserve">"11:28:22 Flow: Fixed -&gt; 300 umol/s"
</t>
  </si>
  <si>
    <t xml:space="preserve">"11:24:59 Lamp: ParIn -&gt;  1250 uml"
</t>
  </si>
  <si>
    <t>11:24:37</t>
  </si>
  <si>
    <t xml:space="preserve">"11:24:59 Flow: Fixed -&gt; 300 umol/s"
</t>
  </si>
  <si>
    <t xml:space="preserve">"11:21:36 Lamp: ParIn -&gt;  1000 uml"
</t>
  </si>
  <si>
    <t>11:21:14</t>
  </si>
  <si>
    <t xml:space="preserve">"11:21:36 Flow: Fixed -&gt; 300 umol/s"
</t>
  </si>
  <si>
    <t xml:space="preserve">"11:18:13 Lamp: ParIn -&gt;  750 uml"
</t>
  </si>
  <si>
    <t>11:17:51</t>
  </si>
  <si>
    <t xml:space="preserve">"11:18:13 Flow: Fixed -&gt; 300 umol/s"
</t>
  </si>
  <si>
    <t xml:space="preserve">"11:14:50 Lamp: ParIn -&gt;  500 uml"
</t>
  </si>
  <si>
    <t>11:14:28</t>
  </si>
  <si>
    <t xml:space="preserve">"11:14:50 Flow: Fixed -&gt; 300 umol/s"
</t>
  </si>
  <si>
    <t xml:space="preserve">"11:11:27 Lamp: ParIn -&gt;  300 uml"
</t>
  </si>
  <si>
    <t>11:11:05</t>
  </si>
  <si>
    <t xml:space="preserve">"11:11:27 Flow: Fixed -&gt; 300 umol/s"
</t>
  </si>
  <si>
    <t xml:space="preserve">"11:08:04 Lamp: ParIn -&gt;  150 uml"
</t>
  </si>
  <si>
    <t>11:07:42</t>
  </si>
  <si>
    <t xml:space="preserve">"11:08:04 Flow: Fixed -&gt; 300 umol/s"
</t>
  </si>
  <si>
    <t xml:space="preserve">"11:04:41 Lamp: ParIn -&gt;  100 uml"
</t>
  </si>
  <si>
    <t>11:04:19</t>
  </si>
  <si>
    <t xml:space="preserve">"11:04:41 Flow: Fixed -&gt; 300 umol/s"
</t>
  </si>
  <si>
    <t xml:space="preserve">"11:01:18 Lamp: ParIn -&gt;  50 uml"
</t>
  </si>
  <si>
    <t>11:00:56</t>
  </si>
  <si>
    <t xml:space="preserve">"11:01:18 Flow: Fixed -&gt; 300 umol/s"
</t>
  </si>
  <si>
    <t xml:space="preserve">"10:57:55 Lamp: ParIn -&gt;  25 uml"
</t>
  </si>
  <si>
    <t>10:57:33</t>
  </si>
  <si>
    <t xml:space="preserve">"10:57:55 Flow: Fixed -&gt; 300 umol/s"
</t>
  </si>
  <si>
    <t xml:space="preserve">"10:54:32 Lamp: ParIn -&gt;  0 uml"
</t>
  </si>
  <si>
    <t xml:space="preserve">"10:54:31 Flow: Fixed -&gt; 300 umol/s"
</t>
  </si>
  <si>
    <t xml:space="preserve">"10:54:31 Coolers: Off"
</t>
  </si>
  <si>
    <t xml:space="preserve">"10:54:31 CO2 Mixer: CO2R -&gt; 400 uml"
</t>
  </si>
  <si>
    <t xml:space="preserve">"10:54:31 Lamp: Off"
</t>
  </si>
  <si>
    <t xml:space="preserve">"10:51:53 Launched AutoProg /User/Configs/AutoProgs/LightCurve2"
</t>
  </si>
  <si>
    <t>Tue Jun 30 2020 10:51:53</t>
  </si>
  <si>
    <t xml:space="preserve">"12:22:34 Flow: Fixed -&gt; 300 umol/s"
</t>
  </si>
  <si>
    <t xml:space="preserve">"12:22:34 Coolers: Off"
</t>
  </si>
  <si>
    <t xml:space="preserve">"12:22:34 CO2 Mixer: CO2R -&gt; 400 uml"
</t>
  </si>
  <si>
    <t xml:space="preserve">"12:22:33 Lamp: ParIn -&gt;  2000 uml"
</t>
  </si>
  <si>
    <t>12:22:12</t>
  </si>
  <si>
    <t xml:space="preserve">"12:22:33 Flow: Fixed -&gt; 300 umol/s"
</t>
  </si>
  <si>
    <t xml:space="preserve">"12:19:11 Lamp: ParIn -&gt;  2000 uml"
</t>
  </si>
  <si>
    <t>12:18:49</t>
  </si>
  <si>
    <t xml:space="preserve">"12:19:11 Flow: Fixed -&gt; 300 umol/s"
</t>
  </si>
  <si>
    <t xml:space="preserve">"12:15:48 Lamp: ParIn -&gt;  1600 uml"
</t>
  </si>
  <si>
    <t>12:15:26</t>
  </si>
  <si>
    <t xml:space="preserve">"12:15:48 Flow: Fixed -&gt; 300 umol/s"
</t>
  </si>
  <si>
    <t xml:space="preserve">"12:12:25 Lamp: ParIn -&gt;  1250 uml"
</t>
  </si>
  <si>
    <t>12:12:03</t>
  </si>
  <si>
    <t xml:space="preserve">"12:12:25 Flow: Fixed -&gt; 300 umol/s"
</t>
  </si>
  <si>
    <t xml:space="preserve">"12:09:02 Lamp: ParIn -&gt;  1000 uml"
</t>
  </si>
  <si>
    <t>12:08:40</t>
  </si>
  <si>
    <t xml:space="preserve">"12:09:02 Flow: Fixed -&gt; 300 umol/s"
</t>
  </si>
  <si>
    <t xml:space="preserve">"12:05:39 Lamp: ParIn -&gt;  750 uml"
</t>
  </si>
  <si>
    <t>12:05:17</t>
  </si>
  <si>
    <t xml:space="preserve">"12:05:39 Flow: Fixed -&gt; 300 umol/s"
</t>
  </si>
  <si>
    <t xml:space="preserve">"12:02:16 Lamp: ParIn -&gt;  500 uml"
</t>
  </si>
  <si>
    <t>12:01:54</t>
  </si>
  <si>
    <t xml:space="preserve">"12:02:16 Flow: Fixed -&gt; 300 umol/s"
</t>
  </si>
  <si>
    <t xml:space="preserve">"11:58:53 Lamp: ParIn -&gt;  300 uml"
</t>
  </si>
  <si>
    <t>11:58:31</t>
  </si>
  <si>
    <t xml:space="preserve">"11:58:53 Flow: Fixed -&gt; 300 umol/s"
</t>
  </si>
  <si>
    <t xml:space="preserve">"11:55:30 Lamp: ParIn -&gt;  150 uml"
</t>
  </si>
  <si>
    <t>11:55:08</t>
  </si>
  <si>
    <t xml:space="preserve">"11:55:30 Flow: Fixed -&gt; 300 umol/s"
</t>
  </si>
  <si>
    <t xml:space="preserve">"11:52:07 Lamp: ParIn -&gt;  100 uml"
</t>
  </si>
  <si>
    <t>11:51:45</t>
  </si>
  <si>
    <t xml:space="preserve">"11:52:07 Flow: Fixed -&gt; 300 umol/s"
</t>
  </si>
  <si>
    <t xml:space="preserve">"11:48:44 Lamp: ParIn -&gt;  50 uml"
</t>
  </si>
  <si>
    <t>11:48:22</t>
  </si>
  <si>
    <t xml:space="preserve">"11:48:44 Flow: Fixed -&gt; 300 umol/s"
</t>
  </si>
  <si>
    <t xml:space="preserve">"11:45:21 Lamp: ParIn -&gt;  25 uml"
</t>
  </si>
  <si>
    <t>11:44:59</t>
  </si>
  <si>
    <t xml:space="preserve">"11:45:21 Flow: Fixed -&gt; 300 umol/s"
</t>
  </si>
  <si>
    <t xml:space="preserve">"11:41:58 Lamp: ParIn -&gt;  0 uml"
</t>
  </si>
  <si>
    <t xml:space="preserve">"11:41:58 Flow: Fixed -&gt; 300 umol/s"
</t>
  </si>
  <si>
    <t xml:space="preserve">"11:41:58 Coolers: Off"
</t>
  </si>
  <si>
    <t xml:space="preserve">"11:41:58 CO2 Mixer: CO2R -&gt; 400 uml"
</t>
  </si>
  <si>
    <t xml:space="preserve">"11:41:58 Lamp: Off"
</t>
  </si>
  <si>
    <t xml:space="preserve">"11:38:42 Launched AutoProg /User/Configs/AutoProgs/LightCurve2"
</t>
  </si>
  <si>
    <t>Tue Jun 30 2020 11:38:42</t>
  </si>
  <si>
    <t xml:space="preserve">"13:17:06 Flow: Fixed -&gt; 300 umol/s"
</t>
  </si>
  <si>
    <t xml:space="preserve">"13:17:06 Coolers: Off"
</t>
  </si>
  <si>
    <t xml:space="preserve">"13:17:06 CO2 Mixer: CO2R -&gt; 400 uml"
</t>
  </si>
  <si>
    <t xml:space="preserve">"13:17:06 Lamp: ParIn -&gt;  2000 uml"
</t>
  </si>
  <si>
    <t>13:16:45</t>
  </si>
  <si>
    <t xml:space="preserve">"13:13:44 Lamp: ParIn -&gt;  2000 uml"
</t>
  </si>
  <si>
    <t>13:13:17</t>
  </si>
  <si>
    <t xml:space="preserve">"13:13:44 Flow: Fixed -&gt; 300 umol/s"
</t>
  </si>
  <si>
    <t xml:space="preserve">"13:10:16 Lamp: ParIn -&gt;  1600 uml"
</t>
  </si>
  <si>
    <t>13:09:54</t>
  </si>
  <si>
    <t xml:space="preserve">"13:10:15 Flow: Fixed -&gt; 300 umol/s"
</t>
  </si>
  <si>
    <t xml:space="preserve">"13:06:53 Lamp: ParIn -&gt;  1250 uml"
</t>
  </si>
  <si>
    <t>13:06:31</t>
  </si>
  <si>
    <t xml:space="preserve">"13:06:53 Flow: Fixed -&gt; 300 umol/s"
</t>
  </si>
  <si>
    <t xml:space="preserve">"13:03:30 Lamp: ParIn -&gt;  1000 uml"
</t>
  </si>
  <si>
    <t>13:03:08</t>
  </si>
  <si>
    <t xml:space="preserve">"13:03:30 Flow: Fixed -&gt; 300 umol/s"
</t>
  </si>
  <si>
    <t xml:space="preserve">"13:00:07 Lamp: ParIn -&gt;  750 uml"
</t>
  </si>
  <si>
    <t>12:59:45</t>
  </si>
  <si>
    <t xml:space="preserve">"13:00:07 Flow: Fixed -&gt; 300 umol/s"
</t>
  </si>
  <si>
    <t xml:space="preserve">"12:56:44 Lamp: ParIn -&gt;  500 uml"
</t>
  </si>
  <si>
    <t>12:56:22</t>
  </si>
  <si>
    <t xml:space="preserve">"12:56:44 Flow: Fixed -&gt; 300 umol/s"
</t>
  </si>
  <si>
    <t xml:space="preserve">"12:53:21 Lamp: ParIn -&gt;  300 uml"
</t>
  </si>
  <si>
    <t>12:52:59</t>
  </si>
  <si>
    <t xml:space="preserve">"12:53:21 Flow: Fixed -&gt; 300 umol/s"
</t>
  </si>
  <si>
    <t xml:space="preserve">"12:49:58 Lamp: ParIn -&gt;  150 uml"
</t>
  </si>
  <si>
    <t>12:49:36</t>
  </si>
  <si>
    <t xml:space="preserve">"12:49:58 Flow: Fixed -&gt; 300 umol/s"
</t>
  </si>
  <si>
    <t xml:space="preserve">"12:46:35 Lamp: ParIn -&gt;  100 uml"
</t>
  </si>
  <si>
    <t>12:46:13</t>
  </si>
  <si>
    <t xml:space="preserve">"12:46:35 Flow: Fixed -&gt; 300 umol/s"
</t>
  </si>
  <si>
    <t xml:space="preserve">"12:43:12 Lamp: ParIn -&gt;  50 uml"
</t>
  </si>
  <si>
    <t>12:42:50</t>
  </si>
  <si>
    <t xml:space="preserve">"12:43:12 Flow: Fixed -&gt; 300 umol/s"
</t>
  </si>
  <si>
    <t xml:space="preserve">"12:39:49 Lamp: ParIn -&gt;  25 uml"
</t>
  </si>
  <si>
    <t>12:39:27</t>
  </si>
  <si>
    <t xml:space="preserve">"12:39:49 Flow: Fixed -&gt; 300 umol/s"
</t>
  </si>
  <si>
    <t xml:space="preserve">"12:36:26 Lamp: ParIn -&gt;  0 uml"
</t>
  </si>
  <si>
    <t xml:space="preserve">"12:36:26 Flow: Fixed -&gt; 300 umol/s"
</t>
  </si>
  <si>
    <t xml:space="preserve">"12:36:26 Coolers: Off"
</t>
  </si>
  <si>
    <t xml:space="preserve">"12:36:26 CO2 Mixer: CO2R -&gt; 400 uml"
</t>
  </si>
  <si>
    <t xml:space="preserve">"12:36:26 Lamp: Off"
</t>
  </si>
  <si>
    <t xml:space="preserve">"12:32:38 Launched AutoProg /User/Configs/AutoProgs/LightCurve2"
</t>
  </si>
  <si>
    <t>Tue Jun 30 2020 12:32:38</t>
  </si>
  <si>
    <t xml:space="preserve">"14:03:44 Flow: Fixed -&gt; 300 umol/s"
</t>
  </si>
  <si>
    <t xml:space="preserve">"14:03:44 Coolers: Off"
</t>
  </si>
  <si>
    <t xml:space="preserve">"14:03:44 CO2 Mixer: CO2R -&gt; 400 uml"
</t>
  </si>
  <si>
    <t xml:space="preserve">"14:03:44 Lamp: ParIn -&gt;  2000 uml"
</t>
  </si>
  <si>
    <t>14:03:23</t>
  </si>
  <si>
    <t xml:space="preserve">"14:00:22 Lamp: ParIn -&gt;  2000 uml"
</t>
  </si>
  <si>
    <t>14:00:00</t>
  </si>
  <si>
    <t xml:space="preserve">"14:00:22 Flow: Fixed -&gt; 300 umol/s"
</t>
  </si>
  <si>
    <t xml:space="preserve">"13:56:59 Lamp: ParIn -&gt;  1600 uml"
</t>
  </si>
  <si>
    <t>13:56:37</t>
  </si>
  <si>
    <t xml:space="preserve">"13:56:58 Flow: Fixed -&gt; 300 umol/s"
</t>
  </si>
  <si>
    <t xml:space="preserve">"13:53:36 Lamp: ParIn -&gt;  1250 uml"
</t>
  </si>
  <si>
    <t>13:53:14</t>
  </si>
  <si>
    <t xml:space="preserve">"13:53:36 Flow: Fixed -&gt; 300 umol/s"
</t>
  </si>
  <si>
    <t xml:space="preserve">"13:50:13 Lamp: ParIn -&gt;  1000 uml"
</t>
  </si>
  <si>
    <t>13:49:51</t>
  </si>
  <si>
    <t xml:space="preserve">"13:50:13 Flow: Fixed -&gt; 300 umol/s"
</t>
  </si>
  <si>
    <t xml:space="preserve">"13:46:50 Lamp: ParIn -&gt;  750 uml"
</t>
  </si>
  <si>
    <t>13:46:28</t>
  </si>
  <si>
    <t xml:space="preserve">"13:46:50 Flow: Fixed -&gt; 300 umol/s"
</t>
  </si>
  <si>
    <t xml:space="preserve">"13:43:27 Lamp: ParIn -&gt;  500 uml"
</t>
  </si>
  <si>
    <t>13:43:05</t>
  </si>
  <si>
    <t xml:space="preserve">"13:43:27 Flow: Fixed -&gt; 300 umol/s"
</t>
  </si>
  <si>
    <t xml:space="preserve">"13:40:04 Lamp: ParIn -&gt;  300 uml"
</t>
  </si>
  <si>
    <t>13:39:42</t>
  </si>
  <si>
    <t xml:space="preserve">"13:40:04 Flow: Fixed -&gt; 300 umol/s"
</t>
  </si>
  <si>
    <t xml:space="preserve">"13:36:41 Lamp: ParIn -&gt;  150 uml"
</t>
  </si>
  <si>
    <t>13:36:19</t>
  </si>
  <si>
    <t xml:space="preserve">"13:36:41 Flow: Fixed -&gt; 300 umol/s"
</t>
  </si>
  <si>
    <t xml:space="preserve">"13:33:18 Lamp: ParIn -&gt;  100 uml"
</t>
  </si>
  <si>
    <t>13:32:56</t>
  </si>
  <si>
    <t xml:space="preserve">"13:33:18 Flow: Fixed -&gt; 300 umol/s"
</t>
  </si>
  <si>
    <t xml:space="preserve">"13:29:55 Lamp: ParIn -&gt;  50 uml"
</t>
  </si>
  <si>
    <t>13:29:33</t>
  </si>
  <si>
    <t xml:space="preserve">"13:29:55 Flow: Fixed -&gt; 300 umol/s"
</t>
  </si>
  <si>
    <t xml:space="preserve">"13:26:32 Lamp: ParIn -&gt;  25 uml"
</t>
  </si>
  <si>
    <t>13:26:10</t>
  </si>
  <si>
    <t xml:space="preserve">"13:26:32 Flow: Fixed -&gt; 300 umol/s"
</t>
  </si>
  <si>
    <t xml:space="preserve">"13:23:09 Lamp: ParIn -&gt;  0 uml"
</t>
  </si>
  <si>
    <t xml:space="preserve">"13:23:09 Flow: Fixed -&gt; 300 umol/s"
</t>
  </si>
  <si>
    <t xml:space="preserve">"13:23:09 Coolers: Off"
</t>
  </si>
  <si>
    <t xml:space="preserve">"13:23:09 CO2 Mixer: CO2R -&gt; 400 uml"
</t>
  </si>
  <si>
    <t xml:space="preserve">"13:23:09 Lamp: Off"
</t>
  </si>
  <si>
    <t xml:space="preserve">"13:20:19 Launched AutoProg /User/Configs/AutoProgs/LightCurve2"
</t>
  </si>
  <si>
    <t>o</t>
  </si>
  <si>
    <t>Tue Jun 30 2020 13:20:19</t>
  </si>
  <si>
    <t xml:space="preserve">"14:49:14 Flow: Fixed -&gt; 300 umol/s"
</t>
  </si>
  <si>
    <t xml:space="preserve">"14:49:14 Coolers: Off"
</t>
  </si>
  <si>
    <t xml:space="preserve">"14:49:14 CO2 Mixer: CO2R -&gt; 400 uml"
</t>
  </si>
  <si>
    <t xml:space="preserve">"14:49:14 Lamp: ParIn -&gt;  2000 uml"
</t>
  </si>
  <si>
    <t>14:48:52</t>
  </si>
  <si>
    <t xml:space="preserve">"14:45:51 Lamp: ParIn -&gt;  2000 uml"
</t>
  </si>
  <si>
    <t>14:45:29</t>
  </si>
  <si>
    <t xml:space="preserve">"14:45:51 Flow: Fixed -&gt; 300 umol/s"
</t>
  </si>
  <si>
    <t xml:space="preserve">"14:42:28 Lamp: ParIn -&gt;  1600 uml"
</t>
  </si>
  <si>
    <t>14:42:06</t>
  </si>
  <si>
    <t xml:space="preserve">"14:42:28 Flow: Fixed -&gt; 300 umol/s"
</t>
  </si>
  <si>
    <t xml:space="preserve">"14:39:05 Lamp: ParIn -&gt;  1250 uml"
</t>
  </si>
  <si>
    <t>14:38:43</t>
  </si>
  <si>
    <t xml:space="preserve">"14:39:05 Flow: Fixed -&gt; 300 umol/s"
</t>
  </si>
  <si>
    <t xml:space="preserve">"14:35:42 Lamp: ParIn -&gt;  1000 uml"
</t>
  </si>
  <si>
    <t>14:35:20</t>
  </si>
  <si>
    <t xml:space="preserve">"14:35:42 Flow: Fixed -&gt; 300 umol/s"
</t>
  </si>
  <si>
    <t xml:space="preserve">"14:32:19 Lamp: ParIn -&gt;  750 uml"
</t>
  </si>
  <si>
    <t>14:31:57</t>
  </si>
  <si>
    <t xml:space="preserve">"14:32:19 Flow: Fixed -&gt; 300 umol/s"
</t>
  </si>
  <si>
    <t xml:space="preserve">"14:28:56 Lamp: ParIn -&gt;  500 uml"
</t>
  </si>
  <si>
    <t>14:28:34</t>
  </si>
  <si>
    <t xml:space="preserve">"14:28:56 Flow: Fixed -&gt; 300 umol/s"
</t>
  </si>
  <si>
    <t xml:space="preserve">"14:25:33 Lamp: ParIn -&gt;  300 uml"
</t>
  </si>
  <si>
    <t>14:25:11</t>
  </si>
  <si>
    <t xml:space="preserve">"14:25:33 Flow: Fixed -&gt; 300 umol/s"
</t>
  </si>
  <si>
    <t xml:space="preserve">"14:22:10 Lamp: ParIn -&gt;  150 uml"
</t>
  </si>
  <si>
    <t>14:21:48</t>
  </si>
  <si>
    <t xml:space="preserve">"14:22:10 Flow: Fixed -&gt; 300 umol/s"
</t>
  </si>
  <si>
    <t xml:space="preserve">"14:18:47 Lamp: ParIn -&gt;  100 uml"
</t>
  </si>
  <si>
    <t>14:18:25</t>
  </si>
  <si>
    <t xml:space="preserve">"14:18:47 Flow: Fixed -&gt; 300 umol/s"
</t>
  </si>
  <si>
    <t xml:space="preserve">"14:15:24 Lamp: ParIn -&gt;  50 uml"
</t>
  </si>
  <si>
    <t>14:15:02</t>
  </si>
  <si>
    <t xml:space="preserve">"14:15:24 Flow: Fixed -&gt; 300 umol/s"
</t>
  </si>
  <si>
    <t xml:space="preserve">"14:12:01 Lamp: ParIn -&gt;  25 uml"
</t>
  </si>
  <si>
    <t>14:11:39</t>
  </si>
  <si>
    <t xml:space="preserve">"14:12:01 Flow: Fixed -&gt; 300 umol/s"
</t>
  </si>
  <si>
    <t xml:space="preserve">"14:08:38 Lamp: ParIn -&gt;  0 uml"
</t>
  </si>
  <si>
    <t xml:space="preserve">"14:08:38 Flow: Fixed -&gt; 300 umol/s"
</t>
  </si>
  <si>
    <t xml:space="preserve">"14:08:38 Coolers: Off"
</t>
  </si>
  <si>
    <t xml:space="preserve">"14:08:38 CO2 Mixer: CO2R -&gt; 400 uml"
</t>
  </si>
  <si>
    <t xml:space="preserve">"14:08:37 Lamp: Off"
</t>
  </si>
  <si>
    <t xml:space="preserve">"14:06:20 Launched AutoProg /User/Configs/AutoProgs/LightCurve2"
</t>
  </si>
  <si>
    <t>Tue Jun 30 2020 14:06:19</t>
  </si>
  <si>
    <t xml:space="preserve">"10:50:54 Flow: Fixed -&gt; 300 umol/s"
</t>
  </si>
  <si>
    <t xml:space="preserve">"10:50:54 Coolers: Off"
</t>
  </si>
  <si>
    <t xml:space="preserve">"10:50:54 CO2 Mixer: CO2R -&gt; 400 uml"
</t>
  </si>
  <si>
    <t xml:space="preserve">"10:50:54 Lamp: ParIn -&gt;  2000 uml"
</t>
  </si>
  <si>
    <t>10:50:32</t>
  </si>
  <si>
    <t xml:space="preserve">"10:50:53 Flow: Fixed -&gt; 300 umol/s"
</t>
  </si>
  <si>
    <t xml:space="preserve">"10:47:31 Lamp: ParIn -&gt;  2000 uml"
</t>
  </si>
  <si>
    <t>10:47:10</t>
  </si>
  <si>
    <t xml:space="preserve">"10:47:31 Flow: Fixed -&gt; 300 umol/s"
</t>
  </si>
  <si>
    <t xml:space="preserve">"10:44:09 Lamp: ParIn -&gt;  1600 uml"
</t>
  </si>
  <si>
    <t>10:43:47</t>
  </si>
  <si>
    <t xml:space="preserve">"10:44:09 Flow: Fixed -&gt; 300 umol/s"
</t>
  </si>
  <si>
    <t xml:space="preserve">"10:40:46 Lamp: ParIn -&gt;  1250 uml"
</t>
  </si>
  <si>
    <t>10:40:24</t>
  </si>
  <si>
    <t xml:space="preserve">"10:40:45 Flow: Fixed -&gt; 300 umol/s"
</t>
  </si>
  <si>
    <t xml:space="preserve">"10:37:23 Lamp: ParIn -&gt;  1000 uml"
</t>
  </si>
  <si>
    <t>10:37:02</t>
  </si>
  <si>
    <t xml:space="preserve">"10:37:23 Flow: Fixed -&gt; 300 umol/s"
</t>
  </si>
  <si>
    <t xml:space="preserve">"10:34:01 Lamp: ParIn -&gt;  750 uml"
</t>
  </si>
  <si>
    <t>10:33:39</t>
  </si>
  <si>
    <t xml:space="preserve">"10:34:01 Flow: Fixed -&gt; 300 umol/s"
</t>
  </si>
  <si>
    <t xml:space="preserve">"10:30:38 Lamp: ParIn -&gt;  500 uml"
</t>
  </si>
  <si>
    <t>10:30:16</t>
  </si>
  <si>
    <t xml:space="preserve">"10:30:38 Flow: Fixed -&gt; 300 umol/s"
</t>
  </si>
  <si>
    <t xml:space="preserve">"10:27:15 Lamp: ParIn -&gt;  300 uml"
</t>
  </si>
  <si>
    <t>10:26:53</t>
  </si>
  <si>
    <t xml:space="preserve">"10:27:14 Flow: Fixed -&gt; 300 umol/s"
</t>
  </si>
  <si>
    <t xml:space="preserve">"10:23:52 Lamp: ParIn -&gt;  150 uml"
</t>
  </si>
  <si>
    <t>10:23:31</t>
  </si>
  <si>
    <t xml:space="preserve">"10:23:52 Flow: Fixed -&gt; 300 umol/s"
</t>
  </si>
  <si>
    <t xml:space="preserve">"10:20:30 Lamp: ParIn -&gt;  100 uml"
</t>
  </si>
  <si>
    <t>10:20:08</t>
  </si>
  <si>
    <t xml:space="preserve">"10:20:30 Flow: Fixed -&gt; 300 umol/s"
</t>
  </si>
  <si>
    <t xml:space="preserve">"10:17:07 Lamp: ParIn -&gt;  50 uml"
</t>
  </si>
  <si>
    <t>10:16:45</t>
  </si>
  <si>
    <t xml:space="preserve">"10:17:06 Flow: Fixed -&gt; 300 umol/s"
</t>
  </si>
  <si>
    <t xml:space="preserve">"10:13:44 Lamp: ParIn -&gt;  25 uml"
</t>
  </si>
  <si>
    <t>10:13:22</t>
  </si>
  <si>
    <t xml:space="preserve">"10:13:44 Flow: Fixed -&gt; 300 umol/s"
</t>
  </si>
  <si>
    <t xml:space="preserve">"10:10:21 Lamp: ParIn -&gt;  0 uml"
</t>
  </si>
  <si>
    <t xml:space="preserve">"10:10:21 Flow: Fixed -&gt; 300 umol/s"
</t>
  </si>
  <si>
    <t xml:space="preserve">"10:10:21 Coolers: Off"
</t>
  </si>
  <si>
    <t xml:space="preserve">"10:10:21 CO2 Mixer: CO2R -&gt; 400 uml"
</t>
  </si>
  <si>
    <t xml:space="preserve">"10:10:21 Lamp: Off"
</t>
  </si>
  <si>
    <t xml:space="preserve">"10:09:09 Launched AutoProg /User/Configs/AutoProgs/LightCurve2"
</t>
  </si>
  <si>
    <t>Fri Jul  3 2020 10:09:08</t>
  </si>
  <si>
    <t xml:space="preserve">"12:23:44 Flow: Fixed -&gt; 300 umol/s"
</t>
  </si>
  <si>
    <t xml:space="preserve">"12:23:44 Coolers: Off"
</t>
  </si>
  <si>
    <t xml:space="preserve">"12:23:44 CO2 Mixer: CO2R -&gt; 400 uml"
</t>
  </si>
  <si>
    <t xml:space="preserve">"12:23:44 Lamp: ParIn -&gt;  2000 uml"
</t>
  </si>
  <si>
    <t>12:23:21</t>
  </si>
  <si>
    <t xml:space="preserve">"12:20:20 Lamp: ParIn -&gt;  2000 uml"
</t>
  </si>
  <si>
    <t>12:19:57</t>
  </si>
  <si>
    <t xml:space="preserve">"12:20:19 Flow: Fixed -&gt; 300 umol/s"
</t>
  </si>
  <si>
    <t xml:space="preserve">"12:16:56 Lamp: ParIn -&gt;  1600 uml"
</t>
  </si>
  <si>
    <t>12:16:34</t>
  </si>
  <si>
    <t xml:space="preserve">"12:16:56 Flow: Fixed -&gt; 300 umol/s"
</t>
  </si>
  <si>
    <t xml:space="preserve">"12:13:33 Lamp: ParIn -&gt;  1250 uml"
</t>
  </si>
  <si>
    <t>12:13:11</t>
  </si>
  <si>
    <t xml:space="preserve">"12:13:33 Flow: Fixed -&gt; 300 umol/s"
</t>
  </si>
  <si>
    <t xml:space="preserve">"12:10:10 Lamp: ParIn -&gt;  1000 uml"
</t>
  </si>
  <si>
    <t>12:09:48</t>
  </si>
  <si>
    <t xml:space="preserve">"12:10:10 Flow: Fixed -&gt; 300 umol/s"
</t>
  </si>
  <si>
    <t xml:space="preserve">"12:06:47 Lamp: ParIn -&gt;  750 uml"
</t>
  </si>
  <si>
    <t>12:06:25</t>
  </si>
  <si>
    <t xml:space="preserve">"12:06:47 Flow: Fixed -&gt; 300 umol/s"
</t>
  </si>
  <si>
    <t xml:space="preserve">"12:03:24 Lamp: ParIn -&gt;  500 uml"
</t>
  </si>
  <si>
    <t>12:03:02</t>
  </si>
  <si>
    <t xml:space="preserve">"12:03:24 Flow: Fixed -&gt; 300 umol/s"
</t>
  </si>
  <si>
    <t xml:space="preserve">"12:00:01 Lamp: ParIn -&gt;  300 uml"
</t>
  </si>
  <si>
    <t>11:59:39</t>
  </si>
  <si>
    <t xml:space="preserve">"12:00:01 Flow: Fixed -&gt; 300 umol/s"
</t>
  </si>
  <si>
    <t xml:space="preserve">"11:56:38 Lamp: ParIn -&gt;  150 uml"
</t>
  </si>
  <si>
    <t>11:56:16</t>
  </si>
  <si>
    <t xml:space="preserve">"11:56:38 Flow: Fixed -&gt; 300 umol/s"
</t>
  </si>
  <si>
    <t xml:space="preserve">"11:53:15 Lamp: ParIn -&gt;  100 uml"
</t>
  </si>
  <si>
    <t>11:52:53</t>
  </si>
  <si>
    <t xml:space="preserve">"11:53:15 Flow: Fixed -&gt; 300 umol/s"
</t>
  </si>
  <si>
    <t xml:space="preserve">"11:49:52 Lamp: ParIn -&gt;  50 uml"
</t>
  </si>
  <si>
    <t>11:49:30</t>
  </si>
  <si>
    <t xml:space="preserve">"11:49:52 Flow: Fixed -&gt; 300 umol/s"
</t>
  </si>
  <si>
    <t xml:space="preserve">"11:46:29 Lamp: ParIn -&gt;  25 uml"
</t>
  </si>
  <si>
    <t>11:46:07</t>
  </si>
  <si>
    <t xml:space="preserve">"11:46:29 Flow: Fixed -&gt; 300 umol/s"
</t>
  </si>
  <si>
    <t xml:space="preserve">"11:43:06 Lamp: ParIn -&gt;  0 uml"
</t>
  </si>
  <si>
    <t xml:space="preserve">"11:43:05 Flow: Fixed -&gt; 300 umol/s"
</t>
  </si>
  <si>
    <t xml:space="preserve">"11:43:05 Coolers: Off"
</t>
  </si>
  <si>
    <t xml:space="preserve">"11:43:05 CO2 Mixer: CO2R -&gt; 400 uml"
</t>
  </si>
  <si>
    <t xml:space="preserve">"11:43:05 Lamp: Off"
</t>
  </si>
  <si>
    <t xml:space="preserve">"11:40:29 Launched AutoProg /User/Configs/AutoProgs/LightCurve2"
</t>
  </si>
  <si>
    <t>Fri Jul  3 2020 11:40:29</t>
  </si>
  <si>
    <t xml:space="preserve">"13:11:15 Flow: Fixed -&gt; 300 umol/s"
</t>
  </si>
  <si>
    <t xml:space="preserve">"13:11:15 Coolers: Off"
</t>
  </si>
  <si>
    <t xml:space="preserve">"13:11:15 CO2 Mixer: CO2R -&gt; 400 uml"
</t>
  </si>
  <si>
    <t xml:space="preserve">"13:11:15 Lamp: ParIn -&gt;  2000 uml"
</t>
  </si>
  <si>
    <t>13:10:54</t>
  </si>
  <si>
    <t xml:space="preserve">"13:07:53 Lamp: ParIn -&gt;  2000 uml"
</t>
  </si>
  <si>
    <t>13:07:31</t>
  </si>
  <si>
    <t xml:space="preserve">"13:07:52 Flow: Fixed -&gt; 300 umol/s"
</t>
  </si>
  <si>
    <t xml:space="preserve">"13:04:30 Lamp: ParIn -&gt;  1600 uml"
</t>
  </si>
  <si>
    <t>13:04:09</t>
  </si>
  <si>
    <t xml:space="preserve">"13:04:30 Flow: Fixed -&gt; 300 umol/s"
</t>
  </si>
  <si>
    <t xml:space="preserve">"13:01:08 Lamp: ParIn -&gt;  1250 uml"
</t>
  </si>
  <si>
    <t>13:00:46</t>
  </si>
  <si>
    <t xml:space="preserve">"13:01:08 Flow: Fixed -&gt; 300 umol/s"
</t>
  </si>
  <si>
    <t xml:space="preserve">"12:57:45 Lamp: ParIn -&gt;  1000 uml"
</t>
  </si>
  <si>
    <t>12:57:23</t>
  </si>
  <si>
    <t xml:space="preserve">"12:57:44 Flow: Fixed -&gt; 300 umol/s"
</t>
  </si>
  <si>
    <t xml:space="preserve">"12:54:22 Lamp: ParIn -&gt;  750 uml"
</t>
  </si>
  <si>
    <t>12:54:00</t>
  </si>
  <si>
    <t xml:space="preserve">"12:54:22 Flow: Fixed -&gt; 300 umol/s"
</t>
  </si>
  <si>
    <t xml:space="preserve">"12:50:59 Lamp: ParIn -&gt;  500 uml"
</t>
  </si>
  <si>
    <t>12:50:38</t>
  </si>
  <si>
    <t xml:space="preserve">"12:50:59 Flow: Fixed -&gt; 300 umol/s"
</t>
  </si>
  <si>
    <t xml:space="preserve">"12:47:37 Lamp: ParIn -&gt;  300 uml"
</t>
  </si>
  <si>
    <t>12:47:15</t>
  </si>
  <si>
    <t xml:space="preserve">"12:47:37 Flow: Fixed -&gt; 300 umol/s"
</t>
  </si>
  <si>
    <t xml:space="preserve">"12:44:14 Lamp: ParIn -&gt;  150 uml"
</t>
  </si>
  <si>
    <t>12:43:52</t>
  </si>
  <si>
    <t xml:space="preserve">"12:44:13 Flow: Fixed -&gt; 300 umol/s"
</t>
  </si>
  <si>
    <t xml:space="preserve">"12:40:51 Lamp: ParIn -&gt;  100 uml"
</t>
  </si>
  <si>
    <t>12:40:30</t>
  </si>
  <si>
    <t xml:space="preserve">"12:40:51 Flow: Fixed -&gt; 300 umol/s"
</t>
  </si>
  <si>
    <t xml:space="preserve">"12:37:29 Lamp: ParIn -&gt;  50 uml"
</t>
  </si>
  <si>
    <t>12:37:07</t>
  </si>
  <si>
    <t xml:space="preserve">"12:37:29 Flow: Fixed -&gt; 300 umol/s"
</t>
  </si>
  <si>
    <t xml:space="preserve">"12:34:06 Lamp: ParIn -&gt;  25 uml"
</t>
  </si>
  <si>
    <t>12:33:44</t>
  </si>
  <si>
    <t xml:space="preserve">"12:34:06 Flow: Fixed -&gt; 300 umol/s"
</t>
  </si>
  <si>
    <t xml:space="preserve">"12:30:43 Lamp: ParIn -&gt;  0 uml"
</t>
  </si>
  <si>
    <t xml:space="preserve">"12:30:43 Flow: Fixed -&gt; 300 umol/s"
</t>
  </si>
  <si>
    <t xml:space="preserve">"12:30:43 Coolers: Off"
</t>
  </si>
  <si>
    <t xml:space="preserve">"12:30:43 CO2 Mixer: CO2R -&gt; 400 uml"
</t>
  </si>
  <si>
    <t xml:space="preserve">"12:30:43 Lamp: Off"
</t>
  </si>
  <si>
    <t xml:space="preserve">"12:26:29 Launched AutoProg /User/Configs/AutoProgs/LightCurve2"
</t>
  </si>
  <si>
    <t>Fri Jul  3 2020 12:26:29</t>
  </si>
  <si>
    <t xml:space="preserve">"14:33:08 Flow: Fixed -&gt; 300 umol/s"
</t>
  </si>
  <si>
    <t xml:space="preserve">"14:33:08 Coolers: Off"
</t>
  </si>
  <si>
    <t xml:space="preserve">"14:33:08 CO2 Mixer: CO2R -&gt; 400 uml"
</t>
  </si>
  <si>
    <t xml:space="preserve">"14:33:07 Lamp: ParIn -&gt;  2000 uml"
</t>
  </si>
  <si>
    <t>14:32:45</t>
  </si>
  <si>
    <t xml:space="preserve">"14:33:07 Flow: Fixed -&gt; 300 umol/s"
</t>
  </si>
  <si>
    <t xml:space="preserve">"14:29:44 Lamp: ParIn -&gt;  2000 uml"
</t>
  </si>
  <si>
    <t>14:29:22</t>
  </si>
  <si>
    <t xml:space="preserve">"14:29:44 Flow: Fixed -&gt; 300 umol/s"
</t>
  </si>
  <si>
    <t xml:space="preserve">"14:26:21 Lamp: ParIn -&gt;  1600 uml"
</t>
  </si>
  <si>
    <t>14:25:59</t>
  </si>
  <si>
    <t xml:space="preserve">"14:26:21 Flow: Fixed -&gt; 300 umol/s"
</t>
  </si>
  <si>
    <t xml:space="preserve">"14:22:58 Lamp: ParIn -&gt;  1250 uml"
</t>
  </si>
  <si>
    <t>14:22:36</t>
  </si>
  <si>
    <t xml:space="preserve">"14:22:58 Flow: Fixed -&gt; 300 umol/s"
</t>
  </si>
  <si>
    <t xml:space="preserve">"14:19:35 Lamp: ParIn -&gt;  1000 uml"
</t>
  </si>
  <si>
    <t>14:19:13</t>
  </si>
  <si>
    <t xml:space="preserve">"14:19:35 Flow: Fixed -&gt; 300 umol/s"
</t>
  </si>
  <si>
    <t xml:space="preserve">"14:16:12 Lamp: ParIn -&gt;  750 uml"
</t>
  </si>
  <si>
    <t>14:15:50</t>
  </si>
  <si>
    <t xml:space="preserve">"14:16:12 Flow: Fixed -&gt; 300 umol/s"
</t>
  </si>
  <si>
    <t xml:space="preserve">"14:12:49 Lamp: ParIn -&gt;  500 uml"
</t>
  </si>
  <si>
    <t>14:12:27</t>
  </si>
  <si>
    <t xml:space="preserve">"14:12:49 Flow: Fixed -&gt; 300 umol/s"
</t>
  </si>
  <si>
    <t xml:space="preserve">"14:09:26 Lamp: ParIn -&gt;  300 uml"
</t>
  </si>
  <si>
    <t>14:09:04</t>
  </si>
  <si>
    <t xml:space="preserve">"14:09:26 Flow: Fixed -&gt; 300 umol/s"
</t>
  </si>
  <si>
    <t xml:space="preserve">"14:06:03 Lamp: ParIn -&gt;  150 uml"
</t>
  </si>
  <si>
    <t>14:05:41</t>
  </si>
  <si>
    <t xml:space="preserve">"14:06:03 Flow: Fixed -&gt; 300 umol/s"
</t>
  </si>
  <si>
    <t xml:space="preserve">"14:02:40 Lamp: ParIn -&gt;  100 uml"
</t>
  </si>
  <si>
    <t>14:02:18</t>
  </si>
  <si>
    <t xml:space="preserve">"14:02:40 Flow: Fixed -&gt; 300 umol/s"
</t>
  </si>
  <si>
    <t xml:space="preserve">"13:59:17 Lamp: ParIn -&gt;  50 uml"
</t>
  </si>
  <si>
    <t>13:58:55</t>
  </si>
  <si>
    <t xml:space="preserve">"13:59:17 Flow: Fixed -&gt; 300 umol/s"
</t>
  </si>
  <si>
    <t xml:space="preserve">"13:55:54 Lamp: ParIn -&gt;  25 uml"
</t>
  </si>
  <si>
    <t>13:55:31</t>
  </si>
  <si>
    <t xml:space="preserve">"13:55:53 Flow: Fixed -&gt; 300 umol/s"
</t>
  </si>
  <si>
    <t xml:space="preserve">"13:52:30 Lamp: ParIn -&gt;  0 uml"
</t>
  </si>
  <si>
    <t xml:space="preserve">"13:52:30 Flow: Fixed -&gt; 300 umol/s"
</t>
  </si>
  <si>
    <t xml:space="preserve">"13:52:30 Coolers: Off"
</t>
  </si>
  <si>
    <t xml:space="preserve">"13:52:30 CO2 Mixer: CO2R -&gt; 400 uml"
</t>
  </si>
  <si>
    <t xml:space="preserve">"13:52:29 Lamp: ParIn -&gt;  0 uml"
</t>
  </si>
  <si>
    <t xml:space="preserve">"13:51:09 Launched AutoProg /User/Configs/AutoProgs/LightCurve2"
</t>
  </si>
  <si>
    <t>Fri Jul  3 2020 13:51:09</t>
  </si>
  <si>
    <t xml:space="preserve">"15:59:03 Flow: Fixed -&gt; 300 umol/s"
</t>
  </si>
  <si>
    <t xml:space="preserve">"15:59:03 Coolers: Off"
</t>
  </si>
  <si>
    <t xml:space="preserve">"15:59:03 CO2 Mixer: CO2R -&gt; 400 uml"
</t>
  </si>
  <si>
    <t xml:space="preserve">"15:59:03 Lamp: ParIn -&gt;  2000 uml"
</t>
  </si>
  <si>
    <t>15:58:40</t>
  </si>
  <si>
    <t xml:space="preserve">"15:55:39 Lamp: ParIn -&gt;  2000 uml"
</t>
  </si>
  <si>
    <t>15:55:16</t>
  </si>
  <si>
    <t xml:space="preserve">"15:55:38 Flow: Fixed -&gt; 300 umol/s"
</t>
  </si>
  <si>
    <t xml:space="preserve">"15:52:15 Lamp: ParIn -&gt;  1600 uml"
</t>
  </si>
  <si>
    <t>15:51:53</t>
  </si>
  <si>
    <t xml:space="preserve">"15:52:15 Flow: Fixed -&gt; 300 umol/s"
</t>
  </si>
  <si>
    <t xml:space="preserve">"15:48:52 Lamp: ParIn -&gt;  1250 uml"
</t>
  </si>
  <si>
    <t>15:48:29</t>
  </si>
  <si>
    <t xml:space="preserve">"15:48:52 Flow: Fixed -&gt; 300 umol/s"
</t>
  </si>
  <si>
    <t xml:space="preserve">"15:45:28 Lamp: ParIn -&gt;  1000 uml"
</t>
  </si>
  <si>
    <t>15:45:05</t>
  </si>
  <si>
    <t xml:space="preserve">"15:45:27 Flow: Fixed -&gt; 300 umol/s"
</t>
  </si>
  <si>
    <t xml:space="preserve">"15:42:04 Lamp: ParIn -&gt;  750 uml"
</t>
  </si>
  <si>
    <t>15:41:42</t>
  </si>
  <si>
    <t xml:space="preserve">"15:42:04 Flow: Fixed -&gt; 300 umol/s"
</t>
  </si>
  <si>
    <t xml:space="preserve">"15:38:41 Lamp: ParIn -&gt;  500 uml"
</t>
  </si>
  <si>
    <t>15:38:18</t>
  </si>
  <si>
    <t xml:space="preserve">"15:38:41 Flow: Fixed -&gt; 300 umol/s"
</t>
  </si>
  <si>
    <t xml:space="preserve">"15:35:17 Lamp: ParIn -&gt;  300 uml"
</t>
  </si>
  <si>
    <t>15:34:54</t>
  </si>
  <si>
    <t xml:space="preserve">"15:35:16 Flow: Fixed -&gt; 300 umol/s"
</t>
  </si>
  <si>
    <t xml:space="preserve">"15:31:53 Lamp: ParIn -&gt;  150 uml"
</t>
  </si>
  <si>
    <t>15:31:31</t>
  </si>
  <si>
    <t xml:space="preserve">"15:31:53 Flow: Fixed -&gt; 300 umol/s"
</t>
  </si>
  <si>
    <t xml:space="preserve">"15:28:30 Lamp: ParIn -&gt;  100 uml"
</t>
  </si>
  <si>
    <t>15:28:07</t>
  </si>
  <si>
    <t xml:space="preserve">"15:28:30 Flow: Fixed -&gt; 300 umol/s"
</t>
  </si>
  <si>
    <t xml:space="preserve">"15:25:06 Lamp: ParIn -&gt;  50 uml"
</t>
  </si>
  <si>
    <t>15:24:43</t>
  </si>
  <si>
    <t xml:space="preserve">"15:25:06 Flow: Fixed -&gt; 300 umol/s"
</t>
  </si>
  <si>
    <t xml:space="preserve">"15:21:42 Lamp: ParIn -&gt;  25 uml"
</t>
  </si>
  <si>
    <t>15:21:19</t>
  </si>
  <si>
    <t xml:space="preserve">"15:21:42 Flow: Fixed -&gt; 300 umol/s"
</t>
  </si>
  <si>
    <t xml:space="preserve">"15:18:18 Lamp: ParIn -&gt;  0 uml"
</t>
  </si>
  <si>
    <t xml:space="preserve">"15:18:18 Flow: Fixed -&gt; 300 umol/s"
</t>
  </si>
  <si>
    <t xml:space="preserve">"15:18:18 Coolers: Off"
</t>
  </si>
  <si>
    <t xml:space="preserve">"15:18:18 CO2 Mixer: CO2R -&gt; 400 uml"
</t>
  </si>
  <si>
    <t xml:space="preserve">"15:18:18 Lamp: Off"
</t>
  </si>
  <si>
    <t xml:space="preserve">"15:15:40 Launched AutoProg /User/Configs/AutoProgs/LightCurve2"
</t>
  </si>
  <si>
    <t>Thr Jun 25 2020 15:15:39</t>
  </si>
  <si>
    <t xml:space="preserve">"10:26:51 Flow: Fixed -&gt; 300 umol/s"
</t>
  </si>
  <si>
    <t xml:space="preserve">"10:26:51 Coolers: Off"
</t>
  </si>
  <si>
    <t xml:space="preserve">"10:26:51 CO2 Mixer: CO2R -&gt; 400 uml"
</t>
  </si>
  <si>
    <t xml:space="preserve">"10:26:51 Lamp: ParIn -&gt;  2000 uml"
</t>
  </si>
  <si>
    <t>10:26:27</t>
  </si>
  <si>
    <t xml:space="preserve">"10:23:26 Lamp: ParIn -&gt;  2000 uml"
</t>
  </si>
  <si>
    <t>10:23:02</t>
  </si>
  <si>
    <t xml:space="preserve">"10:23:26 Flow: Fixed -&gt; 300 umol/s"
</t>
  </si>
  <si>
    <t xml:space="preserve">"10:20:01 Lamp: ParIn -&gt;  1600 uml"
</t>
  </si>
  <si>
    <t>10:19:37</t>
  </si>
  <si>
    <t xml:space="preserve">"10:20:01 Flow: Fixed -&gt; 300 umol/s"
</t>
  </si>
  <si>
    <t xml:space="preserve">"10:16:36 Lamp: ParIn -&gt;  1250 uml"
</t>
  </si>
  <si>
    <t>10:16:12</t>
  </si>
  <si>
    <t xml:space="preserve">"10:16:36 Flow: Fixed -&gt; 300 umol/s"
</t>
  </si>
  <si>
    <t xml:space="preserve">"10:13:11 Lamp: ParIn -&gt;  1000 uml"
</t>
  </si>
  <si>
    <t>10:12:47</t>
  </si>
  <si>
    <t xml:space="preserve">"10:13:11 Flow: Fixed -&gt; 300 umol/s"
</t>
  </si>
  <si>
    <t xml:space="preserve">"10:09:46 Lamp: ParIn -&gt;  750 uml"
</t>
  </si>
  <si>
    <t>10:09:22</t>
  </si>
  <si>
    <t xml:space="preserve">"10:09:46 Flow: Fixed -&gt; 300 umol/s"
</t>
  </si>
  <si>
    <t xml:space="preserve">"10:06:21 Lamp: ParIn -&gt;  500 uml"
</t>
  </si>
  <si>
    <t>10:05:57</t>
  </si>
  <si>
    <t xml:space="preserve">"10:06:21 Flow: Fixed -&gt; 300 umol/s"
</t>
  </si>
  <si>
    <t xml:space="preserve">"10:02:56 Lamp: ParIn -&gt;  300 uml"
</t>
  </si>
  <si>
    <t>10:02:32</t>
  </si>
  <si>
    <t xml:space="preserve">"10:02:55 Flow: Fixed -&gt; 300 umol/s"
</t>
  </si>
  <si>
    <t xml:space="preserve">"09:59:31 Lamp: ParIn -&gt;  150 uml"
</t>
  </si>
  <si>
    <t>09:59:07</t>
  </si>
  <si>
    <t xml:space="preserve">"09:59:31 Flow: Fixed -&gt; 300 umol/s"
</t>
  </si>
  <si>
    <t xml:space="preserve">"09:56:06 Lamp: ParIn -&gt;  100 uml"
</t>
  </si>
  <si>
    <t>09:55:42</t>
  </si>
  <si>
    <t xml:space="preserve">"09:56:06 Flow: Fixed -&gt; 300 umol/s"
</t>
  </si>
  <si>
    <t xml:space="preserve">"09:52:41 Lamp: ParIn -&gt;  50 uml"
</t>
  </si>
  <si>
    <t>09:52:17</t>
  </si>
  <si>
    <t xml:space="preserve">"09:52:40 Flow: Fixed -&gt; 300 umol/s"
</t>
  </si>
  <si>
    <t xml:space="preserve">"09:49:16 Lamp: ParIn -&gt;  25 uml"
</t>
  </si>
  <si>
    <t>09:48:52</t>
  </si>
  <si>
    <t xml:space="preserve">"09:49:16 Flow: Fixed -&gt; 300 umol/s"
</t>
  </si>
  <si>
    <t xml:space="preserve">"09:45:51 Lamp: ParIn -&gt;  0 uml"
</t>
  </si>
  <si>
    <t xml:space="preserve">"09:45:51 Flow: Fixed -&gt; 300 umol/s"
</t>
  </si>
  <si>
    <t xml:space="preserve">"09:45:51 Coolers: Off"
</t>
  </si>
  <si>
    <t xml:space="preserve">"09:45:51 CO2 Mixer: CO2R -&gt; 400 uml"
</t>
  </si>
  <si>
    <t xml:space="preserve">"09:45:51 Lamp: Off"
</t>
  </si>
  <si>
    <t xml:space="preserve">"09:43:42 Launched AutoProg /User/Configs/AutoProgs/LightCurve2"
</t>
  </si>
  <si>
    <t>Mon Jun 29 2020 09:43:42</t>
  </si>
  <si>
    <t xml:space="preserve">"09:41:26 Flow: Fixed -&gt; 300 umol/s"
</t>
  </si>
  <si>
    <t xml:space="preserve">"09:41:26 Coolers: Off"
</t>
  </si>
  <si>
    <t xml:space="preserve">"09:41:26 CO2 Mixer: CO2R -&gt; 400 uml"
</t>
  </si>
  <si>
    <t xml:space="preserve">"09:41:26 Lamp: ParIn -&gt;  2000 uml"
</t>
  </si>
  <si>
    <t>09:41:02</t>
  </si>
  <si>
    <t xml:space="preserve">"09:38:01 Lamp: ParIn -&gt;  2000 uml"
</t>
  </si>
  <si>
    <t>09:37:37</t>
  </si>
  <si>
    <t xml:space="preserve">"09:38:00 Flow: Fixed -&gt; 300 umol/s"
</t>
  </si>
  <si>
    <t xml:space="preserve">"09:34:36 Lamp: ParIn -&gt;  1600 uml"
</t>
  </si>
  <si>
    <t>09:34:13</t>
  </si>
  <si>
    <t xml:space="preserve">"09:34:36 Flow: Fixed -&gt; 300 umol/s"
</t>
  </si>
  <si>
    <t xml:space="preserve">"09:31:12 Lamp: ParIn -&gt;  1250 uml"
</t>
  </si>
  <si>
    <t>09:30:48</t>
  </si>
  <si>
    <t xml:space="preserve">"09:31:12 Flow: Fixed -&gt; 300 umol/s"
</t>
  </si>
  <si>
    <t xml:space="preserve">"09:27:47 Lamp: ParIn -&gt;  1000 uml"
</t>
  </si>
  <si>
    <t>09:27:23</t>
  </si>
  <si>
    <t xml:space="preserve">"09:27:47 Flow: Fixed -&gt; 300 umol/s"
</t>
  </si>
  <si>
    <t xml:space="preserve">"09:24:22 Lamp: ParIn -&gt;  750 uml"
</t>
  </si>
  <si>
    <t>09:23:58</t>
  </si>
  <si>
    <t xml:space="preserve">"09:24:22 Flow: Fixed -&gt; 300 umol/s"
</t>
  </si>
  <si>
    <t xml:space="preserve">"09:20:57 Lamp: ParIn -&gt;  500 uml"
</t>
  </si>
  <si>
    <t>09:20:34</t>
  </si>
  <si>
    <t xml:space="preserve">"09:20:57 Flow: Fixed -&gt; 300 umol/s"
</t>
  </si>
  <si>
    <t xml:space="preserve">"09:17:33 Lamp: ParIn -&gt;  300 uml"
</t>
  </si>
  <si>
    <t>09:17:09</t>
  </si>
  <si>
    <t xml:space="preserve">"09:17:33 Flow: Fixed -&gt; 300 umol/s"
</t>
  </si>
  <si>
    <t xml:space="preserve">"09:14:08 Lamp: ParIn -&gt;  150 uml"
</t>
  </si>
  <si>
    <t>09:13:44</t>
  </si>
  <si>
    <t xml:space="preserve">"09:14:07 Flow: Fixed -&gt; 300 umol/s"
</t>
  </si>
  <si>
    <t xml:space="preserve">"09:10:43 Lamp: ParIn -&gt;  100 uml"
</t>
  </si>
  <si>
    <t>09:10:20</t>
  </si>
  <si>
    <t xml:space="preserve">"09:10:43 Flow: Fixed -&gt; 300 umol/s"
</t>
  </si>
  <si>
    <t xml:space="preserve">"09:07:19 Lamp: ParIn -&gt;  50 uml"
</t>
  </si>
  <si>
    <t>09:06:55</t>
  </si>
  <si>
    <t xml:space="preserve">"09:07:19 Flow: Fixed -&gt; 300 umol/s"
</t>
  </si>
  <si>
    <t xml:space="preserve">"09:03:54 Lamp: ParIn -&gt;  25 uml"
</t>
  </si>
  <si>
    <t>09:03:30</t>
  </si>
  <si>
    <t xml:space="preserve">"09:03:54 Flow: Fixed -&gt; 300 umol/s"
</t>
  </si>
  <si>
    <t xml:space="preserve">"09:00:29 Lamp: ParIn -&gt;  0 uml"
</t>
  </si>
  <si>
    <t xml:space="preserve">"09:00:28 Flow: Fixed -&gt; 300 umol/s"
</t>
  </si>
  <si>
    <t xml:space="preserve">"09:00:28 Coolers: Off"
</t>
  </si>
  <si>
    <t xml:space="preserve">"09:00:28 CO2 Mixer: CO2R -&gt; 400 uml"
</t>
  </si>
  <si>
    <t xml:space="preserve">"09:00:28 Lamp: Off"
</t>
  </si>
  <si>
    <t xml:space="preserve">"08:58:05 Launched AutoProg /User/Configs/AutoProgs/LightCurve2"
</t>
  </si>
  <si>
    <t>Mon Jun 29 2020 08:58:04</t>
  </si>
  <si>
    <t xml:space="preserve">"11:12:10 Flow: Fixed -&gt; 300 umol/s"
</t>
  </si>
  <si>
    <t xml:space="preserve">"11:12:10 Coolers: Off"
</t>
  </si>
  <si>
    <t xml:space="preserve">"11:12:10 CO2 Mixer: CO2R -&gt; 400 uml"
</t>
  </si>
  <si>
    <t xml:space="preserve">"11:12:10 Lamp: ParIn -&gt;  2000 uml"
</t>
  </si>
  <si>
    <t>11:11:47</t>
  </si>
  <si>
    <t xml:space="preserve">"11:08:46 Lamp: ParIn -&gt;  2000 uml"
</t>
  </si>
  <si>
    <t>11:08:23</t>
  </si>
  <si>
    <t xml:space="preserve">"11:08:46 Flow: Fixed -&gt; 300 umol/s"
</t>
  </si>
  <si>
    <t xml:space="preserve">"11:05:22 Lamp: ParIn -&gt;  1600 uml"
</t>
  </si>
  <si>
    <t>11:04:59</t>
  </si>
  <si>
    <t xml:space="preserve">"11:05:22 Flow: Fixed -&gt; 300 umol/s"
</t>
  </si>
  <si>
    <t xml:space="preserve">"11:01:58 Lamp: ParIn -&gt;  1250 uml"
</t>
  </si>
  <si>
    <t>11:01:35</t>
  </si>
  <si>
    <t xml:space="preserve">"11:01:58 Flow: Fixed -&gt; 300 umol/s"
</t>
  </si>
  <si>
    <t xml:space="preserve">"10:58:34 Lamp: ParIn -&gt;  1000 uml"
</t>
  </si>
  <si>
    <t>10:58:11</t>
  </si>
  <si>
    <t xml:space="preserve">"10:58:34 Flow: Fixed -&gt; 300 umol/s"
</t>
  </si>
  <si>
    <t xml:space="preserve">"10:55:10 Lamp: ParIn -&gt;  750 uml"
</t>
  </si>
  <si>
    <t>10:54:47</t>
  </si>
  <si>
    <t xml:space="preserve">"10:55:10 Flow: Fixed -&gt; 300 umol/s"
</t>
  </si>
  <si>
    <t xml:space="preserve">"10:51:46 Lamp: ParIn -&gt;  500 uml"
</t>
  </si>
  <si>
    <t>10:51:23</t>
  </si>
  <si>
    <t xml:space="preserve">"10:51:46 Flow: Fixed -&gt; 300 umol/s"
</t>
  </si>
  <si>
    <t xml:space="preserve">"10:48:22 Lamp: ParIn -&gt;  300 uml"
</t>
  </si>
  <si>
    <t>10:47:58</t>
  </si>
  <si>
    <t xml:space="preserve">"10:48:22 Flow: Fixed -&gt; 300 umol/s"
</t>
  </si>
  <si>
    <t xml:space="preserve">"10:44:57 Lamp: ParIn -&gt;  150 uml"
</t>
  </si>
  <si>
    <t>10:44:33</t>
  </si>
  <si>
    <t xml:space="preserve">"10:44:56 Flow: Fixed -&gt; 300 umol/s"
</t>
  </si>
  <si>
    <t xml:space="preserve">"10:41:32 Lamp: ParIn -&gt;  100 uml"
</t>
  </si>
  <si>
    <t>10:41:09</t>
  </si>
  <si>
    <t xml:space="preserve">"10:41:32 Flow: Fixed -&gt; 300 umol/s"
</t>
  </si>
  <si>
    <t xml:space="preserve">"10:38:08 Lamp: ParIn -&gt;  50 uml"
</t>
  </si>
  <si>
    <t>10:37:44</t>
  </si>
  <si>
    <t xml:space="preserve">"10:38:08 Flow: Fixed -&gt; 300 umol/s"
</t>
  </si>
  <si>
    <t xml:space="preserve">"10:34:43 Lamp: ParIn -&gt;  25 uml"
</t>
  </si>
  <si>
    <t>10:34:19</t>
  </si>
  <si>
    <t xml:space="preserve">"10:34:43 Flow: Fixed -&gt; 300 umol/s"
</t>
  </si>
  <si>
    <t xml:space="preserve">"10:31:18 Lamp: ParIn -&gt;  0 uml"
</t>
  </si>
  <si>
    <t xml:space="preserve">"10:31:18 Flow: Fixed -&gt; 300 umol/s"
</t>
  </si>
  <si>
    <t xml:space="preserve">"10:31:18 Coolers: Off"
</t>
  </si>
  <si>
    <t xml:space="preserve">"10:31:18 CO2 Mixer: CO2R -&gt; 400 uml"
</t>
  </si>
  <si>
    <t xml:space="preserve">"10:31:18 Lamp: Off"
</t>
  </si>
  <si>
    <t xml:space="preserve">"10:28:44 Launched AutoProg /User/Configs/AutoProgs/LightCurve2"
</t>
  </si>
  <si>
    <t>Mon Jun 29 2020 10:28:44</t>
  </si>
  <si>
    <t xml:space="preserve">"11:57:40 Flow: Fixed -&gt; 300 umol/s"
</t>
  </si>
  <si>
    <t xml:space="preserve">"11:57:40 Coolers: Off"
</t>
  </si>
  <si>
    <t xml:space="preserve">"11:57:39 CO2 Mixer: CO2R -&gt; 400 uml"
</t>
  </si>
  <si>
    <t xml:space="preserve">"11:57:39 Lamp: ParIn -&gt;  2000 uml"
</t>
  </si>
  <si>
    <t>11:57:20</t>
  </si>
  <si>
    <t xml:space="preserve">"11:57:39 Flow: Fixed -&gt; 300 umol/s"
</t>
  </si>
  <si>
    <t xml:space="preserve">"11:54:19 Lamp: ParIn -&gt;  2000 uml"
</t>
  </si>
  <si>
    <t>11:53:58</t>
  </si>
  <si>
    <t xml:space="preserve">"11:54:19 Flow: Fixed -&gt; 300 umol/s"
</t>
  </si>
  <si>
    <t xml:space="preserve">"11:50:57 Lamp: ParIn -&gt;  1600 uml"
</t>
  </si>
  <si>
    <t>11:50:36</t>
  </si>
  <si>
    <t xml:space="preserve">"11:50:56 Flow: Fixed -&gt; 300 umol/s"
</t>
  </si>
  <si>
    <t xml:space="preserve">"11:47:35 Lamp: ParIn -&gt;  1250 uml"
</t>
  </si>
  <si>
    <t>11:47:14</t>
  </si>
  <si>
    <t xml:space="preserve">"11:47:35 Flow: Fixed -&gt; 300 umol/s"
</t>
  </si>
  <si>
    <t xml:space="preserve">"11:44:13 Lamp: ParIn -&gt;  1000 uml"
</t>
  </si>
  <si>
    <t>11:43:52</t>
  </si>
  <si>
    <t xml:space="preserve">"11:44:13 Flow: Fixed -&gt; 300 umol/s"
</t>
  </si>
  <si>
    <t xml:space="preserve">"11:40:51 Lamp: ParIn -&gt;  750 uml"
</t>
  </si>
  <si>
    <t>11:40:29</t>
  </si>
  <si>
    <t xml:space="preserve">"11:40:50 Flow: Fixed -&gt; 300 umol/s"
</t>
  </si>
  <si>
    <t xml:space="preserve">"11:37:28 Lamp: ParIn -&gt;  500 uml"
</t>
  </si>
  <si>
    <t>11:37:07</t>
  </si>
  <si>
    <t xml:space="preserve">"11:37:28 Flow: Fixed -&gt; 300 umol/s"
</t>
  </si>
  <si>
    <t xml:space="preserve">"11:34:06 Lamp: ParIn -&gt;  300 uml"
</t>
  </si>
  <si>
    <t>11:33:44</t>
  </si>
  <si>
    <t xml:space="preserve">"11:34:06 Flow: Fixed -&gt; 300 umol/s"
</t>
  </si>
  <si>
    <t xml:space="preserve">"11:30:43 Lamp: ParIn -&gt;  150 uml"
</t>
  </si>
  <si>
    <t>11:30:21</t>
  </si>
  <si>
    <t xml:space="preserve">"11:30:43 Flow: Fixed -&gt; 300 umol/s"
</t>
  </si>
  <si>
    <t xml:space="preserve">"11:27:20 Lamp: ParIn -&gt;  100 uml"
</t>
  </si>
  <si>
    <t>11:26:58</t>
  </si>
  <si>
    <t xml:space="preserve">"11:27:20 Flow: Fixed -&gt; 300 umol/s"
</t>
  </si>
  <si>
    <t xml:space="preserve">"11:23:57 Lamp: ParIn -&gt;  50 uml"
</t>
  </si>
  <si>
    <t>11:23:35</t>
  </si>
  <si>
    <t xml:space="preserve">"11:23:57 Flow: Fixed -&gt; 300 umol/s"
</t>
  </si>
  <si>
    <t xml:space="preserve">"11:20:34 Lamp: ParIn -&gt;  25 uml"
</t>
  </si>
  <si>
    <t>11:20:12</t>
  </si>
  <si>
    <t xml:space="preserve">"11:20:34 Flow: Fixed -&gt; 300 umol/s"
</t>
  </si>
  <si>
    <t xml:space="preserve">"11:17:11 Lamp: ParIn -&gt;  0 uml"
</t>
  </si>
  <si>
    <t xml:space="preserve">"11:17:10 Flow: Fixed -&gt; 300 umol/s"
</t>
  </si>
  <si>
    <t xml:space="preserve">"11:17:10 Coolers: Off"
</t>
  </si>
  <si>
    <t xml:space="preserve">"11:17:10 CO2 Mixer: CO2R -&gt; 400 uml"
</t>
  </si>
  <si>
    <t xml:space="preserve">"11:17:10 Lamp: Off"
</t>
  </si>
  <si>
    <t xml:space="preserve">"11:16:58 Launched AutoProg /User/Configs/AutoProgs/LightCurve2"
</t>
  </si>
  <si>
    <t>Mon Jun 29 2020 11:16:58</t>
  </si>
  <si>
    <t xml:space="preserve">"12:43:29 Flow: Fixed -&gt; 300 umol/s"
</t>
  </si>
  <si>
    <t xml:space="preserve">"12:43:29 Coolers: Off"
</t>
  </si>
  <si>
    <t xml:space="preserve">"12:43:29 CO2 Mixer: CO2R -&gt; 400 uml"
</t>
  </si>
  <si>
    <t xml:space="preserve">"12:43:29 Lamp: ParIn -&gt;  2000 uml"
</t>
  </si>
  <si>
    <t>12:43:06</t>
  </si>
  <si>
    <t xml:space="preserve">"12:40:05 Lamp: ParIn -&gt;  2000 uml"
</t>
  </si>
  <si>
    <t>12:39:43</t>
  </si>
  <si>
    <t xml:space="preserve">"12:40:05 Flow: Fixed -&gt; 300 umol/s"
</t>
  </si>
  <si>
    <t xml:space="preserve">"12:36:42 Lamp: ParIn -&gt;  1600 uml"
</t>
  </si>
  <si>
    <t>12:36:20</t>
  </si>
  <si>
    <t xml:space="preserve">"12:36:42 Flow: Fixed -&gt; 300 umol/s"
</t>
  </si>
  <si>
    <t xml:space="preserve">"12:33:19 Lamp: ParIn -&gt;  1250 uml"
</t>
  </si>
  <si>
    <t>12:32:57</t>
  </si>
  <si>
    <t xml:space="preserve">"12:33:19 Flow: Fixed -&gt; 300 umol/s"
</t>
  </si>
  <si>
    <t xml:space="preserve">"12:29:56 Lamp: ParIn -&gt;  1000 uml"
</t>
  </si>
  <si>
    <t>12:29:34</t>
  </si>
  <si>
    <t xml:space="preserve">"12:29:56 Flow: Fixed -&gt; 300 umol/s"
</t>
  </si>
  <si>
    <t xml:space="preserve">"12:26:33 Lamp: ParIn -&gt;  750 uml"
</t>
  </si>
  <si>
    <t>12:26:11</t>
  </si>
  <si>
    <t xml:space="preserve">"12:26:33 Flow: Fixed -&gt; 300 umol/s"
</t>
  </si>
  <si>
    <t xml:space="preserve">"12:23:10 Lamp: ParIn -&gt;  500 uml"
</t>
  </si>
  <si>
    <t>12:22:48</t>
  </si>
  <si>
    <t xml:space="preserve">"12:23:10 Flow: Fixed -&gt; 300 umol/s"
</t>
  </si>
  <si>
    <t xml:space="preserve">"12:19:47 Lamp: ParIn -&gt;  300 uml"
</t>
  </si>
  <si>
    <t>12:19:25</t>
  </si>
  <si>
    <t xml:space="preserve">"12:19:47 Flow: Fixed -&gt; 300 umol/s"
</t>
  </si>
  <si>
    <t xml:space="preserve">"12:16:24 Lamp: ParIn -&gt;  150 uml"
</t>
  </si>
  <si>
    <t>12:16:02</t>
  </si>
  <si>
    <t xml:space="preserve">"12:16:24 Flow: Fixed -&gt; 300 umol/s"
</t>
  </si>
  <si>
    <t xml:space="preserve">"12:13:01 Lamp: ParIn -&gt;  100 uml"
</t>
  </si>
  <si>
    <t>12:12:39</t>
  </si>
  <si>
    <t xml:space="preserve">"12:13:01 Flow: Fixed -&gt; 300 umol/s"
</t>
  </si>
  <si>
    <t xml:space="preserve">"12:09:38 Lamp: ParIn -&gt;  50 uml"
</t>
  </si>
  <si>
    <t>12:09:16</t>
  </si>
  <si>
    <t xml:space="preserve">"12:09:38 Flow: Fixed -&gt; 300 umol/s"
</t>
  </si>
  <si>
    <t xml:space="preserve">"12:06:15 Lamp: ParIn -&gt;  25 uml"
</t>
  </si>
  <si>
    <t>12:05:53</t>
  </si>
  <si>
    <t xml:space="preserve">"12:06:15 Flow: Fixed -&gt; 300 umol/s"
</t>
  </si>
  <si>
    <t xml:space="preserve">"12:02:52 Lamp: ParIn -&gt;  0 uml"
</t>
  </si>
  <si>
    <t xml:space="preserve">"12:02:52 Flow: Fixed -&gt; 300 umol/s"
</t>
  </si>
  <si>
    <t xml:space="preserve">"12:02:52 Coolers: Off"
</t>
  </si>
  <si>
    <t xml:space="preserve">"12:02:52 CO2 Mixer: CO2R -&gt; 400 uml"
</t>
  </si>
  <si>
    <t xml:space="preserve">"12:02:51 Lamp: Off"
</t>
  </si>
  <si>
    <t xml:space="preserve">"12:00:16 Launched AutoProg /User/Configs/AutoProgs/LightCurve2"
</t>
  </si>
  <si>
    <t>Mon Jun 29 2020 12:00:16</t>
  </si>
  <si>
    <t xml:space="preserve">"13:40:34 Flow: Fixed -&gt; 300 umol/s"
</t>
  </si>
  <si>
    <t xml:space="preserve">"13:40:34 Coolers: Off"
</t>
  </si>
  <si>
    <t xml:space="preserve">"13:40:34 CO2 Mixer: CO2R -&gt; 400 uml"
</t>
  </si>
  <si>
    <t xml:space="preserve">"13:40:33 Lamp: ParIn -&gt;  2000 uml"
</t>
  </si>
  <si>
    <t>13:40:10</t>
  </si>
  <si>
    <t xml:space="preserve">"13:40:33 Flow: Fixed -&gt; 300 umol/s"
</t>
  </si>
  <si>
    <t xml:space="preserve">"13:37:09 Lamp: ParIn -&gt;  2000 uml"
</t>
  </si>
  <si>
    <t>13:36:46</t>
  </si>
  <si>
    <t xml:space="preserve">"13:37:09 Flow: Fixed -&gt; 300 umol/s"
</t>
  </si>
  <si>
    <t xml:space="preserve">"13:33:45 Lamp: ParIn -&gt;  1600 uml"
</t>
  </si>
  <si>
    <t>13:33:21</t>
  </si>
  <si>
    <t xml:space="preserve">"13:33:45 Flow: Fixed -&gt; 300 umol/s"
</t>
  </si>
  <si>
    <t xml:space="preserve">"13:30:20 Lamp: ParIn -&gt;  1250 uml"
</t>
  </si>
  <si>
    <t>13:29:56</t>
  </si>
  <si>
    <t xml:space="preserve">"13:30:20 Flow: Fixed -&gt; 300 umol/s"
</t>
  </si>
  <si>
    <t xml:space="preserve">"13:26:55 Lamp: ParIn -&gt;  1000 uml"
</t>
  </si>
  <si>
    <t>13:26:31</t>
  </si>
  <si>
    <t xml:space="preserve">"13:26:54 Flow: Fixed -&gt; 300 umol/s"
</t>
  </si>
  <si>
    <t xml:space="preserve">"13:23:30 Lamp: ParIn -&gt;  750 uml"
</t>
  </si>
  <si>
    <t>13:23:07</t>
  </si>
  <si>
    <t xml:space="preserve">"13:23:30 Flow: Fixed -&gt; 300 umol/s"
</t>
  </si>
  <si>
    <t xml:space="preserve">"13:20:06 Lamp: ParIn -&gt;  500 uml"
</t>
  </si>
  <si>
    <t>13:19:43</t>
  </si>
  <si>
    <t xml:space="preserve">"13:20:06 Flow: Fixed -&gt; 300 umol/s"
</t>
  </si>
  <si>
    <t xml:space="preserve">"13:16:42 Lamp: ParIn -&gt;  300 uml"
</t>
  </si>
  <si>
    <t>13:16:18</t>
  </si>
  <si>
    <t xml:space="preserve">"13:16:41 Flow: Fixed -&gt; 300 umol/s"
</t>
  </si>
  <si>
    <t xml:space="preserve">"13:13:17 Lamp: ParIn -&gt;  150 uml"
</t>
  </si>
  <si>
    <t>13:12:54</t>
  </si>
  <si>
    <t xml:space="preserve">"13:13:17 Flow: Fixed -&gt; 300 umol/s"
</t>
  </si>
  <si>
    <t xml:space="preserve">"13:09:53 Lamp: ParIn -&gt;  100 uml"
</t>
  </si>
  <si>
    <t>13:09:29</t>
  </si>
  <si>
    <t xml:space="preserve">"13:09:53 Flow: Fixed -&gt; 300 umol/s"
</t>
  </si>
  <si>
    <t xml:space="preserve">"13:06:28 Lamp: ParIn -&gt;  50 uml"
</t>
  </si>
  <si>
    <t>13:06:05</t>
  </si>
  <si>
    <t xml:space="preserve">"13:06:28 Flow: Fixed -&gt; 300 umol/s"
</t>
  </si>
  <si>
    <t xml:space="preserve">"13:03:04 Lamp: ParIn -&gt;  25 uml"
</t>
  </si>
  <si>
    <t>13:02:40</t>
  </si>
  <si>
    <t xml:space="preserve">"13:03:03 Flow: Fixed -&gt; 300 umol/s"
</t>
  </si>
  <si>
    <t xml:space="preserve">"12:59:39 Lamp: ParIn -&gt;  0 uml"
</t>
  </si>
  <si>
    <t xml:space="preserve">"12:59:39 Flow: Fixed -&gt; 300 umol/s"
</t>
  </si>
  <si>
    <t xml:space="preserve">"12:59:39 Coolers: Off"
</t>
  </si>
  <si>
    <t xml:space="preserve">"12:59:39 CO2 Mixer: CO2R -&gt; 400 uml"
</t>
  </si>
  <si>
    <t xml:space="preserve">"12:59:39 Lamp: Off"
</t>
  </si>
  <si>
    <t xml:space="preserve">"12:55:37 Launched AutoProg /User/Configs/AutoProgs/LightCurve2"
</t>
  </si>
  <si>
    <t>Mon Jun 29 2020 12:55:37</t>
  </si>
  <si>
    <t xml:space="preserve">"20:33:09 Flow: Fixed -&gt; 300 umol/s"
</t>
  </si>
  <si>
    <t xml:space="preserve">"20:33:09 Coolers: Off"
</t>
  </si>
  <si>
    <t xml:space="preserve">"20:33:09 CO2 Mixer: CO2R -&gt; 400 uml"
</t>
  </si>
  <si>
    <t xml:space="preserve">"20:33:09 Lamp: ParIn -&gt;  2000 uml"
</t>
  </si>
  <si>
    <t>20:32:47</t>
  </si>
  <si>
    <t xml:space="preserve">"20:29:46 Lamp: ParIn -&gt;  2000 uml"
</t>
  </si>
  <si>
    <t>20:29:24</t>
  </si>
  <si>
    <t xml:space="preserve">"20:29:46 Flow: Fixed -&gt; 300 umol/s"
</t>
  </si>
  <si>
    <t xml:space="preserve">"20:26:23 Lamp: ParIn -&gt;  1600 uml"
</t>
  </si>
  <si>
    <t>20:26:01</t>
  </si>
  <si>
    <t xml:space="preserve">"20:26:23 Flow: Fixed -&gt; 300 umol/s"
</t>
  </si>
  <si>
    <t xml:space="preserve">"20:23:00 Lamp: ParIn -&gt;  1250 uml"
</t>
  </si>
  <si>
    <t>20:22:38</t>
  </si>
  <si>
    <t xml:space="preserve">"20:23:00 Flow: Fixed -&gt; 300 umol/s"
</t>
  </si>
  <si>
    <t xml:space="preserve">"20:19:37 Lamp: ParIn -&gt;  1000 uml"
</t>
  </si>
  <si>
    <t>20:19:15</t>
  </si>
  <si>
    <t xml:space="preserve">"20:19:37 Flow: Fixed -&gt; 300 umol/s"
</t>
  </si>
  <si>
    <t xml:space="preserve">"20:16:14 Lamp: ParIn -&gt;  750 uml"
</t>
  </si>
  <si>
    <t>20:15:52</t>
  </si>
  <si>
    <t xml:space="preserve">"20:16:14 Flow: Fixed -&gt; 300 umol/s"
</t>
  </si>
  <si>
    <t xml:space="preserve">"20:12:51 Lamp: ParIn -&gt;  500 uml"
</t>
  </si>
  <si>
    <t>20:12:29</t>
  </si>
  <si>
    <t xml:space="preserve">"20:12:51 Flow: Fixed -&gt; 300 umol/s"
</t>
  </si>
  <si>
    <t xml:space="preserve">"20:09:28 Lamp: ParIn -&gt;  300 uml"
</t>
  </si>
  <si>
    <t>20:09:06</t>
  </si>
  <si>
    <t xml:space="preserve">"20:09:28 Flow: Fixed -&gt; 300 umol/s"
</t>
  </si>
  <si>
    <t xml:space="preserve">"20:06:05 Lamp: ParIn -&gt;  150 uml"
</t>
  </si>
  <si>
    <t>20:05:43</t>
  </si>
  <si>
    <t xml:space="preserve">"20:06:05 Flow: Fixed -&gt; 300 umol/s"
</t>
  </si>
  <si>
    <t xml:space="preserve">"20:02:42 Lamp: ParIn -&gt;  100 uml"
</t>
  </si>
  <si>
    <t>20:02:20</t>
  </si>
  <si>
    <t xml:space="preserve">"20:02:42 Flow: Fixed -&gt; 300 umol/s"
</t>
  </si>
  <si>
    <t xml:space="preserve">"19:59:19 Lamp: ParIn -&gt;  50 uml"
</t>
  </si>
  <si>
    <t>19:58:57</t>
  </si>
  <si>
    <t xml:space="preserve">"19:59:19 Flow: Fixed -&gt; 300 umol/s"
</t>
  </si>
  <si>
    <t xml:space="preserve">"19:55:56 Lamp: ParIn -&gt;  25 uml"
</t>
  </si>
  <si>
    <t>19:55:33</t>
  </si>
  <si>
    <t xml:space="preserve">"19:55:56 Flow: Fixed -&gt; 300 umol/s"
</t>
  </si>
  <si>
    <t xml:space="preserve">"19:52:32 Lamp: ParIn -&gt;  0 uml"
</t>
  </si>
  <si>
    <t xml:space="preserve">"19:52:32 Flow: Fixed -&gt; 300 umol/s"
</t>
  </si>
  <si>
    <t xml:space="preserve">"19:52:32 Coolers: Off"
</t>
  </si>
  <si>
    <t xml:space="preserve">"19:52:32 CO2 Mixer: CO2R -&gt; 400 uml"
</t>
  </si>
  <si>
    <t xml:space="preserve">"19:52:32 Lamp: Off"
</t>
  </si>
  <si>
    <t xml:space="preserve">"19:50:18 Launched AutoProg /User/Configs/AutoProgs/LightCurve2"
</t>
  </si>
  <si>
    <t>Thr Jul  2 2020 19:50:18</t>
  </si>
  <si>
    <t xml:space="preserve">"16:41:11 Flow: Fixed -&gt; 300 umol/s"
</t>
  </si>
  <si>
    <t xml:space="preserve">"16:41:11 Coolers: Off"
</t>
  </si>
  <si>
    <t xml:space="preserve">"16:41:11 CO2 Mixer: CO2R -&gt; 400 uml"
</t>
  </si>
  <si>
    <t xml:space="preserve">"16:41:11 Lamp: ParIn -&gt;  2000 uml"
</t>
  </si>
  <si>
    <t>16:40:48</t>
  </si>
  <si>
    <t xml:space="preserve">"16:37:47 Lamp: ParIn -&gt;  2000 uml"
</t>
  </si>
  <si>
    <t>16:37:25</t>
  </si>
  <si>
    <t xml:space="preserve">"16:37:47 Flow: Fixed -&gt; 300 umol/s"
</t>
  </si>
  <si>
    <t xml:space="preserve">"16:34:24 Lamp: ParIn -&gt;  1600 uml"
</t>
  </si>
  <si>
    <t>16:34:01</t>
  </si>
  <si>
    <t xml:space="preserve">"16:34:24 Flow: Fixed -&gt; 300 umol/s"
</t>
  </si>
  <si>
    <t xml:space="preserve">"16:31:00 Lamp: ParIn -&gt;  1250 uml"
</t>
  </si>
  <si>
    <t>16:30:37</t>
  </si>
  <si>
    <t xml:space="preserve">"16:31:00 Flow: Fixed -&gt; 300 umol/s"
</t>
  </si>
  <si>
    <t xml:space="preserve">"16:27:36 Lamp: ParIn -&gt;  1000 uml"
</t>
  </si>
  <si>
    <t>16:27:13</t>
  </si>
  <si>
    <t xml:space="preserve">"16:27:36 Flow: Fixed -&gt; 300 umol/s"
</t>
  </si>
  <si>
    <t xml:space="preserve">"16:24:12 Lamp: ParIn -&gt;  750 uml"
</t>
  </si>
  <si>
    <t>16:23:50</t>
  </si>
  <si>
    <t xml:space="preserve">"16:24:12 Flow: Fixed -&gt; 300 umol/s"
</t>
  </si>
  <si>
    <t xml:space="preserve">"16:20:49 Lamp: ParIn -&gt;  500 uml"
</t>
  </si>
  <si>
    <t>16:20:26</t>
  </si>
  <si>
    <t xml:space="preserve">"16:20:49 Flow: Fixed -&gt; 300 umol/s"
</t>
  </si>
  <si>
    <t xml:space="preserve">"16:17:25 Lamp: ParIn -&gt;  300 uml"
</t>
  </si>
  <si>
    <t>16:17:02</t>
  </si>
  <si>
    <t xml:space="preserve">"16:17:25 Flow: Fixed -&gt; 300 umol/s"
</t>
  </si>
  <si>
    <t xml:space="preserve">"16:14:01 Lamp: ParIn -&gt;  150 uml"
</t>
  </si>
  <si>
    <t>16:13:39</t>
  </si>
  <si>
    <t xml:space="preserve">"16:14:01 Flow: Fixed -&gt; 300 umol/s"
</t>
  </si>
  <si>
    <t xml:space="preserve">"16:10:38 Lamp: ParIn -&gt;  100 uml"
</t>
  </si>
  <si>
    <t>16:10:15</t>
  </si>
  <si>
    <t xml:space="preserve">"16:10:38 Flow: Fixed -&gt; 300 umol/s"
</t>
  </si>
  <si>
    <t xml:space="preserve">"16:07:14 Lamp: ParIn -&gt;  50 uml"
</t>
  </si>
  <si>
    <t>16:06:51</t>
  </si>
  <si>
    <t xml:space="preserve">"16:07:14 Flow: Fixed -&gt; 300 umol/s"
</t>
  </si>
  <si>
    <t xml:space="preserve">"16:03:50 Lamp: ParIn -&gt;  25 uml"
</t>
  </si>
  <si>
    <t>16:03:27</t>
  </si>
  <si>
    <t xml:space="preserve">"16:03:49 Flow: Fixed -&gt; 300 umol/s"
</t>
  </si>
  <si>
    <t xml:space="preserve">"16:00:26 Lamp: ParIn -&gt;  0 uml"
</t>
  </si>
  <si>
    <t xml:space="preserve">"16:00:26 Flow: Fixed -&gt; 300 umol/s"
</t>
  </si>
  <si>
    <t xml:space="preserve">"16:00:26 Coolers: Off"
</t>
  </si>
  <si>
    <t xml:space="preserve">"16:00:26 CO2 Mixer: CO2R -&gt; 400 uml"
</t>
  </si>
  <si>
    <t xml:space="preserve">"16:00:25 Lamp: Off"
</t>
  </si>
  <si>
    <t xml:space="preserve">"15:59:52 Launched AutoProg /User/Configs/AutoProgs/LightCurve2"
</t>
  </si>
  <si>
    <t>Thr Jul  2 2020 15:59:51</t>
  </si>
  <si>
    <t xml:space="preserve">"17:26:47 Flow: Fixed -&gt; 300 umol/s"
</t>
  </si>
  <si>
    <t xml:space="preserve">"17:26:47 Coolers: Off"
</t>
  </si>
  <si>
    <t xml:space="preserve">"17:26:47 CO2 Mixer: CO2R -&gt; 400 uml"
</t>
  </si>
  <si>
    <t xml:space="preserve">"17:26:47 Lamp: ParIn -&gt;  2000 uml"
</t>
  </si>
  <si>
    <t>17:26:24</t>
  </si>
  <si>
    <t xml:space="preserve">"17:23:23 Lamp: ParIn -&gt;  2000 uml"
</t>
  </si>
  <si>
    <t>17:23:01</t>
  </si>
  <si>
    <t xml:space="preserve">"17:23:23 Flow: Fixed -&gt; 300 umol/s"
</t>
  </si>
  <si>
    <t xml:space="preserve">"17:20:00 Lamp: ParIn -&gt;  1600 uml"
</t>
  </si>
  <si>
    <t>17:19:37</t>
  </si>
  <si>
    <t xml:space="preserve">"17:20:00 Flow: Fixed -&gt; 300 umol/s"
</t>
  </si>
  <si>
    <t xml:space="preserve">"17:16:36 Lamp: ParIn -&gt;  1250 uml"
</t>
  </si>
  <si>
    <t>17:16:13</t>
  </si>
  <si>
    <t xml:space="preserve">"17:16:36 Flow: Fixed -&gt; 300 umol/s"
</t>
  </si>
  <si>
    <t xml:space="preserve">"17:13:12 Lamp: ParIn -&gt;  1000 uml"
</t>
  </si>
  <si>
    <t>17:12:49</t>
  </si>
  <si>
    <t xml:space="preserve">"17:13:11 Flow: Fixed -&gt; 300 umol/s"
</t>
  </si>
  <si>
    <t xml:space="preserve">"17:09:48 Lamp: ParIn -&gt;  750 uml"
</t>
  </si>
  <si>
    <t>17:09:26</t>
  </si>
  <si>
    <t xml:space="preserve">"17:09:48 Flow: Fixed -&gt; 300 umol/s"
</t>
  </si>
  <si>
    <t xml:space="preserve">"17:06:25 Lamp: ParIn -&gt;  500 uml"
</t>
  </si>
  <si>
    <t>17:06:02</t>
  </si>
  <si>
    <t xml:space="preserve">"17:06:25 Flow: Fixed -&gt; 300 umol/s"
</t>
  </si>
  <si>
    <t xml:space="preserve">"17:03:01 Lamp: ParIn -&gt;  300 uml"
</t>
  </si>
  <si>
    <t>17:02:38</t>
  </si>
  <si>
    <t xml:space="preserve">"17:03:01 Flow: Fixed -&gt; 300 umol/s"
</t>
  </si>
  <si>
    <t xml:space="preserve">"16:59:37 Lamp: ParIn -&gt;  150 uml"
</t>
  </si>
  <si>
    <t>16:59:14</t>
  </si>
  <si>
    <t xml:space="preserve">"16:59:37 Flow: Fixed -&gt; 300 umol/s"
</t>
  </si>
  <si>
    <t xml:space="preserve">"16:56:13 Lamp: ParIn -&gt;  100 uml"
</t>
  </si>
  <si>
    <t>16:55:50</t>
  </si>
  <si>
    <t xml:space="preserve">"16:56:13 Flow: Fixed -&gt; 300 umol/s"
</t>
  </si>
  <si>
    <t xml:space="preserve">"16:52:49 Lamp: ParIn -&gt;  50 uml"
</t>
  </si>
  <si>
    <t>16:52:26</t>
  </si>
  <si>
    <t xml:space="preserve">"16:52:49 Flow: Fixed -&gt; 300 umol/s"
</t>
  </si>
  <si>
    <t xml:space="preserve">"16:49:25 Lamp: ParIn -&gt;  25 uml"
</t>
  </si>
  <si>
    <t>16:49:02</t>
  </si>
  <si>
    <t xml:space="preserve">"16:49:25 Flow: Fixed -&gt; 300 umol/s"
</t>
  </si>
  <si>
    <t xml:space="preserve">"16:46:01 Lamp: ParIn -&gt;  0 uml"
</t>
  </si>
  <si>
    <t xml:space="preserve">"16:46:01 Flow: Fixed -&gt; 300 umol/s"
</t>
  </si>
  <si>
    <t xml:space="preserve">"16:46:01 Coolers: Off"
</t>
  </si>
  <si>
    <t xml:space="preserve">"16:46:01 CO2 Mixer: CO2R -&gt; 400 uml"
</t>
  </si>
  <si>
    <t xml:space="preserve">"16:46:01 Lamp: Off"
</t>
  </si>
  <si>
    <t xml:space="preserve">"16:43:40 Launched AutoProg /User/Configs/AutoProgs/LightCurve2"
</t>
  </si>
  <si>
    <t>Thr Jul  2 2020 16:43:39</t>
  </si>
  <si>
    <t xml:space="preserve">"18:12:38 Flow: Fixed -&gt; 300 umol/s"
</t>
  </si>
  <si>
    <t xml:space="preserve">"18:12:38 Coolers: Off"
</t>
  </si>
  <si>
    <t xml:space="preserve">"18:12:38 CO2 Mixer: CO2R -&gt; 400 uml"
</t>
  </si>
  <si>
    <t xml:space="preserve">"18:12:38 Lamp: ParIn -&gt;  2000 uml"
</t>
  </si>
  <si>
    <t>18:12:15</t>
  </si>
  <si>
    <t xml:space="preserve">"18:09:14 Lamp: ParIn -&gt;  2000 uml"
</t>
  </si>
  <si>
    <t>18:08:51</t>
  </si>
  <si>
    <t xml:space="preserve">"18:09:13 Flow: Fixed -&gt; 300 umol/s"
</t>
  </si>
  <si>
    <t xml:space="preserve">"18:05:50 Lamp: ParIn -&gt;  1600 uml"
</t>
  </si>
  <si>
    <t>18:05:28</t>
  </si>
  <si>
    <t xml:space="preserve">"18:05:50 Flow: Fixed -&gt; 300 umol/s"
</t>
  </si>
  <si>
    <t xml:space="preserve">"18:02:27 Lamp: ParIn -&gt;  1250 uml"
</t>
  </si>
  <si>
    <t>18:02:04</t>
  </si>
  <si>
    <t xml:space="preserve">"18:02:27 Flow: Fixed -&gt; 300 umol/s"
</t>
  </si>
  <si>
    <t xml:space="preserve">"17:59:03 Lamp: ParIn -&gt;  1000 uml"
</t>
  </si>
  <si>
    <t>17:58:40</t>
  </si>
  <si>
    <t xml:space="preserve">"17:59:03 Flow: Fixed -&gt; 300 umol/s"
</t>
  </si>
  <si>
    <t xml:space="preserve">"17:55:39 Lamp: ParIn -&gt;  750 uml"
</t>
  </si>
  <si>
    <t>17:55:17</t>
  </si>
  <si>
    <t xml:space="preserve">"17:55:39 Flow: Fixed -&gt; 300 umol/s"
</t>
  </si>
  <si>
    <t xml:space="preserve">"17:52:16 Lamp: ParIn -&gt;  500 uml"
</t>
  </si>
  <si>
    <t>17:51:53</t>
  </si>
  <si>
    <t xml:space="preserve">"17:52:16 Flow: Fixed -&gt; 300 umol/s"
</t>
  </si>
  <si>
    <t xml:space="preserve">"17:48:52 Lamp: ParIn -&gt;  300 uml"
</t>
  </si>
  <si>
    <t>17:48:29</t>
  </si>
  <si>
    <t xml:space="preserve">"17:48:51 Flow: Fixed -&gt; 300 umol/s"
</t>
  </si>
  <si>
    <t xml:space="preserve">"17:45:28 Lamp: ParIn -&gt;  150 uml"
</t>
  </si>
  <si>
    <t>17:45:06</t>
  </si>
  <si>
    <t xml:space="preserve">"17:45:28 Flow: Fixed -&gt; 300 umol/s"
</t>
  </si>
  <si>
    <t xml:space="preserve">"17:42:05 Lamp: ParIn -&gt;  100 uml"
</t>
  </si>
  <si>
    <t>17:41:42</t>
  </si>
  <si>
    <t xml:space="preserve">"17:42:05 Flow: Fixed -&gt; 300 umol/s"
</t>
  </si>
  <si>
    <t xml:space="preserve">"17:38:41 Lamp: ParIn -&gt;  50 uml"
</t>
  </si>
  <si>
    <t>17:38:18</t>
  </si>
  <si>
    <t xml:space="preserve">"17:38:40 Flow: Fixed -&gt; 300 umol/s"
</t>
  </si>
  <si>
    <t xml:space="preserve">"17:35:17 Lamp: ParIn -&gt;  25 uml"
</t>
  </si>
  <si>
    <t>17:34:54</t>
  </si>
  <si>
    <t xml:space="preserve">"17:35:17 Flow: Fixed -&gt; 300 umol/s"
</t>
  </si>
  <si>
    <t xml:space="preserve">"17:31:53 Lamp: ParIn -&gt;  0 uml"
</t>
  </si>
  <si>
    <t xml:space="preserve">"17:31:53 Flow: Fixed -&gt; 300 umol/s"
</t>
  </si>
  <si>
    <t xml:space="preserve">"17:31:53 Coolers: Off"
</t>
  </si>
  <si>
    <t xml:space="preserve">"17:31:53 CO2 Mixer: CO2R -&gt; 400 uml"
</t>
  </si>
  <si>
    <t xml:space="preserve">"17:31:53 Lamp: Off"
</t>
  </si>
  <si>
    <t xml:space="preserve">"17:29:14 Launched AutoProg /User/Configs/AutoProgs/LightCurve2"
</t>
  </si>
  <si>
    <t>Thr Jul  2 2020 17:29:13</t>
  </si>
  <si>
    <t xml:space="preserve">"18:59:00 Flow: Fixed -&gt; 300 umol/s"
</t>
  </si>
  <si>
    <t xml:space="preserve">"18:59:00 Coolers: Off"
</t>
  </si>
  <si>
    <t xml:space="preserve">"18:59:00 CO2 Mixer: CO2R -&gt; 400 uml"
</t>
  </si>
  <si>
    <t xml:space="preserve">"18:59:00 Lamp: ParIn -&gt;  2000 uml"
</t>
  </si>
  <si>
    <t>18:58:36</t>
  </si>
  <si>
    <t xml:space="preserve">"18:58:59 Flow: Fixed -&gt; 300 umol/s"
</t>
  </si>
  <si>
    <t xml:space="preserve">"18:55:35 Lamp: ParIn -&gt;  2000 uml"
</t>
  </si>
  <si>
    <t>18:55:12</t>
  </si>
  <si>
    <t xml:space="preserve">"18:55:35 Flow: Fixed -&gt; 300 umol/s"
</t>
  </si>
  <si>
    <t xml:space="preserve">"18:52:11 Lamp: ParIn -&gt;  1600 uml"
</t>
  </si>
  <si>
    <t>18:51:48</t>
  </si>
  <si>
    <t xml:space="preserve">"18:52:11 Flow: Fixed -&gt; 300 umol/s"
</t>
  </si>
  <si>
    <t xml:space="preserve">"18:48:47 Lamp: ParIn -&gt;  1250 uml"
</t>
  </si>
  <si>
    <t>18:48:24</t>
  </si>
  <si>
    <t xml:space="preserve">"18:48:47 Flow: Fixed -&gt; 300 umol/s"
</t>
  </si>
  <si>
    <t xml:space="preserve">"18:45:23 Lamp: ParIn -&gt;  1000 uml"
</t>
  </si>
  <si>
    <t>18:45:00</t>
  </si>
  <si>
    <t xml:space="preserve">"18:45:23 Flow: Fixed -&gt; 300 umol/s"
</t>
  </si>
  <si>
    <t xml:space="preserve">"18:41:59 Lamp: ParIn -&gt;  750 uml"
</t>
  </si>
  <si>
    <t>18:41:36</t>
  </si>
  <si>
    <t xml:space="preserve">"18:41:59 Flow: Fixed -&gt; 300 umol/s"
</t>
  </si>
  <si>
    <t xml:space="preserve">"18:38:35 Lamp: ParIn -&gt;  500 uml"
</t>
  </si>
  <si>
    <t>18:38:12</t>
  </si>
  <si>
    <t xml:space="preserve">"18:38:35 Flow: Fixed -&gt; 300 umol/s"
</t>
  </si>
  <si>
    <t xml:space="preserve">"18:35:11 Lamp: ParIn -&gt;  300 uml"
</t>
  </si>
  <si>
    <t>18:34:48</t>
  </si>
  <si>
    <t xml:space="preserve">"18:35:11 Flow: Fixed -&gt; 300 umol/s"
</t>
  </si>
  <si>
    <t xml:space="preserve">"18:31:47 Lamp: ParIn -&gt;  150 uml"
</t>
  </si>
  <si>
    <t>18:31:24</t>
  </si>
  <si>
    <t xml:space="preserve">"18:31:47 Flow: Fixed -&gt; 300 umol/s"
</t>
  </si>
  <si>
    <t xml:space="preserve">"18:28:23 Lamp: ParIn -&gt;  100 uml"
</t>
  </si>
  <si>
    <t>18:28:00</t>
  </si>
  <si>
    <t xml:space="preserve">"18:28:23 Flow: Fixed -&gt; 300 umol/s"
</t>
  </si>
  <si>
    <t xml:space="preserve">"18:24:59 Lamp: ParIn -&gt;  50 uml"
</t>
  </si>
  <si>
    <t>18:24:36</t>
  </si>
  <si>
    <t xml:space="preserve">"18:24:59 Flow: Fixed -&gt; 300 umol/s"
</t>
  </si>
  <si>
    <t xml:space="preserve">"18:21:35 Lamp: ParIn -&gt;  25 uml"
</t>
  </si>
  <si>
    <t>18:21:12</t>
  </si>
  <si>
    <t xml:space="preserve">"18:21:35 Flow: Fixed -&gt; 300 umol/s"
</t>
  </si>
  <si>
    <t xml:space="preserve">"18:18:11 Lamp: ParIn -&gt;  0 uml"
</t>
  </si>
  <si>
    <t xml:space="preserve">"18:18:11 Flow: Fixed -&gt; 300 umol/s"
</t>
  </si>
  <si>
    <t xml:space="preserve">"18:18:11 Coolers: Off"
</t>
  </si>
  <si>
    <t xml:space="preserve">"18:18:11 CO2 Mixer: CO2R -&gt; 400 uml"
</t>
  </si>
  <si>
    <t xml:space="preserve">"18:18:10 Lamp: Off"
</t>
  </si>
  <si>
    <t xml:space="preserve">"18:15:13 Launched AutoProg /User/Configs/AutoProgs/LightCurve2"
</t>
  </si>
  <si>
    <t>Thr Jul  2 2020 18:15:13</t>
  </si>
  <si>
    <t xml:space="preserve">"19:46:00 Flow: Fixed -&gt; 300 umol/s"
</t>
  </si>
  <si>
    <t xml:space="preserve">"19:46:00 Coolers: Off"
</t>
  </si>
  <si>
    <t xml:space="preserve">"19:46:00 CO2 Mixer: CO2R -&gt; 400 uml"
</t>
  </si>
  <si>
    <t xml:space="preserve">"19:45:59 Lamp: ParIn -&gt;  2000 uml"
</t>
  </si>
  <si>
    <t>19:45:37</t>
  </si>
  <si>
    <t xml:space="preserve">"19:45:59 Flow: Fixed -&gt; 300 umol/s"
</t>
  </si>
  <si>
    <t xml:space="preserve">"19:42:36 Lamp: ParIn -&gt;  2000 uml"
</t>
  </si>
  <si>
    <t>19:42:13</t>
  </si>
  <si>
    <t xml:space="preserve">"19:42:36 Flow: Fixed -&gt; 300 umol/s"
</t>
  </si>
  <si>
    <t xml:space="preserve">"19:39:12 Lamp: ParIn -&gt;  1600 uml"
</t>
  </si>
  <si>
    <t>19:38:49</t>
  </si>
  <si>
    <t xml:space="preserve">"19:39:12 Flow: Fixed -&gt; 300 umol/s"
</t>
  </si>
  <si>
    <t xml:space="preserve">"19:35:48 Lamp: ParIn -&gt;  1250 uml"
</t>
  </si>
  <si>
    <t>19:35:26</t>
  </si>
  <si>
    <t xml:space="preserve">"19:35:48 Flow: Fixed -&gt; 300 umol/s"
</t>
  </si>
  <si>
    <t xml:space="preserve">"19:32:25 Lamp: ParIn -&gt;  1000 uml"
</t>
  </si>
  <si>
    <t>19:32:03</t>
  </si>
  <si>
    <t xml:space="preserve">"19:32:25 Flow: Fixed -&gt; 300 umol/s"
</t>
  </si>
  <si>
    <t xml:space="preserve">"19:29:02 Lamp: ParIn -&gt;  750 uml"
</t>
  </si>
  <si>
    <t>19:28:39</t>
  </si>
  <si>
    <t xml:space="preserve">"19:29:01 Flow: Fixed -&gt; 300 umol/s"
</t>
  </si>
  <si>
    <t xml:space="preserve">"19:25:38 Lamp: ParIn -&gt;  500 uml"
</t>
  </si>
  <si>
    <t>19:25:16</t>
  </si>
  <si>
    <t xml:space="preserve">"19:25:38 Flow: Fixed -&gt; 300 umol/s"
</t>
  </si>
  <si>
    <t xml:space="preserve">"19:22:15 Lamp: ParIn -&gt;  300 uml"
</t>
  </si>
  <si>
    <t>19:21:53</t>
  </si>
  <si>
    <t xml:space="preserve">"19:22:15 Flow: Fixed -&gt; 300 umol/s"
</t>
  </si>
  <si>
    <t xml:space="preserve">"19:18:52 Lamp: ParIn -&gt;  150 uml"
</t>
  </si>
  <si>
    <t>19:18:29</t>
  </si>
  <si>
    <t xml:space="preserve">"19:18:52 Flow: Fixed -&gt; 300 umol/s"
</t>
  </si>
  <si>
    <t xml:space="preserve">"19:15:28 Lamp: ParIn -&gt;  100 uml"
</t>
  </si>
  <si>
    <t>19:15:06</t>
  </si>
  <si>
    <t xml:space="preserve">"19:15:28 Flow: Fixed -&gt; 300 umol/s"
</t>
  </si>
  <si>
    <t xml:space="preserve">"19:12:05 Lamp: ParIn -&gt;  50 uml"
</t>
  </si>
  <si>
    <t>19:11:43</t>
  </si>
  <si>
    <t xml:space="preserve">"19:12:05 Flow: Fixed -&gt; 300 umol/s"
</t>
  </si>
  <si>
    <t xml:space="preserve">"19:08:42 Lamp: ParIn -&gt;  25 uml"
</t>
  </si>
  <si>
    <t>19:08:16</t>
  </si>
  <si>
    <t xml:space="preserve">"19:08:42 Flow: Fixed -&gt; 300 umol/s"
</t>
  </si>
  <si>
    <t xml:space="preserve">"19:05:15 Lamp: ParIn -&gt;  0 uml"
</t>
  </si>
  <si>
    <t xml:space="preserve">"19:05:15 Flow: Fixed -&gt; 300 umol/s"
</t>
  </si>
  <si>
    <t xml:space="preserve">"19:05:15 Coolers: Off"
</t>
  </si>
  <si>
    <t xml:space="preserve">"19:05:15 CO2 Mixer: CO2R -&gt; 400 uml"
</t>
  </si>
  <si>
    <t xml:space="preserve">"19:05:15 Lamp: Off"
</t>
  </si>
  <si>
    <t xml:space="preserve">"19:02:21 Launched AutoProg /User/Configs/AutoProgs/LightCurve2"
</t>
  </si>
  <si>
    <t>Thr Jul  2 2020 19:02:21</t>
  </si>
  <si>
    <t xml:space="preserve">"17:42:30 Flow: Fixed -&gt; 300 umol/s"
</t>
  </si>
  <si>
    <t xml:space="preserve">"17:42:30 Coolers: Off"
</t>
  </si>
  <si>
    <t xml:space="preserve">"17:42:30 CO2 Mixer: CO2R -&gt; 400 uml"
</t>
  </si>
  <si>
    <t xml:space="preserve">"17:42:30 Lamp: ParIn -&gt;  2000 uml"
</t>
  </si>
  <si>
    <t>17:42:09</t>
  </si>
  <si>
    <t xml:space="preserve">"17:39:08 Lamp: ParIn -&gt;  2000 uml"
</t>
  </si>
  <si>
    <t>17:38:46</t>
  </si>
  <si>
    <t xml:space="preserve">"17:39:08 Flow: Fixed -&gt; 300 umol/s"
</t>
  </si>
  <si>
    <t xml:space="preserve">"17:35:45 Lamp: ParIn -&gt;  1600 uml"
</t>
  </si>
  <si>
    <t>17:35:23</t>
  </si>
  <si>
    <t xml:space="preserve">"17:35:44 Flow: Fixed -&gt; 300 umol/s"
</t>
  </si>
  <si>
    <t xml:space="preserve">"17:32:22 Lamp: ParIn -&gt;  1250 uml"
</t>
  </si>
  <si>
    <t>17:32:01</t>
  </si>
  <si>
    <t xml:space="preserve">"17:32:22 Flow: Fixed -&gt; 300 umol/s"
</t>
  </si>
  <si>
    <t xml:space="preserve">"17:29:00 Lamp: ParIn -&gt;  1000 uml"
</t>
  </si>
  <si>
    <t>17:28:38</t>
  </si>
  <si>
    <t xml:space="preserve">"17:29:00 Flow: Fixed -&gt; 300 umol/s"
</t>
  </si>
  <si>
    <t xml:space="preserve">"17:25:37 Lamp: ParIn -&gt;  750 uml"
</t>
  </si>
  <si>
    <t>17:25:15</t>
  </si>
  <si>
    <t xml:space="preserve">"17:25:36 Flow: Fixed -&gt; 300 umol/s"
</t>
  </si>
  <si>
    <t xml:space="preserve">"17:22:14 Lamp: ParIn -&gt;  500 uml"
</t>
  </si>
  <si>
    <t>17:21:53</t>
  </si>
  <si>
    <t xml:space="preserve">"17:22:14 Flow: Fixed -&gt; 300 umol/s"
</t>
  </si>
  <si>
    <t xml:space="preserve">"17:18:52 Lamp: ParIn -&gt;  300 uml"
</t>
  </si>
  <si>
    <t>17:18:30</t>
  </si>
  <si>
    <t xml:space="preserve">"17:18:52 Flow: Fixed -&gt; 300 umol/s"
</t>
  </si>
  <si>
    <t xml:space="preserve">"17:15:29 Lamp: ParIn -&gt;  150 uml"
</t>
  </si>
  <si>
    <t>17:15:07</t>
  </si>
  <si>
    <t xml:space="preserve">"17:15:29 Flow: Fixed -&gt; 300 umol/s"
</t>
  </si>
  <si>
    <t xml:space="preserve">"17:12:06 Lamp: ParIn -&gt;  100 uml"
</t>
  </si>
  <si>
    <t>17:11:44</t>
  </si>
  <si>
    <t xml:space="preserve">"17:12:05 Flow: Fixed -&gt; 300 umol/s"
</t>
  </si>
  <si>
    <t xml:space="preserve">"17:08:43 Lamp: ParIn -&gt;  50 uml"
</t>
  </si>
  <si>
    <t>17:08:22</t>
  </si>
  <si>
    <t xml:space="preserve">"17:08:43 Flow: Fixed -&gt; 300 umol/s"
</t>
  </si>
  <si>
    <t xml:space="preserve">"17:05:21 Lamp: ParIn -&gt;  25 uml"
</t>
  </si>
  <si>
    <t>17:04:59</t>
  </si>
  <si>
    <t xml:space="preserve">"17:05:21 Flow: Fixed -&gt; 300 umol/s"
</t>
  </si>
  <si>
    <t xml:space="preserve">"17:01:58 Lamp: ParIn -&gt;  0 uml"
</t>
  </si>
  <si>
    <t xml:space="preserve">"17:01:58 Flow: Fixed -&gt; 300 umol/s"
</t>
  </si>
  <si>
    <t xml:space="preserve">"17:01:58 Coolers: Off"
</t>
  </si>
  <si>
    <t xml:space="preserve">"17:01:58 CO2 Mixer: CO2R -&gt; 400 uml"
</t>
  </si>
  <si>
    <t xml:space="preserve">"17:01:58 Lamp: Off"
</t>
  </si>
  <si>
    <t xml:space="preserve">"16:56:14 Launched AutoProg /User/Configs/AutoProgs/LightCurve2"
</t>
  </si>
  <si>
    <t>Fri Jun 26 2020 16:56:14</t>
  </si>
  <si>
    <t xml:space="preserve">"11:37:37 Flow: Fixed -&gt; 300 umol/s"
</t>
  </si>
  <si>
    <t xml:space="preserve">"11:37:37 Coolers: Off"
</t>
  </si>
  <si>
    <t xml:space="preserve">"11:37:37 CO2 Mixer: CO2R -&gt; 400 uml"
</t>
  </si>
  <si>
    <t xml:space="preserve">"11:37:37 Lamp: ParIn -&gt;  2000 uml"
</t>
  </si>
  <si>
    <t>11:37:15</t>
  </si>
  <si>
    <t xml:space="preserve">"11:34:14 Lamp: ParIn -&gt;  2000 uml"
</t>
  </si>
  <si>
    <t>11:33:52</t>
  </si>
  <si>
    <t xml:space="preserve">"11:34:13 Flow: Fixed -&gt; 300 umol/s"
</t>
  </si>
  <si>
    <t xml:space="preserve">"11:30:51 Lamp: ParIn -&gt;  1600 uml"
</t>
  </si>
  <si>
    <t>11:30:30</t>
  </si>
  <si>
    <t xml:space="preserve">"11:30:51 Flow: Fixed -&gt; 300 umol/s"
</t>
  </si>
  <si>
    <t xml:space="preserve">"11:27:29 Lamp: ParIn -&gt;  1250 uml"
</t>
  </si>
  <si>
    <t>11:27:07</t>
  </si>
  <si>
    <t xml:space="preserve">"11:27:29 Flow: Fixed -&gt; 300 umol/s"
</t>
  </si>
  <si>
    <t xml:space="preserve">"11:24:06 Lamp: ParIn -&gt;  1000 uml"
</t>
  </si>
  <si>
    <t>11:23:44</t>
  </si>
  <si>
    <t xml:space="preserve">"11:24:05 Flow: Fixed -&gt; 300 umol/s"
</t>
  </si>
  <si>
    <t xml:space="preserve">"11:20:43 Lamp: ParIn -&gt;  750 uml"
</t>
  </si>
  <si>
    <t>11:20:21</t>
  </si>
  <si>
    <t xml:space="preserve">"11:20:42 Flow: Fixed -&gt; 300 umol/s"
</t>
  </si>
  <si>
    <t xml:space="preserve">"11:17:20 Lamp: ParIn -&gt;  500 uml"
</t>
  </si>
  <si>
    <t>11:16:58</t>
  </si>
  <si>
    <t xml:space="preserve">"11:17:20 Flow: Fixed -&gt; 300 umol/s"
</t>
  </si>
  <si>
    <t xml:space="preserve">"11:13:57 Lamp: ParIn -&gt;  300 uml"
</t>
  </si>
  <si>
    <t>11:13:35</t>
  </si>
  <si>
    <t xml:space="preserve">"11:13:57 Flow: Fixed -&gt; 300 umol/s"
</t>
  </si>
  <si>
    <t xml:space="preserve">"11:10:34 Lamp: ParIn -&gt;  150 uml"
</t>
  </si>
  <si>
    <t>11:10:12</t>
  </si>
  <si>
    <t xml:space="preserve">"11:10:33 Flow: Fixed -&gt; 300 umol/s"
</t>
  </si>
  <si>
    <t xml:space="preserve">"11:07:11 Lamp: ParIn -&gt;  100 uml"
</t>
  </si>
  <si>
    <t>11:06:50</t>
  </si>
  <si>
    <t xml:space="preserve">"11:07:11 Flow: Fixed -&gt; 300 umol/s"
</t>
  </si>
  <si>
    <t xml:space="preserve">"11:03:49 Lamp: ParIn -&gt;  50 uml"
</t>
  </si>
  <si>
    <t>11:03:27</t>
  </si>
  <si>
    <t xml:space="preserve">"11:03:49 Flow: Fixed -&gt; 300 umol/s"
</t>
  </si>
  <si>
    <t xml:space="preserve">"11:00:26 Lamp: ParIn -&gt;  25 uml"
</t>
  </si>
  <si>
    <t>11:00:04</t>
  </si>
  <si>
    <t xml:space="preserve">"11:00:25 Flow: Fixed -&gt; 300 umol/s"
</t>
  </si>
  <si>
    <t xml:space="preserve">"10:57:03 Lamp: ParIn -&gt;  0 uml"
</t>
  </si>
  <si>
    <t xml:space="preserve">"10:57:03 Flow: Fixed -&gt; 300 umol/s"
</t>
  </si>
  <si>
    <t xml:space="preserve">"10:57:03 Coolers: Off"
</t>
  </si>
  <si>
    <t xml:space="preserve">"10:57:03 CO2 Mixer: CO2R -&gt; 400 uml"
</t>
  </si>
  <si>
    <t xml:space="preserve">"10:57:03 Lamp: Off"
</t>
  </si>
  <si>
    <t xml:space="preserve">"10:53:40 Launched AutoProg /User/Configs/AutoProgs/LightCurve2"
</t>
  </si>
  <si>
    <t>Fri Jul  3 2020 10:53:40</t>
  </si>
  <si>
    <t xml:space="preserve">"17:54:07 Flow: Fixed -&gt; 300 umol/s"
</t>
  </si>
  <si>
    <t xml:space="preserve">"17:54:07 Coolers: Off"
</t>
  </si>
  <si>
    <t xml:space="preserve">"17:54:07 CO2 Mixer: CO2R -&gt; 400 uml"
</t>
  </si>
  <si>
    <t xml:space="preserve">"17:54:07 Lamp: ParIn -&gt;  2000 uml"
</t>
  </si>
  <si>
    <t>17:53:44</t>
  </si>
  <si>
    <t xml:space="preserve">"17:50:43 Lamp: ParIn -&gt;  2000 uml"
</t>
  </si>
  <si>
    <t>17:50:19</t>
  </si>
  <si>
    <t xml:space="preserve">"17:50:43 Flow: Fixed -&gt; 300 umol/s"
</t>
  </si>
  <si>
    <t xml:space="preserve">"17:47:18 Lamp: ParIn -&gt;  1600 uml"
</t>
  </si>
  <si>
    <t>17:46:55</t>
  </si>
  <si>
    <t xml:space="preserve">"17:47:18 Flow: Fixed -&gt; 300 umol/s"
</t>
  </si>
  <si>
    <t xml:space="preserve">"17:43:54 Lamp: ParIn -&gt;  1250 uml"
</t>
  </si>
  <si>
    <t>17:43:31</t>
  </si>
  <si>
    <t xml:space="preserve">"17:43:54 Flow: Fixed -&gt; 300 umol/s"
</t>
  </si>
  <si>
    <t xml:space="preserve">"17:40:30 Lamp: ParIn -&gt;  1000 uml"
</t>
  </si>
  <si>
    <t>17:40:07</t>
  </si>
  <si>
    <t xml:space="preserve">"17:40:30 Flow: Fixed -&gt; 300 umol/s"
</t>
  </si>
  <si>
    <t xml:space="preserve">"17:37:06 Lamp: ParIn -&gt;  750 uml"
</t>
  </si>
  <si>
    <t>17:36:43</t>
  </si>
  <si>
    <t xml:space="preserve">"17:37:06 Flow: Fixed -&gt; 300 umol/s"
</t>
  </si>
  <si>
    <t xml:space="preserve">"17:33:42 Lamp: ParIn -&gt;  500 uml"
</t>
  </si>
  <si>
    <t>17:33:19</t>
  </si>
  <si>
    <t xml:space="preserve">"17:33:42 Flow: Fixed -&gt; 300 umol/s"
</t>
  </si>
  <si>
    <t xml:space="preserve">"17:30:18 Lamp: ParIn -&gt;  300 uml"
</t>
  </si>
  <si>
    <t>17:29:56</t>
  </si>
  <si>
    <t xml:space="preserve">"17:30:18 Flow: Fixed -&gt; 300 umol/s"
</t>
  </si>
  <si>
    <t xml:space="preserve">"17:26:55 Lamp: ParIn -&gt;  150 uml"
</t>
  </si>
  <si>
    <t>17:26:32</t>
  </si>
  <si>
    <t xml:space="preserve">"17:26:55 Flow: Fixed -&gt; 300 umol/s"
</t>
  </si>
  <si>
    <t xml:space="preserve">"17:23:31 Lamp: ParIn -&gt;  100 uml"
</t>
  </si>
  <si>
    <t>17:23:08</t>
  </si>
  <si>
    <t xml:space="preserve">"17:23:30 Flow: Fixed -&gt; 300 umol/s"
</t>
  </si>
  <si>
    <t xml:space="preserve">"17:20:07 Lamp: ParIn -&gt;  50 uml"
</t>
  </si>
  <si>
    <t>17:19:45</t>
  </si>
  <si>
    <t xml:space="preserve">"17:20:07 Flow: Fixed -&gt; 300 umol/s"
</t>
  </si>
  <si>
    <t xml:space="preserve">"17:16:44 Lamp: ParIn -&gt;  25 uml"
</t>
  </si>
  <si>
    <t>17:16:21</t>
  </si>
  <si>
    <t xml:space="preserve">"17:16:44 Flow: Fixed -&gt; 300 umol/s"
</t>
  </si>
  <si>
    <t xml:space="preserve">"17:13:20 Lamp: ParIn -&gt;  0 uml"
</t>
  </si>
  <si>
    <t xml:space="preserve">"17:13:19 Flow: Fixed -&gt; 300 umol/s"
</t>
  </si>
  <si>
    <t xml:space="preserve">"17:13:19 Coolers: Off"
</t>
  </si>
  <si>
    <t xml:space="preserve">"17:13:19 CO2 Mixer: CO2R -&gt; 400 uml"
</t>
  </si>
  <si>
    <t xml:space="preserve">"17:13:19 Lamp: Off"
</t>
  </si>
  <si>
    <t xml:space="preserve">"17:10:03 Launched AutoProg /User/Configs/AutoProgs/LightCurve2"
</t>
  </si>
  <si>
    <t>Thr Jul  9 2020 17:10:03</t>
  </si>
  <si>
    <t xml:space="preserve">"17:07:21 Flow: Fixed -&gt; 300 umol/s"
</t>
  </si>
  <si>
    <t xml:space="preserve">"17:07:21 Coolers: Off"
</t>
  </si>
  <si>
    <t xml:space="preserve">"17:07:21 CO2 Mixer: CO2R -&gt; 400 uml"
</t>
  </si>
  <si>
    <t xml:space="preserve">"17:07:21 Lamp: ParIn -&gt;  2000 uml"
</t>
  </si>
  <si>
    <t>17:06:59</t>
  </si>
  <si>
    <t xml:space="preserve">"17:03:58 Lamp: ParIn -&gt;  2000 uml"
</t>
  </si>
  <si>
    <t>17:03:36</t>
  </si>
  <si>
    <t xml:space="preserve">"17:03:58 Flow: Fixed -&gt; 300 umol/s"
</t>
  </si>
  <si>
    <t xml:space="preserve">"17:00:35 Lamp: ParIn -&gt;  1600 uml"
</t>
  </si>
  <si>
    <t>17:00:12</t>
  </si>
  <si>
    <t xml:space="preserve">"17:00:35 Flow: Fixed -&gt; 300 umol/s"
</t>
  </si>
  <si>
    <t xml:space="preserve">"16:57:11 Lamp: ParIn -&gt;  1250 uml"
</t>
  </si>
  <si>
    <t>16:56:49</t>
  </si>
  <si>
    <t xml:space="preserve">"16:57:11 Flow: Fixed -&gt; 300 umol/s"
</t>
  </si>
  <si>
    <t xml:space="preserve">"16:53:48 Lamp: ParIn -&gt;  1000 uml"
</t>
  </si>
  <si>
    <t>16:53:26</t>
  </si>
  <si>
    <t xml:space="preserve">"16:53:48 Flow: Fixed -&gt; 300 umol/s"
</t>
  </si>
  <si>
    <t xml:space="preserve">"16:50:25 Lamp: ParIn -&gt;  750 uml"
</t>
  </si>
  <si>
    <t>16:50:03</t>
  </si>
  <si>
    <t xml:space="preserve">"16:50:25 Flow: Fixed -&gt; 300 umol/s"
</t>
  </si>
  <si>
    <t xml:space="preserve">"16:47:02 Lamp: ParIn -&gt;  500 uml"
</t>
  </si>
  <si>
    <t>16:46:40</t>
  </si>
  <si>
    <t xml:space="preserve">"16:47:02 Flow: Fixed -&gt; 300 umol/s"
</t>
  </si>
  <si>
    <t xml:space="preserve">"16:43:39 Lamp: ParIn -&gt;  300 uml"
</t>
  </si>
  <si>
    <t>16:43:17</t>
  </si>
  <si>
    <t xml:space="preserve">"16:43:39 Flow: Fixed -&gt; 300 umol/s"
</t>
  </si>
  <si>
    <t xml:space="preserve">"16:40:16 Lamp: ParIn -&gt;  150 uml"
</t>
  </si>
  <si>
    <t>16:39:54</t>
  </si>
  <si>
    <t xml:space="preserve">"16:40:16 Flow: Fixed -&gt; 300 umol/s"
</t>
  </si>
  <si>
    <t xml:space="preserve">"16:36:53 Lamp: ParIn -&gt;  100 uml"
</t>
  </si>
  <si>
    <t>16:36:31</t>
  </si>
  <si>
    <t xml:space="preserve">"16:36:53 Flow: Fixed -&gt; 300 umol/s"
</t>
  </si>
  <si>
    <t xml:space="preserve">"16:33:30 Lamp: ParIn -&gt;  50 uml"
</t>
  </si>
  <si>
    <t>16:33:08</t>
  </si>
  <si>
    <t xml:space="preserve">"16:33:30 Flow: Fixed -&gt; 300 umol/s"
</t>
  </si>
  <si>
    <t xml:space="preserve">"16:30:07 Lamp: ParIn -&gt;  25 uml"
</t>
  </si>
  <si>
    <t>16:29:45</t>
  </si>
  <si>
    <t xml:space="preserve">"16:30:07 Flow: Fixed -&gt; 300 umol/s"
</t>
  </si>
  <si>
    <t xml:space="preserve">"16:26:44 Lamp: ParIn -&gt;  0 uml"
</t>
  </si>
  <si>
    <t xml:space="preserve">"16:26:44 Flow: Fixed -&gt; 300 umol/s"
</t>
  </si>
  <si>
    <t xml:space="preserve">"16:26:44 Coolers: Off"
</t>
  </si>
  <si>
    <t xml:space="preserve">"16:26:44 CO2 Mixer: CO2R -&gt; 400 uml"
</t>
  </si>
  <si>
    <t xml:space="preserve">"16:26:43 Lamp: Off"
</t>
  </si>
  <si>
    <t xml:space="preserve">"16:26:41 Launched AutoProg /User/Configs/AutoProgs/LightCurve2"
</t>
  </si>
  <si>
    <t>Thr Jul  9 2020 16:26:41</t>
  </si>
  <si>
    <t xml:space="preserve">"17:12:26 Flow: Fixed -&gt; 300 umol/s"
</t>
  </si>
  <si>
    <t xml:space="preserve">"17:12:26 Coolers: Off"
</t>
  </si>
  <si>
    <t xml:space="preserve">"17:12:26 CO2 Mixer: CO2R -&gt; 400 uml"
</t>
  </si>
  <si>
    <t xml:space="preserve">"17:12:26 Lamp: ParIn -&gt;  2000 uml"
</t>
  </si>
  <si>
    <t>17:12:01</t>
  </si>
  <si>
    <t xml:space="preserve">"17:09:00 Lamp: ParIn -&gt;  2000 uml"
</t>
  </si>
  <si>
    <t>17:08:36</t>
  </si>
  <si>
    <t xml:space="preserve">"17:09:00 Flow: Fixed -&gt; 300 umol/s"
</t>
  </si>
  <si>
    <t xml:space="preserve">"17:05:35 Lamp: ParIn -&gt;  1600 uml"
</t>
  </si>
  <si>
    <t>17:05:11</t>
  </si>
  <si>
    <t xml:space="preserve">"17:05:35 Flow: Fixed -&gt; 300 umol/s"
</t>
  </si>
  <si>
    <t xml:space="preserve">"17:02:10 Lamp: ParIn -&gt;  1250 uml"
</t>
  </si>
  <si>
    <t>17:01:46</t>
  </si>
  <si>
    <t xml:space="preserve">"17:02:09 Flow: Fixed -&gt; 300 umol/s"
</t>
  </si>
  <si>
    <t xml:space="preserve">"16:58:45 Lamp: ParIn -&gt;  1000 uml"
</t>
  </si>
  <si>
    <t>16:58:22</t>
  </si>
  <si>
    <t xml:space="preserve">"16:58:45 Flow: Fixed -&gt; 300 umol/s"
</t>
  </si>
  <si>
    <t xml:space="preserve">"16:55:21 Lamp: ParIn -&gt;  750 uml"
</t>
  </si>
  <si>
    <t>16:54:58</t>
  </si>
  <si>
    <t xml:space="preserve">"16:55:21 Flow: Fixed -&gt; 300 umol/s"
</t>
  </si>
  <si>
    <t xml:space="preserve">"16:51:57 Lamp: ParIn -&gt;  500 uml"
</t>
  </si>
  <si>
    <t>16:51:34</t>
  </si>
  <si>
    <t xml:space="preserve">"16:51:57 Flow: Fixed -&gt; 300 umol/s"
</t>
  </si>
  <si>
    <t xml:space="preserve">"16:48:33 Lamp: ParIn -&gt;  300 uml"
</t>
  </si>
  <si>
    <t>16:48:10</t>
  </si>
  <si>
    <t xml:space="preserve">"16:48:33 Flow: Fixed -&gt; 300 umol/s"
</t>
  </si>
  <si>
    <t xml:space="preserve">"16:45:09 Lamp: ParIn -&gt;  150 uml"
</t>
  </si>
  <si>
    <t>16:44:46</t>
  </si>
  <si>
    <t xml:space="preserve">"16:45:09 Flow: Fixed -&gt; 300 umol/s"
</t>
  </si>
  <si>
    <t xml:space="preserve">"16:41:45 Lamp: ParIn -&gt;  100 uml"
</t>
  </si>
  <si>
    <t>16:41:22</t>
  </si>
  <si>
    <t xml:space="preserve">"16:41:45 Flow: Fixed -&gt; 300 umol/s"
</t>
  </si>
  <si>
    <t xml:space="preserve">"16:38:21 Lamp: ParIn -&gt;  50 uml"
</t>
  </si>
  <si>
    <t>16:37:58</t>
  </si>
  <si>
    <t xml:space="preserve">"16:38:21 Flow: Fixed -&gt; 300 umol/s"
</t>
  </si>
  <si>
    <t xml:space="preserve">"16:34:57 Lamp: ParIn -&gt;  25 uml"
</t>
  </si>
  <si>
    <t>16:34:33</t>
  </si>
  <si>
    <t xml:space="preserve">"16:34:56 Flow: Fixed -&gt; 300 umol/s"
</t>
  </si>
  <si>
    <t xml:space="preserve">"16:31:32 Lamp: ParIn -&gt;  0 uml"
</t>
  </si>
  <si>
    <t xml:space="preserve">"16:31:32 Flow: Fixed -&gt; 300 umol/s"
</t>
  </si>
  <si>
    <t xml:space="preserve">"16:31:32 Coolers: Off"
</t>
  </si>
  <si>
    <t xml:space="preserve">"16:31:32 CO2 Mixer: CO2R -&gt; 400 uml"
</t>
  </si>
  <si>
    <t xml:space="preserve">"16:31:32 Lamp: Off"
</t>
  </si>
  <si>
    <t xml:space="preserve">"16:28:26 Launched AutoProg /User/Configs/AutoProgs/LightCurve2"
</t>
  </si>
  <si>
    <t>Fri Jul 10 2020 16:28:26</t>
  </si>
  <si>
    <t xml:space="preserve">"15:40:21 Flow: Fixed -&gt; 300 umol/s"
</t>
  </si>
  <si>
    <t xml:space="preserve">"15:40:21 Coolers: Off"
</t>
  </si>
  <si>
    <t xml:space="preserve">"15:40:21 CO2 Mixer: CO2R -&gt; 400 uml"
</t>
  </si>
  <si>
    <t xml:space="preserve">"15:40:21 Lamp: ParIn -&gt;  2000 uml"
</t>
  </si>
  <si>
    <t>15:39:59</t>
  </si>
  <si>
    <t xml:space="preserve">"15:36:58 Lamp: ParIn -&gt;  2000 uml"
</t>
  </si>
  <si>
    <t>15:36:36</t>
  </si>
  <si>
    <t xml:space="preserve">"15:36:58 Flow: Fixed -&gt; 300 umol/s"
</t>
  </si>
  <si>
    <t xml:space="preserve">"15:33:35 Lamp: ParIn -&gt;  1600 uml"
</t>
  </si>
  <si>
    <t>15:33:13</t>
  </si>
  <si>
    <t xml:space="preserve">"15:33:35 Flow: Fixed -&gt; 300 umol/s"
</t>
  </si>
  <si>
    <t xml:space="preserve">"15:30:12 Lamp: ParIn -&gt;  1250 uml"
</t>
  </si>
  <si>
    <t>15:29:50</t>
  </si>
  <si>
    <t xml:space="preserve">"15:30:12 Flow: Fixed -&gt; 300 umol/s"
</t>
  </si>
  <si>
    <t xml:space="preserve">"15:26:49 Lamp: ParIn -&gt;  1000 uml"
</t>
  </si>
  <si>
    <t>15:26:27</t>
  </si>
  <si>
    <t xml:space="preserve">"15:26:49 Flow: Fixed -&gt; 300 umol/s"
</t>
  </si>
  <si>
    <t xml:space="preserve">"15:23:26 Lamp: ParIn -&gt;  750 uml"
</t>
  </si>
  <si>
    <t>15:23:04</t>
  </si>
  <si>
    <t xml:space="preserve">"15:23:26 Flow: Fixed -&gt; 300 umol/s"
</t>
  </si>
  <si>
    <t xml:space="preserve">"15:20:03 Lamp: ParIn -&gt;  500 uml"
</t>
  </si>
  <si>
    <t>15:19:41</t>
  </si>
  <si>
    <t xml:space="preserve">"15:20:03 Flow: Fixed -&gt; 300 umol/s"
</t>
  </si>
  <si>
    <t xml:space="preserve">"15:16:40 Lamp: ParIn -&gt;  300 uml"
</t>
  </si>
  <si>
    <t>15:16:18</t>
  </si>
  <si>
    <t xml:space="preserve">"15:16:40 Flow: Fixed -&gt; 300 umol/s"
</t>
  </si>
  <si>
    <t xml:space="preserve">"15:13:17 Lamp: ParIn -&gt;  150 uml"
</t>
  </si>
  <si>
    <t>15:12:55</t>
  </si>
  <si>
    <t xml:space="preserve">"15:13:17 Flow: Fixed -&gt; 300 umol/s"
</t>
  </si>
  <si>
    <t xml:space="preserve">"15:09:54 Lamp: ParIn -&gt;  100 uml"
</t>
  </si>
  <si>
    <t>15:09:32</t>
  </si>
  <si>
    <t xml:space="preserve">"15:09:54 Flow: Fixed -&gt; 300 umol/s"
</t>
  </si>
  <si>
    <t xml:space="preserve">"15:06:31 Lamp: ParIn -&gt;  50 uml"
</t>
  </si>
  <si>
    <t>15:06:09</t>
  </si>
  <si>
    <t xml:space="preserve">"15:06:31 Flow: Fixed -&gt; 300 umol/s"
</t>
  </si>
  <si>
    <t xml:space="preserve">"15:03:08 Lamp: ParIn -&gt;  25 uml"
</t>
  </si>
  <si>
    <t>15:02:46</t>
  </si>
  <si>
    <t xml:space="preserve">"15:03:08 Flow: Fixed -&gt; 300 umol/s"
</t>
  </si>
  <si>
    <t xml:space="preserve">"14:59:45 Lamp: ParIn -&gt;  0 uml"
</t>
  </si>
  <si>
    <t xml:space="preserve">"14:59:45 Flow: Fixed -&gt; 300 umol/s"
</t>
  </si>
  <si>
    <t xml:space="preserve">"14:59:45 Coolers: Off"
</t>
  </si>
  <si>
    <t xml:space="preserve">"14:59:44 CO2 Mixer: CO2R -&gt; 400 uml"
</t>
  </si>
  <si>
    <t xml:space="preserve">"14:59:44 Lamp: Off"
</t>
  </si>
  <si>
    <t xml:space="preserve">"14:57:04 Launched AutoProg /User/Configs/AutoProgs/LightCurve2"
</t>
  </si>
  <si>
    <t>Fri Jul 10 2020 14:57:04</t>
  </si>
  <si>
    <t>14:53:40</t>
  </si>
  <si>
    <t xml:space="preserve">"17:38:35 Flow: Fixed -&gt; 300 umol/s"
</t>
  </si>
  <si>
    <t xml:space="preserve">"17:38:35 Coolers: Off"
</t>
  </si>
  <si>
    <t xml:space="preserve">"17:38:35 CO2 Mixer: CO2R -&gt; 400 uml"
</t>
  </si>
  <si>
    <t xml:space="preserve">"17:38:35 Lamp: ParIn -&gt;  2000 uml"
</t>
  </si>
  <si>
    <t>17:38:12</t>
  </si>
  <si>
    <t xml:space="preserve">"17:35:11 Lamp: ParIn -&gt;  2000 uml"
</t>
  </si>
  <si>
    <t>17:34:48</t>
  </si>
  <si>
    <t xml:space="preserve">"17:35:10 Flow: Fixed -&gt; 300 umol/s"
</t>
  </si>
  <si>
    <t xml:space="preserve">"17:31:47 Lamp: ParIn -&gt;  1600 uml"
</t>
  </si>
  <si>
    <t>17:31:25</t>
  </si>
  <si>
    <t xml:space="preserve">"17:31:47 Flow: Fixed -&gt; 300 umol/s"
</t>
  </si>
  <si>
    <t xml:space="preserve">"17:28:24 Lamp: ParIn -&gt;  1250 uml"
</t>
  </si>
  <si>
    <t>17:28:02</t>
  </si>
  <si>
    <t xml:space="preserve">"17:28:24 Flow: Fixed -&gt; 300 umol/s"
</t>
  </si>
  <si>
    <t xml:space="preserve">"17:25:01 Lamp: ParIn -&gt;  1000 uml"
</t>
  </si>
  <si>
    <t>17:24:39</t>
  </si>
  <si>
    <t xml:space="preserve">"17:25:01 Flow: Fixed -&gt; 300 umol/s"
</t>
  </si>
  <si>
    <t xml:space="preserve">"17:21:38 Lamp: ParIn -&gt;  750 uml"
</t>
  </si>
  <si>
    <t>17:21:16</t>
  </si>
  <si>
    <t xml:space="preserve">"17:21:38 Flow: Fixed -&gt; 300 umol/s"
</t>
  </si>
  <si>
    <t xml:space="preserve">"17:18:15 Lamp: ParIn -&gt;  500 uml"
</t>
  </si>
  <si>
    <t>17:17:53</t>
  </si>
  <si>
    <t xml:space="preserve">"17:18:15 Flow: Fixed -&gt; 300 umol/s"
</t>
  </si>
  <si>
    <t xml:space="preserve">"17:14:52 Lamp: ParIn -&gt;  300 uml"
</t>
  </si>
  <si>
    <t>17:14:30</t>
  </si>
  <si>
    <t xml:space="preserve">"17:14:52 Flow: Fixed -&gt; 300 umol/s"
</t>
  </si>
  <si>
    <t xml:space="preserve">"17:11:29 Lamp: ParIn -&gt;  150 uml"
</t>
  </si>
  <si>
    <t>17:11:07</t>
  </si>
  <si>
    <t xml:space="preserve">"17:11:29 Flow: Fixed -&gt; 300 umol/s"
</t>
  </si>
  <si>
    <t xml:space="preserve">"17:08:06 Lamp: ParIn -&gt;  100 uml"
</t>
  </si>
  <si>
    <t>17:07:44</t>
  </si>
  <si>
    <t xml:space="preserve">"17:08:06 Flow: Fixed -&gt; 300 umol/s"
</t>
  </si>
  <si>
    <t xml:space="preserve">"17:04:43 Lamp: ParIn -&gt;  50 uml"
</t>
  </si>
  <si>
    <t>17:04:21</t>
  </si>
  <si>
    <t xml:space="preserve">"17:04:43 Flow: Fixed -&gt; 300 umol/s"
</t>
  </si>
  <si>
    <t xml:space="preserve">"17:01:20 Lamp: ParIn -&gt;  25 uml"
</t>
  </si>
  <si>
    <t>17:00:58</t>
  </si>
  <si>
    <t xml:space="preserve">"17:01:20 Flow: Fixed -&gt; 300 umol/s"
</t>
  </si>
  <si>
    <t xml:space="preserve">"16:57:57 Lamp: ParIn -&gt;  0 uml"
</t>
  </si>
  <si>
    <t xml:space="preserve">"16:57:57 Flow: Fixed -&gt; 300 umol/s"
</t>
  </si>
  <si>
    <t xml:space="preserve">"16:57:57 Coolers: Off"
</t>
  </si>
  <si>
    <t xml:space="preserve">"16:57:57 CO2 Mixer: CO2R -&gt; 400 uml"
</t>
  </si>
  <si>
    <t xml:space="preserve">"16:57:57 Lamp: Off"
</t>
  </si>
  <si>
    <t xml:space="preserve">"16:54:29 Launched AutoProg /User/Configs/AutoProgs/LightCurve2"
</t>
  </si>
  <si>
    <t>Tue Jul  7 2020 16:54:29</t>
  </si>
  <si>
    <t xml:space="preserve">"20:01:06 Flow: Fixed -&gt; 300 umol/s"
</t>
  </si>
  <si>
    <t xml:space="preserve">"20:01:06 Coolers: Off"
</t>
  </si>
  <si>
    <t xml:space="preserve">"20:01:06 CO2 Mixer: CO2R -&gt; 400 uml"
</t>
  </si>
  <si>
    <t xml:space="preserve">"20:01:06 Lamp: ParIn -&gt;  2000 uml"
</t>
  </si>
  <si>
    <t>20:00:41</t>
  </si>
  <si>
    <t xml:space="preserve">"19:57:40 Lamp: ParIn -&gt;  2000 uml"
</t>
  </si>
  <si>
    <t>19:57:15</t>
  </si>
  <si>
    <t xml:space="preserve">"19:57:39 Flow: Fixed -&gt; 300 umol/s"
</t>
  </si>
  <si>
    <t xml:space="preserve">"19:54:14 Lamp: ParIn -&gt;  1600 uml"
</t>
  </si>
  <si>
    <t>19:53:50</t>
  </si>
  <si>
    <t xml:space="preserve">"19:54:14 Flow: Fixed -&gt; 300 umol/s"
</t>
  </si>
  <si>
    <t xml:space="preserve">"19:50:49 Lamp: ParIn -&gt;  1250 uml"
</t>
  </si>
  <si>
    <t>19:50:25</t>
  </si>
  <si>
    <t xml:space="preserve">"19:50:49 Flow: Fixed -&gt; 300 umol/s"
</t>
  </si>
  <si>
    <t xml:space="preserve">"19:47:24 Lamp: ParIn -&gt;  1000 uml"
</t>
  </si>
  <si>
    <t>19:47:00</t>
  </si>
  <si>
    <t xml:space="preserve">"19:47:23 Flow: Fixed -&gt; 300 umol/s"
</t>
  </si>
  <si>
    <t xml:space="preserve">"19:43:59 Lamp: ParIn -&gt;  750 uml"
</t>
  </si>
  <si>
    <t>19:43:35</t>
  </si>
  <si>
    <t xml:space="preserve">"19:43:58 Flow: Fixed -&gt; 300 umol/s"
</t>
  </si>
  <si>
    <t xml:space="preserve">"19:40:34 Lamp: ParIn -&gt;  500 uml"
</t>
  </si>
  <si>
    <t>19:40:11</t>
  </si>
  <si>
    <t xml:space="preserve">"19:40:34 Flow: Fixed -&gt; 300 umol/s"
</t>
  </si>
  <si>
    <t xml:space="preserve">"19:37:10 Lamp: ParIn -&gt;  300 uml"
</t>
  </si>
  <si>
    <t>19:36:47</t>
  </si>
  <si>
    <t xml:space="preserve">"19:37:10 Flow: Fixed -&gt; 300 umol/s"
</t>
  </si>
  <si>
    <t xml:space="preserve">"19:33:46 Lamp: ParIn -&gt;  150 uml"
</t>
  </si>
  <si>
    <t>19:33:23</t>
  </si>
  <si>
    <t xml:space="preserve">"19:33:46 Flow: Fixed -&gt; 300 umol/s"
</t>
  </si>
  <si>
    <t xml:space="preserve">"19:30:22 Lamp: ParIn -&gt;  100 uml"
</t>
  </si>
  <si>
    <t>19:29:59</t>
  </si>
  <si>
    <t xml:space="preserve">"19:30:22 Flow: Fixed -&gt; 300 umol/s"
</t>
  </si>
  <si>
    <t xml:space="preserve">"19:26:58 Lamp: ParIn -&gt;  50 uml"
</t>
  </si>
  <si>
    <t>19:26:35</t>
  </si>
  <si>
    <t xml:space="preserve">"19:26:58 Flow: Fixed -&gt; 300 umol/s"
</t>
  </si>
  <si>
    <t xml:space="preserve">"19:23:34 Lamp: ParIn -&gt;  25 uml"
</t>
  </si>
  <si>
    <t>19:23:10</t>
  </si>
  <si>
    <t xml:space="preserve">"19:23:34 Flow: Fixed -&gt; 300 umol/s"
</t>
  </si>
  <si>
    <t xml:space="preserve">"19:20:09 Lamp: ParIn -&gt;  0 uml"
</t>
  </si>
  <si>
    <t xml:space="preserve">"19:20:09 Flow: Fixed -&gt; 300 umol/s"
</t>
  </si>
  <si>
    <t xml:space="preserve">"19:20:09 Coolers: Off"
</t>
  </si>
  <si>
    <t xml:space="preserve">"19:20:09 CO2 Mixer: CO2R -&gt; 400 uml"
</t>
  </si>
  <si>
    <t xml:space="preserve">"19:20:09 Lamp: Off"
</t>
  </si>
  <si>
    <t xml:space="preserve">"19:18:13 Launched AutoProg /User/Configs/AutoProgs/LightCurve2"
</t>
  </si>
  <si>
    <t>Tue Jul  7 2020 19:18:13</t>
  </si>
  <si>
    <t xml:space="preserve">"16:04:27 Coolers: Off"
</t>
  </si>
  <si>
    <t xml:space="preserve">"16:04:27 CO2 Mixer: CO2R -&gt; 400 uml"
</t>
  </si>
  <si>
    <t xml:space="preserve">"16:04:27 Lamp: ParIn -&gt;  2000 uml"
</t>
  </si>
  <si>
    <t xml:space="preserve">"16:04:26 Flow: Fixed -&gt; 300 umol/s"
</t>
  </si>
  <si>
    <t xml:space="preserve">"16:01:04 Lamp: ParIn -&gt;  2000 uml"
</t>
  </si>
  <si>
    <t xml:space="preserve">"15:57:41 Lamp: ParIn -&gt;  1600 uml"
</t>
  </si>
  <si>
    <t>15:57:19</t>
  </si>
  <si>
    <t xml:space="preserve">"15:57:41 Flow: Fixed -&gt; 300 umol/s"
</t>
  </si>
  <si>
    <t xml:space="preserve">"15:54:18 Lamp: ParIn -&gt;  1250 uml"
</t>
  </si>
  <si>
    <t>15:53:56</t>
  </si>
  <si>
    <t xml:space="preserve">"15:54:18 Flow: Fixed -&gt; 300 umol/s"
</t>
  </si>
  <si>
    <t xml:space="preserve">"15:50:55 Lamp: ParIn -&gt;  1000 uml"
</t>
  </si>
  <si>
    <t>15:50:33</t>
  </si>
  <si>
    <t xml:space="preserve">"15:50:55 Flow: Fixed -&gt; 300 umol/s"
</t>
  </si>
  <si>
    <t xml:space="preserve">"15:47:32 Lamp: ParIn -&gt;  750 uml"
</t>
  </si>
  <si>
    <t>15:47:10</t>
  </si>
  <si>
    <t xml:space="preserve">"15:47:32 Flow: Fixed -&gt; 300 umol/s"
</t>
  </si>
  <si>
    <t xml:space="preserve">"15:44:09 Lamp: ParIn -&gt;  500 uml"
</t>
  </si>
  <si>
    <t>15:43:47</t>
  </si>
  <si>
    <t xml:space="preserve">"15:44:09 Flow: Fixed -&gt; 300 umol/s"
</t>
  </si>
  <si>
    <t xml:space="preserve">"15:40:46 Lamp: ParIn -&gt;  300 uml"
</t>
  </si>
  <si>
    <t>15:40:24</t>
  </si>
  <si>
    <t xml:space="preserve">"15:40:46 Flow: Fixed -&gt; 300 umol/s"
</t>
  </si>
  <si>
    <t xml:space="preserve">"15:37:23 Lamp: ParIn -&gt;  150 uml"
</t>
  </si>
  <si>
    <t>15:37:01</t>
  </si>
  <si>
    <t xml:space="preserve">"15:37:23 Flow: Fixed -&gt; 300 umol/s"
</t>
  </si>
  <si>
    <t xml:space="preserve">"15:34:00 Lamp: ParIn -&gt;  100 uml"
</t>
  </si>
  <si>
    <t>15:33:38</t>
  </si>
  <si>
    <t xml:space="preserve">"15:34:00 Flow: Fixed -&gt; 300 umol/s"
</t>
  </si>
  <si>
    <t xml:space="preserve">"15:30:37 Lamp: ParIn -&gt;  50 uml"
</t>
  </si>
  <si>
    <t>15:30:15</t>
  </si>
  <si>
    <t xml:space="preserve">"15:30:37 Flow: Fixed -&gt; 300 umol/s"
</t>
  </si>
  <si>
    <t xml:space="preserve">"15:27:14 Lamp: ParIn -&gt;  25 uml"
</t>
  </si>
  <si>
    <t>15:26:51</t>
  </si>
  <si>
    <t xml:space="preserve">"15:27:14 Flow: Fixed -&gt; 300 umol/s"
</t>
  </si>
  <si>
    <t xml:space="preserve">"15:23:50 Lamp: ParIn -&gt;  0 uml"
</t>
  </si>
  <si>
    <t xml:space="preserve">"15:23:50 Flow: Fixed -&gt; 300 umol/s"
</t>
  </si>
  <si>
    <t xml:space="preserve">"15:23:50 Coolers: Off"
</t>
  </si>
  <si>
    <t xml:space="preserve">"15:23:50 CO2 Mixer: CO2R -&gt; 400 uml"
</t>
  </si>
  <si>
    <t xml:space="preserve">"15:23:50 Lamp: Off"
</t>
  </si>
  <si>
    <t xml:space="preserve">"15:20:29 Launched AutoProg /User/Configs/AutoProgs/LightCurve2"
</t>
  </si>
  <si>
    <t>Tue Jul  7 2020 15:20:29</t>
  </si>
  <si>
    <t xml:space="preserve">"16:51:26 Flow: Fixed -&gt; 300 umol/s"
</t>
  </si>
  <si>
    <t xml:space="preserve">"16:51:26 Coolers: Off"
</t>
  </si>
  <si>
    <t xml:space="preserve">"16:51:26 CO2 Mixer: CO2R -&gt; 400 uml"
</t>
  </si>
  <si>
    <t xml:space="preserve">"16:51:26 Lamp: ParIn -&gt;  2000 uml"
</t>
  </si>
  <si>
    <t>16:51:04</t>
  </si>
  <si>
    <t xml:space="preserve">"16:51:25 Flow: Fixed -&gt; 300 umol/s"
</t>
  </si>
  <si>
    <t xml:space="preserve">"16:48:03 Lamp: ParIn -&gt;  2000 uml"
</t>
  </si>
  <si>
    <t>16:47:41</t>
  </si>
  <si>
    <t xml:space="preserve">"16:48:03 Flow: Fixed -&gt; 300 umol/s"
</t>
  </si>
  <si>
    <t xml:space="preserve">"16:44:40 Lamp: ParIn -&gt;  1600 uml"
</t>
  </si>
  <si>
    <t>16:44:18</t>
  </si>
  <si>
    <t xml:space="preserve">"16:44:39 Flow: Fixed -&gt; 300 umol/s"
</t>
  </si>
  <si>
    <t xml:space="preserve">"16:41:17 Lamp: ParIn -&gt;  1250 uml"
</t>
  </si>
  <si>
    <t>16:40:56</t>
  </si>
  <si>
    <t xml:space="preserve">"16:41:17 Flow: Fixed -&gt; 300 umol/s"
</t>
  </si>
  <si>
    <t xml:space="preserve">"16:37:55 Lamp: ParIn -&gt;  1000 uml"
</t>
  </si>
  <si>
    <t>16:37:33</t>
  </si>
  <si>
    <t xml:space="preserve">"16:37:55 Flow: Fixed -&gt; 300 umol/s"
</t>
  </si>
  <si>
    <t xml:space="preserve">"16:34:32 Lamp: ParIn -&gt;  750 uml"
</t>
  </si>
  <si>
    <t>16:34:10</t>
  </si>
  <si>
    <t xml:space="preserve">"16:34:31 Flow: Fixed -&gt; 300 umol/s"
</t>
  </si>
  <si>
    <t xml:space="preserve">"16:31:09 Lamp: ParIn -&gt;  500 uml"
</t>
  </si>
  <si>
    <t>16:30:48</t>
  </si>
  <si>
    <t xml:space="preserve">"16:31:09 Flow: Fixed -&gt; 300 umol/s"
</t>
  </si>
  <si>
    <t xml:space="preserve">"16:27:47 Lamp: ParIn -&gt;  300 uml"
</t>
  </si>
  <si>
    <t>16:27:25</t>
  </si>
  <si>
    <t xml:space="preserve">"16:27:47 Flow: Fixed -&gt; 300 umol/s"
</t>
  </si>
  <si>
    <t xml:space="preserve">"16:24:24 Lamp: ParIn -&gt;  150 uml"
</t>
  </si>
  <si>
    <t>16:24:02</t>
  </si>
  <si>
    <t xml:space="preserve">"16:24:24 Flow: Fixed -&gt; 300 umol/s"
</t>
  </si>
  <si>
    <t xml:space="preserve">"16:21:01 Lamp: ParIn -&gt;  100 uml"
</t>
  </si>
  <si>
    <t>16:20:39</t>
  </si>
  <si>
    <t xml:space="preserve">"16:21:01 Flow: Fixed -&gt; 300 umol/s"
</t>
  </si>
  <si>
    <t xml:space="preserve">"16:17:38 Lamp: ParIn -&gt;  50 uml"
</t>
  </si>
  <si>
    <t>16:17:16</t>
  </si>
  <si>
    <t xml:space="preserve">"16:17:38 Flow: Fixed -&gt; 300 umol/s"
</t>
  </si>
  <si>
    <t xml:space="preserve">"16:14:15 Lamp: ParIn -&gt;  25 uml"
</t>
  </si>
  <si>
    <t>16:13:53</t>
  </si>
  <si>
    <t xml:space="preserve">"16:14:15 Flow: Fixed -&gt; 300 umol/s"
</t>
  </si>
  <si>
    <t xml:space="preserve">"16:10:52 Lamp: ParIn -&gt;  0 uml"
</t>
  </si>
  <si>
    <t xml:space="preserve">"16:10:52 Flow: Fixed -&gt; 300 umol/s"
</t>
  </si>
  <si>
    <t xml:space="preserve">"16:10:52 Coolers: Off"
</t>
  </si>
  <si>
    <t xml:space="preserve">"16:10:52 CO2 Mixer: CO2R -&gt; 400 uml"
</t>
  </si>
  <si>
    <t xml:space="preserve">"16:10:52 Lamp: Off"
</t>
  </si>
  <si>
    <t xml:space="preserve">"16:07:35 Launched AutoProg /User/Configs/AutoProgs/LightCurve2"
</t>
  </si>
  <si>
    <t>Tue Jul  7 2020 16:07:35</t>
  </si>
  <si>
    <t xml:space="preserve">"19:15:20 Flow: Fixed -&gt; 300 umol/s"
</t>
  </si>
  <si>
    <t xml:space="preserve">"19:15:20 Coolers: Off"
</t>
  </si>
  <si>
    <t xml:space="preserve">"19:15:20 CO2 Mixer: CO2R -&gt; 400 uml"
</t>
  </si>
  <si>
    <t xml:space="preserve">"19:15:19 Lamp: ParIn -&gt;  2000 uml"
</t>
  </si>
  <si>
    <t>19:14:54</t>
  </si>
  <si>
    <t xml:space="preserve">"19:15:19 Flow: Fixed -&gt; 300 umol/s"
</t>
  </si>
  <si>
    <t xml:space="preserve">"19:11:53 Lamp: ParIn -&gt;  2000 uml"
</t>
  </si>
  <si>
    <t>19:11:28</t>
  </si>
  <si>
    <t xml:space="preserve">"19:11:53 Flow: Fixed -&gt; 300 umol/s"
</t>
  </si>
  <si>
    <t xml:space="preserve">"19:08:27 Lamp: ParIn -&gt;  1600 uml"
</t>
  </si>
  <si>
    <t>19:08:03</t>
  </si>
  <si>
    <t xml:space="preserve">"19:08:27 Flow: Fixed -&gt; 300 umol/s"
</t>
  </si>
  <si>
    <t xml:space="preserve">"19:05:02 Lamp: ParIn -&gt;  1250 uml"
</t>
  </si>
  <si>
    <t>19:04:38</t>
  </si>
  <si>
    <t xml:space="preserve">"19:05:02 Flow: Fixed -&gt; 300 umol/s"
</t>
  </si>
  <si>
    <t xml:space="preserve">"19:01:37 Lamp: ParIn -&gt;  1000 uml"
</t>
  </si>
  <si>
    <t>19:01:13</t>
  </si>
  <si>
    <t xml:space="preserve">"19:01:36 Flow: Fixed -&gt; 300 umol/s"
</t>
  </si>
  <si>
    <t xml:space="preserve">"18:58:12 Lamp: ParIn -&gt;  750 uml"
</t>
  </si>
  <si>
    <t>18:57:49</t>
  </si>
  <si>
    <t xml:space="preserve">"18:58:12 Flow: Fixed -&gt; 300 umol/s"
</t>
  </si>
  <si>
    <t xml:space="preserve">"18:54:48 Lamp: ParIn -&gt;  500 uml"
</t>
  </si>
  <si>
    <t>18:54:25</t>
  </si>
  <si>
    <t xml:space="preserve">"18:54:48 Flow: Fixed -&gt; 300 umol/s"
</t>
  </si>
  <si>
    <t xml:space="preserve">"18:51:24 Lamp: ParIn -&gt;  300 uml"
</t>
  </si>
  <si>
    <t>18:51:01</t>
  </si>
  <si>
    <t xml:space="preserve">"18:51:24 Flow: Fixed -&gt; 300 umol/s"
</t>
  </si>
  <si>
    <t xml:space="preserve">"18:48:00 Lamp: ParIn -&gt;  150 uml"
</t>
  </si>
  <si>
    <t>18:47:37</t>
  </si>
  <si>
    <t xml:space="preserve">"18:48:00 Flow: Fixed -&gt; 300 umol/s"
</t>
  </si>
  <si>
    <t xml:space="preserve">"18:44:36 Lamp: ParIn -&gt;  100 uml"
</t>
  </si>
  <si>
    <t>18:44:13</t>
  </si>
  <si>
    <t xml:space="preserve">"18:44:36 Flow: Fixed -&gt; 300 umol/s"
</t>
  </si>
  <si>
    <t xml:space="preserve">"18:41:12 Lamp: ParIn -&gt;  50 uml"
</t>
  </si>
  <si>
    <t>18:40:49</t>
  </si>
  <si>
    <t xml:space="preserve">"18:41:12 Flow: Fixed -&gt; 300 umol/s"
</t>
  </si>
  <si>
    <t xml:space="preserve">"18:37:48 Lamp: ParIn -&gt;  25 uml"
</t>
  </si>
  <si>
    <t>18:37:24</t>
  </si>
  <si>
    <t xml:space="preserve">"18:37:48 Flow: Fixed -&gt; 300 umol/s"
</t>
  </si>
  <si>
    <t xml:space="preserve">"18:34:23 Lamp: ParIn -&gt;  0 uml"
</t>
  </si>
  <si>
    <t xml:space="preserve">"18:34:23 Flow: Fixed -&gt; 300 umol/s"
</t>
  </si>
  <si>
    <t xml:space="preserve">"18:34:23 Coolers: Off"
</t>
  </si>
  <si>
    <t xml:space="preserve">"18:34:23 CO2 Mixer: CO2R -&gt; 400 uml"
</t>
  </si>
  <si>
    <t xml:space="preserve">"18:34:23 Lamp: Off"
</t>
  </si>
  <si>
    <t xml:space="preserve">"18:34:15 Launched AutoProg /User/Configs/AutoProgs/LightCurve2"
</t>
  </si>
  <si>
    <t>Tue Jul  7 2020 18:34:15</t>
  </si>
  <si>
    <t xml:space="preserve">"18:26:34 Flow: Fixed -&gt; 300 umol/s"
</t>
  </si>
  <si>
    <t xml:space="preserve">"18:26:34 Coolers: Off"
</t>
  </si>
  <si>
    <t xml:space="preserve">"18:26:34 CO2 Mixer: CO2R -&gt; 400 uml"
</t>
  </si>
  <si>
    <t xml:space="preserve">"18:26:34 Lamp: ParIn -&gt;  2000 uml"
</t>
  </si>
  <si>
    <t>18:26:11</t>
  </si>
  <si>
    <t xml:space="preserve">"18:23:10 Lamp: ParIn -&gt;  2000 uml"
</t>
  </si>
  <si>
    <t>18:22:48</t>
  </si>
  <si>
    <t xml:space="preserve">"18:23:10 Flow: Fixed -&gt; 300 umol/s"
</t>
  </si>
  <si>
    <t xml:space="preserve">"18:19:47 Lamp: ParIn -&gt;  1600 uml"
</t>
  </si>
  <si>
    <t>18:19:24</t>
  </si>
  <si>
    <t xml:space="preserve">"18:19:46 Flow: Fixed -&gt; 300 umol/s"
</t>
  </si>
  <si>
    <t xml:space="preserve">"18:16:23 Lamp: ParIn -&gt;  1250 uml"
</t>
  </si>
  <si>
    <t>18:16:00</t>
  </si>
  <si>
    <t xml:space="preserve">"18:16:22 Flow: Fixed -&gt; 300 umol/s"
</t>
  </si>
  <si>
    <t xml:space="preserve">"18:12:59 Lamp: ParIn -&gt;  1000 uml"
</t>
  </si>
  <si>
    <t>18:12:36</t>
  </si>
  <si>
    <t xml:space="preserve">"18:12:59 Flow: Fixed -&gt; 300 umol/s"
</t>
  </si>
  <si>
    <t xml:space="preserve">"18:09:35 Lamp: ParIn -&gt;  750 uml"
</t>
  </si>
  <si>
    <t>18:09:12</t>
  </si>
  <si>
    <t xml:space="preserve">"18:09:34 Flow: Fixed -&gt; 300 umol/s"
</t>
  </si>
  <si>
    <t xml:space="preserve">"18:06:11 Lamp: ParIn -&gt;  500 uml"
</t>
  </si>
  <si>
    <t>18:05:48</t>
  </si>
  <si>
    <t xml:space="preserve">"18:06:10 Flow: Fixed -&gt; 300 umol/s"
</t>
  </si>
  <si>
    <t xml:space="preserve">"18:02:47 Lamp: ParIn -&gt;  300 uml"
</t>
  </si>
  <si>
    <t xml:space="preserve">"18:02:47 Flow: Fixed -&gt; 300 umol/s"
</t>
  </si>
  <si>
    <t xml:space="preserve">"17:59:24 Lamp: ParIn -&gt;  150 uml"
</t>
  </si>
  <si>
    <t>17:59:01</t>
  </si>
  <si>
    <t xml:space="preserve">"17:56:00 Lamp: ParIn -&gt;  100 uml"
</t>
  </si>
  <si>
    <t>17:55:37</t>
  </si>
  <si>
    <t xml:space="preserve">"17:52:36 Lamp: ParIn -&gt;  50 uml"
</t>
  </si>
  <si>
    <t>17:52:14</t>
  </si>
  <si>
    <t xml:space="preserve">"17:52:36 Flow: Fixed -&gt; 300 umol/s"
</t>
  </si>
  <si>
    <t xml:space="preserve">"17:49:13 Lamp: ParIn -&gt;  25 uml"
</t>
  </si>
  <si>
    <t>17:48:50</t>
  </si>
  <si>
    <t xml:space="preserve">"17:49:13 Flow: Fixed -&gt; 300 umol/s"
</t>
  </si>
  <si>
    <t xml:space="preserve">"17:45:49 Lamp: ParIn -&gt;  0 uml"
</t>
  </si>
  <si>
    <t xml:space="preserve">"17:45:49 Flow: Fixed -&gt; 300 umol/s"
</t>
  </si>
  <si>
    <t xml:space="preserve">"17:45:49 Coolers: Off"
</t>
  </si>
  <si>
    <t xml:space="preserve">"17:45:49 CO2 Mixer: CO2R -&gt; 400 uml"
</t>
  </si>
  <si>
    <t xml:space="preserve">"17:45:49 Lamp: Off"
</t>
  </si>
  <si>
    <t xml:space="preserve">"17:41:21 Launched AutoProg /User/Configs/AutoProgs/LightCurve2"
</t>
  </si>
  <si>
    <t>Tue Jul  7 2020 17:41:21</t>
  </si>
  <si>
    <t xml:space="preserve">"16:25:55 Flow: Fixed -&gt; 300 umol/s"
</t>
  </si>
  <si>
    <t xml:space="preserve">"16:25:55 Coolers: Off"
</t>
  </si>
  <si>
    <t xml:space="preserve">"16:25:55 CO2 Mixer: CO2R -&gt; 400 uml"
</t>
  </si>
  <si>
    <t xml:space="preserve">"16:25:55 Lamp: ParIn -&gt;  2000 uml"
</t>
  </si>
  <si>
    <t>16:25:30</t>
  </si>
  <si>
    <t xml:space="preserve">"16:22:29 Lamp: ParIn -&gt;  2000 uml"
</t>
  </si>
  <si>
    <t>16:22:04</t>
  </si>
  <si>
    <t xml:space="preserve">"16:22:28 Flow: Fixed -&gt; 300 umol/s"
</t>
  </si>
  <si>
    <t xml:space="preserve">"16:19:03 Lamp: ParIn -&gt;  1600 uml"
</t>
  </si>
  <si>
    <t>16:18:39</t>
  </si>
  <si>
    <t xml:space="preserve">"16:19:03 Flow: Fixed -&gt; 300 umol/s"
</t>
  </si>
  <si>
    <t xml:space="preserve">"16:15:38 Lamp: ParIn -&gt;  1250 uml"
</t>
  </si>
  <si>
    <t>16:15:15</t>
  </si>
  <si>
    <t xml:space="preserve">"16:15:38 Flow: Fixed -&gt; 300 umol/s"
</t>
  </si>
  <si>
    <t xml:space="preserve">"16:12:14 Lamp: ParIn -&gt;  1000 uml"
</t>
  </si>
  <si>
    <t>16:11:50</t>
  </si>
  <si>
    <t xml:space="preserve">"16:12:14 Flow: Fixed -&gt; 300 umol/s"
</t>
  </si>
  <si>
    <t xml:space="preserve">"16:08:49 Lamp: ParIn -&gt;  750 uml"
</t>
  </si>
  <si>
    <t>16:08:26</t>
  </si>
  <si>
    <t xml:space="preserve">"16:08:49 Flow: Fixed -&gt; 300 umol/s"
</t>
  </si>
  <si>
    <t xml:space="preserve">"16:05:25 Lamp: ParIn -&gt;  500 uml"
</t>
  </si>
  <si>
    <t>16:05:02</t>
  </si>
  <si>
    <t xml:space="preserve">"16:05:25 Flow: Fixed -&gt; 300 umol/s"
</t>
  </si>
  <si>
    <t xml:space="preserve">"16:02:01 Lamp: ParIn -&gt;  300 uml"
</t>
  </si>
  <si>
    <t>16:01:38</t>
  </si>
  <si>
    <t xml:space="preserve">"16:02:01 Flow: Fixed -&gt; 300 umol/s"
</t>
  </si>
  <si>
    <t xml:space="preserve">"15:58:37 Lamp: ParIn -&gt;  150 uml"
</t>
  </si>
  <si>
    <t>15:58:14</t>
  </si>
  <si>
    <t xml:space="preserve">"15:58:37 Flow: Fixed -&gt; 300 umol/s"
</t>
  </si>
  <si>
    <t xml:space="preserve">"15:55:13 Lamp: ParIn -&gt;  100 uml"
</t>
  </si>
  <si>
    <t>15:54:50</t>
  </si>
  <si>
    <t xml:space="preserve">"15:55:13 Flow: Fixed -&gt; 300 umol/s"
</t>
  </si>
  <si>
    <t xml:space="preserve">"15:51:49 Lamp: ParIn -&gt;  50 uml"
</t>
  </si>
  <si>
    <t>15:51:27</t>
  </si>
  <si>
    <t xml:space="preserve">"15:51:49 Flow: Fixed -&gt; 300 umol/s"
</t>
  </si>
  <si>
    <t xml:space="preserve">"15:48:26 Lamp: ParIn -&gt;  25 uml"
</t>
  </si>
  <si>
    <t>15:48:03</t>
  </si>
  <si>
    <t xml:space="preserve">"15:48:26 Flow: Fixed -&gt; 300 umol/s"
</t>
  </si>
  <si>
    <t xml:space="preserve">"15:45:02 Lamp: ParIn -&gt;  0 uml"
</t>
  </si>
  <si>
    <t xml:space="preserve">"15:45:02 Flow: Fixed -&gt; 300 umol/s"
</t>
  </si>
  <si>
    <t xml:space="preserve">"15:45:02 Coolers: Off"
</t>
  </si>
  <si>
    <t xml:space="preserve">"15:45:02 CO2 Mixer: CO2R -&gt; 400 uml"
</t>
  </si>
  <si>
    <t xml:space="preserve">"15:45:02 Lamp: Off"
</t>
  </si>
  <si>
    <t xml:space="preserve">"15:42:59 Launched AutoProg /User/Configs/AutoProgs/LightCurve2"
</t>
  </si>
  <si>
    <t>Fri Jul 10 2020 15:42:59</t>
  </si>
  <si>
    <t xml:space="preserve">"18:50:46 Flow: Fixed -&gt; 300 umol/s"
</t>
  </si>
  <si>
    <t xml:space="preserve">"18:50:16 Flow: Fixed -&gt; 300 umol/s"
</t>
  </si>
  <si>
    <t xml:space="preserve">"18:50:16 Coolers: Off"
</t>
  </si>
  <si>
    <t xml:space="preserve">"18:50:16 CO2 Mixer: CO2R -&gt; 400 uml"
</t>
  </si>
  <si>
    <t xml:space="preserve">"18:50:16 Lamp: ParIn -&gt;  2000 uml"
</t>
  </si>
  <si>
    <t>18:49:54</t>
  </si>
  <si>
    <t xml:space="preserve">"18:50:15 Flow: Fixed -&gt; 300 umol/s"
</t>
  </si>
  <si>
    <t xml:space="preserve">"18:46:53 Lamp: ParIn -&gt;  2000 uml"
</t>
  </si>
  <si>
    <t>18:46:32</t>
  </si>
  <si>
    <t xml:space="preserve">"18:46:53 Flow: Fixed -&gt; 300 umol/s"
</t>
  </si>
  <si>
    <t xml:space="preserve">"18:43:31 Lamp: ParIn -&gt;  1600 uml"
</t>
  </si>
  <si>
    <t>18:43:09</t>
  </si>
  <si>
    <t xml:space="preserve">"18:43:31 Flow: Fixed -&gt; 300 umol/s"
</t>
  </si>
  <si>
    <t xml:space="preserve">"18:40:08 Lamp: ParIn -&gt;  1250 uml"
</t>
  </si>
  <si>
    <t>18:39:46</t>
  </si>
  <si>
    <t xml:space="preserve">"18:40:07 Flow: Fixed -&gt; 300 umol/s"
</t>
  </si>
  <si>
    <t xml:space="preserve">"18:36:45 Lamp: ParIn -&gt;  1000 uml"
</t>
  </si>
  <si>
    <t>18:36:23</t>
  </si>
  <si>
    <t xml:space="preserve">"18:36:45 Flow: Fixed -&gt; 300 umol/s"
</t>
  </si>
  <si>
    <t xml:space="preserve">"18:33:22 Lamp: ParIn -&gt;  750 uml"
</t>
  </si>
  <si>
    <t>18:33:00</t>
  </si>
  <si>
    <t xml:space="preserve">"18:33:22 Flow: Fixed -&gt; 300 umol/s"
</t>
  </si>
  <si>
    <t xml:space="preserve">"18:29:59 Lamp: ParIn -&gt;  500 uml"
</t>
  </si>
  <si>
    <t>18:29:37</t>
  </si>
  <si>
    <t xml:space="preserve">"18:29:59 Flow: Fixed -&gt; 300 umol/s"
</t>
  </si>
  <si>
    <t xml:space="preserve">"18:26:36 Lamp: ParIn -&gt;  300 uml"
</t>
  </si>
  <si>
    <t>18:26:14</t>
  </si>
  <si>
    <t xml:space="preserve">"18:26:36 Flow: Fixed -&gt; 300 umol/s"
</t>
  </si>
  <si>
    <t xml:space="preserve">"18:23:13 Lamp: ParIn -&gt;  150 uml"
</t>
  </si>
  <si>
    <t>18:22:51</t>
  </si>
  <si>
    <t xml:space="preserve">"18:23:13 Flow: Fixed -&gt; 300 umol/s"
</t>
  </si>
  <si>
    <t xml:space="preserve">"18:19:50 Lamp: ParIn -&gt;  100 uml"
</t>
  </si>
  <si>
    <t>18:19:28</t>
  </si>
  <si>
    <t xml:space="preserve">"18:19:50 Flow: Fixed -&gt; 300 umol/s"
</t>
  </si>
  <si>
    <t xml:space="preserve">"18:16:27 Lamp: ParIn -&gt;  50 uml"
</t>
  </si>
  <si>
    <t>18:16:05</t>
  </si>
  <si>
    <t xml:space="preserve">"18:16:27 Flow: Fixed -&gt; 300 umol/s"
</t>
  </si>
  <si>
    <t xml:space="preserve">"18:13:04 Lamp: ParIn -&gt;  25 uml"
</t>
  </si>
  <si>
    <t>18:12:41</t>
  </si>
  <si>
    <t xml:space="preserve">"18:13:04 Flow: Fixed -&gt; 300 umol/s"
</t>
  </si>
  <si>
    <t xml:space="preserve">"18:09:40 Lamp: ParIn -&gt;  0 uml"
</t>
  </si>
  <si>
    <t xml:space="preserve">"18:09:40 Flow: Fixed -&gt; 300 umol/s"
</t>
  </si>
  <si>
    <t xml:space="preserve">"18:09:40 Coolers: Off"
</t>
  </si>
  <si>
    <t xml:space="preserve">"18:09:40 CO2 Mixer: CO2R -&gt; 400 uml"
</t>
  </si>
  <si>
    <t xml:space="preserve">"18:09:40 Lamp: Off"
</t>
  </si>
  <si>
    <t xml:space="preserve">"18:09:35 Launched AutoProg /User/Configs/AutoProgs/LightCurve2"
</t>
  </si>
  <si>
    <t>Fri Jul 10 2020 18:09:35</t>
  </si>
  <si>
    <t xml:space="preserve">"11:00:04 Flow: Fixed -&gt; 300 umol/s"
</t>
  </si>
  <si>
    <t xml:space="preserve">"11:00:04 Coolers: Off"
</t>
  </si>
  <si>
    <t xml:space="preserve">"11:00:04 CO2 Mixer: CO2R -&gt; 400 uml"
</t>
  </si>
  <si>
    <t xml:space="preserve">"11:00:04 Lamp: ParIn -&gt;  2000 uml"
</t>
  </si>
  <si>
    <t>10:59:41</t>
  </si>
  <si>
    <t xml:space="preserve">"10:56:40 Lamp: ParIn -&gt;  2000 uml"
</t>
  </si>
  <si>
    <t>10:56:17</t>
  </si>
  <si>
    <t xml:space="preserve">"10:56:40 Flow: Fixed -&gt; 300 umol/s"
</t>
  </si>
  <si>
    <t xml:space="preserve">"10:53:16 Lamp: ParIn -&gt;  1600 uml"
</t>
  </si>
  <si>
    <t>10:52:53</t>
  </si>
  <si>
    <t xml:space="preserve">"10:53:16 Flow: Fixed -&gt; 300 umol/s"
</t>
  </si>
  <si>
    <t xml:space="preserve">"10:49:52 Lamp: ParIn -&gt;  1250 uml"
</t>
  </si>
  <si>
    <t>10:49:29</t>
  </si>
  <si>
    <t xml:space="preserve">"10:49:52 Flow: Fixed -&gt; 300 umol/s"
</t>
  </si>
  <si>
    <t xml:space="preserve">"10:46:28 Lamp: ParIn -&gt;  1000 uml"
</t>
  </si>
  <si>
    <t>10:46:04</t>
  </si>
  <si>
    <t xml:space="preserve">"10:46:28 Flow: Fixed -&gt; 300 umol/s"
</t>
  </si>
  <si>
    <t xml:space="preserve">"10:43:03 Lamp: ParIn -&gt;  750 uml"
</t>
  </si>
  <si>
    <t>10:42:39</t>
  </si>
  <si>
    <t xml:space="preserve">"10:43:02 Flow: Fixed -&gt; 300 umol/s"
</t>
  </si>
  <si>
    <t xml:space="preserve">"10:39:38 Lamp: ParIn -&gt;  500 uml"
</t>
  </si>
  <si>
    <t>10:39:15</t>
  </si>
  <si>
    <t xml:space="preserve">"10:39:38 Flow: Fixed -&gt; 300 umol/s"
</t>
  </si>
  <si>
    <t xml:space="preserve">"10:36:14 Lamp: ParIn -&gt;  300 uml"
</t>
  </si>
  <si>
    <t>10:35:50</t>
  </si>
  <si>
    <t xml:space="preserve">"10:36:14 Flow: Fixed -&gt; 300 umol/s"
</t>
  </si>
  <si>
    <t xml:space="preserve">"10:32:49 Lamp: ParIn -&gt;  150 uml"
</t>
  </si>
  <si>
    <t>10:32:25</t>
  </si>
  <si>
    <t xml:space="preserve">"10:32:48 Flow: Fixed -&gt; 300 umol/s"
</t>
  </si>
  <si>
    <t xml:space="preserve">"10:29:24 Lamp: ParIn -&gt;  100 uml"
</t>
  </si>
  <si>
    <t>10:29:01</t>
  </si>
  <si>
    <t xml:space="preserve">"10:29:24 Flow: Fixed -&gt; 300 umol/s"
</t>
  </si>
  <si>
    <t xml:space="preserve">"10:26:00 Lamp: ParIn -&gt;  50 uml"
</t>
  </si>
  <si>
    <t>10:25:36</t>
  </si>
  <si>
    <t xml:space="preserve">"10:26:00 Flow: Fixed -&gt; 300 umol/s"
</t>
  </si>
  <si>
    <t xml:space="preserve">"10:22:35 Lamp: ParIn -&gt;  25 uml"
</t>
  </si>
  <si>
    <t>10:22:11</t>
  </si>
  <si>
    <t xml:space="preserve">"10:22:35 Flow: Fixed -&gt; 300 umol/s"
</t>
  </si>
  <si>
    <t xml:space="preserve">"10:19:10 Lamp: ParIn -&gt;  0 uml"
</t>
  </si>
  <si>
    <t xml:space="preserve">"10:19:10 Flow: Fixed -&gt; 300 umol/s"
</t>
  </si>
  <si>
    <t xml:space="preserve">"10:19:10 Coolers: Off"
</t>
  </si>
  <si>
    <t xml:space="preserve">"10:19:10 CO2 Mixer: CO2R -&gt; 400 uml"
</t>
  </si>
  <si>
    <t xml:space="preserve">"10:19:10 Lamp: Off"
</t>
  </si>
  <si>
    <t xml:space="preserve">"10:17:48 Launched AutoProg /User/Configs/AutoProgs/LightCurve2"
</t>
  </si>
  <si>
    <t>Thr Jul  9 2020 10:17:48</t>
  </si>
  <si>
    <t xml:space="preserve">"14:20:50 Flow: Fixed -&gt; 300 umol/s"
</t>
  </si>
  <si>
    <t xml:space="preserve">"14:20:50 Coolers: Off"
</t>
  </si>
  <si>
    <t xml:space="preserve">"14:20:50 CO2 Mixer: CO2R -&gt; 400 uml"
</t>
  </si>
  <si>
    <t xml:space="preserve">"14:20:50 Lamp: ParIn -&gt;  2000 uml"
</t>
  </si>
  <si>
    <t>14:20:26</t>
  </si>
  <si>
    <t xml:space="preserve">"14:17:25 Lamp: ParIn -&gt;  2000 uml"
</t>
  </si>
  <si>
    <t>14:17:02</t>
  </si>
  <si>
    <t xml:space="preserve">"14:17:25 Flow: Fixed -&gt; 300 umol/s"
</t>
  </si>
  <si>
    <t xml:space="preserve">"14:14:01 Lamp: ParIn -&gt;  1600 uml"
</t>
  </si>
  <si>
    <t>14:13:38</t>
  </si>
  <si>
    <t xml:space="preserve">"14:14:01 Flow: Fixed -&gt; 300 umol/s"
</t>
  </si>
  <si>
    <t xml:space="preserve">"14:10:37 Lamp: ParIn -&gt;  1250 uml"
</t>
  </si>
  <si>
    <t>14:10:14</t>
  </si>
  <si>
    <t xml:space="preserve">"14:10:37 Flow: Fixed -&gt; 300 umol/s"
</t>
  </si>
  <si>
    <t xml:space="preserve">"14:07:13 Lamp: ParIn -&gt;  1000 uml"
</t>
  </si>
  <si>
    <t>14:06:50</t>
  </si>
  <si>
    <t xml:space="preserve">"14:07:13 Flow: Fixed -&gt; 300 umol/s"
</t>
  </si>
  <si>
    <t xml:space="preserve">"14:03:49 Lamp: ParIn -&gt;  750 uml"
</t>
  </si>
  <si>
    <t>14:03:26</t>
  </si>
  <si>
    <t xml:space="preserve">"14:03:49 Flow: Fixed -&gt; 300 umol/s"
</t>
  </si>
  <si>
    <t xml:space="preserve">"14:00:25 Lamp: ParIn -&gt;  500 uml"
</t>
  </si>
  <si>
    <t>14:00:02</t>
  </si>
  <si>
    <t xml:space="preserve">"14:00:25 Flow: Fixed -&gt; 300 umol/s"
</t>
  </si>
  <si>
    <t xml:space="preserve">"13:57:01 Lamp: ParIn -&gt;  300 uml"
</t>
  </si>
  <si>
    <t>13:56:38</t>
  </si>
  <si>
    <t xml:space="preserve">"13:57:01 Flow: Fixed -&gt; 300 umol/s"
</t>
  </si>
  <si>
    <t xml:space="preserve">"13:53:37 Lamp: ParIn -&gt;  150 uml"
</t>
  </si>
  <si>
    <t xml:space="preserve">"13:50:13 Lamp: ParIn -&gt;  100 uml"
</t>
  </si>
  <si>
    <t xml:space="preserve">"13:46:50 Lamp: ParIn -&gt;  50 uml"
</t>
  </si>
  <si>
    <t>13:46:27</t>
  </si>
  <si>
    <t xml:space="preserve">"13:43:26 Lamp: ParIn -&gt;  25 uml"
</t>
  </si>
  <si>
    <t>13:43:03</t>
  </si>
  <si>
    <t xml:space="preserve">"13:43:26 Flow: Fixed -&gt; 300 umol/s"
</t>
  </si>
  <si>
    <t xml:space="preserve">"13:40:02 Lamp: ParIn -&gt;  0 uml"
</t>
  </si>
  <si>
    <t xml:space="preserve">"13:40:02 Flow: Fixed -&gt; 300 umol/s"
</t>
  </si>
  <si>
    <t xml:space="preserve">"13:40:02 Coolers: Off"
</t>
  </si>
  <si>
    <t xml:space="preserve">"13:40:02 CO2 Mixer: CO2R -&gt; 400 uml"
</t>
  </si>
  <si>
    <t xml:space="preserve">"13:40:02 Lamp: Off"
</t>
  </si>
  <si>
    <t xml:space="preserve">"13:35:02 Launched AutoProg /User/Configs/AutoProgs/LightCurve2"
</t>
  </si>
  <si>
    <t>Thr Jul  9 2020 13:35:02</t>
  </si>
  <si>
    <t>15:07:19</t>
  </si>
  <si>
    <t xml:space="preserve">"15:04:18 Lamp: ParIn -&gt;  2000 uml"
</t>
  </si>
  <si>
    <t>15:03:54</t>
  </si>
  <si>
    <t xml:space="preserve">"15:00:53 Lamp: ParIn -&gt;  1600 uml"
</t>
  </si>
  <si>
    <t>15:00:29</t>
  </si>
  <si>
    <t xml:space="preserve">"15:00:53 Flow: Fixed -&gt; 300 umol/s"
</t>
  </si>
  <si>
    <t xml:space="preserve">"14:57:28 Lamp: ParIn -&gt;  1250 uml"
</t>
  </si>
  <si>
    <t>14:57:04</t>
  </si>
  <si>
    <t xml:space="preserve">"14:57:27 Flow: Fixed -&gt; 300 umol/s"
</t>
  </si>
  <si>
    <t xml:space="preserve">"14:54:03 Lamp: ParIn -&gt;  1000 uml"
</t>
  </si>
  <si>
    <t xml:space="preserve">"14:54:03 Flow: Fixed -&gt; 300 umol/s"
</t>
  </si>
  <si>
    <t xml:space="preserve">"14:50:39 Lamp: ParIn -&gt;  750 uml"
</t>
  </si>
  <si>
    <t>14:50:16</t>
  </si>
  <si>
    <t xml:space="preserve">"14:50:39 Flow: Fixed -&gt; 300 umol/s"
</t>
  </si>
  <si>
    <t xml:space="preserve">"14:47:15 Lamp: ParIn -&gt;  500 uml"
</t>
  </si>
  <si>
    <t>14:46:52</t>
  </si>
  <si>
    <t xml:space="preserve">"14:47:15 Flow: Fixed -&gt; 300 umol/s"
</t>
  </si>
  <si>
    <t xml:space="preserve">"14:43:51 Lamp: ParIn -&gt;  300 uml"
</t>
  </si>
  <si>
    <t>14:43:29</t>
  </si>
  <si>
    <t xml:space="preserve">"14:43:51 Flow: Fixed -&gt; 300 umol/s"
</t>
  </si>
  <si>
    <t xml:space="preserve">"14:40:28 Lamp: ParIn -&gt;  150 uml"
</t>
  </si>
  <si>
    <t>14:40:05</t>
  </si>
  <si>
    <t xml:space="preserve">"14:40:28 Flow: Fixed -&gt; 300 umol/s"
</t>
  </si>
  <si>
    <t xml:space="preserve">"14:37:04 Lamp: ParIn -&gt;  100 uml"
</t>
  </si>
  <si>
    <t>14:36:41</t>
  </si>
  <si>
    <t xml:space="preserve">"14:37:04 Flow: Fixed -&gt; 300 umol/s"
</t>
  </si>
  <si>
    <t xml:space="preserve">"14:33:40 Lamp: ParIn -&gt;  50 uml"
</t>
  </si>
  <si>
    <t>14:33:18</t>
  </si>
  <si>
    <t xml:space="preserve">"14:33:40 Flow: Fixed -&gt; 300 umol/s"
</t>
  </si>
  <si>
    <t xml:space="preserve">"14:30:17 Lamp: ParIn -&gt;  25 uml"
</t>
  </si>
  <si>
    <t>14:29:54</t>
  </si>
  <si>
    <t xml:space="preserve">"14:30:17 Flow: Fixed -&gt; 300 umol/s"
</t>
  </si>
  <si>
    <t xml:space="preserve">"14:26:53 Lamp: ParIn -&gt;  0 uml"
</t>
  </si>
  <si>
    <t xml:space="preserve">"14:26:53 Flow: Fixed -&gt; 300 umol/s"
</t>
  </si>
  <si>
    <t xml:space="preserve">"14:26:53 Coolers: Off"
</t>
  </si>
  <si>
    <t xml:space="preserve">"14:26:53 CO2 Mixer: CO2R -&gt; 400 uml"
</t>
  </si>
  <si>
    <t xml:space="preserve">"14:26:53 Lamp: Off"
</t>
  </si>
  <si>
    <t xml:space="preserve">"14:26:19 Launched AutoProg /User/Configs/AutoProgs/LightCurve2"
</t>
  </si>
  <si>
    <t>Thr Jul  9 2020 14:26:19</t>
  </si>
  <si>
    <t xml:space="preserve">"10:29:52 Flow: Fixed -&gt; 300 umol/s"
</t>
  </si>
  <si>
    <t xml:space="preserve">"10:29:52 Coolers: Off"
</t>
  </si>
  <si>
    <t xml:space="preserve">"10:29:52 CO2 Mixer: CO2R -&gt; 400 uml"
</t>
  </si>
  <si>
    <t xml:space="preserve">"10:29:52 Lamp: ParIn -&gt;  2000 uml"
</t>
  </si>
  <si>
    <t>10:29:30</t>
  </si>
  <si>
    <t xml:space="preserve">"10:26:29 Lamp: ParIn -&gt;  2000 uml"
</t>
  </si>
  <si>
    <t>10:26:07</t>
  </si>
  <si>
    <t xml:space="preserve">"10:26:29 Flow: Fixed -&gt; 300 umol/s"
</t>
  </si>
  <si>
    <t xml:space="preserve">"10:23:06 Lamp: ParIn -&gt;  1600 uml"
</t>
  </si>
  <si>
    <t>10:22:43</t>
  </si>
  <si>
    <t xml:space="preserve">"10:23:05 Flow: Fixed -&gt; 300 umol/s"
</t>
  </si>
  <si>
    <t xml:space="preserve">"10:19:42 Lamp: ParIn -&gt;  1250 uml"
</t>
  </si>
  <si>
    <t>10:19:20</t>
  </si>
  <si>
    <t xml:space="preserve">"10:19:42 Flow: Fixed -&gt; 300 umol/s"
</t>
  </si>
  <si>
    <t xml:space="preserve">"10:16:19 Lamp: ParIn -&gt;  1000 uml"
</t>
  </si>
  <si>
    <t>10:15:56</t>
  </si>
  <si>
    <t xml:space="preserve">"10:16:19 Flow: Fixed -&gt; 300 umol/s"
</t>
  </si>
  <si>
    <t xml:space="preserve">"10:12:55 Lamp: ParIn -&gt;  750 uml"
</t>
  </si>
  <si>
    <t>10:12:31</t>
  </si>
  <si>
    <t xml:space="preserve">"10:12:55 Flow: Fixed -&gt; 300 umol/s"
</t>
  </si>
  <si>
    <t xml:space="preserve">"10:09:30 Lamp: ParIn -&gt;  500 uml"
</t>
  </si>
  <si>
    <t>10:09:06</t>
  </si>
  <si>
    <t xml:space="preserve">"10:09:29 Flow: Fixed -&gt; 300 umol/s"
</t>
  </si>
  <si>
    <t xml:space="preserve">"10:06:05 Lamp: ParIn -&gt;  300 uml"
</t>
  </si>
  <si>
    <t>10:05:42</t>
  </si>
  <si>
    <t xml:space="preserve">"10:06:05 Flow: Fixed -&gt; 300 umol/s"
</t>
  </si>
  <si>
    <t xml:space="preserve">"10:02:41 Lamp: ParIn -&gt;  150 uml"
</t>
  </si>
  <si>
    <t>10:02:17</t>
  </si>
  <si>
    <t xml:space="preserve">"10:02:41 Flow: Fixed -&gt; 300 umol/s"
</t>
  </si>
  <si>
    <t xml:space="preserve">"09:59:16 Lamp: ParIn -&gt;  100 uml"
</t>
  </si>
  <si>
    <t>09:58:53</t>
  </si>
  <si>
    <t xml:space="preserve">"09:59:16 Flow: Fixed -&gt; 300 umol/s"
</t>
  </si>
  <si>
    <t xml:space="preserve">"09:55:52 Lamp: ParIn -&gt;  50 uml"
</t>
  </si>
  <si>
    <t>09:55:29</t>
  </si>
  <si>
    <t xml:space="preserve">"09:55:52 Flow: Fixed -&gt; 300 umol/s"
</t>
  </si>
  <si>
    <t xml:space="preserve">"09:52:28 Lamp: ParIn -&gt;  25 uml"
</t>
  </si>
  <si>
    <t>09:52:04</t>
  </si>
  <si>
    <t xml:space="preserve">"09:52:28 Flow: Fixed -&gt; 300 umol/s"
</t>
  </si>
  <si>
    <t xml:space="preserve">"09:49:03 Lamp: ParIn -&gt;  0 uml"
</t>
  </si>
  <si>
    <t xml:space="preserve">"09:49:03 Flow: Fixed -&gt; 300 umol/s"
</t>
  </si>
  <si>
    <t xml:space="preserve">"09:49:03 Coolers: Off"
</t>
  </si>
  <si>
    <t xml:space="preserve">"09:49:03 CO2 Mixer: CO2R -&gt; 400 uml"
</t>
  </si>
  <si>
    <t xml:space="preserve">"09:49:03 Lamp: Off"
</t>
  </si>
  <si>
    <t xml:space="preserve">"09:45:24 Launched AutoProg /User/Configs/AutoProgs/LightCurve2"
</t>
  </si>
  <si>
    <t>Mon Jul  6 2020 09:45:23</t>
  </si>
  <si>
    <t xml:space="preserve">"09:42:39 Flow: Fixed -&gt; 300 umol/s"
</t>
  </si>
  <si>
    <t xml:space="preserve">"09:42:39 Coolers: Off"
</t>
  </si>
  <si>
    <t xml:space="preserve">"09:42:39 CO2 Mixer: CO2R -&gt; 400 uml"
</t>
  </si>
  <si>
    <t xml:space="preserve">"09:42:38 Lamp: ParIn -&gt;  2000 uml"
</t>
  </si>
  <si>
    <t>09:42:14</t>
  </si>
  <si>
    <t xml:space="preserve">"09:42:38 Flow: Fixed -&gt; 300 umol/s"
</t>
  </si>
  <si>
    <t xml:space="preserve">"09:39:13 Lamp: ParIn -&gt;  2000 uml"
</t>
  </si>
  <si>
    <t>09:38:49</t>
  </si>
  <si>
    <t xml:space="preserve">"09:39:13 Flow: Fixed -&gt; 300 umol/s"
</t>
  </si>
  <si>
    <t xml:space="preserve">"09:35:48 Lamp: ParIn -&gt;  1600 uml"
</t>
  </si>
  <si>
    <t>09:35:23</t>
  </si>
  <si>
    <t xml:space="preserve">"09:35:47 Flow: Fixed -&gt; 300 umol/s"
</t>
  </si>
  <si>
    <t xml:space="preserve">"09:32:22 Lamp: ParIn -&gt;  1250 uml"
</t>
  </si>
  <si>
    <t>09:31:58</t>
  </si>
  <si>
    <t xml:space="preserve">"09:32:22 Flow: Fixed -&gt; 300 umol/s"
</t>
  </si>
  <si>
    <t xml:space="preserve">"09:28:57 Lamp: ParIn -&gt;  1000 uml"
</t>
  </si>
  <si>
    <t>09:28:33</t>
  </si>
  <si>
    <t xml:space="preserve">"09:28:57 Flow: Fixed -&gt; 300 umol/s"
</t>
  </si>
  <si>
    <t xml:space="preserve">"09:25:32 Lamp: ParIn -&gt;  750 uml"
</t>
  </si>
  <si>
    <t>09:25:08</t>
  </si>
  <si>
    <t xml:space="preserve">"09:25:32 Flow: Fixed -&gt; 300 umol/s"
</t>
  </si>
  <si>
    <t xml:space="preserve">"09:22:07 Lamp: ParIn -&gt;  500 uml"
</t>
  </si>
  <si>
    <t>09:21:43</t>
  </si>
  <si>
    <t xml:space="preserve">"09:22:07 Flow: Fixed -&gt; 300 umol/s"
</t>
  </si>
  <si>
    <t xml:space="preserve">"09:18:42 Lamp: ParIn -&gt;  300 uml"
</t>
  </si>
  <si>
    <t>09:18:18</t>
  </si>
  <si>
    <t xml:space="preserve">"09:18:42 Flow: Fixed -&gt; 300 umol/s"
</t>
  </si>
  <si>
    <t xml:space="preserve">"09:15:17 Lamp: ParIn -&gt;  150 uml"
</t>
  </si>
  <si>
    <t>09:14:53</t>
  </si>
  <si>
    <t xml:space="preserve">"09:15:17 Flow: Fixed -&gt; 300 umol/s"
</t>
  </si>
  <si>
    <t xml:space="preserve">"09:11:52 Lamp: ParIn -&gt;  100 uml"
</t>
  </si>
  <si>
    <t>09:11:28</t>
  </si>
  <si>
    <t xml:space="preserve">"09:11:52 Flow: Fixed -&gt; 300 umol/s"
</t>
  </si>
  <si>
    <t xml:space="preserve">"09:08:27 Lamp: ParIn -&gt;  50 uml"
</t>
  </si>
  <si>
    <t>09:08:03</t>
  </si>
  <si>
    <t xml:space="preserve">"09:08:27 Flow: Fixed -&gt; 300 umol/s"
</t>
  </si>
  <si>
    <t xml:space="preserve">"09:05:02 Lamp: ParIn -&gt;  25 uml"
</t>
  </si>
  <si>
    <t>09:04:38</t>
  </si>
  <si>
    <t xml:space="preserve">"09:05:02 Flow: Fixed -&gt; 300 umol/s"
</t>
  </si>
  <si>
    <t xml:space="preserve">"09:01:37 Lamp: ParIn -&gt;  0 uml"
</t>
  </si>
  <si>
    <t xml:space="preserve">"09:01:37 Flow: Fixed -&gt; 300 umol/s"
</t>
  </si>
  <si>
    <t xml:space="preserve">"09:01:37 Coolers: Off"
</t>
  </si>
  <si>
    <t xml:space="preserve">"09:01:37 CO2 Mixer: CO2R -&gt; 400 uml"
</t>
  </si>
  <si>
    <t xml:space="preserve">"09:01:37 Lamp: Off"
</t>
  </si>
  <si>
    <t xml:space="preserve">"08:59:41 Launched AutoProg /User/Configs/AutoProgs/LightCurve2"
</t>
  </si>
  <si>
    <t>Mon Jul  6 2020 08:59:41</t>
  </si>
  <si>
    <t xml:space="preserve">"13:36:35 Flow: Fixed -&gt; 300 umol/s"
</t>
  </si>
  <si>
    <t xml:space="preserve">"13:36:35 Coolers: Off"
</t>
  </si>
  <si>
    <t xml:space="preserve">"13:36:35 CO2 Mixer: CO2R -&gt; 400 uml"
</t>
  </si>
  <si>
    <t xml:space="preserve">"13:36:35 Lamp: ParIn -&gt;  2000 uml"
</t>
  </si>
  <si>
    <t>13:36:11</t>
  </si>
  <si>
    <t xml:space="preserve">"13:33:10 Lamp: ParIn -&gt;  2000 uml"
</t>
  </si>
  <si>
    <t>13:32:46</t>
  </si>
  <si>
    <t xml:space="preserve">"13:33:10 Flow: Fixed -&gt; 300 umol/s"
</t>
  </si>
  <si>
    <t xml:space="preserve">"13:29:45 Lamp: ParIn -&gt;  1600 uml"
</t>
  </si>
  <si>
    <t>13:29:21</t>
  </si>
  <si>
    <t xml:space="preserve">"13:29:45 Flow: Fixed -&gt; 300 umol/s"
</t>
  </si>
  <si>
    <t xml:space="preserve">"13:26:20 Lamp: ParIn -&gt;  1250 uml"
</t>
  </si>
  <si>
    <t>13:25:57</t>
  </si>
  <si>
    <t xml:space="preserve">"13:26:20 Flow: Fixed -&gt; 300 umol/s"
</t>
  </si>
  <si>
    <t xml:space="preserve">"13:22:56 Lamp: ParIn -&gt;  1000 uml"
</t>
  </si>
  <si>
    <t>13:22:33</t>
  </si>
  <si>
    <t xml:space="preserve">"13:22:56 Flow: Fixed -&gt; 300 umol/s"
</t>
  </si>
  <si>
    <t xml:space="preserve">"13:19:32 Lamp: ParIn -&gt;  750 uml"
</t>
  </si>
  <si>
    <t>13:19:09</t>
  </si>
  <si>
    <t xml:space="preserve">"13:19:32 Flow: Fixed -&gt; 300 umol/s"
</t>
  </si>
  <si>
    <t xml:space="preserve">"13:16:08 Lamp: ParIn -&gt;  500 uml"
</t>
  </si>
  <si>
    <t>13:15:45</t>
  </si>
  <si>
    <t xml:space="preserve">"13:16:08 Flow: Fixed -&gt; 300 umol/s"
</t>
  </si>
  <si>
    <t xml:space="preserve">"13:12:44 Lamp: ParIn -&gt;  300 uml"
</t>
  </si>
  <si>
    <t>13:12:21</t>
  </si>
  <si>
    <t xml:space="preserve">"13:12:44 Flow: Fixed -&gt; 300 umol/s"
</t>
  </si>
  <si>
    <t xml:space="preserve">"13:09:20 Lamp: ParIn -&gt;  150 uml"
</t>
  </si>
  <si>
    <t>13:08:57</t>
  </si>
  <si>
    <t xml:space="preserve">"13:09:20 Flow: Fixed -&gt; 300 umol/s"
</t>
  </si>
  <si>
    <t xml:space="preserve">"13:05:56 Lamp: ParIn -&gt;  100 uml"
</t>
  </si>
  <si>
    <t>13:05:33</t>
  </si>
  <si>
    <t xml:space="preserve">"13:05:56 Flow: Fixed -&gt; 300 umol/s"
</t>
  </si>
  <si>
    <t xml:space="preserve">"13:02:32 Lamp: ParIn -&gt;  50 uml"
</t>
  </si>
  <si>
    <t>13:02:09</t>
  </si>
  <si>
    <t xml:space="preserve">"13:02:32 Flow: Fixed -&gt; 300 umol/s"
</t>
  </si>
  <si>
    <t xml:space="preserve">"12:59:08 Lamp: ParIn -&gt;  25 uml"
</t>
  </si>
  <si>
    <t>12:58:45</t>
  </si>
  <si>
    <t xml:space="preserve">"12:59:08 Flow: Fixed -&gt; 300 umol/s"
</t>
  </si>
  <si>
    <t xml:space="preserve">"12:55:44 Lamp: ParIn -&gt;  0 uml"
</t>
  </si>
  <si>
    <t xml:space="preserve">"12:55:44 Flow: Fixed -&gt; 300 umol/s"
</t>
  </si>
  <si>
    <t xml:space="preserve">"12:55:44 Coolers: Off"
</t>
  </si>
  <si>
    <t xml:space="preserve">"12:55:44 CO2 Mixer: CO2R -&gt; 400 uml"
</t>
  </si>
  <si>
    <t xml:space="preserve">"12:55:44 Lamp: Off"
</t>
  </si>
  <si>
    <t xml:space="preserve">"12:53:53 Launched AutoProg /User/Configs/AutoProgs/LightCurve2"
</t>
  </si>
  <si>
    <t>Mon Jul  6 2020 12:53:53</t>
  </si>
  <si>
    <t xml:space="preserve">"11:16:13 Flow: Fixed -&gt; 300 umol/s"
</t>
  </si>
  <si>
    <t xml:space="preserve">"11:16:13 Coolers: Off"
</t>
  </si>
  <si>
    <t xml:space="preserve">"11:16:13 CO2 Mixer: CO2R -&gt; 400 uml"
</t>
  </si>
  <si>
    <t xml:space="preserve">"11:16:13 Lamp: ParIn -&gt;  2000 uml"
</t>
  </si>
  <si>
    <t>11:15:51</t>
  </si>
  <si>
    <t xml:space="preserve">"11:12:50 Lamp: ParIn -&gt;  2000 uml"
</t>
  </si>
  <si>
    <t>11:12:28</t>
  </si>
  <si>
    <t xml:space="preserve">"11:12:50 Flow: Fixed -&gt; 300 umol/s"
</t>
  </si>
  <si>
    <t xml:space="preserve">"11:09:27 Lamp: ParIn -&gt;  1600 uml"
</t>
  </si>
  <si>
    <t>11:09:05</t>
  </si>
  <si>
    <t xml:space="preserve">"11:09:27 Flow: Fixed -&gt; 300 umol/s"
</t>
  </si>
  <si>
    <t xml:space="preserve">"11:06:04 Lamp: ParIn -&gt;  1250 uml"
</t>
  </si>
  <si>
    <t>11:05:41</t>
  </si>
  <si>
    <t xml:space="preserve">"11:06:04 Flow: Fixed -&gt; 300 umol/s"
</t>
  </si>
  <si>
    <t xml:space="preserve">"11:02:40 Lamp: ParIn -&gt;  1000 uml"
</t>
  </si>
  <si>
    <t>11:02:17</t>
  </si>
  <si>
    <t xml:space="preserve">"11:02:40 Flow: Fixed -&gt; 300 umol/s"
</t>
  </si>
  <si>
    <t xml:space="preserve">"10:59:16 Lamp: ParIn -&gt;  750 uml"
</t>
  </si>
  <si>
    <t>10:58:53</t>
  </si>
  <si>
    <t xml:space="preserve">"10:59:16 Flow: Fixed -&gt; 300 umol/s"
</t>
  </si>
  <si>
    <t xml:space="preserve">"10:55:52 Lamp: ParIn -&gt;  500 uml"
</t>
  </si>
  <si>
    <t>10:55:29</t>
  </si>
  <si>
    <t xml:space="preserve">"10:55:52 Flow: Fixed -&gt; 300 umol/s"
</t>
  </si>
  <si>
    <t xml:space="preserve">"10:52:28 Lamp: ParIn -&gt;  300 uml"
</t>
  </si>
  <si>
    <t>10:52:05</t>
  </si>
  <si>
    <t xml:space="preserve">"10:52:28 Flow: Fixed -&gt; 300 umol/s"
</t>
  </si>
  <si>
    <t xml:space="preserve">"10:49:04 Lamp: ParIn -&gt;  150 uml"
</t>
  </si>
  <si>
    <t>10:48:40</t>
  </si>
  <si>
    <t xml:space="preserve">"10:49:03 Flow: Fixed -&gt; 300 umol/s"
</t>
  </si>
  <si>
    <t xml:space="preserve">"10:45:39 Lamp: ParIn -&gt;  100 uml"
</t>
  </si>
  <si>
    <t>10:45:16</t>
  </si>
  <si>
    <t xml:space="preserve">"10:45:39 Flow: Fixed -&gt; 300 umol/s"
</t>
  </si>
  <si>
    <t xml:space="preserve">"10:42:15 Lamp: ParIn -&gt;  50 uml"
</t>
  </si>
  <si>
    <t>10:41:51</t>
  </si>
  <si>
    <t xml:space="preserve">"10:42:15 Flow: Fixed -&gt; 300 umol/s"
</t>
  </si>
  <si>
    <t xml:space="preserve">"10:38:50 Lamp: ParIn -&gt;  25 uml"
</t>
  </si>
  <si>
    <t>10:38:26</t>
  </si>
  <si>
    <t xml:space="preserve">"10:38:49 Flow: Fixed -&gt; 300 umol/s"
</t>
  </si>
  <si>
    <t xml:space="preserve">"10:35:25 Lamp: ParIn -&gt;  0 uml"
</t>
  </si>
  <si>
    <t xml:space="preserve">"10:35:25 Flow: Fixed -&gt; 300 umol/s"
</t>
  </si>
  <si>
    <t xml:space="preserve">"10:35:25 Coolers: Off"
</t>
  </si>
  <si>
    <t xml:space="preserve">"10:35:25 CO2 Mixer: CO2R -&gt; 400 uml"
</t>
  </si>
  <si>
    <t xml:space="preserve">"10:35:25 Lamp: Off"
</t>
  </si>
  <si>
    <t xml:space="preserve">"10:32:26 Launched AutoProg /User/Configs/AutoProgs/LightCurve2"
</t>
  </si>
  <si>
    <t>Mon Jul  6 2020 10:32:26</t>
  </si>
  <si>
    <t xml:space="preserve">"12:04:16 Flow: Fixed -&gt; 300 umol/s"
</t>
  </si>
  <si>
    <t xml:space="preserve">"12:04:16 Coolers: Off"
</t>
  </si>
  <si>
    <t xml:space="preserve">"12:04:16 CO2 Mixer: CO2R -&gt; 400 uml"
</t>
  </si>
  <si>
    <t xml:space="preserve">"12:04:16 Lamp: ParIn -&gt;  2000 uml"
</t>
  </si>
  <si>
    <t>12:03:54</t>
  </si>
  <si>
    <t xml:space="preserve">"12:04:15 Flow: Fixed -&gt; 300 umol/s"
</t>
  </si>
  <si>
    <t xml:space="preserve">"12:00:53 Lamp: ParIn -&gt;  2000 uml"
</t>
  </si>
  <si>
    <t>12:00:31</t>
  </si>
  <si>
    <t xml:space="preserve">"12:00:53 Flow: Fixed -&gt; 300 umol/s"
</t>
  </si>
  <si>
    <t xml:space="preserve">"11:57:30 Lamp: ParIn -&gt;  1600 uml"
</t>
  </si>
  <si>
    <t>11:57:08</t>
  </si>
  <si>
    <t xml:space="preserve">"11:57:30 Flow: Fixed -&gt; 300 umol/s"
</t>
  </si>
  <si>
    <t xml:space="preserve">"11:54:07 Lamp: ParIn -&gt;  1250 uml"
</t>
  </si>
  <si>
    <t>11:53:45</t>
  </si>
  <si>
    <t xml:space="preserve">"11:54:07 Flow: Fixed -&gt; 300 umol/s"
</t>
  </si>
  <si>
    <t xml:space="preserve">"11:50:44 Lamp: ParIn -&gt;  1000 uml"
</t>
  </si>
  <si>
    <t>11:50:22</t>
  </si>
  <si>
    <t xml:space="preserve">"11:50:44 Flow: Fixed -&gt; 300 umol/s"
</t>
  </si>
  <si>
    <t xml:space="preserve">"11:47:21 Lamp: ParIn -&gt;  750 uml"
</t>
  </si>
  <si>
    <t>11:46:58</t>
  </si>
  <si>
    <t xml:space="preserve">"11:47:20 Flow: Fixed -&gt; 300 umol/s"
</t>
  </si>
  <si>
    <t xml:space="preserve">"11:43:57 Lamp: ParIn -&gt;  500 uml"
</t>
  </si>
  <si>
    <t>11:43:35</t>
  </si>
  <si>
    <t xml:space="preserve">"11:43:57 Flow: Fixed -&gt; 300 umol/s"
</t>
  </si>
  <si>
    <t xml:space="preserve">"11:40:34 Lamp: ParIn -&gt;  300 uml"
</t>
  </si>
  <si>
    <t>11:40:11</t>
  </si>
  <si>
    <t xml:space="preserve">"11:40:34 Flow: Fixed -&gt; 300 umol/s"
</t>
  </si>
  <si>
    <t xml:space="preserve">"11:37:10 Lamp: ParIn -&gt;  150 uml"
</t>
  </si>
  <si>
    <t>11:36:47</t>
  </si>
  <si>
    <t xml:space="preserve">"11:37:10 Flow: Fixed -&gt; 300 umol/s"
</t>
  </si>
  <si>
    <t xml:space="preserve">"11:33:46 Lamp: ParIn -&gt;  100 uml"
</t>
  </si>
  <si>
    <t>11:33:23</t>
  </si>
  <si>
    <t xml:space="preserve">"11:33:46 Flow: Fixed -&gt; 300 umol/s"
</t>
  </si>
  <si>
    <t xml:space="preserve">"11:30:22 Lamp: ParIn -&gt;  50 uml"
</t>
  </si>
  <si>
    <t>11:29:59</t>
  </si>
  <si>
    <t xml:space="preserve">"11:30:22 Flow: Fixed -&gt; 300 umol/s"
</t>
  </si>
  <si>
    <t xml:space="preserve">"11:26:58 Lamp: ParIn -&gt;  25 uml"
</t>
  </si>
  <si>
    <t>11:26:34</t>
  </si>
  <si>
    <t xml:space="preserve">"11:26:57 Flow: Fixed -&gt; 300 umol/s"
</t>
  </si>
  <si>
    <t xml:space="preserve">"11:23:33 Lamp: ParIn -&gt;  0 uml"
</t>
  </si>
  <si>
    <t xml:space="preserve">"11:23:33 Flow: Fixed -&gt; 300 umol/s"
</t>
  </si>
  <si>
    <t xml:space="preserve">"11:23:33 Coolers: Off"
</t>
  </si>
  <si>
    <t xml:space="preserve">"11:23:33 CO2 Mixer: CO2R -&gt; 400 uml"
</t>
  </si>
  <si>
    <t xml:space="preserve">"11:23:33 Lamp: Off"
</t>
  </si>
  <si>
    <t xml:space="preserve">"11:19:19 Launched AutoProg /User/Configs/AutoProgs/LightCurve2"
</t>
  </si>
  <si>
    <t>Mon Jul  6 2020 11:19:19</t>
  </si>
  <si>
    <t xml:space="preserve">"13:31:59 Flow: Fixed -&gt; 300 umol/s"
</t>
  </si>
  <si>
    <t xml:space="preserve">"13:31:59 Coolers: Off"
</t>
  </si>
  <si>
    <t xml:space="preserve">"13:31:59 CO2 Mixer: CO2R -&gt; 400 uml"
</t>
  </si>
  <si>
    <t xml:space="preserve">"13:31:59 Lamp: ParIn -&gt;  2000 uml"
</t>
  </si>
  <si>
    <t>13:31:35</t>
  </si>
  <si>
    <t xml:space="preserve">"13:28:34 Lamp: ParIn -&gt;  2000 uml"
</t>
  </si>
  <si>
    <t>13:28:10</t>
  </si>
  <si>
    <t xml:space="preserve">"13:28:34 Flow: Fixed -&gt; 300 umol/s"
</t>
  </si>
  <si>
    <t xml:space="preserve">"13:25:09 Lamp: ParIn -&gt;  1600 uml"
</t>
  </si>
  <si>
    <t>13:24:46</t>
  </si>
  <si>
    <t xml:space="preserve">"13:25:09 Flow: Fixed -&gt; 300 umol/s"
</t>
  </si>
  <si>
    <t xml:space="preserve">"13:21:45 Lamp: ParIn -&gt;  1250 uml"
</t>
  </si>
  <si>
    <t>13:21:22</t>
  </si>
  <si>
    <t xml:space="preserve">"13:21:45 Flow: Fixed -&gt; 300 umol/s"
</t>
  </si>
  <si>
    <t xml:space="preserve">"13:18:21 Lamp: ParIn -&gt;  1000 uml"
</t>
  </si>
  <si>
    <t>13:17:58</t>
  </si>
  <si>
    <t xml:space="preserve">"13:18:21 Flow: Fixed -&gt; 300 umol/s"
</t>
  </si>
  <si>
    <t xml:space="preserve">"13:14:57 Lamp: ParIn -&gt;  750 uml"
</t>
  </si>
  <si>
    <t>13:14:34</t>
  </si>
  <si>
    <t xml:space="preserve">"13:14:57 Flow: Fixed -&gt; 300 umol/s"
</t>
  </si>
  <si>
    <t xml:space="preserve">"13:11:33 Lamp: ParIn -&gt;  500 uml"
</t>
  </si>
  <si>
    <t>13:11:10</t>
  </si>
  <si>
    <t xml:space="preserve">"13:11:33 Flow: Fixed -&gt; 300 umol/s"
</t>
  </si>
  <si>
    <t xml:space="preserve">"13:08:09 Lamp: ParIn -&gt;  300 uml"
</t>
  </si>
  <si>
    <t>13:07:46</t>
  </si>
  <si>
    <t xml:space="preserve">"13:08:09 Flow: Fixed -&gt; 300 umol/s"
</t>
  </si>
  <si>
    <t xml:space="preserve">"13:04:45 Lamp: ParIn -&gt;  150 uml"
</t>
  </si>
  <si>
    <t>13:04:22</t>
  </si>
  <si>
    <t xml:space="preserve">"13:04:45 Flow: Fixed -&gt; 300 umol/s"
</t>
  </si>
  <si>
    <t xml:space="preserve">"13:01:21 Lamp: ParIn -&gt;  100 uml"
</t>
  </si>
  <si>
    <t>13:00:58</t>
  </si>
  <si>
    <t xml:space="preserve">"13:01:21 Flow: Fixed -&gt; 300 umol/s"
</t>
  </si>
  <si>
    <t xml:space="preserve">"12:57:57 Lamp: ParIn -&gt;  50 uml"
</t>
  </si>
  <si>
    <t>12:57:34</t>
  </si>
  <si>
    <t xml:space="preserve">"12:57:57 Flow: Fixed -&gt; 300 umol/s"
</t>
  </si>
  <si>
    <t xml:space="preserve">"12:54:33 Lamp: ParIn -&gt;  25 uml"
</t>
  </si>
  <si>
    <t>12:54:10</t>
  </si>
  <si>
    <t xml:space="preserve">"12:54:33 Flow: Fixed -&gt; 300 umol/s"
</t>
  </si>
  <si>
    <t xml:space="preserve">"12:51:09 Lamp: ParIn -&gt;  0 uml"
</t>
  </si>
  <si>
    <t xml:space="preserve">"12:51:09 Flow: Fixed -&gt; 300 umol/s"
</t>
  </si>
  <si>
    <t xml:space="preserve">"12:51:09 Coolers: Off"
</t>
  </si>
  <si>
    <t xml:space="preserve">"12:51:09 CO2 Mixer: CO2R -&gt; 400 uml"
</t>
  </si>
  <si>
    <t xml:space="preserve">"12:51:08 Lamp: Off"
</t>
  </si>
  <si>
    <t xml:space="preserve">"12:47:43 Launched AutoProg /User/Configs/AutoProgs/LightCurve2"
</t>
  </si>
  <si>
    <t>Thr Jul  9 2020 12:47:43</t>
  </si>
  <si>
    <t xml:space="preserve">"12:45:13 Flow: Fixed -&gt; 300 umol/s"
</t>
  </si>
  <si>
    <t xml:space="preserve">"12:45:13 Coolers: Off"
</t>
  </si>
  <si>
    <t xml:space="preserve">"12:45:13 CO2 Mixer: CO2R -&gt; 400 uml"
</t>
  </si>
  <si>
    <t xml:space="preserve">"12:45:13 Lamp: ParIn -&gt;  2000 uml"
</t>
  </si>
  <si>
    <t>12:44:50</t>
  </si>
  <si>
    <t xml:space="preserve">"12:41:49 Lamp: ParIn -&gt;  2000 uml"
</t>
  </si>
  <si>
    <t>12:41:26</t>
  </si>
  <si>
    <t xml:space="preserve">"12:41:49 Flow: Fixed -&gt; 300 umol/s"
</t>
  </si>
  <si>
    <t xml:space="preserve">"12:38:25 Lamp: ParIn -&gt;  1600 uml"
</t>
  </si>
  <si>
    <t>12:38:02</t>
  </si>
  <si>
    <t xml:space="preserve">"12:38:25 Flow: Fixed -&gt; 300 umol/s"
</t>
  </si>
  <si>
    <t xml:space="preserve">"12:35:01 Lamp: ParIn -&gt;  1250 uml"
</t>
  </si>
  <si>
    <t>12:34:38</t>
  </si>
  <si>
    <t xml:space="preserve">"12:35:00 Flow: Fixed -&gt; 300 umol/s"
</t>
  </si>
  <si>
    <t xml:space="preserve">"12:31:37 Lamp: ParIn -&gt;  1000 uml"
</t>
  </si>
  <si>
    <t>12:31:15</t>
  </si>
  <si>
    <t xml:space="preserve">"12:31:37 Flow: Fixed -&gt; 300 umol/s"
</t>
  </si>
  <si>
    <t xml:space="preserve">"12:28:14 Lamp: ParIn -&gt;  750 uml"
</t>
  </si>
  <si>
    <t>12:27:51</t>
  </si>
  <si>
    <t xml:space="preserve">"12:28:14 Flow: Fixed -&gt; 300 umol/s"
</t>
  </si>
  <si>
    <t xml:space="preserve">"12:24:50 Lamp: ParIn -&gt;  500 uml"
</t>
  </si>
  <si>
    <t>12:24:27</t>
  </si>
  <si>
    <t xml:space="preserve">"12:24:49 Flow: Fixed -&gt; 300 umol/s"
</t>
  </si>
  <si>
    <t xml:space="preserve">"12:21:26 Lamp: ParIn -&gt;  300 uml"
</t>
  </si>
  <si>
    <t>12:21:04</t>
  </si>
  <si>
    <t xml:space="preserve">"12:21:26 Flow: Fixed -&gt; 300 umol/s"
</t>
  </si>
  <si>
    <t xml:space="preserve">"12:18:03 Lamp: ParIn -&gt;  150 uml"
</t>
  </si>
  <si>
    <t>12:17:40</t>
  </si>
  <si>
    <t xml:space="preserve">"12:18:03 Flow: Fixed -&gt; 300 umol/s"
</t>
  </si>
  <si>
    <t xml:space="preserve">"12:14:39 Lamp: ParIn -&gt;  100 uml"
</t>
  </si>
  <si>
    <t>12:14:16</t>
  </si>
  <si>
    <t xml:space="preserve">"12:14:38 Flow: Fixed -&gt; 300 umol/s"
</t>
  </si>
  <si>
    <t xml:space="preserve">"12:11:15 Lamp: ParIn -&gt;  50 uml"
</t>
  </si>
  <si>
    <t>12:10:53</t>
  </si>
  <si>
    <t xml:space="preserve">"12:11:15 Flow: Fixed -&gt; 300 umol/s"
</t>
  </si>
  <si>
    <t xml:space="preserve">"12:07:52 Lamp: ParIn -&gt;  25 uml"
</t>
  </si>
  <si>
    <t>12:07:29</t>
  </si>
  <si>
    <t xml:space="preserve">"12:07:52 Flow: Fixed -&gt; 300 umol/s"
</t>
  </si>
  <si>
    <t xml:space="preserve">"12:04:28 Lamp: ParIn -&gt;  0 uml"
</t>
  </si>
  <si>
    <t xml:space="preserve">"12:04:28 Flow: Fixed -&gt; 300 umol/s"
</t>
  </si>
  <si>
    <t xml:space="preserve">"12:04:28 Coolers: Off"
</t>
  </si>
  <si>
    <t xml:space="preserve">"12:04:28 CO2 Mixer: CO2R -&gt; 400 uml"
</t>
  </si>
  <si>
    <t xml:space="preserve">"12:04:28 Lamp: Off"
</t>
  </si>
  <si>
    <t xml:space="preserve">"12:00:06 Launched AutoProg /User/Configs/AutoProgs/LightCurve2"
</t>
  </si>
  <si>
    <t>Thr Jul  9 2020 12:00:06</t>
  </si>
  <si>
    <t xml:space="preserve">"11:57:20 Flow: Fixed -&gt; 300 umol/s"
</t>
  </si>
  <si>
    <t xml:space="preserve">"11:57:20 Coolers: Off"
</t>
  </si>
  <si>
    <t xml:space="preserve">"11:57:20 CO2 Mixer: CO2R -&gt; 400 uml"
</t>
  </si>
  <si>
    <t xml:space="preserve">"11:57:20 Lamp: ParIn -&gt;  2000 uml"
</t>
  </si>
  <si>
    <t>11:56:57</t>
  </si>
  <si>
    <t xml:space="preserve">"11:53:56 Lamp: ParIn -&gt;  2000 uml"
</t>
  </si>
  <si>
    <t>11:53:33</t>
  </si>
  <si>
    <t xml:space="preserve">"11:53:56 Flow: Fixed -&gt; 300 umol/s"
</t>
  </si>
  <si>
    <t xml:space="preserve">"11:50:32 Lamp: ParIn -&gt;  1600 uml"
</t>
  </si>
  <si>
    <t>11:50:09</t>
  </si>
  <si>
    <t xml:space="preserve">"11:50:32 Flow: Fixed -&gt; 300 umol/s"
</t>
  </si>
  <si>
    <t xml:space="preserve">"11:47:08 Lamp: ParIn -&gt;  1250 uml"
</t>
  </si>
  <si>
    <t>11:46:45</t>
  </si>
  <si>
    <t xml:space="preserve">"11:47:08 Flow: Fixed -&gt; 300 umol/s"
</t>
  </si>
  <si>
    <t xml:space="preserve">"11:43:44 Lamp: ParIn -&gt;  1000 uml"
</t>
  </si>
  <si>
    <t>11:43:21</t>
  </si>
  <si>
    <t xml:space="preserve">"11:43:44 Flow: Fixed -&gt; 300 umol/s"
</t>
  </si>
  <si>
    <t xml:space="preserve">"11:40:20 Lamp: ParIn -&gt;  750 uml"
</t>
  </si>
  <si>
    <t>11:39:57</t>
  </si>
  <si>
    <t xml:space="preserve">"11:40:20 Flow: Fixed -&gt; 300 umol/s"
</t>
  </si>
  <si>
    <t xml:space="preserve">"11:36:56 Lamp: ParIn -&gt;  500 uml"
</t>
  </si>
  <si>
    <t>11:36:33</t>
  </si>
  <si>
    <t xml:space="preserve">"11:36:56 Flow: Fixed -&gt; 300 umol/s"
</t>
  </si>
  <si>
    <t xml:space="preserve">"11:33:32 Lamp: ParIn -&gt;  300 uml"
</t>
  </si>
  <si>
    <t>11:33:09</t>
  </si>
  <si>
    <t xml:space="preserve">"11:33:32 Flow: Fixed -&gt; 300 umol/s"
</t>
  </si>
  <si>
    <t xml:space="preserve">"11:30:08 Lamp: ParIn -&gt;  150 uml"
</t>
  </si>
  <si>
    <t>11:29:45</t>
  </si>
  <si>
    <t xml:space="preserve">"11:30:08 Flow: Fixed -&gt; 300 umol/s"
</t>
  </si>
  <si>
    <t xml:space="preserve">"11:26:44 Lamp: ParIn -&gt;  100 uml"
</t>
  </si>
  <si>
    <t>11:26:21</t>
  </si>
  <si>
    <t xml:space="preserve">"11:26:44 Flow: Fixed -&gt; 300 umol/s"
</t>
  </si>
  <si>
    <t xml:space="preserve">"11:23:20 Lamp: ParIn -&gt;  50 uml"
</t>
  </si>
  <si>
    <t>11:22:57</t>
  </si>
  <si>
    <t xml:space="preserve">"11:23:20 Flow: Fixed -&gt; 300 umol/s"
</t>
  </si>
  <si>
    <t xml:space="preserve">"11:19:56 Lamp: ParIn -&gt;  25 uml"
</t>
  </si>
  <si>
    <t>11:19:33</t>
  </si>
  <si>
    <t xml:space="preserve">"11:19:56 Flow: Fixed -&gt; 300 umol/s"
</t>
  </si>
  <si>
    <t xml:space="preserve">"11:16:32 Lamp: ParIn -&gt;  0 uml"
</t>
  </si>
  <si>
    <t xml:space="preserve">"11:16:32 Flow: Fixed -&gt; 300 umol/s"
</t>
  </si>
  <si>
    <t xml:space="preserve">"11:16:32 Coolers: Off"
</t>
  </si>
  <si>
    <t xml:space="preserve">"11:16:32 CO2 Mixer: CO2R -&gt; 400 uml"
</t>
  </si>
  <si>
    <t xml:space="preserve">"11:16:32 Lamp: Off"
</t>
  </si>
  <si>
    <t xml:space="preserve">"11:13:09 Launched AutoProg /User/Configs/AutoProgs/LightCurve2"
</t>
  </si>
  <si>
    <t>Thr Jul  9 2020 11:13:09</t>
  </si>
  <si>
    <t xml:space="preserve">"16:55:45 Flow: Fixed -&gt; 300 umol/s"
</t>
  </si>
  <si>
    <t xml:space="preserve">"16:55:45 Coolers: Off"
</t>
  </si>
  <si>
    <t xml:space="preserve">"16:55:45 CO2 Mixer: CO2R -&gt; 400 uml"
</t>
  </si>
  <si>
    <t xml:space="preserve">"16:55:45 Lamp: ParIn -&gt;  2000 uml"
</t>
  </si>
  <si>
    <t>16:55:20</t>
  </si>
  <si>
    <t xml:space="preserve">"16:52:19 Lamp: ParIn -&gt;  2000 uml"
</t>
  </si>
  <si>
    <t>16:51:54</t>
  </si>
  <si>
    <t xml:space="preserve">"16:52:18 Flow: Fixed -&gt; 300 umol/s"
</t>
  </si>
  <si>
    <t xml:space="preserve">"16:48:53 Lamp: ParIn -&gt;  1600 uml"
</t>
  </si>
  <si>
    <t>16:48:29</t>
  </si>
  <si>
    <t xml:space="preserve">"16:48:53 Flow: Fixed -&gt; 300 umol/s"
</t>
  </si>
  <si>
    <t xml:space="preserve">"16:45:28 Lamp: ParIn -&gt;  1250 uml"
</t>
  </si>
  <si>
    <t>16:45:03</t>
  </si>
  <si>
    <t xml:space="preserve">"16:45:28 Flow: Fixed -&gt; 300 umol/s"
</t>
  </si>
  <si>
    <t xml:space="preserve">"16:42:02 Lamp: ParIn -&gt;  1000 uml"
</t>
  </si>
  <si>
    <t>16:41:37</t>
  </si>
  <si>
    <t xml:space="preserve">"16:42:01 Flow: Fixed -&gt; 300 umol/s"
</t>
  </si>
  <si>
    <t xml:space="preserve">"16:38:36 Lamp: ParIn -&gt;  750 uml"
</t>
  </si>
  <si>
    <t>16:38:12</t>
  </si>
  <si>
    <t xml:space="preserve">"16:38:36 Flow: Fixed -&gt; 300 umol/s"
</t>
  </si>
  <si>
    <t xml:space="preserve">"16:35:11 Lamp: ParIn -&gt;  500 uml"
</t>
  </si>
  <si>
    <t>16:34:47</t>
  </si>
  <si>
    <t xml:space="preserve">"16:35:11 Flow: Fixed -&gt; 300 umol/s"
</t>
  </si>
  <si>
    <t xml:space="preserve">"16:31:46 Lamp: ParIn -&gt;  300 uml"
</t>
  </si>
  <si>
    <t>16:31:21</t>
  </si>
  <si>
    <t xml:space="preserve">"16:31:45 Flow: Fixed -&gt; 300 umol/s"
</t>
  </si>
  <si>
    <t xml:space="preserve">"16:28:20 Lamp: ParIn -&gt;  150 uml"
</t>
  </si>
  <si>
    <t>16:27:56</t>
  </si>
  <si>
    <t xml:space="preserve">"16:28:20 Flow: Fixed -&gt; 300 umol/s"
</t>
  </si>
  <si>
    <t xml:space="preserve">"16:24:55 Lamp: ParIn -&gt;  100 uml"
</t>
  </si>
  <si>
    <t>16:24:31</t>
  </si>
  <si>
    <t xml:space="preserve">"16:24:55 Flow: Fixed -&gt; 300 umol/s"
</t>
  </si>
  <si>
    <t xml:space="preserve">"16:21:30 Lamp: ParIn -&gt;  50 uml"
</t>
  </si>
  <si>
    <t>16:21:06</t>
  </si>
  <si>
    <t xml:space="preserve">"16:21:30 Flow: Fixed -&gt; 300 umol/s"
</t>
  </si>
  <si>
    <t xml:space="preserve">"16:18:05 Lamp: ParIn -&gt;  25 uml"
</t>
  </si>
  <si>
    <t>16:17:41</t>
  </si>
  <si>
    <t xml:space="preserve">"16:18:05 Flow: Fixed -&gt; 300 umol/s"
</t>
  </si>
  <si>
    <t xml:space="preserve">"16:14:40 Lamp: ParIn -&gt;  0 uml"
</t>
  </si>
  <si>
    <t xml:space="preserve">"16:14:40 Flow: Fixed -&gt; 300 umol/s"
</t>
  </si>
  <si>
    <t xml:space="preserve">"16:14:40 Coolers: Off"
</t>
  </si>
  <si>
    <t xml:space="preserve">"16:14:40 CO2 Mixer: CO2R -&gt; 400 uml"
</t>
  </si>
  <si>
    <t xml:space="preserve">"16:14:40 Lamp: Off"
</t>
  </si>
  <si>
    <t xml:space="preserve">"16:14:33 Launched AutoProg /User/Configs/AutoProgs/LightCurve2"
</t>
  </si>
  <si>
    <t>Fri Jul 10 2020 16:14:33</t>
  </si>
  <si>
    <t xml:space="preserve">"15:02:38 Flow: Fixed -&gt; 300 umol/s"
</t>
  </si>
  <si>
    <t xml:space="preserve">"15:02:38 Coolers: Off"
</t>
  </si>
  <si>
    <t xml:space="preserve">"15:02:38 CO2 Mixer: CO2R -&gt; 400 uml"
</t>
  </si>
  <si>
    <t xml:space="preserve">"15:02:38 Lamp: ParIn -&gt;  2000 uml"
</t>
  </si>
  <si>
    <t>15:02:16</t>
  </si>
  <si>
    <t xml:space="preserve">"14:59:15 Lamp: ParIn -&gt;  2000 uml"
</t>
  </si>
  <si>
    <t>14:58:53</t>
  </si>
  <si>
    <t xml:space="preserve">"14:59:14 Flow: Fixed -&gt; 300 umol/s"
</t>
  </si>
  <si>
    <t xml:space="preserve">"14:55:52 Lamp: ParIn -&gt;  1600 uml"
</t>
  </si>
  <si>
    <t>14:55:31</t>
  </si>
  <si>
    <t xml:space="preserve">"14:55:52 Flow: Fixed -&gt; 300 umol/s"
</t>
  </si>
  <si>
    <t xml:space="preserve">"14:52:30 Lamp: ParIn -&gt;  1250 uml"
</t>
  </si>
  <si>
    <t>14:52:08</t>
  </si>
  <si>
    <t xml:space="preserve">"14:52:30 Flow: Fixed -&gt; 300 umol/s"
</t>
  </si>
  <si>
    <t xml:space="preserve">"14:49:07 Lamp: ParIn -&gt;  1000 uml"
</t>
  </si>
  <si>
    <t>14:48:45</t>
  </si>
  <si>
    <t xml:space="preserve">"14:49:06 Flow: Fixed -&gt; 300 umol/s"
</t>
  </si>
  <si>
    <t xml:space="preserve">"14:45:44 Lamp: ParIn -&gt;  750 uml"
</t>
  </si>
  <si>
    <t>14:45:23</t>
  </si>
  <si>
    <t xml:space="preserve">"14:45:44 Flow: Fixed -&gt; 300 umol/s"
</t>
  </si>
  <si>
    <t xml:space="preserve">"14:42:22 Lamp: ParIn -&gt;  500 uml"
</t>
  </si>
  <si>
    <t>14:42:00</t>
  </si>
  <si>
    <t xml:space="preserve">"14:42:22 Flow: Fixed -&gt; 300 umol/s"
</t>
  </si>
  <si>
    <t xml:space="preserve">"14:38:59 Lamp: ParIn -&gt;  300 uml"
</t>
  </si>
  <si>
    <t>14:38:37</t>
  </si>
  <si>
    <t xml:space="preserve">"14:38:59 Flow: Fixed -&gt; 300 umol/s"
</t>
  </si>
  <si>
    <t xml:space="preserve">"14:35:36 Lamp: ParIn -&gt;  150 uml"
</t>
  </si>
  <si>
    <t>14:35:14</t>
  </si>
  <si>
    <t xml:space="preserve">"14:35:36 Flow: Fixed -&gt; 300 umol/s"
</t>
  </si>
  <si>
    <t xml:space="preserve">"14:32:13 Lamp: ParIn -&gt;  100 uml"
</t>
  </si>
  <si>
    <t>14:31:51</t>
  </si>
  <si>
    <t xml:space="preserve">"14:32:13 Flow: Fixed -&gt; 300 umol/s"
</t>
  </si>
  <si>
    <t xml:space="preserve">"14:28:50 Lamp: ParIn -&gt;  50 uml"
</t>
  </si>
  <si>
    <t>14:28:28</t>
  </si>
  <si>
    <t xml:space="preserve">"14:28:50 Flow: Fixed -&gt; 300 umol/s"
</t>
  </si>
  <si>
    <t xml:space="preserve">"14:25:27 Lamp: ParIn -&gt;  25 uml"
</t>
  </si>
  <si>
    <t>14:25:05</t>
  </si>
  <si>
    <t xml:space="preserve">"14:25:27 Flow: Fixed -&gt; 300 umol/s"
</t>
  </si>
  <si>
    <t xml:space="preserve">"14:22:04 Lamp: ParIn -&gt;  0 uml"
</t>
  </si>
  <si>
    <t xml:space="preserve">"14:22:04 Flow: Fixed -&gt; 300 umol/s"
</t>
  </si>
  <si>
    <t xml:space="preserve">"14:22:04 Coolers: Off"
</t>
  </si>
  <si>
    <t xml:space="preserve">"14:22:04 CO2 Mixer: CO2R -&gt; 400 uml"
</t>
  </si>
  <si>
    <t xml:space="preserve">"14:22:04 Lamp: Off"
</t>
  </si>
  <si>
    <t xml:space="preserve">"14:20:30 Launched AutoProg /User/Configs/AutoProgs/LightCurve2"
</t>
  </si>
  <si>
    <t>Sun Jul  5 2020 14:20:30</t>
  </si>
  <si>
    <t xml:space="preserve">"16:35:22 Flow: Fixed -&gt; 300 umol/s"
</t>
  </si>
  <si>
    <t xml:space="preserve">"16:35:22 Coolers: Off"
</t>
  </si>
  <si>
    <t xml:space="preserve">"16:35:22 CO2 Mixer: CO2R -&gt; 400 uml"
</t>
  </si>
  <si>
    <t xml:space="preserve">"16:35:22 Lamp: ParIn -&gt;  2000 uml"
</t>
  </si>
  <si>
    <t>16:35:01</t>
  </si>
  <si>
    <t xml:space="preserve">"16:32:00 Lamp: ParIn -&gt;  2000 uml"
</t>
  </si>
  <si>
    <t>16:31:38</t>
  </si>
  <si>
    <t xml:space="preserve">"16:31:59 Flow: Fixed -&gt; 300 umol/s"
</t>
  </si>
  <si>
    <t xml:space="preserve">"16:28:37 Lamp: ParIn -&gt;  1600 uml"
</t>
  </si>
  <si>
    <t>16:28:16</t>
  </si>
  <si>
    <t xml:space="preserve">"16:28:37 Flow: Fixed -&gt; 300 umol/s"
</t>
  </si>
  <si>
    <t xml:space="preserve">"16:25:15 Lamp: ParIn -&gt;  1250 uml"
</t>
  </si>
  <si>
    <t>16:24:53</t>
  </si>
  <si>
    <t xml:space="preserve">"16:25:15 Flow: Fixed -&gt; 300 umol/s"
</t>
  </si>
  <si>
    <t xml:space="preserve">"16:21:52 Lamp: ParIn -&gt;  1000 uml"
</t>
  </si>
  <si>
    <t>16:21:30</t>
  </si>
  <si>
    <t xml:space="preserve">"16:21:52 Flow: Fixed -&gt; 300 umol/s"
</t>
  </si>
  <si>
    <t xml:space="preserve">"16:18:29 Lamp: ParIn -&gt;  750 uml"
</t>
  </si>
  <si>
    <t>16:18:07</t>
  </si>
  <si>
    <t xml:space="preserve">"16:18:29 Flow: Fixed -&gt; 300 umol/s"
</t>
  </si>
  <si>
    <t xml:space="preserve">"16:15:06 Lamp: ParIn -&gt;  500 uml"
</t>
  </si>
  <si>
    <t>16:14:44</t>
  </si>
  <si>
    <t xml:space="preserve">"16:15:06 Flow: Fixed -&gt; 300 umol/s"
</t>
  </si>
  <si>
    <t xml:space="preserve">"16:11:43 Lamp: ParIn -&gt;  300 uml"
</t>
  </si>
  <si>
    <t>16:11:21</t>
  </si>
  <si>
    <t xml:space="preserve">"16:11:43 Flow: Fixed -&gt; 300 umol/s"
</t>
  </si>
  <si>
    <t xml:space="preserve">"16:08:20 Lamp: ParIn -&gt;  150 uml"
</t>
  </si>
  <si>
    <t>16:07:58</t>
  </si>
  <si>
    <t xml:space="preserve">"16:08:20 Flow: Fixed -&gt; 300 umol/s"
</t>
  </si>
  <si>
    <t xml:space="preserve">"16:04:57 Lamp: ParIn -&gt;  100 uml"
</t>
  </si>
  <si>
    <t>16:04:35</t>
  </si>
  <si>
    <t xml:space="preserve">"16:04:57 Flow: Fixed -&gt; 300 umol/s"
</t>
  </si>
  <si>
    <t xml:space="preserve">"16:01:34 Lamp: ParIn -&gt;  50 uml"
</t>
  </si>
  <si>
    <t>16:01:12</t>
  </si>
  <si>
    <t xml:space="preserve">"16:01:34 Flow: Fixed -&gt; 300 umol/s"
</t>
  </si>
  <si>
    <t xml:space="preserve">"15:58:11 Lamp: ParIn -&gt;  25 uml"
</t>
  </si>
  <si>
    <t>15:57:48</t>
  </si>
  <si>
    <t xml:space="preserve">"15:58:11 Flow: Fixed -&gt; 300 umol/s"
</t>
  </si>
  <si>
    <t xml:space="preserve">"15:54:47 Lamp: ParIn -&gt;  0 uml"
</t>
  </si>
  <si>
    <t xml:space="preserve">"15:54:47 Flow: Fixed -&gt; 300 umol/s"
</t>
  </si>
  <si>
    <t xml:space="preserve">"15:54:47 Coolers: Off"
</t>
  </si>
  <si>
    <t xml:space="preserve">"15:54:47 CO2 Mixer: CO2R -&gt; 400 uml"
</t>
  </si>
  <si>
    <t xml:space="preserve">"15:54:47 Lamp: Off"
</t>
  </si>
  <si>
    <t xml:space="preserve">"15:51:44 Launched AutoProg /User/Configs/AutoProgs/LightCurve2"
</t>
  </si>
  <si>
    <t>Sun Jul  5 2020 15:51:44</t>
  </si>
  <si>
    <t xml:space="preserve">"17:20:39 Flow: Fixed -&gt; 300 umol/s"
</t>
  </si>
  <si>
    <t xml:space="preserve">"17:20:39 Coolers: Off"
</t>
  </si>
  <si>
    <t xml:space="preserve">"17:20:39 CO2 Mixer: CO2R -&gt; 400 uml"
</t>
  </si>
  <si>
    <t xml:space="preserve">"17:20:39 Lamp: ParIn -&gt;  2000 uml"
</t>
  </si>
  <si>
    <t>17:20:18</t>
  </si>
  <si>
    <t xml:space="preserve">"17:17:17 Lamp: ParIn -&gt;  2000 uml"
</t>
  </si>
  <si>
    <t>17:16:56</t>
  </si>
  <si>
    <t xml:space="preserve">"17:17:17 Flow: Fixed -&gt; 300 umol/s"
</t>
  </si>
  <si>
    <t xml:space="preserve">"17:13:55 Lamp: ParIn -&gt;  1600 uml"
</t>
  </si>
  <si>
    <t>17:13:34</t>
  </si>
  <si>
    <t xml:space="preserve">"17:13:55 Flow: Fixed -&gt; 300 umol/s"
</t>
  </si>
  <si>
    <t xml:space="preserve">"17:10:33 Lamp: ParIn -&gt;  1250 uml"
</t>
  </si>
  <si>
    <t>17:10:11</t>
  </si>
  <si>
    <t xml:space="preserve">"17:10:33 Flow: Fixed -&gt; 300 umol/s"
</t>
  </si>
  <si>
    <t xml:space="preserve">"17:07:10 Lamp: ParIn -&gt;  1000 uml"
</t>
  </si>
  <si>
    <t>17:06:47</t>
  </si>
  <si>
    <t xml:space="preserve">"17:07:09 Flow: Fixed -&gt; 300 umol/s"
</t>
  </si>
  <si>
    <t xml:space="preserve">"17:03:46 Lamp: ParIn -&gt;  750 uml"
</t>
  </si>
  <si>
    <t>17:03:24</t>
  </si>
  <si>
    <t xml:space="preserve">"17:03:46 Flow: Fixed -&gt; 300 umol/s"
</t>
  </si>
  <si>
    <t xml:space="preserve">"17:00:23 Lamp: ParIn -&gt;  500 uml"
</t>
  </si>
  <si>
    <t>17:00:01</t>
  </si>
  <si>
    <t xml:space="preserve">"17:00:23 Flow: Fixed -&gt; 300 umol/s"
</t>
  </si>
  <si>
    <t xml:space="preserve">"16:57:00 Lamp: ParIn -&gt;  300 uml"
</t>
  </si>
  <si>
    <t>16:56:37</t>
  </si>
  <si>
    <t xml:space="preserve">"16:56:59 Flow: Fixed -&gt; 300 umol/s"
</t>
  </si>
  <si>
    <t xml:space="preserve">"16:53:36 Lamp: ParIn -&gt;  150 uml"
</t>
  </si>
  <si>
    <t>16:53:14</t>
  </si>
  <si>
    <t xml:space="preserve">"16:53:36 Flow: Fixed -&gt; 300 umol/s"
</t>
  </si>
  <si>
    <t xml:space="preserve">"16:50:13 Lamp: ParIn -&gt;  100 uml"
</t>
  </si>
  <si>
    <t>16:49:50</t>
  </si>
  <si>
    <t xml:space="preserve">"16:50:13 Flow: Fixed -&gt; 300 umol/s"
</t>
  </si>
  <si>
    <t xml:space="preserve">"16:46:49 Lamp: ParIn -&gt;  50 uml"
</t>
  </si>
  <si>
    <t>16:46:26</t>
  </si>
  <si>
    <t xml:space="preserve">"16:46:48 Flow: Fixed -&gt; 300 umol/s"
</t>
  </si>
  <si>
    <t xml:space="preserve">"16:43:25 Lamp: ParIn -&gt;  25 uml"
</t>
  </si>
  <si>
    <t>16:43:02</t>
  </si>
  <si>
    <t xml:space="preserve">"16:43:25 Flow: Fixed -&gt; 300 umol/s"
</t>
  </si>
  <si>
    <t xml:space="preserve">"16:40:01 Lamp: ParIn -&gt;  0 uml"
</t>
  </si>
  <si>
    <t xml:space="preserve">"16:40:01 Flow: Fixed -&gt; 300 umol/s"
</t>
  </si>
  <si>
    <t xml:space="preserve">"16:40:01 Coolers: Off"
</t>
  </si>
  <si>
    <t xml:space="preserve">"16:40:01 CO2 Mixer: CO2R -&gt; 400 uml"
</t>
  </si>
  <si>
    <t xml:space="preserve">"16:40:01 Lamp: Off"
</t>
  </si>
  <si>
    <t xml:space="preserve">"16:37:53 Launched AutoProg /User/Configs/AutoProgs/LightCurve2"
</t>
  </si>
  <si>
    <t>Sun Jul  5 2020 16:37:53</t>
  </si>
  <si>
    <t xml:space="preserve">"18:17:35 Flow: Fixed -&gt; 300 umol/s"
</t>
  </si>
  <si>
    <t xml:space="preserve">"18:17:35 Coolers: Off"
</t>
  </si>
  <si>
    <t xml:space="preserve">"18:17:35 CO2 Mixer: CO2R -&gt; 400 uml"
</t>
  </si>
  <si>
    <t xml:space="preserve">"18:17:35 Lamp: ParIn -&gt;  2000 uml"
</t>
  </si>
  <si>
    <t>18:17:14</t>
  </si>
  <si>
    <t xml:space="preserve">"18:14:13 Lamp: ParIn -&gt;  2000 uml"
</t>
  </si>
  <si>
    <t>18:13:52</t>
  </si>
  <si>
    <t xml:space="preserve">"18:14:13 Flow: Fixed -&gt; 300 umol/s"
</t>
  </si>
  <si>
    <t xml:space="preserve">"18:10:51 Lamp: ParIn -&gt;  1600 uml"
</t>
  </si>
  <si>
    <t>18:10:30</t>
  </si>
  <si>
    <t xml:space="preserve">"18:10:51 Flow: Fixed -&gt; 300 umol/s"
</t>
  </si>
  <si>
    <t xml:space="preserve">"18:07:29 Lamp: ParIn -&gt;  1250 uml"
</t>
  </si>
  <si>
    <t>18:07:08</t>
  </si>
  <si>
    <t xml:space="preserve">"18:07:29 Flow: Fixed -&gt; 300 umol/s"
</t>
  </si>
  <si>
    <t xml:space="preserve">"18:04:07 Lamp: ParIn -&gt;  1000 uml"
</t>
  </si>
  <si>
    <t>18:03:45</t>
  </si>
  <si>
    <t xml:space="preserve">"18:04:07 Flow: Fixed -&gt; 300 umol/s"
</t>
  </si>
  <si>
    <t xml:space="preserve">"18:00:44 Lamp: ParIn -&gt;  750 uml"
</t>
  </si>
  <si>
    <t>18:00:22</t>
  </si>
  <si>
    <t xml:space="preserve">"18:00:44 Flow: Fixed -&gt; 300 umol/s"
</t>
  </si>
  <si>
    <t xml:space="preserve">"17:57:20 Lamp: ParIn -&gt;  500 uml"
</t>
  </si>
  <si>
    <t>17:56:59</t>
  </si>
  <si>
    <t xml:space="preserve">"17:57:20 Flow: Fixed -&gt; 300 umol/s"
</t>
  </si>
  <si>
    <t xml:space="preserve">"17:53:58 Lamp: ParIn -&gt;  300 uml"
</t>
  </si>
  <si>
    <t>17:53:36</t>
  </si>
  <si>
    <t xml:space="preserve">"17:53:58 Flow: Fixed -&gt; 300 umol/s"
</t>
  </si>
  <si>
    <t xml:space="preserve">"17:50:35 Lamp: ParIn -&gt;  150 uml"
</t>
  </si>
  <si>
    <t>17:50:13</t>
  </si>
  <si>
    <t xml:space="preserve">"17:50:35 Flow: Fixed -&gt; 300 umol/s"
</t>
  </si>
  <si>
    <t xml:space="preserve">"17:47:12 Lamp: ParIn -&gt;  100 uml"
</t>
  </si>
  <si>
    <t>17:46:50</t>
  </si>
  <si>
    <t xml:space="preserve">"17:47:12 Flow: Fixed -&gt; 300 umol/s"
</t>
  </si>
  <si>
    <t xml:space="preserve">"17:43:49 Lamp: ParIn -&gt;  50 uml"
</t>
  </si>
  <si>
    <t>17:43:27</t>
  </si>
  <si>
    <t xml:space="preserve">"17:43:49 Flow: Fixed -&gt; 300 umol/s"
</t>
  </si>
  <si>
    <t xml:space="preserve">"17:40:26 Lamp: ParIn -&gt;  25 uml"
</t>
  </si>
  <si>
    <t>17:40:04</t>
  </si>
  <si>
    <t xml:space="preserve">"17:40:26 Flow: Fixed -&gt; 300 umol/s"
</t>
  </si>
  <si>
    <t xml:space="preserve">"17:37:03 Lamp: ParIn -&gt;  0 uml"
</t>
  </si>
  <si>
    <t xml:space="preserve">"17:37:03 Flow: Fixed -&gt; 300 umol/s"
</t>
  </si>
  <si>
    <t xml:space="preserve">"17:37:03 Coolers: Off"
</t>
  </si>
  <si>
    <t xml:space="preserve">"17:37:03 CO2 Mixer: CO2R -&gt; 400 uml"
</t>
  </si>
  <si>
    <t xml:space="preserve">"17:37:03 Lamp: Off"
</t>
  </si>
  <si>
    <t xml:space="preserve">"17:35:18 Launched AutoProg /User/Configs/AutoProgs/LightCurve2"
</t>
  </si>
  <si>
    <t>Wed Jul  8 2020 17:35:18</t>
  </si>
  <si>
    <t xml:space="preserve">"19:03:20 Flow: Fixed -&gt; 300 umol/s"
</t>
  </si>
  <si>
    <t xml:space="preserve">"19:03:20 Coolers: Off"
</t>
  </si>
  <si>
    <t xml:space="preserve">"19:03:20 CO2 Mixer: CO2R -&gt; 400 uml"
</t>
  </si>
  <si>
    <t xml:space="preserve">"19:03:20 Lamp: ParIn -&gt;  2000 uml"
</t>
  </si>
  <si>
    <t>19:02:58</t>
  </si>
  <si>
    <t xml:space="preserve">"18:59:57 Lamp: ParIn -&gt;  2000 uml"
</t>
  </si>
  <si>
    <t>18:59:35</t>
  </si>
  <si>
    <t xml:space="preserve">"18:59:57 Flow: Fixed -&gt; 300 umol/s"
</t>
  </si>
  <si>
    <t xml:space="preserve">"18:56:34 Lamp: ParIn -&gt;  1600 uml"
</t>
  </si>
  <si>
    <t>18:56:12</t>
  </si>
  <si>
    <t xml:space="preserve">"18:56:34 Flow: Fixed -&gt; 300 umol/s"
</t>
  </si>
  <si>
    <t xml:space="preserve">"18:53:11 Lamp: ParIn -&gt;  1250 uml"
</t>
  </si>
  <si>
    <t>18:52:49</t>
  </si>
  <si>
    <t xml:space="preserve">"18:53:11 Flow: Fixed -&gt; 300 umol/s"
</t>
  </si>
  <si>
    <t xml:space="preserve">"18:49:48 Lamp: ParIn -&gt;  1000 uml"
</t>
  </si>
  <si>
    <t>18:49:26</t>
  </si>
  <si>
    <t xml:space="preserve">"18:49:48 Flow: Fixed -&gt; 300 umol/s"
</t>
  </si>
  <si>
    <t xml:space="preserve">"18:46:25 Lamp: ParIn -&gt;  750 uml"
</t>
  </si>
  <si>
    <t>18:46:03</t>
  </si>
  <si>
    <t xml:space="preserve">"18:46:25 Flow: Fixed -&gt; 300 umol/s"
</t>
  </si>
  <si>
    <t xml:space="preserve">"18:43:02 Lamp: ParIn -&gt;  500 uml"
</t>
  </si>
  <si>
    <t>18:42:40</t>
  </si>
  <si>
    <t xml:space="preserve">"18:43:02 Flow: Fixed -&gt; 300 umol/s"
</t>
  </si>
  <si>
    <t xml:space="preserve">"18:39:39 Lamp: ParIn -&gt;  300 uml"
</t>
  </si>
  <si>
    <t>18:39:17</t>
  </si>
  <si>
    <t xml:space="preserve">"18:39:39 Flow: Fixed -&gt; 300 umol/s"
</t>
  </si>
  <si>
    <t xml:space="preserve">"18:36:16 Lamp: ParIn -&gt;  150 uml"
</t>
  </si>
  <si>
    <t>18:35:54</t>
  </si>
  <si>
    <t xml:space="preserve">"18:36:16 Flow: Fixed -&gt; 300 umol/s"
</t>
  </si>
  <si>
    <t xml:space="preserve">"18:32:53 Lamp: ParIn -&gt;  100 uml"
</t>
  </si>
  <si>
    <t>18:32:31</t>
  </si>
  <si>
    <t xml:space="preserve">"18:32:53 Flow: Fixed -&gt; 300 umol/s"
</t>
  </si>
  <si>
    <t xml:space="preserve">"18:29:30 Lamp: ParIn -&gt;  50 uml"
</t>
  </si>
  <si>
    <t>18:29:08</t>
  </si>
  <si>
    <t xml:space="preserve">"18:29:30 Flow: Fixed -&gt; 300 umol/s"
</t>
  </si>
  <si>
    <t xml:space="preserve">"18:26:07 Lamp: ParIn -&gt;  25 uml"
</t>
  </si>
  <si>
    <t>18:25:44</t>
  </si>
  <si>
    <t xml:space="preserve">"18:26:06 Flow: Fixed -&gt; 300 umol/s"
</t>
  </si>
  <si>
    <t xml:space="preserve">"18:22:43 Lamp: ParIn -&gt;  0 uml"
</t>
  </si>
  <si>
    <t xml:space="preserve">"18:22:43 Flow: Fixed -&gt; 300 umol/s"
</t>
  </si>
  <si>
    <t xml:space="preserve">"18:22:43 Coolers: Off"
</t>
  </si>
  <si>
    <t xml:space="preserve">"18:22:43 CO2 Mixer: CO2R -&gt; 400 uml"
</t>
  </si>
  <si>
    <t xml:space="preserve">"18:22:42 Lamp: Off"
</t>
  </si>
  <si>
    <t xml:space="preserve">"18:20:11 Launched AutoProg /User/Configs/AutoProgs/LightCurve2"
</t>
  </si>
  <si>
    <t>Wed Jul  8 2020 18:20:11</t>
  </si>
  <si>
    <t xml:space="preserve">"19:49:04 Flow: Fixed -&gt; 300 umol/s"
</t>
  </si>
  <si>
    <t xml:space="preserve">"19:49:04 Coolers: Off"
</t>
  </si>
  <si>
    <t xml:space="preserve">"19:49:04 CO2 Mixer: CO2R -&gt; 400 uml"
</t>
  </si>
  <si>
    <t xml:space="preserve">"19:49:04 Lamp: ParIn -&gt;  2000 uml"
</t>
  </si>
  <si>
    <t>19:48:42</t>
  </si>
  <si>
    <t xml:space="preserve">"19:45:41 Lamp: ParIn -&gt;  2000 uml"
</t>
  </si>
  <si>
    <t>19:45:19</t>
  </si>
  <si>
    <t xml:space="preserve">"19:45:41 Flow: Fixed -&gt; 300 umol/s"
</t>
  </si>
  <si>
    <t xml:space="preserve">"19:42:18 Lamp: ParIn -&gt;  1600 uml"
</t>
  </si>
  <si>
    <t>19:41:56</t>
  </si>
  <si>
    <t xml:space="preserve">"19:42:18 Flow: Fixed -&gt; 300 umol/s"
</t>
  </si>
  <si>
    <t xml:space="preserve">"19:38:55 Lamp: ParIn -&gt;  1250 uml"
</t>
  </si>
  <si>
    <t>19:38:33</t>
  </si>
  <si>
    <t xml:space="preserve">"19:38:55 Flow: Fixed -&gt; 300 umol/s"
</t>
  </si>
  <si>
    <t xml:space="preserve">"19:35:32 Lamp: ParIn -&gt;  1000 uml"
</t>
  </si>
  <si>
    <t>19:35:10</t>
  </si>
  <si>
    <t xml:space="preserve">"19:35:32 Flow: Fixed -&gt; 300 umol/s"
</t>
  </si>
  <si>
    <t xml:space="preserve">"19:32:09 Lamp: ParIn -&gt;  750 uml"
</t>
  </si>
  <si>
    <t>19:31:47</t>
  </si>
  <si>
    <t xml:space="preserve">"19:32:09 Flow: Fixed -&gt; 300 umol/s"
</t>
  </si>
  <si>
    <t xml:space="preserve">"19:28:46 Lamp: ParIn -&gt;  500 uml"
</t>
  </si>
  <si>
    <t>19:28:24</t>
  </si>
  <si>
    <t xml:space="preserve">"19:28:46 Flow: Fixed -&gt; 300 umol/s"
</t>
  </si>
  <si>
    <t xml:space="preserve">"19:25:23 Lamp: ParIn -&gt;  300 uml"
</t>
  </si>
  <si>
    <t>19:25:01</t>
  </si>
  <si>
    <t xml:space="preserve">"19:25:23 Flow: Fixed -&gt; 300 umol/s"
</t>
  </si>
  <si>
    <t xml:space="preserve">"19:22:00 Lamp: ParIn -&gt;  150 uml"
</t>
  </si>
  <si>
    <t>19:21:38</t>
  </si>
  <si>
    <t xml:space="preserve">"19:22:00 Flow: Fixed -&gt; 300 umol/s"
</t>
  </si>
  <si>
    <t xml:space="preserve">"19:18:37 Lamp: ParIn -&gt;  100 uml"
</t>
  </si>
  <si>
    <t>19:18:15</t>
  </si>
  <si>
    <t xml:space="preserve">"19:18:37 Flow: Fixed -&gt; 300 umol/s"
</t>
  </si>
  <si>
    <t xml:space="preserve">"19:15:14 Lamp: ParIn -&gt;  50 uml"
</t>
  </si>
  <si>
    <t>19:14:52</t>
  </si>
  <si>
    <t xml:space="preserve">"19:15:14 Flow: Fixed -&gt; 300 umol/s"
</t>
  </si>
  <si>
    <t xml:space="preserve">"19:11:51 Lamp: ParIn -&gt;  25 uml"
</t>
  </si>
  <si>
    <t>19:11:29</t>
  </si>
  <si>
    <t xml:space="preserve">"19:11:51 Flow: Fixed -&gt; 300 umol/s"
</t>
  </si>
  <si>
    <t xml:space="preserve">"19:08:28 Lamp: ParIn -&gt;  0 uml"
</t>
  </si>
  <si>
    <t xml:space="preserve">"19:08:28 Flow: Fixed -&gt; 300 umol/s"
</t>
  </si>
  <si>
    <t xml:space="preserve">"19:08:28 Coolers: Off"
</t>
  </si>
  <si>
    <t xml:space="preserve">"19:08:28 CO2 Mixer: CO2R -&gt; 400 uml"
</t>
  </si>
  <si>
    <t xml:space="preserve">"19:08:28 Lamp: Off"
</t>
  </si>
  <si>
    <t xml:space="preserve">"19:05:56 Launched AutoProg /User/Configs/AutoProgs/LightCurve2"
</t>
  </si>
  <si>
    <t>Wed Jul  8 2020 19:05:56</t>
  </si>
  <si>
    <t xml:space="preserve">"20:36:51 Flow: Fixed -&gt; 300 umol/s"
</t>
  </si>
  <si>
    <t xml:space="preserve">"20:36:51 Coolers: Off"
</t>
  </si>
  <si>
    <t xml:space="preserve">"20:36:51 CO2 Mixer: CO2R -&gt; 400 uml"
</t>
  </si>
  <si>
    <t xml:space="preserve">"20:36:51 Lamp: ParIn -&gt;  2000 uml"
</t>
  </si>
  <si>
    <t>20:36:27</t>
  </si>
  <si>
    <t xml:space="preserve">"20:33:26 Lamp: ParIn -&gt;  2000 uml"
</t>
  </si>
  <si>
    <t>20:33:02</t>
  </si>
  <si>
    <t xml:space="preserve">"20:33:26 Flow: Fixed -&gt; 300 umol/s"
</t>
  </si>
  <si>
    <t xml:space="preserve">"20:30:01 Lamp: ParIn -&gt;  1600 uml"
</t>
  </si>
  <si>
    <t>20:29:37</t>
  </si>
  <si>
    <t xml:space="preserve">"20:30:01 Flow: Fixed -&gt; 300 umol/s"
</t>
  </si>
  <si>
    <t xml:space="preserve">"20:26:36 Lamp: ParIn -&gt;  1250 uml"
</t>
  </si>
  <si>
    <t>20:26:12</t>
  </si>
  <si>
    <t xml:space="preserve">"20:26:35 Flow: Fixed -&gt; 300 umol/s"
</t>
  </si>
  <si>
    <t xml:space="preserve">"20:23:11 Lamp: ParIn -&gt;  1000 uml"
</t>
  </si>
  <si>
    <t>20:22:48</t>
  </si>
  <si>
    <t xml:space="preserve">"20:23:11 Flow: Fixed -&gt; 300 umol/s"
</t>
  </si>
  <si>
    <t xml:space="preserve">"20:19:47 Lamp: ParIn -&gt;  750 uml"
</t>
  </si>
  <si>
    <t>20:19:24</t>
  </si>
  <si>
    <t xml:space="preserve">"20:19:47 Flow: Fixed -&gt; 300 umol/s"
</t>
  </si>
  <si>
    <t xml:space="preserve">"20:16:23 Lamp: ParIn -&gt;  500 uml"
</t>
  </si>
  <si>
    <t>20:16:00</t>
  </si>
  <si>
    <t xml:space="preserve">"20:16:23 Flow: Fixed -&gt; 300 umol/s"
</t>
  </si>
  <si>
    <t xml:space="preserve">"20:12:59 Lamp: ParIn -&gt;  300 uml"
</t>
  </si>
  <si>
    <t>20:12:36</t>
  </si>
  <si>
    <t xml:space="preserve">"20:12:59 Flow: Fixed -&gt; 300 umol/s"
</t>
  </si>
  <si>
    <t xml:space="preserve">"20:09:35 Lamp: ParIn -&gt;  150 uml"
</t>
  </si>
  <si>
    <t>20:09:12</t>
  </si>
  <si>
    <t xml:space="preserve">"20:09:35 Flow: Fixed -&gt; 300 umol/s"
</t>
  </si>
  <si>
    <t xml:space="preserve">"20:06:11 Lamp: ParIn -&gt;  100 uml"
</t>
  </si>
  <si>
    <t>20:05:48</t>
  </si>
  <si>
    <t xml:space="preserve">"20:06:11 Flow: Fixed -&gt; 300 umol/s"
</t>
  </si>
  <si>
    <t xml:space="preserve">"20:02:47 Lamp: ParIn -&gt;  50 uml"
</t>
  </si>
  <si>
    <t>20:02:24</t>
  </si>
  <si>
    <t xml:space="preserve">"20:02:47 Flow: Fixed -&gt; 300 umol/s"
</t>
  </si>
  <si>
    <t xml:space="preserve">"19:59:23 Lamp: ParIn -&gt;  25 uml"
</t>
  </si>
  <si>
    <t>19:58:59</t>
  </si>
  <si>
    <t xml:space="preserve">"19:59:22 Flow: Fixed -&gt; 300 umol/s"
</t>
  </si>
  <si>
    <t xml:space="preserve">"19:55:58 Lamp: ParIn -&gt;  0 uml"
</t>
  </si>
  <si>
    <t xml:space="preserve">"19:55:58 Flow: Fixed -&gt; 300 umol/s"
</t>
  </si>
  <si>
    <t xml:space="preserve">"19:55:58 Coolers: Off"
</t>
  </si>
  <si>
    <t xml:space="preserve">"19:55:58 CO2 Mixer: CO2R -&gt; 400 uml"
</t>
  </si>
  <si>
    <t xml:space="preserve">"19:55:58 Lamp: Off"
</t>
  </si>
  <si>
    <t xml:space="preserve">"19:52:25 Launched AutoProg /User/Configs/AutoProgs/LightCurve2"
</t>
  </si>
  <si>
    <t>Wed Jul  8 2020 19:52:25</t>
  </si>
  <si>
    <t xml:space="preserve">"22:09:27 Flow: Fixed -&gt; 300 umol/s"
</t>
  </si>
  <si>
    <t xml:space="preserve">"22:09:27 Coolers: Off"
</t>
  </si>
  <si>
    <t xml:space="preserve">"22:09:27 CO2 Mixer: CO2R -&gt; 400 uml"
</t>
  </si>
  <si>
    <t xml:space="preserve">"22:09:26 Lamp: ParIn -&gt;  2000 uml"
</t>
  </si>
  <si>
    <t>22:09:05</t>
  </si>
  <si>
    <t xml:space="preserve">"22:09:26 Flow: Fixed -&gt; 300 umol/s"
</t>
  </si>
  <si>
    <t xml:space="preserve">"22:06:04 Lamp: ParIn -&gt;  2000 uml"
</t>
  </si>
  <si>
    <t>22:05:43</t>
  </si>
  <si>
    <t xml:space="preserve">"22:06:04 Flow: Fixed -&gt; 300 umol/s"
</t>
  </si>
  <si>
    <t xml:space="preserve">"22:02:42 Lamp: ParIn -&gt;  1600 uml"
</t>
  </si>
  <si>
    <t>22:02:20</t>
  </si>
  <si>
    <t xml:space="preserve">"22:02:42 Flow: Fixed -&gt; 300 umol/s"
</t>
  </si>
  <si>
    <t xml:space="preserve">"21:59:19 Lamp: ParIn -&gt;  1250 uml"
</t>
  </si>
  <si>
    <t>21:58:57</t>
  </si>
  <si>
    <t xml:space="preserve">"21:59:19 Flow: Fixed -&gt; 300 umol/s"
</t>
  </si>
  <si>
    <t xml:space="preserve">"21:55:56 Lamp: ParIn -&gt;  1000 uml"
</t>
  </si>
  <si>
    <t>21:55:33</t>
  </si>
  <si>
    <t xml:space="preserve">"21:55:55 Flow: Fixed -&gt; 300 umol/s"
</t>
  </si>
  <si>
    <t xml:space="preserve">"21:52:32 Lamp: ParIn -&gt;  750 uml"
</t>
  </si>
  <si>
    <t>21:52:10</t>
  </si>
  <si>
    <t xml:space="preserve">"21:52:32 Flow: Fixed -&gt; 300 umol/s"
</t>
  </si>
  <si>
    <t xml:space="preserve">"21:49:09 Lamp: ParIn -&gt;  500 uml"
</t>
  </si>
  <si>
    <t>21:48:46</t>
  </si>
  <si>
    <t xml:space="preserve">"21:49:09 Flow: Fixed -&gt; 300 umol/s"
</t>
  </si>
  <si>
    <t xml:space="preserve">"21:45:45 Lamp: ParIn -&gt;  300 uml"
</t>
  </si>
  <si>
    <t>21:45:22</t>
  </si>
  <si>
    <t xml:space="preserve">"21:45:44 Flow: Fixed -&gt; 300 umol/s"
</t>
  </si>
  <si>
    <t xml:space="preserve">"21:42:21 Lamp: ParIn -&gt;  150 uml"
</t>
  </si>
  <si>
    <t>21:41:59</t>
  </si>
  <si>
    <t xml:space="preserve">"21:42:21 Flow: Fixed -&gt; 300 umol/s"
</t>
  </si>
  <si>
    <t xml:space="preserve">"21:38:58 Lamp: ParIn -&gt;  100 uml"
</t>
  </si>
  <si>
    <t>21:38:35</t>
  </si>
  <si>
    <t xml:space="preserve">"21:38:58 Flow: Fixed -&gt; 300 umol/s"
</t>
  </si>
  <si>
    <t xml:space="preserve">"21:35:34 Lamp: ParIn -&gt;  50 uml"
</t>
  </si>
  <si>
    <t>21:35:11</t>
  </si>
  <si>
    <t xml:space="preserve">"21:35:33 Flow: Fixed -&gt; 300 umol/s"
</t>
  </si>
  <si>
    <t xml:space="preserve">"21:32:10 Lamp: ParIn -&gt;  25 uml"
</t>
  </si>
  <si>
    <t>21:31:47</t>
  </si>
  <si>
    <t xml:space="preserve">"21:32:10 Flow: Fixed -&gt; 300 umol/s"
</t>
  </si>
  <si>
    <t xml:space="preserve">"21:28:46 Lamp: ParIn -&gt;  0 uml"
</t>
  </si>
  <si>
    <t xml:space="preserve">"21:28:46 Flow: Fixed -&gt; 300 umol/s"
</t>
  </si>
  <si>
    <t xml:space="preserve">"21:28:46 Coolers: Off"
</t>
  </si>
  <si>
    <t xml:space="preserve">"21:28:46 CO2 Mixer: CO2R -&gt; 400 uml"
</t>
  </si>
  <si>
    <t xml:space="preserve">"21:28:46 Lamp: Off"
</t>
  </si>
  <si>
    <t xml:space="preserve">"21:25:48 Launched AutoProg /User/Configs/AutoProgs/LightCurve2"
</t>
  </si>
  <si>
    <t>Wed Jul  8 2020 21:25:47</t>
  </si>
  <si>
    <t xml:space="preserve">"14:11:45 Flow: Fixed -&gt; 300 umol/s"
</t>
  </si>
  <si>
    <t xml:space="preserve">"14:11:45 Coolers: Off"
</t>
  </si>
  <si>
    <t xml:space="preserve">"14:11:45 CO2 Mixer: CO2R -&gt; 400 uml"
</t>
  </si>
  <si>
    <t xml:space="preserve">"14:11:45 Lamp: ParIn -&gt;  2000 uml"
</t>
  </si>
  <si>
    <t>14:11:20</t>
  </si>
  <si>
    <t xml:space="preserve">"14:08:19 Lamp: ParIn -&gt;  2000 uml"
</t>
  </si>
  <si>
    <t>14:07:54</t>
  </si>
  <si>
    <t xml:space="preserve">"14:08:18 Flow: Fixed -&gt; 300 umol/s"
</t>
  </si>
  <si>
    <t xml:space="preserve">"14:04:53 Lamp: ParIn -&gt;  1600 uml"
</t>
  </si>
  <si>
    <t>14:04:29</t>
  </si>
  <si>
    <t xml:space="preserve">"14:04:53 Flow: Fixed -&gt; 300 umol/s"
</t>
  </si>
  <si>
    <t xml:space="preserve">"14:01:28 Lamp: ParIn -&gt;  1250 uml"
</t>
  </si>
  <si>
    <t>14:01:04</t>
  </si>
  <si>
    <t xml:space="preserve">"14:01:28 Flow: Fixed -&gt; 300 umol/s"
</t>
  </si>
  <si>
    <t xml:space="preserve">"13:58:03 Lamp: ParIn -&gt;  1000 uml"
</t>
  </si>
  <si>
    <t>13:57:39</t>
  </si>
  <si>
    <t xml:space="preserve">"13:58:03 Flow: Fixed -&gt; 300 umol/s"
</t>
  </si>
  <si>
    <t xml:space="preserve">"13:54:38 Lamp: ParIn -&gt;  750 uml"
</t>
  </si>
  <si>
    <t>13:54:14</t>
  </si>
  <si>
    <t xml:space="preserve">"13:54:37 Flow: Fixed -&gt; 300 umol/s"
</t>
  </si>
  <si>
    <t xml:space="preserve">"13:51:13 Lamp: ParIn -&gt;  500 uml"
</t>
  </si>
  <si>
    <t>13:50:50</t>
  </si>
  <si>
    <t xml:space="preserve">"13:51:13 Flow: Fixed -&gt; 300 umol/s"
</t>
  </si>
  <si>
    <t xml:space="preserve">"13:47:49 Lamp: ParIn -&gt;  300 uml"
</t>
  </si>
  <si>
    <t>13:47:25</t>
  </si>
  <si>
    <t xml:space="preserve">"13:47:49 Flow: Fixed -&gt; 300 umol/s"
</t>
  </si>
  <si>
    <t xml:space="preserve">"13:44:24 Lamp: ParIn -&gt;  150 uml"
</t>
  </si>
  <si>
    <t>13:44:00</t>
  </si>
  <si>
    <t xml:space="preserve">"13:44:23 Flow: Fixed -&gt; 300 umol/s"
</t>
  </si>
  <si>
    <t xml:space="preserve">"13:40:59 Lamp: ParIn -&gt;  100 uml"
</t>
  </si>
  <si>
    <t>13:40:36</t>
  </si>
  <si>
    <t xml:space="preserve">"13:40:59 Flow: Fixed -&gt; 300 umol/s"
</t>
  </si>
  <si>
    <t xml:space="preserve">"13:37:35 Lamp: ParIn -&gt;  50 uml"
</t>
  </si>
  <si>
    <t>13:37:12</t>
  </si>
  <si>
    <t xml:space="preserve">"13:37:35 Flow: Fixed -&gt; 300 umol/s"
</t>
  </si>
  <si>
    <t xml:space="preserve">"13:34:11 Lamp: ParIn -&gt;  25 uml"
</t>
  </si>
  <si>
    <t>13:33:47</t>
  </si>
  <si>
    <t xml:space="preserve">"13:34:11 Flow: Fixed -&gt; 300 umol/s"
</t>
  </si>
  <si>
    <t xml:space="preserve">"13:30:46 Lamp: ParIn -&gt;  0 uml"
</t>
  </si>
  <si>
    <t xml:space="preserve">"13:30:46 Flow: Fixed -&gt; 300 umol/s"
</t>
  </si>
  <si>
    <t xml:space="preserve">"13:30:46 Coolers: Off"
</t>
  </si>
  <si>
    <t xml:space="preserve">"13:30:46 CO2 Mixer: CO2R -&gt; 400 uml"
</t>
  </si>
  <si>
    <t xml:space="preserve">"13:30:45 Lamp: Off"
</t>
  </si>
  <si>
    <t xml:space="preserve">"13:28:35 Launched AutoProg /User/Configs/AutoProgs/LightCurve2"
</t>
  </si>
  <si>
    <t>Sat Jul 18 2020 13:28:35</t>
  </si>
  <si>
    <t xml:space="preserve">"14:57:45 Flow: Fixed -&gt; 300 umol/s"
</t>
  </si>
  <si>
    <t xml:space="preserve">"14:57:45 Coolers: Off"
</t>
  </si>
  <si>
    <t xml:space="preserve">"14:57:45 CO2 Mixer: CO2R -&gt; 400 uml"
</t>
  </si>
  <si>
    <t xml:space="preserve">"14:57:45 Lamp: ParIn -&gt;  2000 uml"
</t>
  </si>
  <si>
    <t>14:57:20</t>
  </si>
  <si>
    <t xml:space="preserve">"14:54:19 Lamp: ParIn -&gt;  2000 uml"
</t>
  </si>
  <si>
    <t>14:53:54</t>
  </si>
  <si>
    <t xml:space="preserve">"14:54:19 Flow: Fixed -&gt; 300 umol/s"
</t>
  </si>
  <si>
    <t xml:space="preserve">"14:50:53 Lamp: ParIn -&gt;  1600 uml"
</t>
  </si>
  <si>
    <t>14:50:29</t>
  </si>
  <si>
    <t xml:space="preserve">"14:50:53 Flow: Fixed -&gt; 300 umol/s"
</t>
  </si>
  <si>
    <t xml:space="preserve">"14:47:28 Lamp: ParIn -&gt;  1250 uml"
</t>
  </si>
  <si>
    <t>14:47:03</t>
  </si>
  <si>
    <t xml:space="preserve">"14:47:28 Flow: Fixed -&gt; 300 umol/s"
</t>
  </si>
  <si>
    <t xml:space="preserve">"14:44:02 Lamp: ParIn -&gt;  1000 uml"
</t>
  </si>
  <si>
    <t>14:43:38</t>
  </si>
  <si>
    <t xml:space="preserve">"14:44:02 Flow: Fixed -&gt; 300 umol/s"
</t>
  </si>
  <si>
    <t xml:space="preserve">"14:40:37 Lamp: ParIn -&gt;  750 uml"
</t>
  </si>
  <si>
    <t>14:40:13</t>
  </si>
  <si>
    <t xml:space="preserve">"14:40:37 Flow: Fixed -&gt; 300 umol/s"
</t>
  </si>
  <si>
    <t xml:space="preserve">"14:37:12 Lamp: ParIn -&gt;  500 uml"
</t>
  </si>
  <si>
    <t>14:36:48</t>
  </si>
  <si>
    <t xml:space="preserve">"14:37:12 Flow: Fixed -&gt; 300 umol/s"
</t>
  </si>
  <si>
    <t xml:space="preserve">"14:33:47 Lamp: ParIn -&gt;  300 uml"
</t>
  </si>
  <si>
    <t>14:33:23</t>
  </si>
  <si>
    <t xml:space="preserve">"14:33:47 Flow: Fixed -&gt; 300 umol/s"
</t>
  </si>
  <si>
    <t xml:space="preserve">"14:30:22 Lamp: ParIn -&gt;  150 uml"
</t>
  </si>
  <si>
    <t xml:space="preserve">"14:26:57 Lamp: ParIn -&gt;  100 uml"
</t>
  </si>
  <si>
    <t>14:26:34</t>
  </si>
  <si>
    <t xml:space="preserve">"14:23:33 Lamp: ParIn -&gt;  50 uml"
</t>
  </si>
  <si>
    <t>14:23:09</t>
  </si>
  <si>
    <t xml:space="preserve">"14:23:33 Flow: Fixed -&gt; 300 umol/s"
</t>
  </si>
  <si>
    <t xml:space="preserve">"14:20:08 Lamp: ParIn -&gt;  25 uml"
</t>
  </si>
  <si>
    <t>14:19:44</t>
  </si>
  <si>
    <t xml:space="preserve">"14:20:08 Flow: Fixed -&gt; 300 umol/s"
</t>
  </si>
  <si>
    <t xml:space="preserve">"14:16:43 Lamp: ParIn -&gt;  0 uml"
</t>
  </si>
  <si>
    <t xml:space="preserve">"14:16:43 Flow: Fixed -&gt; 300 umol/s"
</t>
  </si>
  <si>
    <t xml:space="preserve">"14:16:43 Coolers: Off"
</t>
  </si>
  <si>
    <t xml:space="preserve">"14:16:43 CO2 Mixer: CO2R -&gt; 400 uml"
</t>
  </si>
  <si>
    <t xml:space="preserve">"14:16:43 Lamp: Off"
</t>
  </si>
  <si>
    <t xml:space="preserve">"14:13:40 Launched AutoProg /User/Configs/AutoProgs/LightCurve2"
</t>
  </si>
  <si>
    <t>Sat Jul 18 2020 14:13:40</t>
  </si>
  <si>
    <t xml:space="preserve">"16:33:15 Flow: Fixed -&gt; 300 umol/s"
</t>
  </si>
  <si>
    <t xml:space="preserve">"16:33:15 Coolers: Off"
</t>
  </si>
  <si>
    <t xml:space="preserve">"16:33:15 CO2 Mixer: CO2R -&gt; 400 uml"
</t>
  </si>
  <si>
    <t xml:space="preserve">"16:33:14 Lamp: ParIn -&gt;  2000 uml"
</t>
  </si>
  <si>
    <t>16:32:49</t>
  </si>
  <si>
    <t xml:space="preserve">"16:33:14 Flow: Fixed -&gt; 300 umol/s"
</t>
  </si>
  <si>
    <t xml:space="preserve">"16:29:48 Lamp: ParIn -&gt;  2000 uml"
</t>
  </si>
  <si>
    <t>16:29:23</t>
  </si>
  <si>
    <t xml:space="preserve">"16:29:48 Flow: Fixed -&gt; 300 umol/s"
</t>
  </si>
  <si>
    <t xml:space="preserve">"16:26:22 Lamp: ParIn -&gt;  1600 uml"
</t>
  </si>
  <si>
    <t>16:25:57</t>
  </si>
  <si>
    <t xml:space="preserve">"16:26:22 Flow: Fixed -&gt; 300 umol/s"
</t>
  </si>
  <si>
    <t xml:space="preserve">"16:22:56 Lamp: ParIn -&gt;  1250 uml"
</t>
  </si>
  <si>
    <t>16:22:32</t>
  </si>
  <si>
    <t xml:space="preserve">"16:22:56 Flow: Fixed -&gt; 300 umol/s"
</t>
  </si>
  <si>
    <t xml:space="preserve">"16:19:31 Lamp: ParIn -&gt;  1000 uml"
</t>
  </si>
  <si>
    <t>16:19:07</t>
  </si>
  <si>
    <t xml:space="preserve">"16:19:31 Flow: Fixed -&gt; 300 umol/s"
</t>
  </si>
  <si>
    <t xml:space="preserve">"16:16:06 Lamp: ParIn -&gt;  750 uml"
</t>
  </si>
  <si>
    <t>16:15:42</t>
  </si>
  <si>
    <t xml:space="preserve">"16:16:06 Flow: Fixed -&gt; 300 umol/s"
</t>
  </si>
  <si>
    <t xml:space="preserve">"16:12:41 Lamp: ParIn -&gt;  500 uml"
</t>
  </si>
  <si>
    <t>16:12:17</t>
  </si>
  <si>
    <t xml:space="preserve">"16:12:41 Flow: Fixed -&gt; 300 umol/s"
</t>
  </si>
  <si>
    <t xml:space="preserve">"16:09:16 Lamp: ParIn -&gt;  300 uml"
</t>
  </si>
  <si>
    <t>16:08:52</t>
  </si>
  <si>
    <t xml:space="preserve">"16:09:15 Flow: Fixed -&gt; 300 umol/s"
</t>
  </si>
  <si>
    <t xml:space="preserve">"16:05:51 Lamp: ParIn -&gt;  150 uml"
</t>
  </si>
  <si>
    <t>16:05:28</t>
  </si>
  <si>
    <t xml:space="preserve">"16:05:51 Flow: Fixed -&gt; 300 umol/s"
</t>
  </si>
  <si>
    <t xml:space="preserve">"16:02:27 Lamp: ParIn -&gt;  100 uml"
</t>
  </si>
  <si>
    <t>16:02:04</t>
  </si>
  <si>
    <t xml:space="preserve">"16:02:27 Flow: Fixed -&gt; 300 umol/s"
</t>
  </si>
  <si>
    <t xml:space="preserve">"15:59:03 Lamp: ParIn -&gt;  50 uml"
</t>
  </si>
  <si>
    <t xml:space="preserve">"15:55:39 Lamp: ParIn -&gt;  25 uml"
</t>
  </si>
  <si>
    <t>15:55:15</t>
  </si>
  <si>
    <t xml:space="preserve">"15:55:39 Flow: Fixed -&gt; 300 umol/s"
</t>
  </si>
  <si>
    <t xml:space="preserve">"15:52:14 Lamp: ParIn -&gt;  0 uml"
</t>
  </si>
  <si>
    <t xml:space="preserve">"15:52:14 Flow: Fixed -&gt; 300 umol/s"
</t>
  </si>
  <si>
    <t xml:space="preserve">"15:52:14 Coolers: Off"
</t>
  </si>
  <si>
    <t xml:space="preserve">"15:52:14 CO2 Mixer: CO2R -&gt; 400 uml"
</t>
  </si>
  <si>
    <t xml:space="preserve">"15:52:13 Lamp: Off"
</t>
  </si>
  <si>
    <t xml:space="preserve">"15:50:11 Launched AutoProg /User/Configs/AutoProgs/LightCurve2"
</t>
  </si>
  <si>
    <t>Sat Jul 18 2020 15:50:11</t>
  </si>
  <si>
    <t xml:space="preserve">"13:25:33 Flow: Fixed -&gt; 300 umol/s"
</t>
  </si>
  <si>
    <t xml:space="preserve">"17:20:02 Flow: Fixed -&gt; 300 umol/s"
</t>
  </si>
  <si>
    <t xml:space="preserve">"17:20:02 Coolers: Off"
</t>
  </si>
  <si>
    <t xml:space="preserve">"17:20:02 CO2 Mixer: CO2R -&gt; 400 uml"
</t>
  </si>
  <si>
    <t xml:space="preserve">"17:20:02 Lamp: ParIn -&gt;  2000 uml"
</t>
  </si>
  <si>
    <t>17:19:39</t>
  </si>
  <si>
    <t xml:space="preserve">"17:16:38 Lamp: ParIn -&gt;  2000 uml"
</t>
  </si>
  <si>
    <t>17:16:15</t>
  </si>
  <si>
    <t xml:space="preserve">"17:16:38 Flow: Fixed -&gt; 300 umol/s"
</t>
  </si>
  <si>
    <t xml:space="preserve">"17:13:14 Lamp: ParIn -&gt;  1600 uml"
</t>
  </si>
  <si>
    <t>17:12:51</t>
  </si>
  <si>
    <t xml:space="preserve">"17:13:14 Flow: Fixed -&gt; 300 umol/s"
</t>
  </si>
  <si>
    <t xml:space="preserve">"17:09:50 Lamp: ParIn -&gt;  1250 uml"
</t>
  </si>
  <si>
    <t>17:09:27</t>
  </si>
  <si>
    <t xml:space="preserve">"17:09:50 Flow: Fixed -&gt; 300 umol/s"
</t>
  </si>
  <si>
    <t xml:space="preserve">"17:06:26 Lamp: ParIn -&gt;  1000 uml"
</t>
  </si>
  <si>
    <t>17:06:03</t>
  </si>
  <si>
    <t xml:space="preserve">"17:06:26 Flow: Fixed -&gt; 300 umol/s"
</t>
  </si>
  <si>
    <t xml:space="preserve">"17:03:02 Lamp: ParIn -&gt;  750 uml"
</t>
  </si>
  <si>
    <t xml:space="preserve">"17:03:02 Flow: Fixed -&gt; 300 umol/s"
</t>
  </si>
  <si>
    <t xml:space="preserve">"16:59:36 Lamp: ParIn -&gt;  500 uml"
</t>
  </si>
  <si>
    <t>16:59:13</t>
  </si>
  <si>
    <t xml:space="preserve">"16:59:36 Flow: Fixed -&gt; 300 umol/s"
</t>
  </si>
  <si>
    <t xml:space="preserve">"16:56:12 Lamp: ParIn -&gt;  300 uml"
</t>
  </si>
  <si>
    <t>16:55:49</t>
  </si>
  <si>
    <t xml:space="preserve">"16:56:12 Flow: Fixed -&gt; 300 umol/s"
</t>
  </si>
  <si>
    <t xml:space="preserve">"16:52:48 Lamp: ParIn -&gt;  150 uml"
</t>
  </si>
  <si>
    <t>16:52:24</t>
  </si>
  <si>
    <t xml:space="preserve">"16:52:48 Flow: Fixed -&gt; 300 umol/s"
</t>
  </si>
  <si>
    <t xml:space="preserve">"16:49:23 Lamp: ParIn -&gt;  100 uml"
</t>
  </si>
  <si>
    <t>16:48:59</t>
  </si>
  <si>
    <t xml:space="preserve">"16:49:23 Flow: Fixed -&gt; 300 umol/s"
</t>
  </si>
  <si>
    <t xml:space="preserve">"16:45:58 Lamp: ParIn -&gt;  50 uml"
</t>
  </si>
  <si>
    <t>16:45:34</t>
  </si>
  <si>
    <t xml:space="preserve">"16:45:57 Flow: Fixed -&gt; 300 umol/s"
</t>
  </si>
  <si>
    <t xml:space="preserve">"16:42:33 Lamp: ParIn -&gt;  25 uml"
</t>
  </si>
  <si>
    <t>16:42:09</t>
  </si>
  <si>
    <t xml:space="preserve">"16:42:33 Flow: Fixed -&gt; 300 umol/s"
</t>
  </si>
  <si>
    <t xml:space="preserve">"16:39:08 Lamp: ParIn -&gt;  0 uml"
</t>
  </si>
  <si>
    <t xml:space="preserve">"16:39:08 Flow: Fixed -&gt; 300 umol/s"
</t>
  </si>
  <si>
    <t xml:space="preserve">"16:39:08 Coolers: Off"
</t>
  </si>
  <si>
    <t xml:space="preserve">"16:39:07 CO2 Mixer: CO2R -&gt; 400 uml"
</t>
  </si>
  <si>
    <t xml:space="preserve">"16:39:07 Lamp: Off"
</t>
  </si>
  <si>
    <t xml:space="preserve">"16:36:24 Launched AutoProg /User/Configs/AutoProgs/LightCurve2"
</t>
  </si>
  <si>
    <t>Sat Jul 18 2020 16:36:24</t>
  </si>
  <si>
    <t xml:space="preserve">"12:42:11 Flow: Fixed -&gt; 300 umol/s"
</t>
  </si>
  <si>
    <t xml:space="preserve">"12:42:11 Coolers: Off"
</t>
  </si>
  <si>
    <t xml:space="preserve">"12:42:11 CO2 Mixer: CO2R -&gt; 400 uml"
</t>
  </si>
  <si>
    <t xml:space="preserve">"12:42:11 Lamp: ParIn -&gt;  2000 uml"
</t>
  </si>
  <si>
    <t>12:41:48</t>
  </si>
  <si>
    <t xml:space="preserve">"12:38:47 Lamp: ParIn -&gt;  2000 uml"
</t>
  </si>
  <si>
    <t>12:38:24</t>
  </si>
  <si>
    <t xml:space="preserve">"12:38:46 Flow: Fixed -&gt; 300 umol/s"
</t>
  </si>
  <si>
    <t xml:space="preserve">"12:35:23 Lamp: ParIn -&gt;  1600 uml"
</t>
  </si>
  <si>
    <t>12:35:01</t>
  </si>
  <si>
    <t xml:space="preserve">"12:35:23 Flow: Fixed -&gt; 300 umol/s"
</t>
  </si>
  <si>
    <t xml:space="preserve">"12:32:00 Lamp: ParIn -&gt;  1250 uml"
</t>
  </si>
  <si>
    <t>12:31:37</t>
  </si>
  <si>
    <t xml:space="preserve">"12:32:00 Flow: Fixed -&gt; 300 umol/s"
</t>
  </si>
  <si>
    <t xml:space="preserve">"12:28:36 Lamp: ParIn -&gt;  1000 uml"
</t>
  </si>
  <si>
    <t>12:28:13</t>
  </si>
  <si>
    <t xml:space="preserve">"12:28:36 Flow: Fixed -&gt; 300 umol/s"
</t>
  </si>
  <si>
    <t xml:space="preserve">"12:25:12 Lamp: ParIn -&gt;  750 uml"
</t>
  </si>
  <si>
    <t>12:24:49</t>
  </si>
  <si>
    <t xml:space="preserve">"12:25:11 Flow: Fixed -&gt; 300 umol/s"
</t>
  </si>
  <si>
    <t xml:space="preserve">"12:21:48 Lamp: ParIn -&gt;  500 uml"
</t>
  </si>
  <si>
    <t>12:21:26</t>
  </si>
  <si>
    <t xml:space="preserve">"12:21:48 Flow: Fixed -&gt; 300 umol/s"
</t>
  </si>
  <si>
    <t xml:space="preserve">"12:18:25 Lamp: ParIn -&gt;  300 uml"
</t>
  </si>
  <si>
    <t>12:18:03</t>
  </si>
  <si>
    <t xml:space="preserve">"12:18:25 Flow: Fixed -&gt; 300 umol/s"
</t>
  </si>
  <si>
    <t xml:space="preserve">"12:15:02 Lamp: ParIn -&gt;  150 uml"
</t>
  </si>
  <si>
    <t>12:14:40</t>
  </si>
  <si>
    <t xml:space="preserve">"12:15:02 Flow: Fixed -&gt; 300 umol/s"
</t>
  </si>
  <si>
    <t xml:space="preserve">"12:11:39 Lamp: ParIn -&gt;  100 uml"
</t>
  </si>
  <si>
    <t>12:11:17</t>
  </si>
  <si>
    <t xml:space="preserve">"12:11:39 Flow: Fixed -&gt; 300 umol/s"
</t>
  </si>
  <si>
    <t xml:space="preserve">"12:08:16 Lamp: ParIn -&gt;  50 uml"
</t>
  </si>
  <si>
    <t>12:07:54</t>
  </si>
  <si>
    <t xml:space="preserve">"12:08:16 Flow: Fixed -&gt; 300 umol/s"
</t>
  </si>
  <si>
    <t xml:space="preserve">"12:04:53 Lamp: ParIn -&gt;  25 uml"
</t>
  </si>
  <si>
    <t>12:04:30</t>
  </si>
  <si>
    <t xml:space="preserve">"12:04:53 Flow: Fixed -&gt; 300 umol/s"
</t>
  </si>
  <si>
    <t xml:space="preserve">"12:01:28 Lamp: ParIn -&gt;  0 uml"
</t>
  </si>
  <si>
    <t xml:space="preserve">"12:01:28 Flow: Fixed -&gt; 300 umol/s"
</t>
  </si>
  <si>
    <t xml:space="preserve">"12:01:28 Coolers: Off"
</t>
  </si>
  <si>
    <t xml:space="preserve">"12:01:28 CO2 Mixer: CO2R -&gt; 400 uml"
</t>
  </si>
  <si>
    <t xml:space="preserve">"12:01:28 Lamp: Off"
</t>
  </si>
  <si>
    <t xml:space="preserve">"11:58:38 Launched AutoProg /User/Configs/AutoProgs/LightCurve2"
</t>
  </si>
  <si>
    <t>Sun Jul 19 2020 11:58:38</t>
  </si>
  <si>
    <t xml:space="preserve">"11:55:27 Flow: Fixed -&gt; 300 umol/s"
</t>
  </si>
  <si>
    <t xml:space="preserve">"11:55:27 Coolers: Off"
</t>
  </si>
  <si>
    <t xml:space="preserve">"11:55:27 CO2 Mixer: CO2R -&gt; 400 uml"
</t>
  </si>
  <si>
    <t xml:space="preserve">"11:55:27 Lamp: ParIn -&gt;  2000 uml"
</t>
  </si>
  <si>
    <t>11:55:06</t>
  </si>
  <si>
    <t xml:space="preserve">"11:52:05 Lamp: ParIn -&gt;  2000 uml"
</t>
  </si>
  <si>
    <t>11:51:43</t>
  </si>
  <si>
    <t xml:space="preserve">"11:52:05 Flow: Fixed -&gt; 300 umol/s"
</t>
  </si>
  <si>
    <t xml:space="preserve">"11:48:42 Lamp: ParIn -&gt;  1600 uml"
</t>
  </si>
  <si>
    <t>11:48:20</t>
  </si>
  <si>
    <t xml:space="preserve">"11:48:41 Flow: Fixed -&gt; 300 umol/s"
</t>
  </si>
  <si>
    <t xml:space="preserve">"11:45:19 Lamp: ParIn -&gt;  1250 uml"
</t>
  </si>
  <si>
    <t>11:44:57</t>
  </si>
  <si>
    <t xml:space="preserve">"11:45:18 Flow: Fixed -&gt; 300 umol/s"
</t>
  </si>
  <si>
    <t xml:space="preserve">"11:41:56 Lamp: ParIn -&gt;  1000 uml"
</t>
  </si>
  <si>
    <t>11:41:35</t>
  </si>
  <si>
    <t xml:space="preserve">"11:41:56 Flow: Fixed -&gt; 300 umol/s"
</t>
  </si>
  <si>
    <t xml:space="preserve">"11:38:34 Lamp: ParIn -&gt;  750 uml"
</t>
  </si>
  <si>
    <t>11:38:12</t>
  </si>
  <si>
    <t xml:space="preserve">"11:38:34 Flow: Fixed -&gt; 300 umol/s"
</t>
  </si>
  <si>
    <t xml:space="preserve">"11:35:11 Lamp: ParIn -&gt;  500 uml"
</t>
  </si>
  <si>
    <t>11:34:49</t>
  </si>
  <si>
    <t xml:space="preserve">"11:35:11 Flow: Fixed -&gt; 300 umol/s"
</t>
  </si>
  <si>
    <t xml:space="preserve">"11:31:48 Lamp: ParIn -&gt;  300 uml"
</t>
  </si>
  <si>
    <t>11:31:26</t>
  </si>
  <si>
    <t xml:space="preserve">"11:31:48 Flow: Fixed -&gt; 300 umol/s"
</t>
  </si>
  <si>
    <t xml:space="preserve">"11:28:25 Lamp: ParIn -&gt;  150 uml"
</t>
  </si>
  <si>
    <t>11:28:03</t>
  </si>
  <si>
    <t xml:space="preserve">"11:28:25 Flow: Fixed -&gt; 300 umol/s"
</t>
  </si>
  <si>
    <t xml:space="preserve">"11:25:02 Lamp: ParIn -&gt;  100 uml"
</t>
  </si>
  <si>
    <t>11:24:40</t>
  </si>
  <si>
    <t xml:space="preserve">"11:25:02 Flow: Fixed -&gt; 300 umol/s"
</t>
  </si>
  <si>
    <t xml:space="preserve">"11:21:39 Lamp: ParIn -&gt;  50 uml"
</t>
  </si>
  <si>
    <t>11:21:17</t>
  </si>
  <si>
    <t xml:space="preserve">"11:21:39 Flow: Fixed -&gt; 300 umol/s"
</t>
  </si>
  <si>
    <t xml:space="preserve">"11:18:16 Lamp: ParIn -&gt;  25 uml"
</t>
  </si>
  <si>
    <t>11:17:54</t>
  </si>
  <si>
    <t xml:space="preserve">"11:18:16 Flow: Fixed -&gt; 300 umol/s"
</t>
  </si>
  <si>
    <t xml:space="preserve">"11:14:53 Lamp: ParIn -&gt;  0 uml"
</t>
  </si>
  <si>
    <t xml:space="preserve">"11:14:53 Flow: Fixed -&gt; 300 umol/s"
</t>
  </si>
  <si>
    <t xml:space="preserve">"11:14:53 Coolers: Off"
</t>
  </si>
  <si>
    <t xml:space="preserve">"11:14:53 CO2 Mixer: CO2R -&gt; 400 uml"
</t>
  </si>
  <si>
    <t xml:space="preserve">"11:14:53 Lamp: Off"
</t>
  </si>
  <si>
    <t xml:space="preserve">"11:12:59 Launched AutoProg /User/Configs/AutoProgs/LightCurve2"
</t>
  </si>
  <si>
    <t>Sun Jul 19 2020 11:12:59</t>
  </si>
  <si>
    <t xml:space="preserve">"14:15:31 Flow: Fixed -&gt; 300 umol/s"
</t>
  </si>
  <si>
    <t xml:space="preserve">"14:15:30 Coolers: Off"
</t>
  </si>
  <si>
    <t xml:space="preserve">"14:15:30 CO2 Mixer: CO2R -&gt; 400 uml"
</t>
  </si>
  <si>
    <t xml:space="preserve">"14:15:30 Lamp: ParIn -&gt;  2000 uml"
</t>
  </si>
  <si>
    <t>14:15:04</t>
  </si>
  <si>
    <t xml:space="preserve">"14:15:30 Flow: Fixed -&gt; 300 umol/s"
</t>
  </si>
  <si>
    <t xml:space="preserve">"14:12:03 Lamp: ParIn -&gt;  2000 uml"
</t>
  </si>
  <si>
    <t>14:11:37</t>
  </si>
  <si>
    <t xml:space="preserve">"14:12:03 Flow: Fixed -&gt; 300 umol/s"
</t>
  </si>
  <si>
    <t xml:space="preserve">"14:08:36 Lamp: ParIn -&gt;  1600 uml"
</t>
  </si>
  <si>
    <t>14:08:11</t>
  </si>
  <si>
    <t xml:space="preserve">"14:08:36 Flow: Fixed -&gt; 300 umol/s"
</t>
  </si>
  <si>
    <t xml:space="preserve">"14:05:10 Lamp: ParIn -&gt;  1250 uml"
</t>
  </si>
  <si>
    <t>14:04:46</t>
  </si>
  <si>
    <t xml:space="preserve">"14:05:10 Flow: Fixed -&gt; 300 umol/s"
</t>
  </si>
  <si>
    <t xml:space="preserve">"14:01:45 Lamp: ParIn -&gt;  1000 uml"
</t>
  </si>
  <si>
    <t>14:01:21</t>
  </si>
  <si>
    <t xml:space="preserve">"14:01:45 Flow: Fixed -&gt; 300 umol/s"
</t>
  </si>
  <si>
    <t xml:space="preserve">"13:58:20 Lamp: ParIn -&gt;  750 uml"
</t>
  </si>
  <si>
    <t>13:57:56</t>
  </si>
  <si>
    <t xml:space="preserve">"13:58:20 Flow: Fixed -&gt; 300 umol/s"
</t>
  </si>
  <si>
    <t xml:space="preserve">"13:54:55 Lamp: ParIn -&gt;  500 uml"
</t>
  </si>
  <si>
    <t>13:54:31</t>
  </si>
  <si>
    <t xml:space="preserve">"13:54:55 Flow: Fixed -&gt; 300 umol/s"
</t>
  </si>
  <si>
    <t xml:space="preserve">"13:51:30 Lamp: ParIn -&gt;  300 uml"
</t>
  </si>
  <si>
    <t>13:51:07</t>
  </si>
  <si>
    <t xml:space="preserve">"13:51:30 Flow: Fixed -&gt; 300 umol/s"
</t>
  </si>
  <si>
    <t xml:space="preserve">"13:48:06 Lamp: ParIn -&gt;  150 uml"
</t>
  </si>
  <si>
    <t>13:47:43</t>
  </si>
  <si>
    <t xml:space="preserve">"13:48:06 Flow: Fixed -&gt; 300 umol/s"
</t>
  </si>
  <si>
    <t xml:space="preserve">"13:44:42 Lamp: ParIn -&gt;  100 uml"
</t>
  </si>
  <si>
    <t>13:44:18</t>
  </si>
  <si>
    <t xml:space="preserve">"13:44:42 Flow: Fixed -&gt; 300 umol/s"
</t>
  </si>
  <si>
    <t xml:space="preserve">"13:41:17 Lamp: ParIn -&gt;  50 uml"
</t>
  </si>
  <si>
    <t>13:40:53</t>
  </si>
  <si>
    <t xml:space="preserve">"13:41:16 Flow: Fixed -&gt; 300 umol/s"
</t>
  </si>
  <si>
    <t xml:space="preserve">"13:37:52 Lamp: ParIn -&gt;  25 uml"
</t>
  </si>
  <si>
    <t>13:37:28</t>
  </si>
  <si>
    <t xml:space="preserve">"13:37:52 Flow: Fixed -&gt; 300 umol/s"
</t>
  </si>
  <si>
    <t xml:space="preserve">"13:34:27 Lamp: ParIn -&gt;  0 uml"
</t>
  </si>
  <si>
    <t xml:space="preserve">"13:34:26 Flow: Fixed -&gt; 300 umol/s"
</t>
  </si>
  <si>
    <t xml:space="preserve">"13:34:26 Coolers: Off"
</t>
  </si>
  <si>
    <t xml:space="preserve">"13:34:26 CO2 Mixer: CO2R -&gt; 400 uml"
</t>
  </si>
  <si>
    <t xml:space="preserve">"13:34:26 Lamp: Off"
</t>
  </si>
  <si>
    <t xml:space="preserve">"13:31:43 Launched AutoProg /User/Configs/AutoProgs/LightCurve2"
</t>
  </si>
  <si>
    <t>Sun Jul 19 2020 13:31:43</t>
  </si>
  <si>
    <t xml:space="preserve">"13:29:12 Flow: Fixed -&gt; 300 umol/s"
</t>
  </si>
  <si>
    <t xml:space="preserve">"13:29:12 Coolers: Off"
</t>
  </si>
  <si>
    <t xml:space="preserve">"13:29:12 CO2 Mixer: CO2R -&gt; 400 uml"
</t>
  </si>
  <si>
    <t xml:space="preserve">"13:29:12 Lamp: ParIn -&gt;  2000 uml"
</t>
  </si>
  <si>
    <t>13:28:49</t>
  </si>
  <si>
    <t xml:space="preserve">"13:29:11 Flow: Fixed -&gt; 300 umol/s"
</t>
  </si>
  <si>
    <t xml:space="preserve">"13:25:48 Lamp: ParIn -&gt;  2000 uml"
</t>
  </si>
  <si>
    <t>13:25:26</t>
  </si>
  <si>
    <t xml:space="preserve">"13:25:48 Flow: Fixed -&gt; 300 umol/s"
</t>
  </si>
  <si>
    <t xml:space="preserve">"13:22:25 Lamp: ParIn -&gt;  1600 uml"
</t>
  </si>
  <si>
    <t>13:22:02</t>
  </si>
  <si>
    <t xml:space="preserve">"13:22:25 Flow: Fixed -&gt; 300 umol/s"
</t>
  </si>
  <si>
    <t xml:space="preserve">"13:19:01 Lamp: ParIn -&gt;  1250 uml"
</t>
  </si>
  <si>
    <t>13:18:38</t>
  </si>
  <si>
    <t xml:space="preserve">"13:19:00 Flow: Fixed -&gt; 300 umol/s"
</t>
  </si>
  <si>
    <t xml:space="preserve">"13:15:37 Lamp: ParIn -&gt;  1000 uml"
</t>
  </si>
  <si>
    <t>13:15:15</t>
  </si>
  <si>
    <t xml:space="preserve">"13:15:37 Flow: Fixed -&gt; 300 umol/s"
</t>
  </si>
  <si>
    <t xml:space="preserve">"13:12:14 Lamp: ParIn -&gt;  750 uml"
</t>
  </si>
  <si>
    <t>13:11:52</t>
  </si>
  <si>
    <t xml:space="preserve">"13:12:14 Flow: Fixed -&gt; 300 umol/s"
</t>
  </si>
  <si>
    <t xml:space="preserve">"13:08:51 Lamp: ParIn -&gt;  500 uml"
</t>
  </si>
  <si>
    <t>13:08:29</t>
  </si>
  <si>
    <t xml:space="preserve">"13:08:51 Flow: Fixed -&gt; 300 umol/s"
</t>
  </si>
  <si>
    <t xml:space="preserve">"13:05:28 Lamp: ParIn -&gt;  300 uml"
</t>
  </si>
  <si>
    <t>13:05:05</t>
  </si>
  <si>
    <t xml:space="preserve">"13:05:27 Flow: Fixed -&gt; 300 umol/s"
</t>
  </si>
  <si>
    <t xml:space="preserve">"13:02:04 Lamp: ParIn -&gt;  150 uml"
</t>
  </si>
  <si>
    <t>13:01:42</t>
  </si>
  <si>
    <t xml:space="preserve">"13:02:04 Flow: Fixed -&gt; 300 umol/s"
</t>
  </si>
  <si>
    <t xml:space="preserve">"12:58:41 Lamp: ParIn -&gt;  100 uml"
</t>
  </si>
  <si>
    <t>12:58:18</t>
  </si>
  <si>
    <t xml:space="preserve">"12:58:41 Flow: Fixed -&gt; 300 umol/s"
</t>
  </si>
  <si>
    <t xml:space="preserve">"12:55:17 Lamp: ParIn -&gt;  50 uml"
</t>
  </si>
  <si>
    <t>12:54:54</t>
  </si>
  <si>
    <t xml:space="preserve">"12:55:16 Flow: Fixed -&gt; 300 umol/s"
</t>
  </si>
  <si>
    <t xml:space="preserve">"12:51:53 Lamp: ParIn -&gt;  25 uml"
</t>
  </si>
  <si>
    <t>12:51:31</t>
  </si>
  <si>
    <t xml:space="preserve">"12:51:53 Flow: Fixed -&gt; 300 umol/s"
</t>
  </si>
  <si>
    <t xml:space="preserve">"12:48:30 Lamp: ParIn -&gt;  0 uml"
</t>
  </si>
  <si>
    <t xml:space="preserve">"12:48:30 Flow: Fixed -&gt; 300 umol/s"
</t>
  </si>
  <si>
    <t xml:space="preserve">"12:48:30 Coolers: Off"
</t>
  </si>
  <si>
    <t xml:space="preserve">"12:48:30 CO2 Mixer: CO2R -&gt; 400 uml"
</t>
  </si>
  <si>
    <t xml:space="preserve">"12:48:30 Lamp: Off"
</t>
  </si>
  <si>
    <t xml:space="preserve">"12:44:36 Launched AutoProg /User/Configs/AutoProgs/LightCurve2"
</t>
  </si>
  <si>
    <t>Sun Jul 19 2020 12:44:36</t>
  </si>
  <si>
    <t xml:space="preserve">"15:02:57 Flow: Fixed -&gt; 300 umol/s"
</t>
  </si>
  <si>
    <t xml:space="preserve">"15:02:57 Coolers: Off"
</t>
  </si>
  <si>
    <t xml:space="preserve">"15:02:57 CO2 Mixer: CO2R -&gt; 400 uml"
</t>
  </si>
  <si>
    <t xml:space="preserve">"15:02:57 Lamp: ParIn -&gt;  2000 uml"
</t>
  </si>
  <si>
    <t>15:02:33</t>
  </si>
  <si>
    <t xml:space="preserve">"14:59:32 Lamp: ParIn -&gt;  2000 uml"
</t>
  </si>
  <si>
    <t>14:59:08</t>
  </si>
  <si>
    <t xml:space="preserve">"14:59:32 Flow: Fixed -&gt; 300 umol/s"
</t>
  </si>
  <si>
    <t xml:space="preserve">"14:56:07 Lamp: ParIn -&gt;  1600 uml"
</t>
  </si>
  <si>
    <t>14:55:43</t>
  </si>
  <si>
    <t xml:space="preserve">"14:56:07 Flow: Fixed -&gt; 300 umol/s"
</t>
  </si>
  <si>
    <t xml:space="preserve">"14:52:42 Lamp: ParIn -&gt;  1250 uml"
</t>
  </si>
  <si>
    <t>14:52:18</t>
  </si>
  <si>
    <t xml:space="preserve">"14:52:42 Flow: Fixed -&gt; 300 umol/s"
</t>
  </si>
  <si>
    <t xml:space="preserve">"14:49:17 Lamp: ParIn -&gt;  1000 uml"
</t>
  </si>
  <si>
    <t>14:48:53</t>
  </si>
  <si>
    <t xml:space="preserve">"14:49:17 Flow: Fixed -&gt; 300 umol/s"
</t>
  </si>
  <si>
    <t xml:space="preserve">"14:45:52 Lamp: ParIn -&gt;  750 uml"
</t>
  </si>
  <si>
    <t>14:45:28</t>
  </si>
  <si>
    <t xml:space="preserve">"14:45:52 Flow: Fixed -&gt; 300 umol/s"
</t>
  </si>
  <si>
    <t xml:space="preserve">"14:42:27 Lamp: ParIn -&gt;  500 uml"
</t>
  </si>
  <si>
    <t>14:42:03</t>
  </si>
  <si>
    <t xml:space="preserve">"14:42:27 Flow: Fixed -&gt; 300 umol/s"
</t>
  </si>
  <si>
    <t xml:space="preserve">"14:39:02 Lamp: ParIn -&gt;  300 uml"
</t>
  </si>
  <si>
    <t>14:38:38</t>
  </si>
  <si>
    <t xml:space="preserve">"14:39:02 Flow: Fixed -&gt; 300 umol/s"
</t>
  </si>
  <si>
    <t xml:space="preserve">"14:35:37 Lamp: ParIn -&gt;  150 uml"
</t>
  </si>
  <si>
    <t>14:35:13</t>
  </si>
  <si>
    <t xml:space="preserve">"14:35:37 Flow: Fixed -&gt; 300 umol/s"
</t>
  </si>
  <si>
    <t xml:space="preserve">"14:32:12 Lamp: ParIn -&gt;  100 uml"
</t>
  </si>
  <si>
    <t>14:31:48</t>
  </si>
  <si>
    <t xml:space="preserve">"14:32:12 Flow: Fixed -&gt; 300 umol/s"
</t>
  </si>
  <si>
    <t xml:space="preserve">"14:28:47 Lamp: ParIn -&gt;  50 uml"
</t>
  </si>
  <si>
    <t>14:28:23</t>
  </si>
  <si>
    <t xml:space="preserve">"14:28:47 Flow: Fixed -&gt; 300 umol/s"
</t>
  </si>
  <si>
    <t xml:space="preserve">"14:25:22 Lamp: ParIn -&gt;  25 uml"
</t>
  </si>
  <si>
    <t>14:24:57</t>
  </si>
  <si>
    <t xml:space="preserve">"14:25:22 Flow: Fixed -&gt; 300 umol/s"
</t>
  </si>
  <si>
    <t xml:space="preserve">"14:21:56 Lamp: ParIn -&gt;  0 uml"
</t>
  </si>
  <si>
    <t xml:space="preserve">"14:21:55 Flow: Fixed -&gt; 300 umol/s"
</t>
  </si>
  <si>
    <t xml:space="preserve">"14:21:55 Coolers: Off"
</t>
  </si>
  <si>
    <t xml:space="preserve">"14:21:55 CO2 Mixer: CO2R -&gt; 400 uml"
</t>
  </si>
  <si>
    <t xml:space="preserve">"14:21:55 Lamp: Off"
</t>
  </si>
  <si>
    <t xml:space="preserve">"14:18:28 Launched AutoProg /User/Configs/AutoProgs/LightCurve2"
</t>
  </si>
  <si>
    <t>Sun Jul 19 2020 14:18:28</t>
  </si>
  <si>
    <t xml:space="preserve">"15:50:07 Flow: Fixed -&gt; 300 umol/s"
</t>
  </si>
  <si>
    <t xml:space="preserve">"15:50:07 Coolers: Off"
</t>
  </si>
  <si>
    <t xml:space="preserve">"15:50:07 CO2 Mixer: CO2R -&gt; 400 uml"
</t>
  </si>
  <si>
    <t xml:space="preserve">"15:50:07 Lamp: ParIn -&gt;  2000 uml"
</t>
  </si>
  <si>
    <t>15:49:42</t>
  </si>
  <si>
    <t xml:space="preserve">"15:50:06 Flow: Fixed -&gt; 300 umol/s"
</t>
  </si>
  <si>
    <t xml:space="preserve">"15:46:41 Lamp: ParIn -&gt;  2000 uml"
</t>
  </si>
  <si>
    <t>15:46:17</t>
  </si>
  <si>
    <t xml:space="preserve">"15:46:41 Flow: Fixed -&gt; 300 umol/s"
</t>
  </si>
  <si>
    <t xml:space="preserve">"15:43:16 Lamp: ParIn -&gt;  1600 uml"
</t>
  </si>
  <si>
    <t>15:42:52</t>
  </si>
  <si>
    <t xml:space="preserve">"15:43:16 Flow: Fixed -&gt; 300 umol/s"
</t>
  </si>
  <si>
    <t xml:space="preserve">"15:39:51 Lamp: ParIn -&gt;  1250 uml"
</t>
  </si>
  <si>
    <t>15:39:27</t>
  </si>
  <si>
    <t xml:space="preserve">"15:39:51 Flow: Fixed -&gt; 300 umol/s"
</t>
  </si>
  <si>
    <t xml:space="preserve">"15:36:26 Lamp: ParIn -&gt;  1000 uml"
</t>
  </si>
  <si>
    <t>15:36:02</t>
  </si>
  <si>
    <t xml:space="preserve">"15:36:25 Flow: Fixed -&gt; 300 umol/s"
</t>
  </si>
  <si>
    <t xml:space="preserve">"15:33:01 Lamp: ParIn -&gt;  750 uml"
</t>
  </si>
  <si>
    <t>15:32:38</t>
  </si>
  <si>
    <t xml:space="preserve">"15:33:01 Flow: Fixed -&gt; 300 umol/s"
</t>
  </si>
  <si>
    <t xml:space="preserve">"15:29:37 Lamp: ParIn -&gt;  500 uml"
</t>
  </si>
  <si>
    <t>15:29:13</t>
  </si>
  <si>
    <t xml:space="preserve">"15:29:37 Flow: Fixed -&gt; 300 umol/s"
</t>
  </si>
  <si>
    <t xml:space="preserve">"15:26:12 Lamp: ParIn -&gt;  300 uml"
</t>
  </si>
  <si>
    <t>15:25:48</t>
  </si>
  <si>
    <t xml:space="preserve">"15:26:11 Flow: Fixed -&gt; 300 umol/s"
</t>
  </si>
  <si>
    <t xml:space="preserve">"15:22:47 Lamp: ParIn -&gt;  150 uml"
</t>
  </si>
  <si>
    <t>15:22:24</t>
  </si>
  <si>
    <t xml:space="preserve">"15:22:47 Flow: Fixed -&gt; 300 umol/s"
</t>
  </si>
  <si>
    <t xml:space="preserve">"15:19:23 Lamp: ParIn -&gt;  100 uml"
</t>
  </si>
  <si>
    <t>15:19:00</t>
  </si>
  <si>
    <t xml:space="preserve">"15:19:23 Flow: Fixed -&gt; 300 umol/s"
</t>
  </si>
  <si>
    <t xml:space="preserve">"15:15:59 Lamp: ParIn -&gt;  50 uml"
</t>
  </si>
  <si>
    <t>15:15:35</t>
  </si>
  <si>
    <t xml:space="preserve">"15:15:59 Flow: Fixed -&gt; 300 umol/s"
</t>
  </si>
  <si>
    <t xml:space="preserve">"15:12:34 Lamp: ParIn -&gt;  25 uml"
</t>
  </si>
  <si>
    <t>15:12:10</t>
  </si>
  <si>
    <t xml:space="preserve">"15:12:34 Flow: Fixed -&gt; 300 umol/s"
</t>
  </si>
  <si>
    <t xml:space="preserve">"15:09:09 Lamp: ParIn -&gt;  0 uml"
</t>
  </si>
  <si>
    <t xml:space="preserve">"15:09:09 Flow: Fixed -&gt; 300 umol/s"
</t>
  </si>
  <si>
    <t xml:space="preserve">"15:09:09 Coolers: Off"
</t>
  </si>
  <si>
    <t xml:space="preserve">"15:09:09 CO2 Mixer: CO2R -&gt; 400 uml"
</t>
  </si>
  <si>
    <t xml:space="preserve">"15:09:09 Lamp: Off"
</t>
  </si>
  <si>
    <t xml:space="preserve">"15:05:53 Launched AutoProg /User/Configs/AutoProgs/LightCurve2"
</t>
  </si>
  <si>
    <t>Sun Jul 19 2020 15:05:53</t>
  </si>
  <si>
    <t xml:space="preserve">"12:30:00 Flow: Fixed -&gt; 300 umol/s"
</t>
  </si>
  <si>
    <t xml:space="preserve">"12:30:00 Coolers: Off"
</t>
  </si>
  <si>
    <t xml:space="preserve">"12:30:00 CO2 Mixer: CO2R -&gt; 400 uml"
</t>
  </si>
  <si>
    <t xml:space="preserve">"12:30:00 Lamp: ParIn -&gt;  2000 uml"
</t>
  </si>
  <si>
    <t xml:space="preserve">"12:26:33 Lamp: ParIn -&gt;  2000 uml"
</t>
  </si>
  <si>
    <t>12:26:07</t>
  </si>
  <si>
    <t xml:space="preserve">"12:23:06 Lamp: ParIn -&gt;  1600 uml"
</t>
  </si>
  <si>
    <t>12:22:40</t>
  </si>
  <si>
    <t xml:space="preserve">"12:23:06 Flow: Fixed -&gt; 300 umol/s"
</t>
  </si>
  <si>
    <t xml:space="preserve">"12:19:39 Lamp: ParIn -&gt;  1250 uml"
</t>
  </si>
  <si>
    <t>12:19:13</t>
  </si>
  <si>
    <t xml:space="preserve">"12:19:39 Flow: Fixed -&gt; 300 umol/s"
</t>
  </si>
  <si>
    <t xml:space="preserve">"12:16:12 Lamp: ParIn -&gt;  1000 uml"
</t>
  </si>
  <si>
    <t>12:15:46</t>
  </si>
  <si>
    <t xml:space="preserve">"12:16:12 Flow: Fixed -&gt; 300 umol/s"
</t>
  </si>
  <si>
    <t xml:space="preserve">"12:12:45 Lamp: ParIn -&gt;  750 uml"
</t>
  </si>
  <si>
    <t>12:12:19</t>
  </si>
  <si>
    <t xml:space="preserve">"12:12:44 Flow: Fixed -&gt; 300 umol/s"
</t>
  </si>
  <si>
    <t xml:space="preserve">"12:09:18 Lamp: ParIn -&gt;  500 uml"
</t>
  </si>
  <si>
    <t>12:08:53</t>
  </si>
  <si>
    <t xml:space="preserve">"12:09:18 Flow: Fixed -&gt; 300 umol/s"
</t>
  </si>
  <si>
    <t xml:space="preserve">"12:05:52 Lamp: ParIn -&gt;  300 uml"
</t>
  </si>
  <si>
    <t>12:05:26</t>
  </si>
  <si>
    <t xml:space="preserve">"12:05:52 Flow: Fixed -&gt; 300 umol/s"
</t>
  </si>
  <si>
    <t xml:space="preserve">"12:02:25 Lamp: ParIn -&gt;  150 uml"
</t>
  </si>
  <si>
    <t>12:01:59</t>
  </si>
  <si>
    <t xml:space="preserve">"12:02:25 Flow: Fixed -&gt; 300 umol/s"
</t>
  </si>
  <si>
    <t xml:space="preserve">"11:58:58 Lamp: ParIn -&gt;  100 uml"
</t>
  </si>
  <si>
    <t>11:58:33</t>
  </si>
  <si>
    <t xml:space="preserve">"11:58:58 Flow: Fixed -&gt; 300 umol/s"
</t>
  </si>
  <si>
    <t xml:space="preserve">"11:55:32 Lamp: ParIn -&gt;  50 uml"
</t>
  </si>
  <si>
    <t xml:space="preserve">"11:55:32 Flow: Fixed -&gt; 300 umol/s"
</t>
  </si>
  <si>
    <t xml:space="preserve">"11:52:05 Lamp: ParIn -&gt;  25 uml"
</t>
  </si>
  <si>
    <t>11:51:38</t>
  </si>
  <si>
    <t xml:space="preserve">"11:52:04 Flow: Fixed -&gt; 300 umol/s"
</t>
  </si>
  <si>
    <t xml:space="preserve">"11:48:37 Lamp: ParIn -&gt;  0 uml"
</t>
  </si>
  <si>
    <t xml:space="preserve">"11:48:37 Flow: Fixed -&gt; 300 umol/s"
</t>
  </si>
  <si>
    <t xml:space="preserve">"11:48:37 Coolers: Off"
</t>
  </si>
  <si>
    <t xml:space="preserve">"11:48:37 CO2 Mixer: CO2R -&gt; 400 uml"
</t>
  </si>
  <si>
    <t xml:space="preserve">"11:48:37 Lamp: Off"
</t>
  </si>
  <si>
    <t xml:space="preserve">"11:47:28 Launched AutoProg /User/Configs/AutoProgs/LightCurve2"
</t>
  </si>
  <si>
    <t>Sat Jul 25 2020 11:47:28</t>
  </si>
  <si>
    <t xml:space="preserve">"13:18:28 Flow: Fixed -&gt; 300 umol/s"
</t>
  </si>
  <si>
    <t xml:space="preserve">"13:18:28 Coolers: Off"
</t>
  </si>
  <si>
    <t xml:space="preserve">"13:18:28 CO2 Mixer: CO2R -&gt; 400 uml"
</t>
  </si>
  <si>
    <t xml:space="preserve">"13:18:28 Lamp: ParIn -&gt;  2000 uml"
</t>
  </si>
  <si>
    <t>13:18:06</t>
  </si>
  <si>
    <t xml:space="preserve">"13:15:05 Lamp: ParIn -&gt;  2000 uml"
</t>
  </si>
  <si>
    <t>13:14:42</t>
  </si>
  <si>
    <t xml:space="preserve">"13:15:04 Flow: Fixed -&gt; 300 umol/s"
</t>
  </si>
  <si>
    <t xml:space="preserve">"13:11:41 Lamp: ParIn -&gt;  1600 uml"
</t>
  </si>
  <si>
    <t>13:11:18</t>
  </si>
  <si>
    <t xml:space="preserve">"13:11:41 Flow: Fixed -&gt; 300 umol/s"
</t>
  </si>
  <si>
    <t xml:space="preserve">"13:08:17 Lamp: ParIn -&gt;  1250 uml"
</t>
  </si>
  <si>
    <t>13:07:53</t>
  </si>
  <si>
    <t xml:space="preserve">"13:08:17 Flow: Fixed -&gt; 300 umol/s"
</t>
  </si>
  <si>
    <t xml:space="preserve">"13:04:52 Lamp: ParIn -&gt;  1000 uml"
</t>
  </si>
  <si>
    <t>13:04:28</t>
  </si>
  <si>
    <t xml:space="preserve">"13:04:51 Flow: Fixed -&gt; 300 umol/s"
</t>
  </si>
  <si>
    <t xml:space="preserve">"13:01:27 Lamp: ParIn -&gt;  750 uml"
</t>
  </si>
  <si>
    <t>13:01:03</t>
  </si>
  <si>
    <t xml:space="preserve">"13:01:27 Flow: Fixed -&gt; 300 umol/s"
</t>
  </si>
  <si>
    <t xml:space="preserve">"12:58:02 Lamp: ParIn -&gt;  500 uml"
</t>
  </si>
  <si>
    <t>12:57:38</t>
  </si>
  <si>
    <t xml:space="preserve">"12:58:02 Flow: Fixed -&gt; 300 umol/s"
</t>
  </si>
  <si>
    <t xml:space="preserve">"12:54:37 Lamp: ParIn -&gt;  300 uml"
</t>
  </si>
  <si>
    <t>12:54:13</t>
  </si>
  <si>
    <t xml:space="preserve">"12:54:37 Flow: Fixed -&gt; 300 umol/s"
</t>
  </si>
  <si>
    <t xml:space="preserve">"12:51:12 Lamp: ParIn -&gt;  150 uml"
</t>
  </si>
  <si>
    <t>12:50:48</t>
  </si>
  <si>
    <t xml:space="preserve">"12:51:12 Flow: Fixed -&gt; 300 umol/s"
</t>
  </si>
  <si>
    <t xml:space="preserve">"12:47:47 Lamp: ParIn -&gt;  100 uml"
</t>
  </si>
  <si>
    <t>12:47:22</t>
  </si>
  <si>
    <t xml:space="preserve">"12:47:47 Flow: Fixed -&gt; 300 umol/s"
</t>
  </si>
  <si>
    <t xml:space="preserve">"12:44:21 Lamp: ParIn -&gt;  50 uml"
</t>
  </si>
  <si>
    <t>12:43:56</t>
  </si>
  <si>
    <t xml:space="preserve">"12:44:20 Flow: Fixed -&gt; 300 umol/s"
</t>
  </si>
  <si>
    <t xml:space="preserve">"12:40:55 Lamp: ParIn -&gt;  25 uml"
</t>
  </si>
  <si>
    <t xml:space="preserve">"12:40:55 Flow: Fixed -&gt; 300 umol/s"
</t>
  </si>
  <si>
    <t xml:space="preserve">"12:37:29 Lamp: ParIn -&gt;  0 uml"
</t>
  </si>
  <si>
    <t xml:space="preserve">"12:37:28 Flow: Fixed -&gt; 300 umol/s"
</t>
  </si>
  <si>
    <t xml:space="preserve">"12:37:28 Coolers: Off"
</t>
  </si>
  <si>
    <t xml:space="preserve">"12:37:28 CO2 Mixer: CO2R -&gt; 400 uml"
</t>
  </si>
  <si>
    <t xml:space="preserve">"12:37:28 Lamp: Off"
</t>
  </si>
  <si>
    <t xml:space="preserve">"12:35:26 Launched AutoProg /User/Configs/AutoProgs/LightCurve2"
</t>
  </si>
  <si>
    <t>Sat Jul 25 2020 12:35:26</t>
  </si>
  <si>
    <t xml:space="preserve">"14:03:32 Flow: Fixed -&gt; 300 umol/s"
</t>
  </si>
  <si>
    <t xml:space="preserve">"14:03:32 Coolers: Off"
</t>
  </si>
  <si>
    <t xml:space="preserve">"14:03:32 CO2 Mixer: CO2R -&gt; 400 uml"
</t>
  </si>
  <si>
    <t xml:space="preserve">"14:03:32 Lamp: ParIn -&gt;  2000 uml"
</t>
  </si>
  <si>
    <t>14:03:03</t>
  </si>
  <si>
    <t xml:space="preserve">"14:00:02 Lamp: ParIn -&gt;  2000 uml"
</t>
  </si>
  <si>
    <t>13:59:34</t>
  </si>
  <si>
    <t xml:space="preserve">"14:00:02 Flow: Fixed -&gt; 300 umol/s"
</t>
  </si>
  <si>
    <t xml:space="preserve">"13:56:33 Lamp: ParIn -&gt;  1600 uml"
</t>
  </si>
  <si>
    <t>13:56:06</t>
  </si>
  <si>
    <t xml:space="preserve">"13:56:33 Flow: Fixed -&gt; 300 umol/s"
</t>
  </si>
  <si>
    <t xml:space="preserve">"13:53:05 Lamp: ParIn -&gt;  1250 uml"
</t>
  </si>
  <si>
    <t>13:52:39</t>
  </si>
  <si>
    <t xml:space="preserve">"13:53:05 Flow: Fixed -&gt; 300 umol/s"
</t>
  </si>
  <si>
    <t xml:space="preserve">"13:49:38 Lamp: ParIn -&gt;  1000 uml"
</t>
  </si>
  <si>
    <t>13:49:11</t>
  </si>
  <si>
    <t xml:space="preserve">"13:49:37 Flow: Fixed -&gt; 300 umol/s"
</t>
  </si>
  <si>
    <t xml:space="preserve">"13:46:10 Lamp: ParIn -&gt;  750 uml"
</t>
  </si>
  <si>
    <t>13:45:45</t>
  </si>
  <si>
    <t xml:space="preserve">"13:46:10 Flow: Fixed -&gt; 300 umol/s"
</t>
  </si>
  <si>
    <t xml:space="preserve">"13:42:44 Lamp: ParIn -&gt;  500 uml"
</t>
  </si>
  <si>
    <t>13:42:18</t>
  </si>
  <si>
    <t xml:space="preserve">"13:42:44 Flow: Fixed -&gt; 300 umol/s"
</t>
  </si>
  <si>
    <t xml:space="preserve">"13:39:17 Lamp: ParIn -&gt;  300 uml"
</t>
  </si>
  <si>
    <t>13:38:52</t>
  </si>
  <si>
    <t xml:space="preserve">"13:39:17 Flow: Fixed -&gt; 300 umol/s"
</t>
  </si>
  <si>
    <t xml:space="preserve">"13:35:51 Lamp: ParIn -&gt;  150 uml"
</t>
  </si>
  <si>
    <t>13:35:26</t>
  </si>
  <si>
    <t xml:space="preserve">"13:35:51 Flow: Fixed -&gt; 300 umol/s"
</t>
  </si>
  <si>
    <t xml:space="preserve">"13:32:25 Lamp: ParIn -&gt;  100 uml"
</t>
  </si>
  <si>
    <t>13:32:00</t>
  </si>
  <si>
    <t xml:space="preserve">"13:32:25 Flow: Fixed -&gt; 300 umol/s"
</t>
  </si>
  <si>
    <t xml:space="preserve">"13:28:59 Lamp: ParIn -&gt;  50 uml"
</t>
  </si>
  <si>
    <t>13:28:34</t>
  </si>
  <si>
    <t xml:space="preserve">"13:28:59 Flow: Fixed -&gt; 300 umol/s"
</t>
  </si>
  <si>
    <t xml:space="preserve">"13:25:33 Lamp: ParIn -&gt;  25 uml"
</t>
  </si>
  <si>
    <t>13:25:08</t>
  </si>
  <si>
    <t xml:space="preserve">"13:22:07 Lamp: ParIn -&gt;  0 uml"
</t>
  </si>
  <si>
    <t xml:space="preserve">"13:22:06 Flow: Fixed -&gt; 300 umol/s"
</t>
  </si>
  <si>
    <t xml:space="preserve">"13:22:06 Coolers: Off"
</t>
  </si>
  <si>
    <t xml:space="preserve">"13:22:06 CO2 Mixer: CO2R -&gt; 400 uml"
</t>
  </si>
  <si>
    <t xml:space="preserve">"13:22:06 Lamp: Off"
</t>
  </si>
  <si>
    <t xml:space="preserve">"13:21:03 Launched AutoProg /User/Configs/AutoProgs/LightCurve2"
</t>
  </si>
  <si>
    <t>Sat Jul 25 2020 13:21:03</t>
  </si>
  <si>
    <t xml:space="preserve">"16:37:29 Flow: Fixed -&gt; 300 umol/s"
</t>
  </si>
  <si>
    <t xml:space="preserve">"16:37:29 Coolers: Off"
</t>
  </si>
  <si>
    <t xml:space="preserve">"16:37:29 CO2 Mixer: CO2R -&gt; 400 uml"
</t>
  </si>
  <si>
    <t xml:space="preserve">"16:37:29 Lamp: ParIn -&gt;  2000 uml"
</t>
  </si>
  <si>
    <t>16:37:08</t>
  </si>
  <si>
    <t xml:space="preserve">"16:34:07 Lamp: ParIn -&gt;  2000 uml"
</t>
  </si>
  <si>
    <t>16:33:46</t>
  </si>
  <si>
    <t xml:space="preserve">"16:34:07 Flow: Fixed -&gt; 300 umol/s"
</t>
  </si>
  <si>
    <t xml:space="preserve">"16:30:45 Lamp: ParIn -&gt;  1600 uml"
</t>
  </si>
  <si>
    <t>16:30:24</t>
  </si>
  <si>
    <t xml:space="preserve">"16:30:45 Flow: Fixed -&gt; 300 umol/s"
</t>
  </si>
  <si>
    <t xml:space="preserve">"16:27:23 Lamp: ParIn -&gt;  1250 uml"
</t>
  </si>
  <si>
    <t>16:27:01</t>
  </si>
  <si>
    <t xml:space="preserve">"16:27:23 Flow: Fixed -&gt; 300 umol/s"
</t>
  </si>
  <si>
    <t xml:space="preserve">"16:24:00 Lamp: ParIn -&gt;  1000 uml"
</t>
  </si>
  <si>
    <t>16:23:38</t>
  </si>
  <si>
    <t xml:space="preserve">"16:23:59 Flow: Fixed -&gt; 300 umol/s"
</t>
  </si>
  <si>
    <t xml:space="preserve">"16:20:37 Lamp: ParIn -&gt;  750 uml"
</t>
  </si>
  <si>
    <t>16:20:16</t>
  </si>
  <si>
    <t xml:space="preserve">"16:20:37 Flow: Fixed -&gt; 300 umol/s"
</t>
  </si>
  <si>
    <t xml:space="preserve">"16:17:15 Lamp: ParIn -&gt;  500 uml"
</t>
  </si>
  <si>
    <t>16:16:54</t>
  </si>
  <si>
    <t xml:space="preserve">"16:17:15 Flow: Fixed -&gt; 300 umol/s"
</t>
  </si>
  <si>
    <t xml:space="preserve">"16:13:53 Lamp: ParIn -&gt;  300 uml"
</t>
  </si>
  <si>
    <t>16:13:31</t>
  </si>
  <si>
    <t xml:space="preserve">"16:13:53 Flow: Fixed -&gt; 300 umol/s"
</t>
  </si>
  <si>
    <t xml:space="preserve">"16:10:30 Lamp: ParIn -&gt;  150 uml"
</t>
  </si>
  <si>
    <t>16:10:08</t>
  </si>
  <si>
    <t xml:space="preserve">"16:10:30 Flow: Fixed -&gt; 300 umol/s"
</t>
  </si>
  <si>
    <t xml:space="preserve">"16:07:07 Lamp: ParIn -&gt;  100 uml"
</t>
  </si>
  <si>
    <t>16:06:45</t>
  </si>
  <si>
    <t xml:space="preserve">"16:07:07 Flow: Fixed -&gt; 300 umol/s"
</t>
  </si>
  <si>
    <t xml:space="preserve">"16:03:44 Lamp: ParIn -&gt;  50 uml"
</t>
  </si>
  <si>
    <t>16:03:22</t>
  </si>
  <si>
    <t xml:space="preserve">"16:03:44 Flow: Fixed -&gt; 300 umol/s"
</t>
  </si>
  <si>
    <t xml:space="preserve">"16:00:21 Lamp: ParIn -&gt;  25 uml"
</t>
  </si>
  <si>
    <t>15:59:58</t>
  </si>
  <si>
    <t xml:space="preserve">"16:00:21 Flow: Fixed -&gt; 300 umol/s"
</t>
  </si>
  <si>
    <t xml:space="preserve">"15:56:57 Lamp: ParIn -&gt;  0 uml"
</t>
  </si>
  <si>
    <t xml:space="preserve">"15:56:57 Flow: Fixed -&gt; 300 umol/s"
</t>
  </si>
  <si>
    <t xml:space="preserve">"15:56:57 Coolers: Off"
</t>
  </si>
  <si>
    <t xml:space="preserve">"15:56:57 CO2 Mixer: CO2R -&gt; 400 uml"
</t>
  </si>
  <si>
    <t xml:space="preserve">"15:56:57 Lamp: Off"
</t>
  </si>
  <si>
    <t xml:space="preserve">"15:54:46 Launched AutoProg /User/Configs/AutoProgs/LightCurve2"
</t>
  </si>
  <si>
    <t>Fri Jul 24 2020 15:54:45</t>
  </si>
  <si>
    <t>10:01:04</t>
  </si>
  <si>
    <t xml:space="preserve">"09:58:03 Lamp: ParIn -&gt;  1000 uml"
</t>
  </si>
  <si>
    <t xml:space="preserve">"09:58:03 Flow: Fixed -&gt; 300 umol/s"
</t>
  </si>
  <si>
    <t xml:space="preserve">"10:57:44 Flow: Fixed -&gt; 300 umol/s"
</t>
  </si>
  <si>
    <t xml:space="preserve">"10:57:44 Coolers: Off"
</t>
  </si>
  <si>
    <t xml:space="preserve">"10:57:44 CO2 Mixer: CO2R -&gt; 400 uml"
</t>
  </si>
  <si>
    <t xml:space="preserve">"10:57:44 Lamp: ParIn -&gt;  2000 uml"
</t>
  </si>
  <si>
    <t>10:57:23</t>
  </si>
  <si>
    <t xml:space="preserve">"10:54:22 Lamp: ParIn -&gt;  2000 uml"
</t>
  </si>
  <si>
    <t>10:54:01</t>
  </si>
  <si>
    <t xml:space="preserve">"10:54:22 Flow: Fixed -&gt; 300 umol/s"
</t>
  </si>
  <si>
    <t xml:space="preserve">"10:51:00 Lamp: ParIn -&gt;  1600 uml"
</t>
  </si>
  <si>
    <t>10:50:38</t>
  </si>
  <si>
    <t xml:space="preserve">"10:50:59 Flow: Fixed -&gt; 300 umol/s"
</t>
  </si>
  <si>
    <t xml:space="preserve">"10:47:37 Lamp: ParIn -&gt;  1250 uml"
</t>
  </si>
  <si>
    <t>10:47:15</t>
  </si>
  <si>
    <t xml:space="preserve">"10:47:37 Flow: Fixed -&gt; 300 umol/s"
</t>
  </si>
  <si>
    <t xml:space="preserve">"10:44:14 Lamp: ParIn -&gt;  1000 uml"
</t>
  </si>
  <si>
    <t>10:43:52</t>
  </si>
  <si>
    <t xml:space="preserve">"10:44:14 Flow: Fixed -&gt; 300 umol/s"
</t>
  </si>
  <si>
    <t xml:space="preserve">"10:40:51 Lamp: ParIn -&gt;  750 uml"
</t>
  </si>
  <si>
    <t>10:40:28</t>
  </si>
  <si>
    <t xml:space="preserve">"10:40:51 Flow: Fixed -&gt; 300 umol/s"
</t>
  </si>
  <si>
    <t xml:space="preserve">"10:37:27 Lamp: ParIn -&gt;  500 uml"
</t>
  </si>
  <si>
    <t>10:37:04</t>
  </si>
  <si>
    <t xml:space="preserve">"10:37:27 Flow: Fixed -&gt; 300 umol/s"
</t>
  </si>
  <si>
    <t xml:space="preserve">"10:34:03 Lamp: ParIn -&gt;  300 uml"
</t>
  </si>
  <si>
    <t xml:space="preserve">"10:34:03 Flow: Fixed -&gt; 300 umol/s"
</t>
  </si>
  <si>
    <t xml:space="preserve">"10:30:38 Lamp: ParIn -&gt;  150 uml"
</t>
  </si>
  <si>
    <t>10:30:13</t>
  </si>
  <si>
    <t xml:space="preserve">"10:30:37 Flow: Fixed -&gt; 300 umol/s"
</t>
  </si>
  <si>
    <t xml:space="preserve">"10:27:12 Lamp: ParIn -&gt;  100 uml"
</t>
  </si>
  <si>
    <t>10:26:48</t>
  </si>
  <si>
    <t xml:space="preserve">"10:27:12 Flow: Fixed -&gt; 300 umol/s"
</t>
  </si>
  <si>
    <t xml:space="preserve">"10:23:47 Lamp: ParIn -&gt;  50 uml"
</t>
  </si>
  <si>
    <t>10:23:22</t>
  </si>
  <si>
    <t xml:space="preserve">"10:23:47 Flow: Fixed -&gt; 300 umol/s"
</t>
  </si>
  <si>
    <t xml:space="preserve">"10:20:21 Lamp: ParIn -&gt;  25 uml"
</t>
  </si>
  <si>
    <t>10:19:55</t>
  </si>
  <si>
    <t xml:space="preserve">"10:20:20 Flow: Fixed -&gt; 300 umol/s"
</t>
  </si>
  <si>
    <t xml:space="preserve">"10:16:54 Lamp: ParIn -&gt;  0 uml"
</t>
  </si>
  <si>
    <t xml:space="preserve">"10:16:54 Flow: Fixed -&gt; 300 umol/s"
</t>
  </si>
  <si>
    <t xml:space="preserve">"10:16:54 Coolers: Off"
</t>
  </si>
  <si>
    <t xml:space="preserve">"10:16:54 CO2 Mixer: CO2R -&gt; 400 uml"
</t>
  </si>
  <si>
    <t xml:space="preserve">"10:16:54 Lamp: Off"
</t>
  </si>
  <si>
    <t xml:space="preserve">"10:15:28 Launched AutoProg /User/Configs/AutoProgs/LightCurve2"
</t>
  </si>
  <si>
    <t>Sat Jul 25 2020 10:15:28</t>
  </si>
  <si>
    <t xml:space="preserve">"19:53:52 Flow: Fixed -&gt; 300 umol/s"
</t>
  </si>
  <si>
    <t xml:space="preserve">"19:53:52 Coolers: Off"
</t>
  </si>
  <si>
    <t xml:space="preserve">"19:53:52 CO2 Mixer: CO2R -&gt; 400 uml"
</t>
  </si>
  <si>
    <t xml:space="preserve">"19:53:52 Lamp: ParIn -&gt;  2000 uml"
</t>
  </si>
  <si>
    <t>19:53:23</t>
  </si>
  <si>
    <t xml:space="preserve">"19:50:22 Lamp: ParIn -&gt;  2000 uml"
</t>
  </si>
  <si>
    <t>19:49:55</t>
  </si>
  <si>
    <t xml:space="preserve">"19:50:22 Flow: Fixed -&gt; 300 umol/s"
</t>
  </si>
  <si>
    <t xml:space="preserve">"19:46:54 Lamp: ParIn -&gt;  1600 uml"
</t>
  </si>
  <si>
    <t>19:46:28</t>
  </si>
  <si>
    <t xml:space="preserve">"19:46:54 Flow: Fixed -&gt; 300 umol/s"
</t>
  </si>
  <si>
    <t xml:space="preserve">"19:43:27 Lamp: ParIn -&gt;  1250 uml"
</t>
  </si>
  <si>
    <t>19:43:01</t>
  </si>
  <si>
    <t xml:space="preserve">"19:43:27 Flow: Fixed -&gt; 300 umol/s"
</t>
  </si>
  <si>
    <t xml:space="preserve">"19:40:00 Lamp: ParIn -&gt;  1000 uml"
</t>
  </si>
  <si>
    <t>19:39:34</t>
  </si>
  <si>
    <t xml:space="preserve">"19:39:59 Flow: Fixed -&gt; 300 umol/s"
</t>
  </si>
  <si>
    <t xml:space="preserve">"19:36:33 Lamp: ParIn -&gt;  750 uml"
</t>
  </si>
  <si>
    <t>19:36:08</t>
  </si>
  <si>
    <t xml:space="preserve">"19:36:33 Flow: Fixed -&gt; 300 umol/s"
</t>
  </si>
  <si>
    <t xml:space="preserve">"19:33:07 Lamp: ParIn -&gt;  500 uml"
</t>
  </si>
  <si>
    <t>19:32:42</t>
  </si>
  <si>
    <t xml:space="preserve">"19:33:07 Flow: Fixed -&gt; 300 umol/s"
</t>
  </si>
  <si>
    <t xml:space="preserve">"19:29:41 Lamp: ParIn -&gt;  300 uml"
</t>
  </si>
  <si>
    <t>19:29:16</t>
  </si>
  <si>
    <t xml:space="preserve">"19:29:41 Flow: Fixed -&gt; 300 umol/s"
</t>
  </si>
  <si>
    <t xml:space="preserve">"19:26:15 Lamp: ParIn -&gt;  150 uml"
</t>
  </si>
  <si>
    <t>19:25:50</t>
  </si>
  <si>
    <t xml:space="preserve">"19:26:14 Flow: Fixed -&gt; 300 umol/s"
</t>
  </si>
  <si>
    <t xml:space="preserve">"19:22:49 Lamp: ParIn -&gt;  100 uml"
</t>
  </si>
  <si>
    <t>19:22:25</t>
  </si>
  <si>
    <t xml:space="preserve">"19:22:49 Flow: Fixed -&gt; 300 umol/s"
</t>
  </si>
  <si>
    <t xml:space="preserve">"19:19:24 Lamp: ParIn -&gt;  50 uml"
</t>
  </si>
  <si>
    <t>19:18:59</t>
  </si>
  <si>
    <t xml:space="preserve">"19:19:24 Flow: Fixed -&gt; 300 umol/s"
</t>
  </si>
  <si>
    <t xml:space="preserve">"19:15:58 Lamp: ParIn -&gt;  25 uml"
</t>
  </si>
  <si>
    <t>19:15:32</t>
  </si>
  <si>
    <t xml:space="preserve">"19:15:58 Flow: Fixed -&gt; 300 umol/s"
</t>
  </si>
  <si>
    <t xml:space="preserve">"19:12:31 Lamp: ParIn -&gt;  0 uml"
</t>
  </si>
  <si>
    <t xml:space="preserve">"19:12:31 Flow: Fixed -&gt; 300 umol/s"
</t>
  </si>
  <si>
    <t xml:space="preserve">"19:12:31 Coolers: Off"
</t>
  </si>
  <si>
    <t xml:space="preserve">"19:12:31 CO2 Mixer: CO2R -&gt; 400 uml"
</t>
  </si>
  <si>
    <t xml:space="preserve">"19:12:31 Lamp: Off"
</t>
  </si>
  <si>
    <t xml:space="preserve">"19:10:17 Launched AutoProg /User/Configs/AutoProgs/LightCurve2"
</t>
  </si>
  <si>
    <t>Fri Jul 24 2020 19:10:17</t>
  </si>
  <si>
    <t xml:space="preserve">"17:22:32 Flow: Fixed -&gt; 300 umol/s"
</t>
  </si>
  <si>
    <t xml:space="preserve">"17:22:32 Coolers: Off"
</t>
  </si>
  <si>
    <t xml:space="preserve">"17:22:32 CO2 Mixer: CO2R -&gt; 400 uml"
</t>
  </si>
  <si>
    <t xml:space="preserve">"17:22:32 Lamp: ParIn -&gt;  2000 uml"
</t>
  </si>
  <si>
    <t>17:22:09</t>
  </si>
  <si>
    <t xml:space="preserve">"17:22:31 Flow: Fixed -&gt; 300 umol/s"
</t>
  </si>
  <si>
    <t xml:space="preserve">"17:19:08 Lamp: ParIn -&gt;  2000 uml"
</t>
  </si>
  <si>
    <t>17:18:45</t>
  </si>
  <si>
    <t xml:space="preserve">"17:19:08 Flow: Fixed -&gt; 300 umol/s"
</t>
  </si>
  <si>
    <t xml:space="preserve">"17:15:44 Lamp: ParIn -&gt;  1600 uml"
</t>
  </si>
  <si>
    <t>17:15:21</t>
  </si>
  <si>
    <t xml:space="preserve">"17:15:43 Flow: Fixed -&gt; 300 umol/s"
</t>
  </si>
  <si>
    <t xml:space="preserve">"17:12:20 Lamp: ParIn -&gt;  1250 uml"
</t>
  </si>
  <si>
    <t>17:11:58</t>
  </si>
  <si>
    <t xml:space="preserve">"17:12:20 Flow: Fixed -&gt; 300 umol/s"
</t>
  </si>
  <si>
    <t xml:space="preserve">"17:08:57 Lamp: ParIn -&gt;  1000 uml"
</t>
  </si>
  <si>
    <t>17:08:35</t>
  </si>
  <si>
    <t xml:space="preserve">"17:08:57 Flow: Fixed -&gt; 300 umol/s"
</t>
  </si>
  <si>
    <t xml:space="preserve">"17:05:34 Lamp: ParIn -&gt;  750 uml"
</t>
  </si>
  <si>
    <t xml:space="preserve">"17:05:34 Flow: Fixed -&gt; 300 umol/s"
</t>
  </si>
  <si>
    <t xml:space="preserve">"17:02:10 Lamp: ParIn -&gt;  500 uml"
</t>
  </si>
  <si>
    <t>17:01:47</t>
  </si>
  <si>
    <t xml:space="preserve">"16:58:46 Lamp: ParIn -&gt;  300 uml"
</t>
  </si>
  <si>
    <t>16:58:24</t>
  </si>
  <si>
    <t xml:space="preserve">"16:58:46 Flow: Fixed -&gt; 300 umol/s"
</t>
  </si>
  <si>
    <t xml:space="preserve">"16:55:23 Lamp: ParIn -&gt;  150 uml"
</t>
  </si>
  <si>
    <t>16:55:00</t>
  </si>
  <si>
    <t xml:space="preserve">"16:55:23 Flow: Fixed -&gt; 300 umol/s"
</t>
  </si>
  <si>
    <t xml:space="preserve">"16:51:59 Lamp: ParIn -&gt;  100 uml"
</t>
  </si>
  <si>
    <t>16:51:36</t>
  </si>
  <si>
    <t xml:space="preserve">"16:51:58 Flow: Fixed -&gt; 300 umol/s"
</t>
  </si>
  <si>
    <t xml:space="preserve">"16:48:35 Lamp: ParIn -&gt;  50 uml"
</t>
  </si>
  <si>
    <t>16:48:13</t>
  </si>
  <si>
    <t xml:space="preserve">"16:48:35 Flow: Fixed -&gt; 300 umol/s"
</t>
  </si>
  <si>
    <t xml:space="preserve">"16:45:12 Lamp: ParIn -&gt;  25 uml"
</t>
  </si>
  <si>
    <t>16:44:49</t>
  </si>
  <si>
    <t xml:space="preserve">"16:45:12 Flow: Fixed -&gt; 300 umol/s"
</t>
  </si>
  <si>
    <t xml:space="preserve">"16:41:48 Lamp: ParIn -&gt;  0 uml"
</t>
  </si>
  <si>
    <t xml:space="preserve">"16:41:47 Flow: Fixed -&gt; 300 umol/s"
</t>
  </si>
  <si>
    <t xml:space="preserve">"16:41:47 Coolers: Off"
</t>
  </si>
  <si>
    <t xml:space="preserve">"16:41:47 CO2 Mixer: CO2R -&gt; 400 uml"
</t>
  </si>
  <si>
    <t xml:space="preserve">"16:41:47 Lamp: Off"
</t>
  </si>
  <si>
    <t xml:space="preserve">"16:40:13 Launched AutoProg /User/Configs/AutoProgs/LightCurve2"
</t>
  </si>
  <si>
    <t>Fri Jul 24 2020 16:40:13</t>
  </si>
  <si>
    <t xml:space="preserve">"18:07:32 Flow: Fixed -&gt; 300 umol/s"
</t>
  </si>
  <si>
    <t xml:space="preserve">"18:07:32 Coolers: Off"
</t>
  </si>
  <si>
    <t xml:space="preserve">"18:07:32 CO2 Mixer: CO2R -&gt; 400 uml"
</t>
  </si>
  <si>
    <t xml:space="preserve">"18:07:32 Lamp: ParIn -&gt;  2000 uml"
</t>
  </si>
  <si>
    <t>18:07:09</t>
  </si>
  <si>
    <t xml:space="preserve">"18:04:08 Lamp: ParIn -&gt;  2000 uml"
</t>
  </si>
  <si>
    <t xml:space="preserve">"18:04:08 Flow: Fixed -&gt; 300 umol/s"
</t>
  </si>
  <si>
    <t xml:space="preserve">"18:00:44 Lamp: ParIn -&gt;  1600 uml"
</t>
  </si>
  <si>
    <t>18:00:21</t>
  </si>
  <si>
    <t xml:space="preserve">"17:57:20 Lamp: ParIn -&gt;  1250 uml"
</t>
  </si>
  <si>
    <t>17:56:57</t>
  </si>
  <si>
    <t xml:space="preserve">"17:53:56 Lamp: ParIn -&gt;  1000 uml"
</t>
  </si>
  <si>
    <t>17:53:33</t>
  </si>
  <si>
    <t xml:space="preserve">"17:53:56 Flow: Fixed -&gt; 300 umol/s"
</t>
  </si>
  <si>
    <t xml:space="preserve">"17:50:32 Lamp: ParIn -&gt;  750 uml"
</t>
  </si>
  <si>
    <t>17:50:09</t>
  </si>
  <si>
    <t xml:space="preserve">"17:50:32 Flow: Fixed -&gt; 300 umol/s"
</t>
  </si>
  <si>
    <t xml:space="preserve">"17:47:08 Lamp: ParIn -&gt;  500 uml"
</t>
  </si>
  <si>
    <t>17:46:45</t>
  </si>
  <si>
    <t xml:space="preserve">"17:47:08 Flow: Fixed -&gt; 300 umol/s"
</t>
  </si>
  <si>
    <t xml:space="preserve">"17:43:44 Lamp: ParIn -&gt;  300 uml"
</t>
  </si>
  <si>
    <t>17:43:21</t>
  </si>
  <si>
    <t xml:space="preserve">"17:43:44 Flow: Fixed -&gt; 300 umol/s"
</t>
  </si>
  <si>
    <t xml:space="preserve">"17:40:20 Lamp: ParIn -&gt;  150 uml"
</t>
  </si>
  <si>
    <t>17:39:57</t>
  </si>
  <si>
    <t xml:space="preserve">"17:40:20 Flow: Fixed -&gt; 300 umol/s"
</t>
  </si>
  <si>
    <t xml:space="preserve">"17:36:56 Lamp: ParIn -&gt;  100 uml"
</t>
  </si>
  <si>
    <t>17:36:33</t>
  </si>
  <si>
    <t xml:space="preserve">"17:36:56 Flow: Fixed -&gt; 300 umol/s"
</t>
  </si>
  <si>
    <t xml:space="preserve">"17:33:32 Lamp: ParIn -&gt;  50 uml"
</t>
  </si>
  <si>
    <t>17:33:09</t>
  </si>
  <si>
    <t xml:space="preserve">"17:33:32 Flow: Fixed -&gt; 300 umol/s"
</t>
  </si>
  <si>
    <t xml:space="preserve">"17:30:08 Lamp: ParIn -&gt;  25 uml"
</t>
  </si>
  <si>
    <t>17:29:45</t>
  </si>
  <si>
    <t xml:space="preserve">"17:30:08 Flow: Fixed -&gt; 300 umol/s"
</t>
  </si>
  <si>
    <t xml:space="preserve">"17:26:44 Lamp: ParIn -&gt;  0 uml"
</t>
  </si>
  <si>
    <t xml:space="preserve">"17:26:44 Flow: Fixed -&gt; 300 umol/s"
</t>
  </si>
  <si>
    <t xml:space="preserve">"17:26:44 Coolers: Off"
</t>
  </si>
  <si>
    <t xml:space="preserve">"17:26:43 CO2 Mixer: CO2R -&gt; 400 uml"
</t>
  </si>
  <si>
    <t xml:space="preserve">"17:26:43 Lamp: Off"
</t>
  </si>
  <si>
    <t xml:space="preserve">"17:25:41 Launched AutoProg /User/Configs/AutoProgs/LightCurve2"
</t>
  </si>
  <si>
    <t>Fri Jul 24 2020 17:25:40</t>
  </si>
  <si>
    <t xml:space="preserve">"10:11:33 Flow: Fixed -&gt; 300 umol/s"
</t>
  </si>
  <si>
    <t xml:space="preserve">"10:11:33 Coolers: Off"
</t>
  </si>
  <si>
    <t xml:space="preserve">"10:11:33 CO2 Mixer: CO2R -&gt; 400 uml"
</t>
  </si>
  <si>
    <t xml:space="preserve">"10:11:33 Lamp: ParIn -&gt;  2000 uml"
</t>
  </si>
  <si>
    <t>10:11:12</t>
  </si>
  <si>
    <t xml:space="preserve">"10:08:11 Lamp: ParIn -&gt;  2000 uml"
</t>
  </si>
  <si>
    <t>10:07:50</t>
  </si>
  <si>
    <t xml:space="preserve">"10:08:11 Flow: Fixed -&gt; 300 umol/s"
</t>
  </si>
  <si>
    <t xml:space="preserve">"10:04:49 Lamp: ParIn -&gt;  1600 uml"
</t>
  </si>
  <si>
    <t>10:04:27</t>
  </si>
  <si>
    <t xml:space="preserve">"10:04:49 Flow: Fixed -&gt; 300 umol/s"
</t>
  </si>
  <si>
    <t xml:space="preserve">"10:01:26 Lamp: ParIn -&gt;  1250 uml"
</t>
  </si>
  <si>
    <t xml:space="preserve">"10:01:26 Flow: Fixed -&gt; 300 umol/s"
</t>
  </si>
  <si>
    <t>09:57:41</t>
  </si>
  <si>
    <t xml:space="preserve">"09:54:40 Lamp: ParIn -&gt;  750 uml"
</t>
  </si>
  <si>
    <t>09:54:18</t>
  </si>
  <si>
    <t xml:space="preserve">"09:54:40 Flow: Fixed -&gt; 300 umol/s"
</t>
  </si>
  <si>
    <t xml:space="preserve">"09:51:17 Lamp: ParIn -&gt;  500 uml"
</t>
  </si>
  <si>
    <t>09:50:54</t>
  </si>
  <si>
    <t xml:space="preserve">"09:51:17 Flow: Fixed -&gt; 300 umol/s"
</t>
  </si>
  <si>
    <t xml:space="preserve">"09:47:53 Lamp: ParIn -&gt;  300 uml"
</t>
  </si>
  <si>
    <t>09:47:30</t>
  </si>
  <si>
    <t xml:space="preserve">"09:47:53 Flow: Fixed -&gt; 300 umol/s"
</t>
  </si>
  <si>
    <t xml:space="preserve">"09:44:29 Lamp: ParIn -&gt;  150 uml"
</t>
  </si>
  <si>
    <t>09:44:06</t>
  </si>
  <si>
    <t xml:space="preserve">"09:44:29 Flow: Fixed -&gt; 300 umol/s"
</t>
  </si>
  <si>
    <t xml:space="preserve">"09:41:05 Lamp: ParIn -&gt;  100 uml"
</t>
  </si>
  <si>
    <t>09:40:42</t>
  </si>
  <si>
    <t xml:space="preserve">"09:41:05 Flow: Fixed -&gt; 300 umol/s"
</t>
  </si>
  <si>
    <t xml:space="preserve">"09:37:41 Lamp: ParIn -&gt;  50 uml"
</t>
  </si>
  <si>
    <t>09:37:18</t>
  </si>
  <si>
    <t xml:space="preserve">"09:37:41 Flow: Fixed -&gt; 300 umol/s"
</t>
  </si>
  <si>
    <t xml:space="preserve">"09:34:17 Lamp: ParIn -&gt;  25 uml"
</t>
  </si>
  <si>
    <t>09:33:53</t>
  </si>
  <si>
    <t xml:space="preserve">"09:34:17 Flow: Fixed -&gt; 300 umol/s"
</t>
  </si>
  <si>
    <t xml:space="preserve">"09:30:52 Lamp: ParIn -&gt;  0 uml"
</t>
  </si>
  <si>
    <t xml:space="preserve">"09:30:52 Flow: Fixed -&gt; 300 umol/s"
</t>
  </si>
  <si>
    <t xml:space="preserve">"09:30:52 Coolers: Off"
</t>
  </si>
  <si>
    <t xml:space="preserve">"09:30:52 CO2 Mixer: CO2R -&gt; 400 uml"
</t>
  </si>
  <si>
    <t xml:space="preserve">"09:30:52 Lamp: Off"
</t>
  </si>
  <si>
    <t xml:space="preserve">"09:29:22 Launched AutoProg /User/Configs/AutoProgs/LightCurve2"
</t>
  </si>
  <si>
    <t>Thr Jul 30 2020 09:29:22</t>
  </si>
  <si>
    <t xml:space="preserve">"11:45:53 Flow: Fixed -&gt; 300 umol/s"
</t>
  </si>
  <si>
    <t xml:space="preserve">"11:45:53 Coolers: Off"
</t>
  </si>
  <si>
    <t xml:space="preserve">"11:45:53 CO2 Mixer: CO2R -&gt; 400 uml"
</t>
  </si>
  <si>
    <t xml:space="preserve">"11:45:53 Lamp: ParIn -&gt;  2000 uml"
</t>
  </si>
  <si>
    <t>11:45:28</t>
  </si>
  <si>
    <t xml:space="preserve">"11:42:27 Lamp: ParIn -&gt;  2000 uml"
</t>
  </si>
  <si>
    <t>11:42:02</t>
  </si>
  <si>
    <t xml:space="preserve">"11:42:27 Flow: Fixed -&gt; 300 umol/s"
</t>
  </si>
  <si>
    <t xml:space="preserve">"11:39:01 Lamp: ParIn -&gt;  1600 uml"
</t>
  </si>
  <si>
    <t>11:38:36</t>
  </si>
  <si>
    <t xml:space="preserve">"11:39:01 Flow: Fixed -&gt; 300 umol/s"
</t>
  </si>
  <si>
    <t xml:space="preserve">"11:35:35 Lamp: ParIn -&gt;  1250 uml"
</t>
  </si>
  <si>
    <t>11:35:11</t>
  </si>
  <si>
    <t xml:space="preserve">"11:35:35 Flow: Fixed -&gt; 300 umol/s"
</t>
  </si>
  <si>
    <t xml:space="preserve">"11:32:10 Lamp: ParIn -&gt;  1000 uml"
</t>
  </si>
  <si>
    <t>11:31:46</t>
  </si>
  <si>
    <t xml:space="preserve">"11:32:10 Flow: Fixed -&gt; 300 umol/s"
</t>
  </si>
  <si>
    <t xml:space="preserve">"11:28:45 Lamp: ParIn -&gt;  750 uml"
</t>
  </si>
  <si>
    <t>11:28:21</t>
  </si>
  <si>
    <t xml:space="preserve">"11:28:45 Flow: Fixed -&gt; 300 umol/s"
</t>
  </si>
  <si>
    <t xml:space="preserve">"11:25:20 Lamp: ParIn -&gt;  500 uml"
</t>
  </si>
  <si>
    <t>11:24:56</t>
  </si>
  <si>
    <t xml:space="preserve">"11:25:20 Flow: Fixed -&gt; 300 umol/s"
</t>
  </si>
  <si>
    <t xml:space="preserve">"11:21:55 Lamp: ParIn -&gt;  300 uml"
</t>
  </si>
  <si>
    <t>11:21:31</t>
  </si>
  <si>
    <t xml:space="preserve">"11:21:54 Flow: Fixed -&gt; 300 umol/s"
</t>
  </si>
  <si>
    <t xml:space="preserve">"11:18:30 Lamp: ParIn -&gt;  150 uml"
</t>
  </si>
  <si>
    <t>11:18:07</t>
  </si>
  <si>
    <t xml:space="preserve">"11:18:30 Flow: Fixed -&gt; 300 umol/s"
</t>
  </si>
  <si>
    <t xml:space="preserve">"11:15:06 Lamp: ParIn -&gt;  100 uml"
</t>
  </si>
  <si>
    <t>11:14:42</t>
  </si>
  <si>
    <t xml:space="preserve">"11:15:06 Flow: Fixed -&gt; 300 umol/s"
</t>
  </si>
  <si>
    <t xml:space="preserve">"11:11:41 Lamp: ParIn -&gt;  50 uml"
</t>
  </si>
  <si>
    <t>11:11:17</t>
  </si>
  <si>
    <t xml:space="preserve">"11:11:40 Flow: Fixed -&gt; 300 umol/s"
</t>
  </si>
  <si>
    <t xml:space="preserve">"11:08:16 Lamp: ParIn -&gt;  25 uml"
</t>
  </si>
  <si>
    <t>11:07:53</t>
  </si>
  <si>
    <t xml:space="preserve">"11:08:16 Flow: Fixed -&gt; 300 umol/s"
</t>
  </si>
  <si>
    <t xml:space="preserve">"11:04:52 Lamp: ParIn -&gt;  0 uml"
</t>
  </si>
  <si>
    <t xml:space="preserve">"11:04:52 Flow: Fixed -&gt; 300 umol/s"
</t>
  </si>
  <si>
    <t xml:space="preserve">"11:04:52 Coolers: Off"
</t>
  </si>
  <si>
    <t xml:space="preserve">"11:04:52 CO2 Mixer: CO2R -&gt; 400 uml"
</t>
  </si>
  <si>
    <t xml:space="preserve">"11:04:52 Lamp: Off"
</t>
  </si>
  <si>
    <t xml:space="preserve">"11:01:31 Launched AutoProg /User/Configs/AutoProgs/LightCurve2"
</t>
  </si>
  <si>
    <t>Thr Jul 30 2020 11:01:31</t>
  </si>
  <si>
    <t xml:space="preserve">"08:41:44 Flow: Fixed -&gt; 300 umol/s"
</t>
  </si>
  <si>
    <t xml:space="preserve">"08:41:44 Coolers: Off"
</t>
  </si>
  <si>
    <t xml:space="preserve">"08:41:44 CO2 Mixer: CO2R -&gt; 400 uml"
</t>
  </si>
  <si>
    <t xml:space="preserve">"08:41:44 Lamp: ParIn -&gt;  2000 uml"
</t>
  </si>
  <si>
    <t>08:41:19</t>
  </si>
  <si>
    <t xml:space="preserve">"08:41:43 Flow: Fixed -&gt; 300 umol/s"
</t>
  </si>
  <si>
    <t xml:space="preserve">"08:38:18 Lamp: ParIn -&gt;  2000 uml"
</t>
  </si>
  <si>
    <t>08:37:54</t>
  </si>
  <si>
    <t xml:space="preserve">"08:38:18 Flow: Fixed -&gt; 300 umol/s"
</t>
  </si>
  <si>
    <t xml:space="preserve">"08:34:53 Lamp: ParIn -&gt;  1600 uml"
</t>
  </si>
  <si>
    <t>08:34:29</t>
  </si>
  <si>
    <t xml:space="preserve">"08:34:53 Flow: Fixed -&gt; 300 umol/s"
</t>
  </si>
  <si>
    <t xml:space="preserve">"08:31:28 Lamp: ParIn -&gt;  1250 uml"
</t>
  </si>
  <si>
    <t>08:31:03</t>
  </si>
  <si>
    <t xml:space="preserve">"08:31:28 Flow: Fixed -&gt; 300 umol/s"
</t>
  </si>
  <si>
    <t xml:space="preserve">"08:28:02 Lamp: ParIn -&gt;  1000 uml"
</t>
  </si>
  <si>
    <t>08:27:37</t>
  </si>
  <si>
    <t xml:space="preserve">"08:28:02 Flow: Fixed -&gt; 300 umol/s"
</t>
  </si>
  <si>
    <t xml:space="preserve">"08:24:36 Lamp: ParIn -&gt;  750 uml"
</t>
  </si>
  <si>
    <t>08:24:11</t>
  </si>
  <si>
    <t xml:space="preserve">"08:24:35 Flow: Fixed -&gt; 300 umol/s"
</t>
  </si>
  <si>
    <t xml:space="preserve">"08:21:10 Lamp: ParIn -&gt;  500 uml"
</t>
  </si>
  <si>
    <t>08:20:46</t>
  </si>
  <si>
    <t xml:space="preserve">"08:21:10 Flow: Fixed -&gt; 300 umol/s"
</t>
  </si>
  <si>
    <t xml:space="preserve">"08:17:45 Lamp: ParIn -&gt;  300 uml"
</t>
  </si>
  <si>
    <t>08:17:20</t>
  </si>
  <si>
    <t xml:space="preserve">"08:17:45 Flow: Fixed -&gt; 300 umol/s"
</t>
  </si>
  <si>
    <t xml:space="preserve">"08:14:19 Lamp: ParIn -&gt;  150 uml"
</t>
  </si>
  <si>
    <t>08:13:54</t>
  </si>
  <si>
    <t xml:space="preserve">"08:14:18 Flow: Fixed -&gt; 300 umol/s"
</t>
  </si>
  <si>
    <t xml:space="preserve">"08:10:53 Lamp: ParIn -&gt;  100 uml"
</t>
  </si>
  <si>
    <t>08:10:29</t>
  </si>
  <si>
    <t xml:space="preserve">"08:10:53 Flow: Fixed -&gt; 300 umol/s"
</t>
  </si>
  <si>
    <t xml:space="preserve">"08:07:28 Lamp: ParIn -&gt;  50 uml"
</t>
  </si>
  <si>
    <t>08:07:03</t>
  </si>
  <si>
    <t xml:space="preserve">"08:07:28 Flow: Fixed -&gt; 300 umol/s"
</t>
  </si>
  <si>
    <t xml:space="preserve">"08:04:02 Lamp: ParIn -&gt;  25 uml"
</t>
  </si>
  <si>
    <t>08:03:37</t>
  </si>
  <si>
    <t xml:space="preserve">"08:04:01 Flow: Fixed -&gt; 300 umol/s"
</t>
  </si>
  <si>
    <t xml:space="preserve">"08:00:36 Lamp: ParIn -&gt;  0 uml"
</t>
  </si>
  <si>
    <t xml:space="preserve">"08:00:36 Flow: Fixed -&gt; 300 umol/s"
</t>
  </si>
  <si>
    <t xml:space="preserve">"08:00:36 Coolers: Off"
</t>
  </si>
  <si>
    <t xml:space="preserve">"08:00:36 CO2 Mixer: CO2R -&gt; 400 uml"
</t>
  </si>
  <si>
    <t xml:space="preserve">"08:00:36 Lamp: Off"
</t>
  </si>
  <si>
    <t xml:space="preserve">"07:57:51 Launched AutoProg /User/Configs/AutoProgs/LightCurve2"
</t>
  </si>
  <si>
    <t>Thr Jul 30 2020 07:57:50</t>
  </si>
  <si>
    <t xml:space="preserve">"09:27:07 Flow: Fixed -&gt; 300 umol/s"
</t>
  </si>
  <si>
    <t xml:space="preserve">"09:27:07 Coolers: Off"
</t>
  </si>
  <si>
    <t xml:space="preserve">"09:27:07 CO2 Mixer: CO2R -&gt; 400 uml"
</t>
  </si>
  <si>
    <t xml:space="preserve">"09:27:06 Lamp: ParIn -&gt;  2000 uml"
</t>
  </si>
  <si>
    <t>09:26:44</t>
  </si>
  <si>
    <t xml:space="preserve">"09:27:06 Flow: Fixed -&gt; 300 umol/s"
</t>
  </si>
  <si>
    <t xml:space="preserve">"09:23:43 Lamp: ParIn -&gt;  2000 uml"
</t>
  </si>
  <si>
    <t>09:23:20</t>
  </si>
  <si>
    <t xml:space="preserve">"09:23:43 Flow: Fixed -&gt; 300 umol/s"
</t>
  </si>
  <si>
    <t xml:space="preserve">"09:20:19 Lamp: ParIn -&gt;  1600 uml"
</t>
  </si>
  <si>
    <t>09:19:55</t>
  </si>
  <si>
    <t xml:space="preserve">"09:20:19 Flow: Fixed -&gt; 300 umol/s"
</t>
  </si>
  <si>
    <t xml:space="preserve">"09:16:54 Lamp: ParIn -&gt;  1250 uml"
</t>
  </si>
  <si>
    <t>09:16:30</t>
  </si>
  <si>
    <t xml:space="preserve">"09:16:54 Flow: Fixed -&gt; 300 umol/s"
</t>
  </si>
  <si>
    <t xml:space="preserve">"09:13:29 Lamp: ParIn -&gt;  1000 uml"
</t>
  </si>
  <si>
    <t>09:13:05</t>
  </si>
  <si>
    <t xml:space="preserve">"09:13:29 Flow: Fixed -&gt; 300 umol/s"
</t>
  </si>
  <si>
    <t xml:space="preserve">"09:10:04 Lamp: ParIn -&gt;  750 uml"
</t>
  </si>
  <si>
    <t>09:09:40</t>
  </si>
  <si>
    <t xml:space="preserve">"09:10:04 Flow: Fixed -&gt; 300 umol/s"
</t>
  </si>
  <si>
    <t xml:space="preserve">"09:06:39 Lamp: ParIn -&gt;  500 uml"
</t>
  </si>
  <si>
    <t>09:06:15</t>
  </si>
  <si>
    <t xml:space="preserve">"09:06:39 Flow: Fixed -&gt; 300 umol/s"
</t>
  </si>
  <si>
    <t xml:space="preserve">"09:03:14 Lamp: ParIn -&gt;  300 uml"
</t>
  </si>
  <si>
    <t>09:02:49</t>
  </si>
  <si>
    <t xml:space="preserve">"09:03:14 Flow: Fixed -&gt; 300 umol/s"
</t>
  </si>
  <si>
    <t xml:space="preserve">"08:59:48 Lamp: ParIn -&gt;  150 uml"
</t>
  </si>
  <si>
    <t>08:59:23</t>
  </si>
  <si>
    <t xml:space="preserve">"08:59:47 Flow: Fixed -&gt; 300 umol/s"
</t>
  </si>
  <si>
    <t xml:space="preserve">"08:56:22 Lamp: ParIn -&gt;  100 uml"
</t>
  </si>
  <si>
    <t>08:55:58</t>
  </si>
  <si>
    <t xml:space="preserve">"08:56:22 Flow: Fixed -&gt; 300 umol/s"
</t>
  </si>
  <si>
    <t xml:space="preserve">"08:52:57 Lamp: ParIn -&gt;  50 uml"
</t>
  </si>
  <si>
    <t>08:52:32</t>
  </si>
  <si>
    <t xml:space="preserve">"08:52:57 Flow: Fixed -&gt; 300 umol/s"
</t>
  </si>
  <si>
    <t xml:space="preserve">"08:49:31 Lamp: ParIn -&gt;  25 uml"
</t>
  </si>
  <si>
    <t>08:49:06</t>
  </si>
  <si>
    <t xml:space="preserve">"08:49:31 Flow: Fixed -&gt; 300 umol/s"
</t>
  </si>
  <si>
    <t xml:space="preserve">"08:46:05 Lamp: ParIn -&gt;  0 uml"
</t>
  </si>
  <si>
    <t xml:space="preserve">"08:46:05 Flow: Fixed -&gt; 300 umol/s"
</t>
  </si>
  <si>
    <t xml:space="preserve">"08:46:05 Coolers: Off"
</t>
  </si>
  <si>
    <t xml:space="preserve">"08:46:05 CO2 Mixer: CO2R -&gt; 400 uml"
</t>
  </si>
  <si>
    <t xml:space="preserve">"08:46:05 Lamp: Off"
</t>
  </si>
  <si>
    <t xml:space="preserve">"08:44:05 Launched AutoProg /User/Configs/AutoProgs/LightCurve2"
</t>
  </si>
  <si>
    <t>Thr Jul 30 2020 08:44:05</t>
  </si>
  <si>
    <t xml:space="preserve">"12:34:54 Flow: Fixed -&gt; 300 umol/s"
</t>
  </si>
  <si>
    <t xml:space="preserve">"12:34:54 Coolers: Off"
</t>
  </si>
  <si>
    <t xml:space="preserve">"12:34:54 CO2 Mixer: CO2R -&gt; 400 uml"
</t>
  </si>
  <si>
    <t xml:space="preserve">"12:34:54 Lamp: ParIn -&gt;  2000 uml"
</t>
  </si>
  <si>
    <t>12:34:27</t>
  </si>
  <si>
    <t xml:space="preserve">"12:34:53 Flow: Fixed -&gt; 300 umol/s"
</t>
  </si>
  <si>
    <t xml:space="preserve">"12:31:26 Lamp: ParIn -&gt;  2000 uml"
</t>
  </si>
  <si>
    <t>12:31:00</t>
  </si>
  <si>
    <t xml:space="preserve">"12:31:26 Flow: Fixed -&gt; 300 umol/s"
</t>
  </si>
  <si>
    <t xml:space="preserve">"12:27:59 Lamp: ParIn -&gt;  1600 uml"
</t>
  </si>
  <si>
    <t>12:27:33</t>
  </si>
  <si>
    <t xml:space="preserve">"12:27:59 Flow: Fixed -&gt; 300 umol/s"
</t>
  </si>
  <si>
    <t xml:space="preserve">"12:24:32 Lamp: ParIn -&gt;  1250 uml"
</t>
  </si>
  <si>
    <t>12:24:05</t>
  </si>
  <si>
    <t xml:space="preserve">"12:24:31 Flow: Fixed -&gt; 300 umol/s"
</t>
  </si>
  <si>
    <t xml:space="preserve">"12:21:04 Lamp: ParIn -&gt;  1000 uml"
</t>
  </si>
  <si>
    <t>12:20:38</t>
  </si>
  <si>
    <t xml:space="preserve">"12:21:04 Flow: Fixed -&gt; 300 umol/s"
</t>
  </si>
  <si>
    <t xml:space="preserve">"12:17:37 Lamp: ParIn -&gt;  750 uml"
</t>
  </si>
  <si>
    <t>12:17:12</t>
  </si>
  <si>
    <t xml:space="preserve">"12:17:37 Flow: Fixed -&gt; 300 umol/s"
</t>
  </si>
  <si>
    <t xml:space="preserve">"12:14:11 Lamp: ParIn -&gt;  500 uml"
</t>
  </si>
  <si>
    <t>12:13:45</t>
  </si>
  <si>
    <t xml:space="preserve">"12:14:11 Flow: Fixed -&gt; 300 umol/s"
</t>
  </si>
  <si>
    <t xml:space="preserve">"12:10:44 Lamp: ParIn -&gt;  300 uml"
</t>
  </si>
  <si>
    <t>12:10:18</t>
  </si>
  <si>
    <t xml:space="preserve">"12:10:44 Flow: Fixed -&gt; 300 umol/s"
</t>
  </si>
  <si>
    <t xml:space="preserve">"12:07:17 Lamp: ParIn -&gt;  150 uml"
</t>
  </si>
  <si>
    <t>12:06:51</t>
  </si>
  <si>
    <t xml:space="preserve">"12:07:16 Flow: Fixed -&gt; 300 umol/s"
</t>
  </si>
  <si>
    <t xml:space="preserve">"12:03:50 Lamp: ParIn -&gt;  100 uml"
</t>
  </si>
  <si>
    <t>12:03:25</t>
  </si>
  <si>
    <t xml:space="preserve">"12:03:50 Flow: Fixed -&gt; 300 umol/s"
</t>
  </si>
  <si>
    <t xml:space="preserve">"12:00:24 Lamp: ParIn -&gt;  50 uml"
</t>
  </si>
  <si>
    <t>11:59:59</t>
  </si>
  <si>
    <t xml:space="preserve">"12:00:24 Flow: Fixed -&gt; 300 umol/s"
</t>
  </si>
  <si>
    <t xml:space="preserve">"11:56:58 Lamp: ParIn -&gt;  25 uml"
</t>
  </si>
  <si>
    <t>11:56:31</t>
  </si>
  <si>
    <t xml:space="preserve">"11:56:57 Flow: Fixed -&gt; 300 umol/s"
</t>
  </si>
  <si>
    <t xml:space="preserve">"11:53:30 Lamp: ParIn -&gt;  0 uml"
</t>
  </si>
  <si>
    <t xml:space="preserve">"11:53:30 Flow: Fixed -&gt; 300 umol/s"
</t>
  </si>
  <si>
    <t xml:space="preserve">"11:53:30 Coolers: Off"
</t>
  </si>
  <si>
    <t xml:space="preserve">"11:53:30 CO2 Mixer: CO2R -&gt; 400 uml"
</t>
  </si>
  <si>
    <t xml:space="preserve">"11:53:30 Lamp: Off"
</t>
  </si>
  <si>
    <t xml:space="preserve">"11:52:11 Launched AutoProg /User/Configs/AutoProgs/LightCurve2"
</t>
  </si>
  <si>
    <t>Thr Jul 30 2020 11:52:11</t>
  </si>
  <si>
    <t xml:space="preserve">"14:30:36 Flow: Fixed -&gt; 300 umol/s"
</t>
  </si>
  <si>
    <t xml:space="preserve">"14:30:36 Coolers: Off"
</t>
  </si>
  <si>
    <t xml:space="preserve">"14:30:36 CO2 Mixer: CO2R -&gt; 400 uml"
</t>
  </si>
  <si>
    <t xml:space="preserve">"14:30:36 Lamp: ParIn -&gt;  2000 uml"
</t>
  </si>
  <si>
    <t>14:30:13</t>
  </si>
  <si>
    <t xml:space="preserve">"14:27:12 Lamp: ParIn -&gt;  2000 uml"
</t>
  </si>
  <si>
    <t>14:26:49</t>
  </si>
  <si>
    <t xml:space="preserve">"14:27:11 Flow: Fixed -&gt; 300 umol/s"
</t>
  </si>
  <si>
    <t xml:space="preserve">"14:23:48 Lamp: ParIn -&gt;  1600 uml"
</t>
  </si>
  <si>
    <t>14:23:26</t>
  </si>
  <si>
    <t xml:space="preserve">"14:23:48 Flow: Fixed -&gt; 300 umol/s"
</t>
  </si>
  <si>
    <t xml:space="preserve">"14:20:25 Lamp: ParIn -&gt;  1250 uml"
</t>
  </si>
  <si>
    <t>14:20:02</t>
  </si>
  <si>
    <t xml:space="preserve">"14:20:25 Flow: Fixed -&gt; 300 umol/s"
</t>
  </si>
  <si>
    <t xml:space="preserve">"14:17:01 Lamp: ParIn -&gt;  1000 uml"
</t>
  </si>
  <si>
    <t>14:16:38</t>
  </si>
  <si>
    <t xml:space="preserve">"14:17:00 Flow: Fixed -&gt; 300 umol/s"
</t>
  </si>
  <si>
    <t xml:space="preserve">"14:13:37 Lamp: ParIn -&gt;  750 uml"
</t>
  </si>
  <si>
    <t>14:13:15</t>
  </si>
  <si>
    <t xml:space="preserve">"14:13:37 Flow: Fixed -&gt; 300 umol/s"
</t>
  </si>
  <si>
    <t xml:space="preserve">"14:10:14 Lamp: ParIn -&gt;  500 uml"
</t>
  </si>
  <si>
    <t>14:09:51</t>
  </si>
  <si>
    <t xml:space="preserve">"14:10:14 Flow: Fixed -&gt; 300 umol/s"
</t>
  </si>
  <si>
    <t xml:space="preserve">"14:06:50 Lamp: ParIn -&gt;  300 uml"
</t>
  </si>
  <si>
    <t>14:06:27</t>
  </si>
  <si>
    <t xml:space="preserve">"14:06:49 Flow: Fixed -&gt; 300 umol/s"
</t>
  </si>
  <si>
    <t xml:space="preserve">"14:03:26 Lamp: ParIn -&gt;  150 uml"
</t>
  </si>
  <si>
    <t>14:03:04</t>
  </si>
  <si>
    <t xml:space="preserve">"14:03:26 Flow: Fixed -&gt; 300 umol/s"
</t>
  </si>
  <si>
    <t xml:space="preserve">"14:00:03 Lamp: ParIn -&gt;  100 uml"
</t>
  </si>
  <si>
    <t>13:59:40</t>
  </si>
  <si>
    <t xml:space="preserve">"14:00:03 Flow: Fixed -&gt; 300 umol/s"
</t>
  </si>
  <si>
    <t xml:space="preserve">"13:56:39 Lamp: ParIn -&gt;  50 uml"
</t>
  </si>
  <si>
    <t>13:56:16</t>
  </si>
  <si>
    <t xml:space="preserve">"13:56:38 Flow: Fixed -&gt; 300 umol/s"
</t>
  </si>
  <si>
    <t xml:space="preserve">"13:53:15 Lamp: ParIn -&gt;  25 uml"
</t>
  </si>
  <si>
    <t>13:52:53</t>
  </si>
  <si>
    <t xml:space="preserve">"13:53:15 Flow: Fixed -&gt; 300 umol/s"
</t>
  </si>
  <si>
    <t xml:space="preserve">"13:49:52 Lamp: ParIn -&gt;  0 uml"
</t>
  </si>
  <si>
    <t xml:space="preserve">"13:49:52 Flow: Fixed -&gt; 300 umol/s"
</t>
  </si>
  <si>
    <t xml:space="preserve">"13:49:52 Coolers: Off"
</t>
  </si>
  <si>
    <t xml:space="preserve">"13:49:52 CO2 Mixer: CO2R -&gt; 400 uml"
</t>
  </si>
  <si>
    <t xml:space="preserve">"13:49:52 Lamp: Off"
</t>
  </si>
  <si>
    <t xml:space="preserve">"13:47:11 Launched AutoProg /User/Configs/AutoProgs/LightCurve2"
</t>
  </si>
  <si>
    <t>Tue Jul 28 2020 13:47:10</t>
  </si>
  <si>
    <t xml:space="preserve">"07:55:11 Flow: Fixed -&gt; 300 umol/s"
</t>
  </si>
  <si>
    <t xml:space="preserve">"07:55:11 Coolers: Off"
</t>
  </si>
  <si>
    <t xml:space="preserve">"07:55:11 CO2 Mixer: CO2R -&gt; 400 uml"
</t>
  </si>
  <si>
    <t xml:space="preserve">"07:55:11 Lamp: ParIn -&gt;  2000 uml"
</t>
  </si>
  <si>
    <t>07:54:48</t>
  </si>
  <si>
    <t xml:space="preserve">"07:51:47 Lamp: ParIn -&gt;  2000 uml"
</t>
  </si>
  <si>
    <t>07:51:24</t>
  </si>
  <si>
    <t xml:space="preserve">"07:51:47 Flow: Fixed -&gt; 300 umol/s"
</t>
  </si>
  <si>
    <t xml:space="preserve">"07:48:23 Lamp: ParIn -&gt;  1600 uml"
</t>
  </si>
  <si>
    <t>07:47:59</t>
  </si>
  <si>
    <t xml:space="preserve">"07:48:23 Flow: Fixed -&gt; 300 umol/s"
</t>
  </si>
  <si>
    <t xml:space="preserve">"07:44:58 Lamp: ParIn -&gt;  1250 uml"
</t>
  </si>
  <si>
    <t>07:44:34</t>
  </si>
  <si>
    <t xml:space="preserve">"07:44:58 Flow: Fixed -&gt; 300 umol/s"
</t>
  </si>
  <si>
    <t xml:space="preserve">"07:41:33 Lamp: ParIn -&gt;  1000 uml"
</t>
  </si>
  <si>
    <t>07:41:09</t>
  </si>
  <si>
    <t xml:space="preserve">"07:41:33 Flow: Fixed -&gt; 300 umol/s"
</t>
  </si>
  <si>
    <t xml:space="preserve">"07:38:08 Lamp: ParIn -&gt;  750 uml"
</t>
  </si>
  <si>
    <t>07:37:44</t>
  </si>
  <si>
    <t xml:space="preserve">"07:38:08 Flow: Fixed -&gt; 300 umol/s"
</t>
  </si>
  <si>
    <t xml:space="preserve">"07:34:43 Lamp: ParIn -&gt;  500 uml"
</t>
  </si>
  <si>
    <t>07:34:19</t>
  </si>
  <si>
    <t xml:space="preserve">"07:34:43 Flow: Fixed -&gt; 300 umol/s"
</t>
  </si>
  <si>
    <t xml:space="preserve">"07:31:18 Lamp: ParIn -&gt;  300 uml"
</t>
  </si>
  <si>
    <t>07:30:54</t>
  </si>
  <si>
    <t xml:space="preserve">"07:31:18 Flow: Fixed -&gt; 300 umol/s"
</t>
  </si>
  <si>
    <t xml:space="preserve">"07:27:53 Lamp: ParIn -&gt;  150 uml"
</t>
  </si>
  <si>
    <t>07:27:29</t>
  </si>
  <si>
    <t xml:space="preserve">"07:27:53 Flow: Fixed -&gt; 300 umol/s"
</t>
  </si>
  <si>
    <t xml:space="preserve">"07:24:28 Lamp: ParIn -&gt;  100 uml"
</t>
  </si>
  <si>
    <t>07:24:04</t>
  </si>
  <si>
    <t xml:space="preserve">"07:24:28 Flow: Fixed -&gt; 300 umol/s"
</t>
  </si>
  <si>
    <t xml:space="preserve">"07:21:03 Lamp: ParIn -&gt;  50 uml"
</t>
  </si>
  <si>
    <t>07:20:38</t>
  </si>
  <si>
    <t xml:space="preserve">"07:21:03 Flow: Fixed -&gt; 300 umol/s"
</t>
  </si>
  <si>
    <t xml:space="preserve">"07:17:37 Lamp: ParIn -&gt;  25 uml"
</t>
  </si>
  <si>
    <t>07:17:12</t>
  </si>
  <si>
    <t xml:space="preserve">"07:17:37 Flow: Fixed -&gt; 300 umol/s"
</t>
  </si>
  <si>
    <t xml:space="preserve">"07:14:11 Lamp: ParIn -&gt;  0 uml"
</t>
  </si>
  <si>
    <t xml:space="preserve">"07:14:11 Flow: Fixed -&gt; 300 umol/s"
</t>
  </si>
  <si>
    <t xml:space="preserve">"07:14:11 Coolers: Off"
</t>
  </si>
  <si>
    <t xml:space="preserve">"07:14:11 CO2 Mixer: CO2R -&gt; 400 uml"
</t>
  </si>
  <si>
    <t xml:space="preserve">"07:14:11 Lamp: Off"
</t>
  </si>
  <si>
    <t xml:space="preserve">"07:13:46 Launched AutoProg /User/Configs/AutoProgs/LightCurve2"
</t>
  </si>
  <si>
    <t>Thr Jul 30 2020 07:13:46</t>
  </si>
  <si>
    <t xml:space="preserve">"21:13:59 Flow: Fixed -&gt; 300 umol/s"
</t>
  </si>
  <si>
    <t xml:space="preserve">"21:13:59 Coolers: Off"
</t>
  </si>
  <si>
    <t xml:space="preserve">"21:13:59 CO2 Mixer: CO2R -&gt; 400 uml"
</t>
  </si>
  <si>
    <t xml:space="preserve">"21:13:59 Lamp: ParIn -&gt;  2000 uml"
</t>
  </si>
  <si>
    <t>21:13:32</t>
  </si>
  <si>
    <t xml:space="preserve">"21:10:31 Lamp: ParIn -&gt;  2000 uml"
</t>
  </si>
  <si>
    <t>21:10:05</t>
  </si>
  <si>
    <t xml:space="preserve">"21:10:30 Flow: Fixed -&gt; 300 umol/s"
</t>
  </si>
  <si>
    <t xml:space="preserve">"21:07:04 Lamp: ParIn -&gt;  1600 uml"
</t>
  </si>
  <si>
    <t>21:06:39</t>
  </si>
  <si>
    <t xml:space="preserve">"21:07:04 Flow: Fixed -&gt; 300 umol/s"
</t>
  </si>
  <si>
    <t xml:space="preserve">"21:03:38 Lamp: ParIn -&gt;  1250 uml"
</t>
  </si>
  <si>
    <t>21:03:14</t>
  </si>
  <si>
    <t xml:space="preserve">"21:03:38 Flow: Fixed -&gt; 300 umol/s"
</t>
  </si>
  <si>
    <t xml:space="preserve">"21:00:13 Lamp: ParIn -&gt;  1000 uml"
</t>
  </si>
  <si>
    <t>20:59:48</t>
  </si>
  <si>
    <t xml:space="preserve">"21:00:13 Flow: Fixed -&gt; 300 umol/s"
</t>
  </si>
  <si>
    <t xml:space="preserve">"20:56:47 Lamp: ParIn -&gt;  750 uml"
</t>
  </si>
  <si>
    <t>20:56:23</t>
  </si>
  <si>
    <t xml:space="preserve">"20:56:47 Flow: Fixed -&gt; 300 umol/s"
</t>
  </si>
  <si>
    <t xml:space="preserve">"20:53:22 Lamp: ParIn -&gt;  500 uml"
</t>
  </si>
  <si>
    <t>20:52:58</t>
  </si>
  <si>
    <t xml:space="preserve">"20:53:22 Flow: Fixed -&gt; 300 umol/s"
</t>
  </si>
  <si>
    <t xml:space="preserve">"20:49:57 Lamp: ParIn -&gt;  300 uml"
</t>
  </si>
  <si>
    <t>20:49:33</t>
  </si>
  <si>
    <t xml:space="preserve">"20:49:57 Flow: Fixed -&gt; 300 umol/s"
</t>
  </si>
  <si>
    <t xml:space="preserve">"20:46:32 Lamp: ParIn -&gt;  150 uml"
</t>
  </si>
  <si>
    <t>20:46:08</t>
  </si>
  <si>
    <t xml:space="preserve">"20:46:32 Flow: Fixed -&gt; 300 umol/s"
</t>
  </si>
  <si>
    <t xml:space="preserve">"20:43:07 Lamp: ParIn -&gt;  100 uml"
</t>
  </si>
  <si>
    <t>20:42:43</t>
  </si>
  <si>
    <t xml:space="preserve">"20:43:06 Flow: Fixed -&gt; 300 umol/s"
</t>
  </si>
  <si>
    <t xml:space="preserve">"20:39:42 Lamp: ParIn -&gt;  50 uml"
</t>
  </si>
  <si>
    <t>20:39:19</t>
  </si>
  <si>
    <t xml:space="preserve">"20:39:42 Flow: Fixed -&gt; 300 umol/s"
</t>
  </si>
  <si>
    <t xml:space="preserve">"20:36:18 Lamp: ParIn -&gt;  25 uml"
</t>
  </si>
  <si>
    <t>20:35:54</t>
  </si>
  <si>
    <t xml:space="preserve">"20:36:18 Flow: Fixed -&gt; 300 umol/s"
</t>
  </si>
  <si>
    <t xml:space="preserve">"20:32:53 Lamp: ParIn -&gt;  0 uml"
</t>
  </si>
  <si>
    <t xml:space="preserve">"20:32:53 Flow: Fixed -&gt; 300 umol/s"
</t>
  </si>
  <si>
    <t xml:space="preserve">"20:32:53 Coolers: Off"
</t>
  </si>
  <si>
    <t xml:space="preserve">"20:32:53 CO2 Mixer: CO2R -&gt; 400 uml"
</t>
  </si>
  <si>
    <t xml:space="preserve">"20:32:53 Lamp: Off"
</t>
  </si>
  <si>
    <t xml:space="preserve">"20:32:29 Launched AutoProg /User/Configs/AutoProgs/LightCurve2"
</t>
  </si>
  <si>
    <t>Wed Jul 29 2020 20:32:29</t>
  </si>
  <si>
    <t xml:space="preserve">"18:57:01 Flow: Fixed -&gt; 300 umol/s"
</t>
  </si>
  <si>
    <t xml:space="preserve">"18:57:01 Coolers: Off"
</t>
  </si>
  <si>
    <t xml:space="preserve">"18:57:01 CO2 Mixer: CO2R -&gt; 400 uml"
</t>
  </si>
  <si>
    <t xml:space="preserve">"18:57:01 Lamp: ParIn -&gt;  2000 uml"
</t>
  </si>
  <si>
    <t>18:56:38</t>
  </si>
  <si>
    <t xml:space="preserve">"18:53:37 Lamp: ParIn -&gt;  2000 uml"
</t>
  </si>
  <si>
    <t>18:53:14</t>
  </si>
  <si>
    <t xml:space="preserve">"18:53:37 Flow: Fixed -&gt; 300 umol/s"
</t>
  </si>
  <si>
    <t xml:space="preserve">"18:50:13 Lamp: ParIn -&gt;  1600 uml"
</t>
  </si>
  <si>
    <t>18:49:50</t>
  </si>
  <si>
    <t xml:space="preserve">"18:50:12 Flow: Fixed -&gt; 300 umol/s"
</t>
  </si>
  <si>
    <t xml:space="preserve">"18:46:49 Lamp: ParIn -&gt;  1250 uml"
</t>
  </si>
  <si>
    <t>18:46:26</t>
  </si>
  <si>
    <t xml:space="preserve">"18:46:48 Flow: Fixed -&gt; 300 umol/s"
</t>
  </si>
  <si>
    <t xml:space="preserve">"18:43:25 Lamp: ParIn -&gt;  1000 uml"
</t>
  </si>
  <si>
    <t>18:43:03</t>
  </si>
  <si>
    <t xml:space="preserve">"18:43:25 Flow: Fixed -&gt; 300 umol/s"
</t>
  </si>
  <si>
    <t xml:space="preserve">"18:40:02 Lamp: ParIn -&gt;  750 uml"
</t>
  </si>
  <si>
    <t>18:39:39</t>
  </si>
  <si>
    <t xml:space="preserve">"18:40:02 Flow: Fixed -&gt; 300 umol/s"
</t>
  </si>
  <si>
    <t xml:space="preserve">"18:36:38 Lamp: ParIn -&gt;  500 uml"
</t>
  </si>
  <si>
    <t>18:36:15</t>
  </si>
  <si>
    <t xml:space="preserve">"18:36:37 Flow: Fixed -&gt; 300 umol/s"
</t>
  </si>
  <si>
    <t xml:space="preserve">"18:33:14 Lamp: ParIn -&gt;  300 uml"
</t>
  </si>
  <si>
    <t>18:32:52</t>
  </si>
  <si>
    <t xml:space="preserve">"18:33:14 Flow: Fixed -&gt; 300 umol/s"
</t>
  </si>
  <si>
    <t xml:space="preserve">"18:29:51 Lamp: ParIn -&gt;  150 uml"
</t>
  </si>
  <si>
    <t>18:29:28</t>
  </si>
  <si>
    <t xml:space="preserve">"18:29:51 Flow: Fixed -&gt; 300 umol/s"
</t>
  </si>
  <si>
    <t xml:space="preserve">"18:26:27 Lamp: ParIn -&gt;  100 uml"
</t>
  </si>
  <si>
    <t>18:26:04</t>
  </si>
  <si>
    <t xml:space="preserve">"18:26:26 Flow: Fixed -&gt; 300 umol/s"
</t>
  </si>
  <si>
    <t xml:space="preserve">"18:23:03 Lamp: ParIn -&gt;  50 uml"
</t>
  </si>
  <si>
    <t>18:22:41</t>
  </si>
  <si>
    <t xml:space="preserve">"18:23:03 Flow: Fixed -&gt; 300 umol/s"
</t>
  </si>
  <si>
    <t xml:space="preserve">"18:19:40 Lamp: ParIn -&gt;  25 uml"
</t>
  </si>
  <si>
    <t>18:19:18</t>
  </si>
  <si>
    <t xml:space="preserve">"18:19:40 Flow: Fixed -&gt; 300 umol/s"
</t>
  </si>
  <si>
    <t xml:space="preserve">"18:16:17 Lamp: ParIn -&gt;  0 uml"
</t>
  </si>
  <si>
    <t xml:space="preserve">"18:16:17 Flow: Fixed -&gt; 300 umol/s"
</t>
  </si>
  <si>
    <t xml:space="preserve">"18:16:17 Coolers: Off"
</t>
  </si>
  <si>
    <t xml:space="preserve">"18:16:17 CO2 Mixer: CO2R -&gt; 400 uml"
</t>
  </si>
  <si>
    <t xml:space="preserve">"18:16:17 Lamp: Off"
</t>
  </si>
  <si>
    <t xml:space="preserve">"18:16:07 Launched AutoProg /User/Configs/AutoProgs/LightCurve2"
</t>
  </si>
  <si>
    <t>Wed Jul 29 2020 18:16:07</t>
  </si>
  <si>
    <t xml:space="preserve">"19:41:14 Flow: Fixed -&gt; 300 umol/s"
</t>
  </si>
  <si>
    <t xml:space="preserve">"19:41:14 Coolers: Off"
</t>
  </si>
  <si>
    <t xml:space="preserve">"19:41:14 CO2 Mixer: CO2R -&gt; 400 uml"
</t>
  </si>
  <si>
    <t xml:space="preserve">"19:41:14 Lamp: ParIn -&gt;  2000 uml"
</t>
  </si>
  <si>
    <t>19:40:50</t>
  </si>
  <si>
    <t xml:space="preserve">"19:37:49 Lamp: ParIn -&gt;  2000 uml"
</t>
  </si>
  <si>
    <t>19:37:25</t>
  </si>
  <si>
    <t xml:space="preserve">"19:37:49 Flow: Fixed -&gt; 300 umol/s"
</t>
  </si>
  <si>
    <t xml:space="preserve">"19:34:24 Lamp: ParIn -&gt;  1600 uml"
</t>
  </si>
  <si>
    <t>19:34:00</t>
  </si>
  <si>
    <t xml:space="preserve">"19:34:24 Flow: Fixed -&gt; 300 umol/s"
</t>
  </si>
  <si>
    <t xml:space="preserve">"19:30:59 Lamp: ParIn -&gt;  1250 uml"
</t>
  </si>
  <si>
    <t>19:30:36</t>
  </si>
  <si>
    <t xml:space="preserve">"19:30:59 Flow: Fixed -&gt; 300 umol/s"
</t>
  </si>
  <si>
    <t xml:space="preserve">"19:27:35 Lamp: ParIn -&gt;  1000 uml"
</t>
  </si>
  <si>
    <t>19:27:12</t>
  </si>
  <si>
    <t xml:space="preserve">"19:27:35 Flow: Fixed -&gt; 300 umol/s"
</t>
  </si>
  <si>
    <t xml:space="preserve">"19:24:11 Lamp: ParIn -&gt;  750 uml"
</t>
  </si>
  <si>
    <t>19:23:48</t>
  </si>
  <si>
    <t xml:space="preserve">"19:24:11 Flow: Fixed -&gt; 300 umol/s"
</t>
  </si>
  <si>
    <t xml:space="preserve">"19:20:47 Lamp: ParIn -&gt;  500 uml"
</t>
  </si>
  <si>
    <t>19:20:24</t>
  </si>
  <si>
    <t xml:space="preserve">"19:20:47 Flow: Fixed -&gt; 300 umol/s"
</t>
  </si>
  <si>
    <t xml:space="preserve">"19:17:23 Lamp: ParIn -&gt;  300 uml"
</t>
  </si>
  <si>
    <t>19:17:00</t>
  </si>
  <si>
    <t xml:space="preserve">"19:17:23 Flow: Fixed -&gt; 300 umol/s"
</t>
  </si>
  <si>
    <t xml:space="preserve">"19:13:59 Lamp: ParIn -&gt;  150 uml"
</t>
  </si>
  <si>
    <t>19:13:36</t>
  </si>
  <si>
    <t xml:space="preserve">"19:13:58 Flow: Fixed -&gt; 300 umol/s"
</t>
  </si>
  <si>
    <t xml:space="preserve">"19:10:35 Lamp: ParIn -&gt;  100 uml"
</t>
  </si>
  <si>
    <t>19:10:12</t>
  </si>
  <si>
    <t xml:space="preserve">"19:10:35 Flow: Fixed -&gt; 300 umol/s"
</t>
  </si>
  <si>
    <t xml:space="preserve">"19:07:11 Lamp: ParIn -&gt;  50 uml"
</t>
  </si>
  <si>
    <t>19:06:48</t>
  </si>
  <si>
    <t xml:space="preserve">"19:07:11 Flow: Fixed -&gt; 300 umol/s"
</t>
  </si>
  <si>
    <t xml:space="preserve">"19:03:47 Lamp: ParIn -&gt;  25 uml"
</t>
  </si>
  <si>
    <t>19:03:24</t>
  </si>
  <si>
    <t xml:space="preserve">"19:03:47 Flow: Fixed -&gt; 300 umol/s"
</t>
  </si>
  <si>
    <t xml:space="preserve">"19:00:23 Lamp: ParIn -&gt;  0 uml"
</t>
  </si>
  <si>
    <t xml:space="preserve">"19:00:23 Flow: Fixed -&gt; 300 umol/s"
</t>
  </si>
  <si>
    <t xml:space="preserve">"19:00:23 Coolers: Off"
</t>
  </si>
  <si>
    <t xml:space="preserve">"19:00:23 CO2 Mixer: CO2R -&gt; 400 uml"
</t>
  </si>
  <si>
    <t xml:space="preserve">"19:00:23 Lamp: Off"
</t>
  </si>
  <si>
    <t xml:space="preserve">"18:59:53 Launched AutoProg /User/Configs/AutoProgs/LightCurve2"
</t>
  </si>
  <si>
    <t>Wed Jul 29 2020 18:59:53</t>
  </si>
  <si>
    <t xml:space="preserve">"20:25:24 Flow: Fixed -&gt; 300 umol/s"
</t>
  </si>
  <si>
    <t xml:space="preserve">"20:25:24 Coolers: Off"
</t>
  </si>
  <si>
    <t xml:space="preserve">"20:25:24 CO2 Mixer: CO2R -&gt; 400 uml"
</t>
  </si>
  <si>
    <t xml:space="preserve">"20:25:24 Lamp: ParIn -&gt;  2000 uml"
</t>
  </si>
  <si>
    <t>20:25:01</t>
  </si>
  <si>
    <t xml:space="preserve">"20:22:00 Lamp: ParIn -&gt;  2000 uml"
</t>
  </si>
  <si>
    <t>20:21:37</t>
  </si>
  <si>
    <t xml:space="preserve">"20:22:00 Flow: Fixed -&gt; 300 umol/s"
</t>
  </si>
  <si>
    <t xml:space="preserve">"20:18:36 Lamp: ParIn -&gt;  1600 uml"
</t>
  </si>
  <si>
    <t>20:18:13</t>
  </si>
  <si>
    <t xml:space="preserve">"20:18:36 Flow: Fixed -&gt; 300 umol/s"
</t>
  </si>
  <si>
    <t xml:space="preserve">"20:15:12 Lamp: ParIn -&gt;  1250 uml"
</t>
  </si>
  <si>
    <t>20:14:49</t>
  </si>
  <si>
    <t xml:space="preserve">"20:15:12 Flow: Fixed -&gt; 300 umol/s"
</t>
  </si>
  <si>
    <t xml:space="preserve">"20:11:48 Lamp: ParIn -&gt;  1000 uml"
</t>
  </si>
  <si>
    <t>20:11:25</t>
  </si>
  <si>
    <t xml:space="preserve">"20:11:48 Flow: Fixed -&gt; 300 umol/s"
</t>
  </si>
  <si>
    <t xml:space="preserve">"20:08:24 Lamp: ParIn -&gt;  750 uml"
</t>
  </si>
  <si>
    <t>20:08:01</t>
  </si>
  <si>
    <t xml:space="preserve">"20:08:24 Flow: Fixed -&gt; 300 umol/s"
</t>
  </si>
  <si>
    <t xml:space="preserve">"20:05:00 Lamp: ParIn -&gt;  500 uml"
</t>
  </si>
  <si>
    <t>20:04:37</t>
  </si>
  <si>
    <t xml:space="preserve">"20:05:00 Flow: Fixed -&gt; 300 umol/s"
</t>
  </si>
  <si>
    <t xml:space="preserve">"20:01:36 Lamp: ParIn -&gt;  300 uml"
</t>
  </si>
  <si>
    <t>20:01:13</t>
  </si>
  <si>
    <t xml:space="preserve">"20:01:36 Flow: Fixed -&gt; 300 umol/s"
</t>
  </si>
  <si>
    <t xml:space="preserve">"19:58:12 Lamp: ParIn -&gt;  150 uml"
</t>
  </si>
  <si>
    <t>19:57:49</t>
  </si>
  <si>
    <t xml:space="preserve">"19:58:12 Flow: Fixed -&gt; 300 umol/s"
</t>
  </si>
  <si>
    <t xml:space="preserve">"19:54:48 Lamp: ParIn -&gt;  100 uml"
</t>
  </si>
  <si>
    <t>19:54:25</t>
  </si>
  <si>
    <t xml:space="preserve">"19:54:48 Flow: Fixed -&gt; 300 umol/s"
</t>
  </si>
  <si>
    <t xml:space="preserve">"19:51:24 Lamp: ParIn -&gt;  50 uml"
</t>
  </si>
  <si>
    <t>19:51:01</t>
  </si>
  <si>
    <t xml:space="preserve">"19:51:24 Flow: Fixed -&gt; 300 umol/s"
</t>
  </si>
  <si>
    <t xml:space="preserve">"19:48:00 Lamp: ParIn -&gt;  25 uml"
</t>
  </si>
  <si>
    <t>19:47:36</t>
  </si>
  <si>
    <t xml:space="preserve">"19:47:59 Flow: Fixed -&gt; 300 umol/s"
</t>
  </si>
  <si>
    <t xml:space="preserve">"19:44:35 Lamp: ParIn -&gt;  0 uml"
</t>
  </si>
  <si>
    <t xml:space="preserve">"19:44:35 Flow: Fixed -&gt; 300 umol/s"
</t>
  </si>
  <si>
    <t xml:space="preserve">"19:44:35 Coolers: Off"
</t>
  </si>
  <si>
    <t xml:space="preserve">"19:44:35 CO2 Mixer: CO2R -&gt; 400 uml"
</t>
  </si>
  <si>
    <t xml:space="preserve">"19:44:35 Lamp: Off"
</t>
  </si>
  <si>
    <t xml:space="preserve">"19:43:27 Launched AutoProg /User/Configs/AutoProgs/LightCurve2"
</t>
  </si>
  <si>
    <t>Wed Jul 29 2020 19:43:27</t>
  </si>
  <si>
    <t xml:space="preserve">"19:02:02 Flow: Fixed -&gt; 300 umol/s"
</t>
  </si>
  <si>
    <t xml:space="preserve">"19:02:02 Coolers: Off"
</t>
  </si>
  <si>
    <t xml:space="preserve">"19:02:02 CO2 Mixer: CO2R -&gt; 400 uml"
</t>
  </si>
  <si>
    <t xml:space="preserve">"19:02:01 Lamp: ParIn -&gt;  2000 uml"
</t>
  </si>
  <si>
    <t>19:01:40</t>
  </si>
  <si>
    <t xml:space="preserve">"19:02:01 Flow: Fixed -&gt; 300 umol/s"
</t>
  </si>
  <si>
    <t xml:space="preserve">"18:58:39 Lamp: ParIn -&gt;  2000 uml"
</t>
  </si>
  <si>
    <t>18:58:17</t>
  </si>
  <si>
    <t xml:space="preserve">"18:58:39 Flow: Fixed -&gt; 300 umol/s"
</t>
  </si>
  <si>
    <t xml:space="preserve">"18:55:16 Lamp: ParIn -&gt;  1600 uml"
</t>
  </si>
  <si>
    <t>18:54:54</t>
  </si>
  <si>
    <t xml:space="preserve">"18:55:16 Flow: Fixed -&gt; 300 umol/s"
</t>
  </si>
  <si>
    <t xml:space="preserve">"18:51:53 Lamp: ParIn -&gt;  1250 uml"
</t>
  </si>
  <si>
    <t>18:51:31</t>
  </si>
  <si>
    <t xml:space="preserve">"18:51:53 Flow: Fixed -&gt; 300 umol/s"
</t>
  </si>
  <si>
    <t xml:space="preserve">"18:48:30 Lamp: ParIn -&gt;  1000 uml"
</t>
  </si>
  <si>
    <t>18:48:08</t>
  </si>
  <si>
    <t xml:space="preserve">"18:48:30 Flow: Fixed -&gt; 300 umol/s"
</t>
  </si>
  <si>
    <t xml:space="preserve">"18:45:07 Lamp: ParIn -&gt;  750 uml"
</t>
  </si>
  <si>
    <t>18:44:44</t>
  </si>
  <si>
    <t xml:space="preserve">"18:45:06 Flow: Fixed -&gt; 300 umol/s"
</t>
  </si>
  <si>
    <t xml:space="preserve">"18:41:42 Lamp: ParIn -&gt;  500 uml"
</t>
  </si>
  <si>
    <t>18:41:20</t>
  </si>
  <si>
    <t xml:space="preserve">"18:41:42 Flow: Fixed -&gt; 300 umol/s"
</t>
  </si>
  <si>
    <t xml:space="preserve">"18:38:19 Lamp: ParIn -&gt;  300 uml"
</t>
  </si>
  <si>
    <t>18:37:56</t>
  </si>
  <si>
    <t xml:space="preserve">"18:38:19 Flow: Fixed -&gt; 300 umol/s"
</t>
  </si>
  <si>
    <t xml:space="preserve">"18:34:55 Lamp: ParIn -&gt;  150 uml"
</t>
  </si>
  <si>
    <t>18:34:32</t>
  </si>
  <si>
    <t xml:space="preserve">"18:34:54 Flow: Fixed -&gt; 300 umol/s"
</t>
  </si>
  <si>
    <t xml:space="preserve">"18:31:31 Lamp: ParIn -&gt;  100 uml"
</t>
  </si>
  <si>
    <t>18:31:09</t>
  </si>
  <si>
    <t xml:space="preserve">"18:31:31 Flow: Fixed -&gt; 300 umol/s"
</t>
  </si>
  <si>
    <t xml:space="preserve">"18:28:08 Lamp: ParIn -&gt;  50 uml"
</t>
  </si>
  <si>
    <t>18:27:46</t>
  </si>
  <si>
    <t xml:space="preserve">"18:28:08 Flow: Fixed -&gt; 300 umol/s"
</t>
  </si>
  <si>
    <t xml:space="preserve">"18:24:45 Lamp: ParIn -&gt;  25 uml"
</t>
  </si>
  <si>
    <t>18:24:22</t>
  </si>
  <si>
    <t xml:space="preserve">"18:24:45 Flow: Fixed -&gt; 300 umol/s"
</t>
  </si>
  <si>
    <t xml:space="preserve">"18:21:21 Lamp: ParIn -&gt;  0 uml"
</t>
  </si>
  <si>
    <t xml:space="preserve">"18:21:21 Flow: Fixed -&gt; 300 umol/s"
</t>
  </si>
  <si>
    <t xml:space="preserve">"18:21:21 Coolers: Off"
</t>
  </si>
  <si>
    <t xml:space="preserve">"18:21:21 CO2 Mixer: CO2R -&gt; 400 uml"
</t>
  </si>
  <si>
    <t xml:space="preserve">"18:21:21 Lamp: Off"
</t>
  </si>
  <si>
    <t xml:space="preserve">"18:20:39 Launched AutoProg /User/Configs/AutoProgs/LightCurve2"
</t>
  </si>
  <si>
    <t>Fri Jul 31 2020 18:20:39</t>
  </si>
  <si>
    <t xml:space="preserve">"17:02:39 Flow: Fixed -&gt; 300 umol/s"
</t>
  </si>
  <si>
    <t xml:space="preserve">"17:02:39 Coolers: Off"
</t>
  </si>
  <si>
    <t xml:space="preserve">"17:02:39 CO2 Mixer: CO2R -&gt; 400 uml"
</t>
  </si>
  <si>
    <t xml:space="preserve">"17:02:39 Lamp: ParIn -&gt;  2000 uml"
</t>
  </si>
  <si>
    <t>17:02:08</t>
  </si>
  <si>
    <t xml:space="preserve">"17:02:38 Flow: Fixed -&gt; 300 umol/s"
</t>
  </si>
  <si>
    <t xml:space="preserve">"16:59:07 Lamp: ParIn -&gt;  2000 uml"
</t>
  </si>
  <si>
    <t>16:58:38</t>
  </si>
  <si>
    <t xml:space="preserve">"16:59:07 Flow: Fixed -&gt; 300 umol/s"
</t>
  </si>
  <si>
    <t xml:space="preserve">"16:55:37 Lamp: ParIn -&gt;  1600 uml"
</t>
  </si>
  <si>
    <t>16:55:08</t>
  </si>
  <si>
    <t xml:space="preserve">"16:55:37 Flow: Fixed -&gt; 300 umol/s"
</t>
  </si>
  <si>
    <t xml:space="preserve">"16:52:07 Lamp: ParIn -&gt;  1250 uml"
</t>
  </si>
  <si>
    <t>16:51:39</t>
  </si>
  <si>
    <t xml:space="preserve">"16:52:07 Flow: Fixed -&gt; 300 umol/s"
</t>
  </si>
  <si>
    <t xml:space="preserve">"16:48:38 Lamp: ParIn -&gt;  1000 uml"
</t>
  </si>
  <si>
    <t xml:space="preserve">"16:48:37 Flow: Fixed -&gt; 300 umol/s"
</t>
  </si>
  <si>
    <t xml:space="preserve">"16:45:09 Lamp: ParIn -&gt;  750 uml"
</t>
  </si>
  <si>
    <t>16:44:43</t>
  </si>
  <si>
    <t xml:space="preserve">"16:41:42 Lamp: ParIn -&gt;  500 uml"
</t>
  </si>
  <si>
    <t>16:41:15</t>
  </si>
  <si>
    <t xml:space="preserve">"16:41:42 Flow: Fixed -&gt; 300 umol/s"
</t>
  </si>
  <si>
    <t xml:space="preserve">"16:38:14 Lamp: ParIn -&gt;  300 uml"
</t>
  </si>
  <si>
    <t>16:37:48</t>
  </si>
  <si>
    <t xml:space="preserve">"16:38:14 Flow: Fixed -&gt; 300 umol/s"
</t>
  </si>
  <si>
    <t xml:space="preserve">"16:34:47 Lamp: ParIn -&gt;  150 uml"
</t>
  </si>
  <si>
    <t>16:34:21</t>
  </si>
  <si>
    <t xml:space="preserve">"16:34:47 Flow: Fixed -&gt; 300 umol/s"
</t>
  </si>
  <si>
    <t xml:space="preserve">"16:31:20 Lamp: ParIn -&gt;  100 uml"
</t>
  </si>
  <si>
    <t>16:30:54</t>
  </si>
  <si>
    <t xml:space="preserve">"16:31:20 Flow: Fixed -&gt; 300 umol/s"
</t>
  </si>
  <si>
    <t xml:space="preserve">"16:27:53 Lamp: ParIn -&gt;  50 uml"
</t>
  </si>
  <si>
    <t>16:27:27</t>
  </si>
  <si>
    <t xml:space="preserve">"16:27:53 Flow: Fixed -&gt; 300 umol/s"
</t>
  </si>
  <si>
    <t xml:space="preserve">"16:24:26 Lamp: ParIn -&gt;  25 uml"
</t>
  </si>
  <si>
    <t>16:23:59</t>
  </si>
  <si>
    <t xml:space="preserve">"16:24:26 Flow: Fixed -&gt; 300 umol/s"
</t>
  </si>
  <si>
    <t xml:space="preserve">"16:20:58 Lamp: ParIn -&gt;  0 uml"
</t>
  </si>
  <si>
    <t xml:space="preserve">"16:20:57 Flow: Fixed -&gt; 300 umol/s"
</t>
  </si>
  <si>
    <t xml:space="preserve">"16:20:57 Coolers: Off"
</t>
  </si>
  <si>
    <t xml:space="preserve">"16:20:57 CO2 Mixer: CO2R -&gt; 400 uml"
</t>
  </si>
  <si>
    <t xml:space="preserve">"16:20:57 Lamp: Off"
</t>
  </si>
  <si>
    <t xml:space="preserve">"16:18:44 Launched AutoProg /User/Configs/AutoProgs/LightCurve2"
</t>
  </si>
  <si>
    <t>Fri Jul 31 2020 16:18:44</t>
  </si>
  <si>
    <t xml:space="preserve">"16:16:10 Flow: Fixed -&gt; 300 umol/s"
</t>
  </si>
  <si>
    <t xml:space="preserve">"16:16:10 Coolers: Off"
</t>
  </si>
  <si>
    <t xml:space="preserve">"16:16:10 CO2 Mixer: CO2R -&gt; 400 uml"
</t>
  </si>
  <si>
    <t xml:space="preserve">"16:16:10 Lamp: ParIn -&gt;  2000 uml"
</t>
  </si>
  <si>
    <t>16:15:44</t>
  </si>
  <si>
    <t xml:space="preserve">"16:12:43 Lamp: ParIn -&gt;  2000 uml"
</t>
  </si>
  <si>
    <t xml:space="preserve">"16:12:42 Flow: Fixed -&gt; 300 umol/s"
</t>
  </si>
  <si>
    <t xml:space="preserve">"16:09:16 Lamp: ParIn -&gt;  1600 uml"
</t>
  </si>
  <si>
    <t>16:08:51</t>
  </si>
  <si>
    <t xml:space="preserve">"16:05:50 Lamp: ParIn -&gt;  1250 uml"
</t>
  </si>
  <si>
    <t>16:05:25</t>
  </si>
  <si>
    <t xml:space="preserve">"16:05:50 Flow: Fixed -&gt; 300 umol/s"
</t>
  </si>
  <si>
    <t xml:space="preserve">"16:02:24 Lamp: ParIn -&gt;  1000 uml"
</t>
  </si>
  <si>
    <t>16:01:59</t>
  </si>
  <si>
    <t xml:space="preserve">"16:02:23 Flow: Fixed -&gt; 300 umol/s"
</t>
  </si>
  <si>
    <t xml:space="preserve">"15:58:58 Lamp: ParIn -&gt;  750 uml"
</t>
  </si>
  <si>
    <t>15:58:34</t>
  </si>
  <si>
    <t xml:space="preserve">"15:58:58 Flow: Fixed -&gt; 300 umol/s"
</t>
  </si>
  <si>
    <t xml:space="preserve">"15:55:33 Lamp: ParIn -&gt;  500 uml"
</t>
  </si>
  <si>
    <t>15:55:08</t>
  </si>
  <si>
    <t xml:space="preserve">"15:55:33 Flow: Fixed -&gt; 300 umol/s"
</t>
  </si>
  <si>
    <t xml:space="preserve">"15:52:07 Lamp: ParIn -&gt;  300 uml"
</t>
  </si>
  <si>
    <t>15:51:42</t>
  </si>
  <si>
    <t xml:space="preserve">"15:52:06 Flow: Fixed -&gt; 300 umol/s"
</t>
  </si>
  <si>
    <t xml:space="preserve">"15:48:41 Lamp: ParIn -&gt;  150 uml"
</t>
  </si>
  <si>
    <t>15:48:16</t>
  </si>
  <si>
    <t xml:space="preserve">"15:48:41 Flow: Fixed -&gt; 300 umol/s"
</t>
  </si>
  <si>
    <t xml:space="preserve">"15:45:15 Lamp: ParIn -&gt;  100 uml"
</t>
  </si>
  <si>
    <t>15:44:50</t>
  </si>
  <si>
    <t xml:space="preserve">"15:45:15 Flow: Fixed -&gt; 300 umol/s"
</t>
  </si>
  <si>
    <t xml:space="preserve">"15:41:49 Lamp: ParIn -&gt;  50 uml"
</t>
  </si>
  <si>
    <t>15:41:24</t>
  </si>
  <si>
    <t xml:space="preserve">"15:41:48 Flow: Fixed -&gt; 300 umol/s"
</t>
  </si>
  <si>
    <t xml:space="preserve">"15:38:23 Lamp: ParIn -&gt;  25 uml"
</t>
  </si>
  <si>
    <t>15:37:59</t>
  </si>
  <si>
    <t xml:space="preserve">"15:38:23 Flow: Fixed -&gt; 300 umol/s"
</t>
  </si>
  <si>
    <t xml:space="preserve">"15:34:58 Lamp: ParIn -&gt;  0 uml"
</t>
  </si>
  <si>
    <t xml:space="preserve">"15:34:57 Flow: Fixed -&gt; 300 umol/s"
</t>
  </si>
  <si>
    <t xml:space="preserve">"15:34:57 Coolers: Off"
</t>
  </si>
  <si>
    <t xml:space="preserve">"15:34:57 CO2 Mixer: CO2R -&gt; 400 uml"
</t>
  </si>
  <si>
    <t xml:space="preserve">"15:34:57 Lamp: Off"
</t>
  </si>
  <si>
    <t xml:space="preserve">"15:33:22 Launched AutoProg /User/Configs/AutoProgs/LightCurve2"
</t>
  </si>
  <si>
    <t>Fri Jul 31 2020 15:33:22</t>
  </si>
  <si>
    <t xml:space="preserve">"13:42:54 Flow: Fixed -&gt; 300 umol/s"
</t>
  </si>
  <si>
    <t xml:space="preserve">"13:42:54 Coolers: Off"
</t>
  </si>
  <si>
    <t xml:space="preserve">"13:42:54 CO2 Mixer: CO2R -&gt; 400 uml"
</t>
  </si>
  <si>
    <t xml:space="preserve">"13:42:54 Lamp: ParIn -&gt;  2000 uml"
</t>
  </si>
  <si>
    <t>13:42:31</t>
  </si>
  <si>
    <t xml:space="preserve">"13:39:30 Lamp: ParIn -&gt;  2000 uml"
</t>
  </si>
  <si>
    <t>13:39:07</t>
  </si>
  <si>
    <t xml:space="preserve">"13:39:30 Flow: Fixed -&gt; 300 umol/s"
</t>
  </si>
  <si>
    <t xml:space="preserve">"13:36:06 Lamp: ParIn -&gt;  1600 uml"
</t>
  </si>
  <si>
    <t>13:35:43</t>
  </si>
  <si>
    <t xml:space="preserve">"13:36:06 Flow: Fixed -&gt; 300 umol/s"
</t>
  </si>
  <si>
    <t xml:space="preserve">"13:32:42 Lamp: ParIn -&gt;  1250 uml"
</t>
  </si>
  <si>
    <t>13:32:19</t>
  </si>
  <si>
    <t xml:space="preserve">"13:32:42 Flow: Fixed -&gt; 300 umol/s"
</t>
  </si>
  <si>
    <t xml:space="preserve">"13:29:18 Lamp: ParIn -&gt;  1000 uml"
</t>
  </si>
  <si>
    <t>13:28:55</t>
  </si>
  <si>
    <t xml:space="preserve">"13:29:18 Flow: Fixed -&gt; 300 umol/s"
</t>
  </si>
  <si>
    <t xml:space="preserve">"13:25:54 Lamp: ParIn -&gt;  750 uml"
</t>
  </si>
  <si>
    <t>13:25:31</t>
  </si>
  <si>
    <t xml:space="preserve">"13:25:54 Flow: Fixed -&gt; 300 umol/s"
</t>
  </si>
  <si>
    <t xml:space="preserve">"13:22:30 Lamp: ParIn -&gt;  500 uml"
</t>
  </si>
  <si>
    <t>13:22:07</t>
  </si>
  <si>
    <t xml:space="preserve">"13:22:30 Flow: Fixed -&gt; 300 umol/s"
</t>
  </si>
  <si>
    <t xml:space="preserve">"13:19:06 Lamp: ParIn -&gt;  300 uml"
</t>
  </si>
  <si>
    <t>13:18:43</t>
  </si>
  <si>
    <t xml:space="preserve">"13:19:06 Flow: Fixed -&gt; 300 umol/s"
</t>
  </si>
  <si>
    <t xml:space="preserve">"13:15:42 Lamp: ParIn -&gt;  150 uml"
</t>
  </si>
  <si>
    <t>13:15:20</t>
  </si>
  <si>
    <t xml:space="preserve">"13:15:42 Flow: Fixed -&gt; 300 umol/s"
</t>
  </si>
  <si>
    <t xml:space="preserve">"13:12:19 Lamp: ParIn -&gt;  100 uml"
</t>
  </si>
  <si>
    <t>13:11:56</t>
  </si>
  <si>
    <t xml:space="preserve">"13:12:19 Flow: Fixed -&gt; 300 umol/s"
</t>
  </si>
  <si>
    <t xml:space="preserve">"13:08:55 Lamp: ParIn -&gt;  50 uml"
</t>
  </si>
  <si>
    <t>13:08:33</t>
  </si>
  <si>
    <t xml:space="preserve">"13:08:55 Flow: Fixed -&gt; 300 umol/s"
</t>
  </si>
  <si>
    <t xml:space="preserve">"13:05:32 Lamp: ParIn -&gt;  25 uml"
</t>
  </si>
  <si>
    <t>13:05:09</t>
  </si>
  <si>
    <t xml:space="preserve">"13:05:32 Flow: Fixed -&gt; 300 umol/s"
</t>
  </si>
  <si>
    <t xml:space="preserve">"13:02:08 Lamp: ParIn -&gt;  0 uml"
</t>
  </si>
  <si>
    <t xml:space="preserve">"13:02:08 Flow: Fixed -&gt; 300 umol/s"
</t>
  </si>
  <si>
    <t xml:space="preserve">"13:02:08 Coolers: Off"
</t>
  </si>
  <si>
    <t xml:space="preserve">"13:02:08 CO2 Mixer: CO2R -&gt; 400 uml"
</t>
  </si>
  <si>
    <t xml:space="preserve">"13:02:08 Lamp: Off"
</t>
  </si>
  <si>
    <t xml:space="preserve">"13:02:05 Launched AutoProg /User/Configs/AutoProgs/LightCurve2"
</t>
  </si>
  <si>
    <t>Sat Aug  1 2020 13:02:05</t>
  </si>
  <si>
    <t xml:space="preserve">"20:13:49 Flow: Fixed -&gt; 300 umol/s"
</t>
  </si>
  <si>
    <t xml:space="preserve">"20:13:49 Coolers: Off"
</t>
  </si>
  <si>
    <t xml:space="preserve">"20:13:49 CO2 Mixer: CO2R -&gt; 400 uml"
</t>
  </si>
  <si>
    <t xml:space="preserve">"20:13:49 Lamp: ParIn -&gt;  2000 uml"
</t>
  </si>
  <si>
    <t>20:13:27</t>
  </si>
  <si>
    <t xml:space="preserve">"20:10:26 Lamp: ParIn -&gt;  2000 uml"
</t>
  </si>
  <si>
    <t>20:10:04</t>
  </si>
  <si>
    <t xml:space="preserve">"20:10:26 Flow: Fixed -&gt; 300 umol/s"
</t>
  </si>
  <si>
    <t xml:space="preserve">"20:07:03 Lamp: ParIn -&gt;  1600 uml"
</t>
  </si>
  <si>
    <t>20:06:41</t>
  </si>
  <si>
    <t xml:space="preserve">"20:07:03 Flow: Fixed -&gt; 300 umol/s"
</t>
  </si>
  <si>
    <t xml:space="preserve">"20:03:40 Lamp: ParIn -&gt;  1250 uml"
</t>
  </si>
  <si>
    <t>20:03:18</t>
  </si>
  <si>
    <t xml:space="preserve">"20:03:40 Flow: Fixed -&gt; 300 umol/s"
</t>
  </si>
  <si>
    <t xml:space="preserve">"20:00:17 Lamp: ParIn -&gt;  1000 uml"
</t>
  </si>
  <si>
    <t>19:59:55</t>
  </si>
  <si>
    <t xml:space="preserve">"20:00:17 Flow: Fixed -&gt; 300 umol/s"
</t>
  </si>
  <si>
    <t xml:space="preserve">"19:56:53 Lamp: ParIn -&gt;  750 uml"
</t>
  </si>
  <si>
    <t xml:space="preserve">"19:53:30 Lamp: ParIn -&gt;  500 uml"
</t>
  </si>
  <si>
    <t xml:space="preserve">"19:50:07 Lamp: ParIn -&gt;  300 uml"
</t>
  </si>
  <si>
    <t>19:49:44</t>
  </si>
  <si>
    <t xml:space="preserve">"19:50:07 Flow: Fixed -&gt; 300 umol/s"
</t>
  </si>
  <si>
    <t xml:space="preserve">"19:46:43 Lamp: ParIn -&gt;  150 uml"
</t>
  </si>
  <si>
    <t>19:46:20</t>
  </si>
  <si>
    <t xml:space="preserve">"19:46:43 Flow: Fixed -&gt; 300 umol/s"
</t>
  </si>
  <si>
    <t xml:space="preserve">"19:43:19 Lamp: ParIn -&gt;  100 uml"
</t>
  </si>
  <si>
    <t>19:42:56</t>
  </si>
  <si>
    <t xml:space="preserve">"19:43:19 Flow: Fixed -&gt; 300 umol/s"
</t>
  </si>
  <si>
    <t xml:space="preserve">"19:39:55 Lamp: ParIn -&gt;  50 uml"
</t>
  </si>
  <si>
    <t>19:39:32</t>
  </si>
  <si>
    <t xml:space="preserve">"19:39:55 Flow: Fixed -&gt; 300 umol/s"
</t>
  </si>
  <si>
    <t xml:space="preserve">"19:36:31 Lamp: ParIn -&gt;  25 uml"
</t>
  </si>
  <si>
    <t xml:space="preserve">"19:36:31 Flow: Fixed -&gt; 300 umol/s"
</t>
  </si>
  <si>
    <t xml:space="preserve">"19:33:07 Lamp: ParIn -&gt;  0 uml"
</t>
  </si>
  <si>
    <t xml:space="preserve">"19:33:07 Coolers: Off"
</t>
  </si>
  <si>
    <t xml:space="preserve">"19:33:07 CO2 Mixer: CO2R -&gt; 400 uml"
</t>
  </si>
  <si>
    <t xml:space="preserve">"19:33:07 Lamp: Off"
</t>
  </si>
  <si>
    <t xml:space="preserve">"19:32:09 Launched AutoProg /User/Configs/AutoProgs/LightCurve2"
</t>
  </si>
  <si>
    <t>Fri Jul 31 2020 19:32:09</t>
  </si>
  <si>
    <t xml:space="preserve">"15:42:55 Flow: Fixed -&gt; 300 umol/s"
</t>
  </si>
  <si>
    <t xml:space="preserve">"15:42:55 Coolers: Off"
</t>
  </si>
  <si>
    <t xml:space="preserve">"15:42:55 CO2 Mixer: CO2R -&gt; 400 uml"
</t>
  </si>
  <si>
    <t xml:space="preserve">"15:42:55 Lamp: ParIn -&gt;  2000 uml"
</t>
  </si>
  <si>
    <t>15:42:32</t>
  </si>
  <si>
    <t xml:space="preserve">"15:42:54 Flow: Fixed -&gt; 300 umol/s"
</t>
  </si>
  <si>
    <t xml:space="preserve">"15:39:31 Lamp: ParIn -&gt;  2000 uml"
</t>
  </si>
  <si>
    <t>15:39:08</t>
  </si>
  <si>
    <t xml:space="preserve">"15:39:31 Flow: Fixed -&gt; 300 umol/s"
</t>
  </si>
  <si>
    <t xml:space="preserve">"15:36:07 Lamp: ParIn -&gt;  1600 uml"
</t>
  </si>
  <si>
    <t>15:35:44</t>
  </si>
  <si>
    <t xml:space="preserve">"15:36:07 Flow: Fixed -&gt; 300 umol/s"
</t>
  </si>
  <si>
    <t xml:space="preserve">"15:32:43 Lamp: ParIn -&gt;  1250 uml"
</t>
  </si>
  <si>
    <t>15:32:19</t>
  </si>
  <si>
    <t xml:space="preserve">"15:32:42 Flow: Fixed -&gt; 300 umol/s"
</t>
  </si>
  <si>
    <t xml:space="preserve">"15:29:18 Lamp: ParIn -&gt;  1000 uml"
</t>
  </si>
  <si>
    <t>15:28:54</t>
  </si>
  <si>
    <t xml:space="preserve">"15:29:18 Flow: Fixed -&gt; 300 umol/s"
</t>
  </si>
  <si>
    <t xml:space="preserve">"15:25:53 Lamp: ParIn -&gt;  750 uml"
</t>
  </si>
  <si>
    <t>15:25:28</t>
  </si>
  <si>
    <t xml:space="preserve">"15:25:53 Flow: Fixed -&gt; 300 umol/s"
</t>
  </si>
  <si>
    <t xml:space="preserve">"15:22:27 Lamp: ParIn -&gt;  500 uml"
</t>
  </si>
  <si>
    <t>15:22:02</t>
  </si>
  <si>
    <t xml:space="preserve">"15:22:26 Flow: Fixed -&gt; 300 umol/s"
</t>
  </si>
  <si>
    <t xml:space="preserve">"15:19:01 Lamp: ParIn -&gt;  300 uml"
</t>
  </si>
  <si>
    <t>15:18:36</t>
  </si>
  <si>
    <t xml:space="preserve">"15:19:01 Flow: Fixed -&gt; 300 umol/s"
</t>
  </si>
  <si>
    <t xml:space="preserve">"15:15:35 Lamp: ParIn -&gt;  150 uml"
</t>
  </si>
  <si>
    <t>15:15:10</t>
  </si>
  <si>
    <t xml:space="preserve">"15:15:35 Flow: Fixed -&gt; 300 umol/s"
</t>
  </si>
  <si>
    <t xml:space="preserve">"15:12:09 Lamp: ParIn -&gt;  100 uml"
</t>
  </si>
  <si>
    <t>15:11:43</t>
  </si>
  <si>
    <t xml:space="preserve">"15:12:08 Flow: Fixed -&gt; 300 umol/s"
</t>
  </si>
  <si>
    <t xml:space="preserve">"15:08:42 Lamp: ParIn -&gt;  50 uml"
</t>
  </si>
  <si>
    <t>15:08:17</t>
  </si>
  <si>
    <t xml:space="preserve">"15:08:42 Flow: Fixed -&gt; 300 umol/s"
</t>
  </si>
  <si>
    <t xml:space="preserve">"15:05:16 Lamp: ParIn -&gt;  25 uml"
</t>
  </si>
  <si>
    <t>15:04:49</t>
  </si>
  <si>
    <t xml:space="preserve">"15:05:16 Flow: Fixed -&gt; 300 umol/s"
</t>
  </si>
  <si>
    <t xml:space="preserve">"15:01:48 Lamp: ParIn -&gt;  0 uml"
</t>
  </si>
  <si>
    <t xml:space="preserve">"15:01:48 Flow: Fixed -&gt; 300 umol/s"
</t>
  </si>
  <si>
    <t xml:space="preserve">"15:01:48 Coolers: Off"
</t>
  </si>
  <si>
    <t xml:space="preserve">"15:01:48 CO2 Mixer: CO2R -&gt; 400 uml"
</t>
  </si>
  <si>
    <t xml:space="preserve">"15:01:47 Lamp: Off"
</t>
  </si>
  <si>
    <t xml:space="preserve">"15:01:01 Launched AutoProg /User/Configs/AutoProgs/LightCurve2"
</t>
  </si>
  <si>
    <t>Sun Aug  2 2020 15:01:01</t>
  </si>
  <si>
    <t xml:space="preserve">"15:23:51 Flow: Fixed -&gt; 300 umol/s"
</t>
  </si>
  <si>
    <t xml:space="preserve">"15:23:51 Coolers: Off"
</t>
  </si>
  <si>
    <t xml:space="preserve">"15:23:51 CO2 Mixer: CO2R -&gt; 400 uml"
</t>
  </si>
  <si>
    <t xml:space="preserve">"15:23:51 Lamp: ParIn -&gt;  2000 uml"
</t>
  </si>
  <si>
    <t>15:23:29</t>
  </si>
  <si>
    <t xml:space="preserve">"15:20:28 Lamp: ParIn -&gt;  2000 uml"
</t>
  </si>
  <si>
    <t>15:20:05</t>
  </si>
  <si>
    <t xml:space="preserve">"15:20:28 Flow: Fixed -&gt; 300 umol/s"
</t>
  </si>
  <si>
    <t xml:space="preserve">"15:17:04 Lamp: ParIn -&gt;  1600 uml"
</t>
  </si>
  <si>
    <t>15:16:41</t>
  </si>
  <si>
    <t xml:space="preserve">"15:17:03 Flow: Fixed -&gt; 300 umol/s"
</t>
  </si>
  <si>
    <t xml:space="preserve">"15:13:39 Lamp: ParIn -&gt;  1250 uml"
</t>
  </si>
  <si>
    <t>15:13:17</t>
  </si>
  <si>
    <t xml:space="preserve">"15:13:39 Flow: Fixed -&gt; 300 umol/s"
</t>
  </si>
  <si>
    <t xml:space="preserve">"15:10:16 Lamp: ParIn -&gt;  1000 uml"
</t>
  </si>
  <si>
    <t>15:09:53</t>
  </si>
  <si>
    <t xml:space="preserve">"15:10:16 Flow: Fixed -&gt; 300 umol/s"
</t>
  </si>
  <si>
    <t xml:space="preserve">"15:06:52 Lamp: ParIn -&gt;  750 uml"
</t>
  </si>
  <si>
    <t>15:06:29</t>
  </si>
  <si>
    <t xml:space="preserve">"15:06:52 Flow: Fixed -&gt; 300 umol/s"
</t>
  </si>
  <si>
    <t xml:space="preserve">"15:03:28 Lamp: ParIn -&gt;  500 uml"
</t>
  </si>
  <si>
    <t>15:03:05</t>
  </si>
  <si>
    <t xml:space="preserve">"15:03:28 Flow: Fixed -&gt; 300 umol/s"
</t>
  </si>
  <si>
    <t xml:space="preserve">"15:00:04 Lamp: ParIn -&gt;  300 uml"
</t>
  </si>
  <si>
    <t>14:59:41</t>
  </si>
  <si>
    <t xml:space="preserve">"15:00:04 Flow: Fixed -&gt; 300 umol/s"
</t>
  </si>
  <si>
    <t xml:space="preserve">"14:56:40 Lamp: ParIn -&gt;  150 uml"
</t>
  </si>
  <si>
    <t>14:56:17</t>
  </si>
  <si>
    <t xml:space="preserve">"14:56:40 Flow: Fixed -&gt; 300 umol/s"
</t>
  </si>
  <si>
    <t xml:space="preserve">"14:53:16 Lamp: ParIn -&gt;  100 uml"
</t>
  </si>
  <si>
    <t>14:52:52</t>
  </si>
  <si>
    <t xml:space="preserve">"14:53:16 Flow: Fixed -&gt; 300 umol/s"
</t>
  </si>
  <si>
    <t xml:space="preserve">"14:49:51 Lamp: ParIn -&gt;  50 uml"
</t>
  </si>
  <si>
    <t>14:49:28</t>
  </si>
  <si>
    <t xml:space="preserve">"14:49:51 Flow: Fixed -&gt; 300 umol/s"
</t>
  </si>
  <si>
    <t xml:space="preserve">"14:46:27 Lamp: ParIn -&gt;  25 uml"
</t>
  </si>
  <si>
    <t>14:46:03</t>
  </si>
  <si>
    <t xml:space="preserve">"14:46:26 Flow: Fixed -&gt; 300 umol/s"
</t>
  </si>
  <si>
    <t xml:space="preserve">"14:43:02 Lamp: ParIn -&gt;  0 uml"
</t>
  </si>
  <si>
    <t xml:space="preserve">"14:43:02 Flow: Fixed -&gt; 300 umol/s"
</t>
  </si>
  <si>
    <t xml:space="preserve">"14:43:02 Coolers: Off"
</t>
  </si>
  <si>
    <t xml:space="preserve">"14:43:02 CO2 Mixer: CO2R -&gt; 400 uml"
</t>
  </si>
  <si>
    <t xml:space="preserve">"14:43:01 Lamp: Off"
</t>
  </si>
  <si>
    <t xml:space="preserve">"14:41:07 Launched AutoProg /User/Configs/AutoProgs/LightCurve2"
</t>
  </si>
  <si>
    <t>Sun Aug  2 2020 14:41:07</t>
  </si>
  <si>
    <t xml:space="preserve">"20:37:42 Flow: Fixed -&gt; 300 umol/s"
</t>
  </si>
  <si>
    <t xml:space="preserve">"20:37:42 Coolers: Off"
</t>
  </si>
  <si>
    <t xml:space="preserve">"20:37:42 CO2 Mixer: CO2R -&gt; 400 uml"
</t>
  </si>
  <si>
    <t xml:space="preserve">"20:37:42 Lamp: ParIn -&gt;  2000 uml"
</t>
  </si>
  <si>
    <t>20:37:13</t>
  </si>
  <si>
    <t xml:space="preserve">"20:34:12 Lamp: ParIn -&gt;  2000 uml"
</t>
  </si>
  <si>
    <t>20:33:44</t>
  </si>
  <si>
    <t xml:space="preserve">"20:34:12 Flow: Fixed -&gt; 300 umol/s"
</t>
  </si>
  <si>
    <t xml:space="preserve">"20:30:43 Lamp: ParIn -&gt;  1600 uml"
</t>
  </si>
  <si>
    <t>20:30:16</t>
  </si>
  <si>
    <t xml:space="preserve">"20:30:42 Flow: Fixed -&gt; 300 umol/s"
</t>
  </si>
  <si>
    <t xml:space="preserve">"20:27:15 Lamp: ParIn -&gt;  1250 uml"
</t>
  </si>
  <si>
    <t>20:26:49</t>
  </si>
  <si>
    <t xml:space="preserve">"20:27:15 Flow: Fixed -&gt; 300 umol/s"
</t>
  </si>
  <si>
    <t xml:space="preserve">"20:23:48 Lamp: ParIn -&gt;  1000 uml"
</t>
  </si>
  <si>
    <t>20:23:22</t>
  </si>
  <si>
    <t xml:space="preserve">"20:23:48 Flow: Fixed -&gt; 300 umol/s"
</t>
  </si>
  <si>
    <t xml:space="preserve">"20:20:21 Lamp: ParIn -&gt;  750 uml"
</t>
  </si>
  <si>
    <t>20:19:56</t>
  </si>
  <si>
    <t xml:space="preserve">"20:20:21 Flow: Fixed -&gt; 300 umol/s"
</t>
  </si>
  <si>
    <t xml:space="preserve">"20:16:55 Lamp: ParIn -&gt;  500 uml"
</t>
  </si>
  <si>
    <t>20:16:30</t>
  </si>
  <si>
    <t xml:space="preserve">"20:16:54 Flow: Fixed -&gt; 300 umol/s"
</t>
  </si>
  <si>
    <t xml:space="preserve">"20:13:29 Lamp: ParIn -&gt;  300 uml"
</t>
  </si>
  <si>
    <t>20:13:05</t>
  </si>
  <si>
    <t xml:space="preserve">"20:13:29 Flow: Fixed -&gt; 300 umol/s"
</t>
  </si>
  <si>
    <t xml:space="preserve">"20:10:04 Lamp: ParIn -&gt;  150 uml"
</t>
  </si>
  <si>
    <t>20:09:39</t>
  </si>
  <si>
    <t xml:space="preserve">"20:10:04 Flow: Fixed -&gt; 300 umol/s"
</t>
  </si>
  <si>
    <t xml:space="preserve">"20:06:38 Lamp: ParIn -&gt;  100 uml"
</t>
  </si>
  <si>
    <t>20:06:13</t>
  </si>
  <si>
    <t xml:space="preserve">"20:06:37 Flow: Fixed -&gt; 300 umol/s"
</t>
  </si>
  <si>
    <t xml:space="preserve">"20:03:12 Lamp: ParIn -&gt;  50 uml"
</t>
  </si>
  <si>
    <t>20:02:48</t>
  </si>
  <si>
    <t xml:space="preserve">"20:03:12 Flow: Fixed -&gt; 300 umol/s"
</t>
  </si>
  <si>
    <t xml:space="preserve">"19:59:47 Lamp: ParIn -&gt;  25 uml"
</t>
  </si>
  <si>
    <t>19:59:22</t>
  </si>
  <si>
    <t xml:space="preserve">"19:59:47 Flow: Fixed -&gt; 300 umol/s"
</t>
  </si>
  <si>
    <t xml:space="preserve">"19:56:21 Lamp: ParIn -&gt;  0 uml"
</t>
  </si>
  <si>
    <t xml:space="preserve">"19:56:20 Flow: Fixed -&gt; 300 umol/s"
</t>
  </si>
  <si>
    <t xml:space="preserve">"19:56:20 Coolers: Off"
</t>
  </si>
  <si>
    <t xml:space="preserve">"19:56:20 CO2 Mixer: CO2R -&gt; 400 uml"
</t>
  </si>
  <si>
    <t xml:space="preserve">"19:56:20 Lamp: Off"
</t>
  </si>
  <si>
    <t xml:space="preserve">"19:55:43 Launched AutoProg /User/Configs/AutoProgs/LightCurve2"
</t>
  </si>
  <si>
    <t>Fri Jul 24 2020 19:55:43</t>
  </si>
  <si>
    <t xml:space="preserve">"19:06:18 Flow: Fixed -&gt; 300 umol/s"
</t>
  </si>
  <si>
    <t xml:space="preserve">"19:06:18 Coolers: Off"
</t>
  </si>
  <si>
    <t xml:space="preserve">"19:06:18 CO2 Mixer: CO2R -&gt; 400 uml"
</t>
  </si>
  <si>
    <t xml:space="preserve">"19:06:18 Lamp: ParIn -&gt;  2000 uml"
</t>
  </si>
  <si>
    <t>19:05:49</t>
  </si>
  <si>
    <t xml:space="preserve">"19:02:48 Lamp: ParIn -&gt;  2000 uml"
</t>
  </si>
  <si>
    <t>19:02:20</t>
  </si>
  <si>
    <t xml:space="preserve">"19:02:48 Flow: Fixed -&gt; 300 umol/s"
</t>
  </si>
  <si>
    <t xml:space="preserve">"18:59:19 Lamp: ParIn -&gt;  1600 uml"
</t>
  </si>
  <si>
    <t>18:58:52</t>
  </si>
  <si>
    <t xml:space="preserve">"18:59:19 Flow: Fixed -&gt; 300 umol/s"
</t>
  </si>
  <si>
    <t xml:space="preserve">"18:55:51 Lamp: ParIn -&gt;  1250 uml"
</t>
  </si>
  <si>
    <t>18:55:25</t>
  </si>
  <si>
    <t xml:space="preserve">"18:55:51 Flow: Fixed -&gt; 300 umol/s"
</t>
  </si>
  <si>
    <t xml:space="preserve">"18:52:24 Lamp: ParIn -&gt;  1000 uml"
</t>
  </si>
  <si>
    <t>18:51:59</t>
  </si>
  <si>
    <t xml:space="preserve">"18:52:24 Flow: Fixed -&gt; 300 umol/s"
</t>
  </si>
  <si>
    <t xml:space="preserve">"18:48:58 Lamp: ParIn -&gt;  750 uml"
</t>
  </si>
  <si>
    <t>18:48:33</t>
  </si>
  <si>
    <t xml:space="preserve">"18:48:58 Flow: Fixed -&gt; 300 umol/s"
</t>
  </si>
  <si>
    <t xml:space="preserve">"18:45:32 Lamp: ParIn -&gt;  500 uml"
</t>
  </si>
  <si>
    <t>18:45:07</t>
  </si>
  <si>
    <t xml:space="preserve">"18:45:32 Flow: Fixed -&gt; 300 umol/s"
</t>
  </si>
  <si>
    <t xml:space="preserve">"18:42:06 Lamp: ParIn -&gt;  300 uml"
</t>
  </si>
  <si>
    <t>18:41:41</t>
  </si>
  <si>
    <t xml:space="preserve">"18:42:05 Flow: Fixed -&gt; 300 umol/s"
</t>
  </si>
  <si>
    <t xml:space="preserve">"18:38:40 Lamp: ParIn -&gt;  150 uml"
</t>
  </si>
  <si>
    <t>18:38:16</t>
  </si>
  <si>
    <t xml:space="preserve">"18:38:40 Flow: Fixed -&gt; 300 umol/s"
</t>
  </si>
  <si>
    <t xml:space="preserve">"18:35:15 Lamp: ParIn -&gt;  100 uml"
</t>
  </si>
  <si>
    <t>18:34:51</t>
  </si>
  <si>
    <t xml:space="preserve">"18:35:15 Flow: Fixed -&gt; 300 umol/s"
</t>
  </si>
  <si>
    <t xml:space="preserve">"18:31:50 Lamp: ParIn -&gt;  50 uml"
</t>
  </si>
  <si>
    <t>18:31:25</t>
  </si>
  <si>
    <t xml:space="preserve">"18:31:50 Flow: Fixed -&gt; 300 umol/s"
</t>
  </si>
  <si>
    <t xml:space="preserve">"18:28:24 Lamp: ParIn -&gt;  25 uml"
</t>
  </si>
  <si>
    <t>18:27:59</t>
  </si>
  <si>
    <t xml:space="preserve">"18:28:24 Flow: Fixed -&gt; 300 umol/s"
</t>
  </si>
  <si>
    <t xml:space="preserve">"18:24:58 Lamp: ParIn -&gt;  0 uml"
</t>
  </si>
  <si>
    <t xml:space="preserve">"18:24:58 Flow: Fixed -&gt; 300 umol/s"
</t>
  </si>
  <si>
    <t xml:space="preserve">"18:24:58 Coolers: Off"
</t>
  </si>
  <si>
    <t xml:space="preserve">"18:24:58 CO2 Mixer: CO2R -&gt; 400 uml"
</t>
  </si>
  <si>
    <t xml:space="preserve">"18:24:58 Lamp: Off"
</t>
  </si>
  <si>
    <t xml:space="preserve">"18:24:53 Launched AutoProg /User/Configs/AutoProgs/LightCurve2"
</t>
  </si>
  <si>
    <t>Fri Jul 24 2020 18:24:53</t>
  </si>
  <si>
    <t xml:space="preserve">"10:27:28 Flow: Fixed -&gt; 300 umol/s"
</t>
  </si>
  <si>
    <t xml:space="preserve">"10:27:28 Coolers: Off"
</t>
  </si>
  <si>
    <t xml:space="preserve">"10:27:28 CO2 Mixer: CO2R -&gt; 400 uml"
</t>
  </si>
  <si>
    <t xml:space="preserve">"10:27:28 Lamp: ParIn -&gt;  2000 uml"
</t>
  </si>
  <si>
    <t>10:27:02</t>
  </si>
  <si>
    <t xml:space="preserve">"10:24:01 Lamp: ParIn -&gt;  2000 uml"
</t>
  </si>
  <si>
    <t>10:23:35</t>
  </si>
  <si>
    <t xml:space="preserve">"10:24:01 Flow: Fixed -&gt; 300 umol/s"
</t>
  </si>
  <si>
    <t xml:space="preserve">"10:20:34 Lamp: ParIn -&gt;  1600 uml"
</t>
  </si>
  <si>
    <t>10:20:09</t>
  </si>
  <si>
    <t xml:space="preserve">"10:20:34 Flow: Fixed -&gt; 300 umol/s"
</t>
  </si>
  <si>
    <t xml:space="preserve">"10:17:08 Lamp: ParIn -&gt;  1250 uml"
</t>
  </si>
  <si>
    <t>10:16:42</t>
  </si>
  <si>
    <t xml:space="preserve">"10:17:08 Flow: Fixed -&gt; 300 umol/s"
</t>
  </si>
  <si>
    <t xml:space="preserve">"10:13:41 Lamp: ParIn -&gt;  1000 uml"
</t>
  </si>
  <si>
    <t>10:13:15</t>
  </si>
  <si>
    <t xml:space="preserve">"10:13:41 Flow: Fixed -&gt; 300 umol/s"
</t>
  </si>
  <si>
    <t xml:space="preserve">"10:10:14 Lamp: ParIn -&gt;  750 uml"
</t>
  </si>
  <si>
    <t>10:09:49</t>
  </si>
  <si>
    <t xml:space="preserve">"10:10:14 Flow: Fixed -&gt; 300 umol/s"
</t>
  </si>
  <si>
    <t xml:space="preserve">"10:06:48 Lamp: ParIn -&gt;  500 uml"
</t>
  </si>
  <si>
    <t>10:06:23</t>
  </si>
  <si>
    <t xml:space="preserve">"10:06:48 Flow: Fixed -&gt; 300 umol/s"
</t>
  </si>
  <si>
    <t xml:space="preserve">"10:03:22 Lamp: ParIn -&gt;  300 uml"
</t>
  </si>
  <si>
    <t>10:02:57</t>
  </si>
  <si>
    <t xml:space="preserve">"10:03:22 Flow: Fixed -&gt; 300 umol/s"
</t>
  </si>
  <si>
    <t xml:space="preserve">"09:59:56 Lamp: ParIn -&gt;  150 uml"
</t>
  </si>
  <si>
    <t>09:59:31</t>
  </si>
  <si>
    <t xml:space="preserve">"09:59:56 Flow: Fixed -&gt; 300 umol/s"
</t>
  </si>
  <si>
    <t xml:space="preserve">"09:56:30 Lamp: ParIn -&gt;  100 uml"
</t>
  </si>
  <si>
    <t>09:56:05</t>
  </si>
  <si>
    <t xml:space="preserve">"09:56:30 Flow: Fixed -&gt; 300 umol/s"
</t>
  </si>
  <si>
    <t xml:space="preserve">"09:53:04 Lamp: ParIn -&gt;  50 uml"
</t>
  </si>
  <si>
    <t>09:52:39</t>
  </si>
  <si>
    <t xml:space="preserve">"09:53:04 Flow: Fixed -&gt; 300 umol/s"
</t>
  </si>
  <si>
    <t xml:space="preserve">"09:49:38 Lamp: ParIn -&gt;  25 uml"
</t>
  </si>
  <si>
    <t>09:49:12</t>
  </si>
  <si>
    <t xml:space="preserve">"09:49:38 Flow: Fixed -&gt; 300 umol/s"
</t>
  </si>
  <si>
    <t xml:space="preserve">"09:46:11 Lamp: ParIn -&gt;  0 uml"
</t>
  </si>
  <si>
    <t xml:space="preserve">"09:46:11 Flow: Fixed -&gt; 300 umol/s"
</t>
  </si>
  <si>
    <t xml:space="preserve">"09:46:11 Coolers: Off"
</t>
  </si>
  <si>
    <t xml:space="preserve">"09:46:11 CO2 Mixer: CO2R -&gt; 400 uml"
</t>
  </si>
  <si>
    <t xml:space="preserve">"09:46:11 Lamp: Off"
</t>
  </si>
  <si>
    <t xml:space="preserve">"09:45:52 Launched AutoProg /User/Configs/AutoProgs/LightCurve2"
</t>
  </si>
  <si>
    <t>Mon Aug  3 2020 09:45:52</t>
  </si>
  <si>
    <t xml:space="preserve">"14:23:45 Flow: Fixed -&gt; 300 umol/s"
</t>
  </si>
  <si>
    <t xml:space="preserve">"14:23:45 Coolers: Off"
</t>
  </si>
  <si>
    <t xml:space="preserve">"14:23:45 CO2 Mixer: CO2R -&gt; 400 uml"
</t>
  </si>
  <si>
    <t xml:space="preserve">"14:23:45 Lamp: ParIn -&gt;  2000 uml"
</t>
  </si>
  <si>
    <t>14:23:13</t>
  </si>
  <si>
    <t xml:space="preserve">"14:20:12 Lamp: ParIn -&gt;  2000 uml"
</t>
  </si>
  <si>
    <t>14:19:41</t>
  </si>
  <si>
    <t xml:space="preserve">"14:20:12 Flow: Fixed -&gt; 300 umol/s"
</t>
  </si>
  <si>
    <t xml:space="preserve">"14:16:40 Lamp: ParIn -&gt;  1600 uml"
</t>
  </si>
  <si>
    <t>14:16:11</t>
  </si>
  <si>
    <t xml:space="preserve">"14:16:40 Flow: Fixed -&gt; 300 umol/s"
</t>
  </si>
  <si>
    <t xml:space="preserve">"14:13:10 Lamp: ParIn -&gt;  1250 uml"
</t>
  </si>
  <si>
    <t>14:12:42</t>
  </si>
  <si>
    <t xml:space="preserve">"14:13:10 Flow: Fixed -&gt; 300 umol/s"
</t>
  </si>
  <si>
    <t xml:space="preserve">"14:09:41 Lamp: ParIn -&gt;  1000 uml"
</t>
  </si>
  <si>
    <t>14:09:14</t>
  </si>
  <si>
    <t xml:space="preserve">"14:09:41 Flow: Fixed -&gt; 300 umol/s"
</t>
  </si>
  <si>
    <t xml:space="preserve">"14:06:13 Lamp: ParIn -&gt;  750 uml"
</t>
  </si>
  <si>
    <t>14:05:46</t>
  </si>
  <si>
    <t xml:space="preserve">"14:06:13 Flow: Fixed -&gt; 300 umol/s"
</t>
  </si>
  <si>
    <t xml:space="preserve">"14:02:45 Lamp: ParIn -&gt;  500 uml"
</t>
  </si>
  <si>
    <t>14:02:19</t>
  </si>
  <si>
    <t xml:space="preserve">"14:02:45 Flow: Fixed -&gt; 300 umol/s"
</t>
  </si>
  <si>
    <t xml:space="preserve">"13:59:18 Lamp: ParIn -&gt;  300 uml"
</t>
  </si>
  <si>
    <t>13:58:52</t>
  </si>
  <si>
    <t xml:space="preserve">"13:59:18 Flow: Fixed -&gt; 300 umol/s"
</t>
  </si>
  <si>
    <t xml:space="preserve">"13:55:51 Lamp: ParIn -&gt;  150 uml"
</t>
  </si>
  <si>
    <t>13:55:25</t>
  </si>
  <si>
    <t xml:space="preserve">"13:55:51 Flow: Fixed -&gt; 300 umol/s"
</t>
  </si>
  <si>
    <t xml:space="preserve">"13:52:24 Lamp: ParIn -&gt;  100 uml"
</t>
  </si>
  <si>
    <t>13:51:58</t>
  </si>
  <si>
    <t xml:space="preserve">"13:52:24 Flow: Fixed -&gt; 300 umol/s"
</t>
  </si>
  <si>
    <t xml:space="preserve">"13:48:57 Lamp: ParIn -&gt;  50 uml"
</t>
  </si>
  <si>
    <t>13:48:31</t>
  </si>
  <si>
    <t xml:space="preserve">"13:48:57 Flow: Fixed -&gt; 300 umol/s"
</t>
  </si>
  <si>
    <t xml:space="preserve">"13:45:30 Lamp: ParIn -&gt;  25 uml"
</t>
  </si>
  <si>
    <t>13:45:02</t>
  </si>
  <si>
    <t xml:space="preserve">"13:45:30 Flow: Fixed -&gt; 300 umol/s"
</t>
  </si>
  <si>
    <t xml:space="preserve">"13:42:01 Lamp: ParIn -&gt;  0 uml"
</t>
  </si>
  <si>
    <t xml:space="preserve">"13:42:01 Flow: Fixed -&gt; 300 umol/s"
</t>
  </si>
  <si>
    <t xml:space="preserve">"13:42:01 Coolers: Off"
</t>
  </si>
  <si>
    <t xml:space="preserve">"13:42:01 CO2 Mixer: CO2R -&gt; 400 uml"
</t>
  </si>
  <si>
    <t xml:space="preserve">"13:42:01 Lamp: Off"
</t>
  </si>
  <si>
    <t xml:space="preserve">"13:40:02 Launched AutoProg /User/Configs/AutoProgs/LightCurve2"
</t>
  </si>
  <si>
    <t>Mon Aug  3 2020 13:40:02</t>
  </si>
  <si>
    <t xml:space="preserve">"13:32:06 Flow: Fixed -&gt; 300 umol/s"
</t>
  </si>
  <si>
    <t xml:space="preserve">"13:32:06 Coolers: Off"
</t>
  </si>
  <si>
    <t xml:space="preserve">"13:32:06 CO2 Mixer: CO2R -&gt; 400 uml"
</t>
  </si>
  <si>
    <t xml:space="preserve">"13:32:06 Lamp: ParIn -&gt;  2000 uml"
</t>
  </si>
  <si>
    <t>13:31:39</t>
  </si>
  <si>
    <t xml:space="preserve">"13:28:38 Lamp: ParIn -&gt;  2000 uml"
</t>
  </si>
  <si>
    <t>13:28:12</t>
  </si>
  <si>
    <t xml:space="preserve">"13:28:38 Flow: Fixed -&gt; 300 umol/s"
</t>
  </si>
  <si>
    <t xml:space="preserve">"13:25:11 Lamp: ParIn -&gt;  1600 uml"
</t>
  </si>
  <si>
    <t>13:24:45</t>
  </si>
  <si>
    <t xml:space="preserve">"13:25:11 Flow: Fixed -&gt; 300 umol/s"
</t>
  </si>
  <si>
    <t xml:space="preserve">"13:21:44 Lamp: ParIn -&gt;  1250 uml"
</t>
  </si>
  <si>
    <t>13:21:18</t>
  </si>
  <si>
    <t xml:space="preserve">"13:21:44 Flow: Fixed -&gt; 300 umol/s"
</t>
  </si>
  <si>
    <t xml:space="preserve">"13:18:17 Lamp: ParIn -&gt;  1000 uml"
</t>
  </si>
  <si>
    <t>13:17:51</t>
  </si>
  <si>
    <t xml:space="preserve">"13:18:16 Flow: Fixed -&gt; 300 umol/s"
</t>
  </si>
  <si>
    <t xml:space="preserve">"13:14:50 Lamp: ParIn -&gt;  750 uml"
</t>
  </si>
  <si>
    <t>13:14:24</t>
  </si>
  <si>
    <t xml:space="preserve">"13:14:50 Flow: Fixed -&gt; 300 umol/s"
</t>
  </si>
  <si>
    <t xml:space="preserve">"13:11:23 Lamp: ParIn -&gt;  500 uml"
</t>
  </si>
  <si>
    <t>13:10:58</t>
  </si>
  <si>
    <t xml:space="preserve">"13:11:23 Flow: Fixed -&gt; 300 umol/s"
</t>
  </si>
  <si>
    <t xml:space="preserve">"13:07:57 Lamp: ParIn -&gt;  300 uml"
</t>
  </si>
  <si>
    <t>13:07:32</t>
  </si>
  <si>
    <t xml:space="preserve">"13:07:57 Flow: Fixed -&gt; 300 umol/s"
</t>
  </si>
  <si>
    <t xml:space="preserve">"13:04:31 Lamp: ParIn -&gt;  150 uml"
</t>
  </si>
  <si>
    <t>13:04:06</t>
  </si>
  <si>
    <t xml:space="preserve">"13:04:31 Flow: Fixed -&gt; 300 umol/s"
</t>
  </si>
  <si>
    <t xml:space="preserve">"13:01:05 Lamp: ParIn -&gt;  100 uml"
</t>
  </si>
  <si>
    <t>13:00:40</t>
  </si>
  <si>
    <t xml:space="preserve">"13:01:05 Flow: Fixed -&gt; 300 umol/s"
</t>
  </si>
  <si>
    <t xml:space="preserve">"12:57:39 Lamp: ParIn -&gt;  50 uml"
</t>
  </si>
  <si>
    <t>12:57:14</t>
  </si>
  <si>
    <t xml:space="preserve">"12:57:39 Flow: Fixed -&gt; 300 umol/s"
</t>
  </si>
  <si>
    <t xml:space="preserve">"12:54:13 Lamp: ParIn -&gt;  25 uml"
</t>
  </si>
  <si>
    <t>12:53:48</t>
  </si>
  <si>
    <t xml:space="preserve">"12:54:13 Flow: Fixed -&gt; 300 umol/s"
</t>
  </si>
  <si>
    <t xml:space="preserve">"12:50:47 Lamp: ParIn -&gt;  0 uml"
</t>
  </si>
  <si>
    <t xml:space="preserve">"12:50:47 Flow: Fixed -&gt; 300 umol/s"
</t>
  </si>
  <si>
    <t xml:space="preserve">"12:50:47 Coolers: Off"
</t>
  </si>
  <si>
    <t xml:space="preserve">"12:50:47 CO2 Mixer: CO2R -&gt; 400 uml"
</t>
  </si>
  <si>
    <t xml:space="preserve">"12:50:47 Lamp: Off"
</t>
  </si>
  <si>
    <t xml:space="preserve">"12:48:59 Launched AutoProg /User/Configs/AutoProgs/LightCurve2"
</t>
  </si>
  <si>
    <t>Mon Aug  3 2020 12:48:59</t>
  </si>
  <si>
    <t xml:space="preserve">"13:57:00 Flow: Fixed -&gt; 300 umol/s"
</t>
  </si>
  <si>
    <t xml:space="preserve">"13:57:00 Coolers: Off"
</t>
  </si>
  <si>
    <t xml:space="preserve">"13:57:00 CO2 Mixer: CO2R -&gt; 400 uml"
</t>
  </si>
  <si>
    <t xml:space="preserve">"13:57:00 Lamp: ParIn -&gt;  2000 uml"
</t>
  </si>
  <si>
    <t>13:56:32</t>
  </si>
  <si>
    <t xml:space="preserve">"13:53:31 Lamp: ParIn -&gt;  2000 uml"
</t>
  </si>
  <si>
    <t>13:53:04</t>
  </si>
  <si>
    <t xml:space="preserve">"13:53:31 Flow: Fixed -&gt; 300 umol/s"
</t>
  </si>
  <si>
    <t xml:space="preserve">"13:50:03 Lamp: ParIn -&gt;  1600 uml"
</t>
  </si>
  <si>
    <t>13:49:37</t>
  </si>
  <si>
    <t xml:space="preserve">"13:50:03 Flow: Fixed -&gt; 300 umol/s"
</t>
  </si>
  <si>
    <t xml:space="preserve">"13:46:36 Lamp: ParIn -&gt;  1250 uml"
</t>
  </si>
  <si>
    <t>13:46:11</t>
  </si>
  <si>
    <t xml:space="preserve">"13:46:36 Flow: Fixed -&gt; 300 umol/s"
</t>
  </si>
  <si>
    <t xml:space="preserve">"13:43:10 Lamp: ParIn -&gt;  1000 uml"
</t>
  </si>
  <si>
    <t>13:42:46</t>
  </si>
  <si>
    <t xml:space="preserve">"13:43:10 Flow: Fixed -&gt; 300 umol/s"
</t>
  </si>
  <si>
    <t xml:space="preserve">"13:39:45 Lamp: ParIn -&gt;  750 uml"
</t>
  </si>
  <si>
    <t>13:39:20</t>
  </si>
  <si>
    <t xml:space="preserve">"13:39:45 Flow: Fixed -&gt; 300 umol/s"
</t>
  </si>
  <si>
    <t xml:space="preserve">"13:36:19 Lamp: ParIn -&gt;  500 uml"
</t>
  </si>
  <si>
    <t>13:35:55</t>
  </si>
  <si>
    <t xml:space="preserve">"13:36:19 Flow: Fixed -&gt; 300 umol/s"
</t>
  </si>
  <si>
    <t xml:space="preserve">"13:32:54 Lamp: ParIn -&gt;  300 uml"
</t>
  </si>
  <si>
    <t>13:32:30</t>
  </si>
  <si>
    <t xml:space="preserve">"13:32:54 Flow: Fixed -&gt; 300 umol/s"
</t>
  </si>
  <si>
    <t xml:space="preserve">"13:29:29 Lamp: ParIn -&gt;  150 uml"
</t>
  </si>
  <si>
    <t>13:29:05</t>
  </si>
  <si>
    <t xml:space="preserve">"13:29:29 Flow: Fixed -&gt; 300 umol/s"
</t>
  </si>
  <si>
    <t xml:space="preserve">"13:26:04 Lamp: ParIn -&gt;  100 uml"
</t>
  </si>
  <si>
    <t>13:25:40</t>
  </si>
  <si>
    <t xml:space="preserve">"13:26:04 Flow: Fixed -&gt; 300 umol/s"
</t>
  </si>
  <si>
    <t xml:space="preserve">"13:22:39 Lamp: ParIn -&gt;  50 uml"
</t>
  </si>
  <si>
    <t>13:22:15</t>
  </si>
  <si>
    <t xml:space="preserve">"13:22:39 Flow: Fixed -&gt; 300 umol/s"
</t>
  </si>
  <si>
    <t xml:space="preserve">"13:19:13 Lamp: ParIn -&gt;  25 uml"
</t>
  </si>
  <si>
    <t>13:18:49</t>
  </si>
  <si>
    <t xml:space="preserve">"13:19:13 Flow: Fixed -&gt; 300 umol/s"
</t>
  </si>
  <si>
    <t xml:space="preserve">"13:15:48 Lamp: ParIn -&gt;  0 uml"
</t>
  </si>
  <si>
    <t xml:space="preserve">"13:15:48 Flow: Fixed -&gt; 300 umol/s"
</t>
  </si>
  <si>
    <t xml:space="preserve">"13:15:48 Coolers: Off"
</t>
  </si>
  <si>
    <t xml:space="preserve">"13:15:48 CO2 Mixer: CO2R -&gt; 400 uml"
</t>
  </si>
  <si>
    <t xml:space="preserve">"13:15:47 Lamp: Off"
</t>
  </si>
  <si>
    <t xml:space="preserve">"13:13:48 Launched AutoProg /User/Configs/AutoProgs/LightCurve2"
</t>
  </si>
  <si>
    <t>Mon Aug  3 2020 13:13:47</t>
  </si>
  <si>
    <t xml:space="preserve">"13:37:35 Coolers: Off"
</t>
  </si>
  <si>
    <t xml:space="preserve">"13:37:35 CO2 Mixer: CO2R -&gt; 400 uml"
</t>
  </si>
  <si>
    <t xml:space="preserve">"13:37:34 Lamp: ParIn -&gt;  2000 uml"
</t>
  </si>
  <si>
    <t>13:37:02</t>
  </si>
  <si>
    <t xml:space="preserve">"13:37:34 Flow: Fixed -&gt; 300 umol/s"
</t>
  </si>
  <si>
    <t xml:space="preserve">"13:34:01 Lamp: ParIn -&gt;  2000 uml"
</t>
  </si>
  <si>
    <t>13:33:30</t>
  </si>
  <si>
    <t xml:space="preserve">"13:34:01 Flow: Fixed -&gt; 300 umol/s"
</t>
  </si>
  <si>
    <t xml:space="preserve">"13:30:29 Lamp: ParIn -&gt;  1600 uml"
</t>
  </si>
  <si>
    <t>13:29:59</t>
  </si>
  <si>
    <t xml:space="preserve">"13:30:28 Flow: Fixed -&gt; 300 umol/s"
</t>
  </si>
  <si>
    <t xml:space="preserve">"13:26:58 Lamp: ParIn -&gt;  1250 uml"
</t>
  </si>
  <si>
    <t>13:26:29</t>
  </si>
  <si>
    <t xml:space="preserve">"13:26:58 Flow: Fixed -&gt; 300 umol/s"
</t>
  </si>
  <si>
    <t xml:space="preserve">"13:23:28 Lamp: ParIn -&gt;  1000 uml"
</t>
  </si>
  <si>
    <t>13:23:00</t>
  </si>
  <si>
    <t xml:space="preserve">"13:23:28 Flow: Fixed -&gt; 300 umol/s"
</t>
  </si>
  <si>
    <t xml:space="preserve">"13:19:59 Lamp: ParIn -&gt;  750 uml"
</t>
  </si>
  <si>
    <t>13:19:32</t>
  </si>
  <si>
    <t xml:space="preserve">"13:19:59 Flow: Fixed -&gt; 300 umol/s"
</t>
  </si>
  <si>
    <t xml:space="preserve">"13:16:31 Lamp: ParIn -&gt;  500 uml"
</t>
  </si>
  <si>
    <t>13:16:04</t>
  </si>
  <si>
    <t xml:space="preserve">"13:16:31 Flow: Fixed -&gt; 300 umol/s"
</t>
  </si>
  <si>
    <t xml:space="preserve">"13:13:03 Lamp: ParIn -&gt;  300 uml"
</t>
  </si>
  <si>
    <t>13:12:36</t>
  </si>
  <si>
    <t xml:space="preserve">"13:13:02 Flow: Fixed -&gt; 300 umol/s"
</t>
  </si>
  <si>
    <t xml:space="preserve">"13:09:35 Lamp: ParIn -&gt;  150 uml"
</t>
  </si>
  <si>
    <t>13:09:09</t>
  </si>
  <si>
    <t xml:space="preserve">"13:09:35 Flow: Fixed -&gt; 300 umol/s"
</t>
  </si>
  <si>
    <t xml:space="preserve">"13:06:08 Lamp: ParIn -&gt;  100 uml"
</t>
  </si>
  <si>
    <t>13:05:42</t>
  </si>
  <si>
    <t xml:space="preserve">"13:06:08 Flow: Fixed -&gt; 300 umol/s"
</t>
  </si>
  <si>
    <t xml:space="preserve">"13:02:41 Lamp: ParIn -&gt;  50 uml"
</t>
  </si>
  <si>
    <t>13:02:15</t>
  </si>
  <si>
    <t xml:space="preserve">"13:02:41 Flow: Fixed -&gt; 300 umol/s"
</t>
  </si>
  <si>
    <t xml:space="preserve">"12:59:14 Lamp: ParIn -&gt;  25 uml"
</t>
  </si>
  <si>
    <t>12:58:48</t>
  </si>
  <si>
    <t xml:space="preserve">"12:59:14 Flow: Fixed -&gt; 300 umol/s"
</t>
  </si>
  <si>
    <t xml:space="preserve">"12:55:47 Lamp: ParIn -&gt;  0 uml"
</t>
  </si>
  <si>
    <t xml:space="preserve">"12:55:47 Flow: Fixed -&gt; 300 umol/s"
</t>
  </si>
  <si>
    <t xml:space="preserve">"12:55:47 Coolers: Off"
</t>
  </si>
  <si>
    <t xml:space="preserve">"12:55:47 CO2 Mixer: CO2R -&gt; 400 uml"
</t>
  </si>
  <si>
    <t xml:space="preserve">"12:55:47 Lamp: Off"
</t>
  </si>
  <si>
    <t xml:space="preserve">"12:55:02 Launched AutoProg /User/Configs/AutoProgs/LightCurve2"
</t>
  </si>
  <si>
    <t>Mon Aug  3 2020 12:55:01</t>
  </si>
  <si>
    <t xml:space="preserve">"11:12:42 Flow: Fixed -&gt; 300 umol/s"
</t>
  </si>
  <si>
    <t xml:space="preserve">"11:12:42 Coolers: Off"
</t>
  </si>
  <si>
    <t xml:space="preserve">"11:12:42 CO2 Mixer: CO2R -&gt; 400 uml"
</t>
  </si>
  <si>
    <t xml:space="preserve">"11:12:42 Lamp: ParIn -&gt;  2000 uml"
</t>
  </si>
  <si>
    <t>11:12:17</t>
  </si>
  <si>
    <t xml:space="preserve">"11:09:15 Lamp: ParIn -&gt;  2000 uml"
</t>
  </si>
  <si>
    <t>11:08:50</t>
  </si>
  <si>
    <t xml:space="preserve">"11:09:15 Flow: Fixed -&gt; 300 umol/s"
</t>
  </si>
  <si>
    <t xml:space="preserve">"11:05:49 Lamp: ParIn -&gt;  1600 uml"
</t>
  </si>
  <si>
    <t>11:05:24</t>
  </si>
  <si>
    <t xml:space="preserve">"11:05:49 Flow: Fixed -&gt; 300 umol/s"
</t>
  </si>
  <si>
    <t xml:space="preserve">"11:02:23 Lamp: ParIn -&gt;  1250 uml"
</t>
  </si>
  <si>
    <t>11:01:57</t>
  </si>
  <si>
    <t xml:space="preserve">"11:02:23 Flow: Fixed -&gt; 300 umol/s"
</t>
  </si>
  <si>
    <t xml:space="preserve">"10:58:56 Lamp: ParIn -&gt;  1000 uml"
</t>
  </si>
  <si>
    <t>10:58:31</t>
  </si>
  <si>
    <t xml:space="preserve">"10:58:56 Flow: Fixed -&gt; 300 umol/s"
</t>
  </si>
  <si>
    <t xml:space="preserve">"10:55:30 Lamp: ParIn -&gt;  750 uml"
</t>
  </si>
  <si>
    <t>10:55:05</t>
  </si>
  <si>
    <t xml:space="preserve">"10:55:30 Flow: Fixed -&gt; 300 umol/s"
</t>
  </si>
  <si>
    <t xml:space="preserve">"10:52:04 Lamp: ParIn -&gt;  500 uml"
</t>
  </si>
  <si>
    <t>10:51:39</t>
  </si>
  <si>
    <t xml:space="preserve">"10:52:04 Flow: Fixed -&gt; 300 umol/s"
</t>
  </si>
  <si>
    <t xml:space="preserve">"10:48:38 Lamp: ParIn -&gt;  300 uml"
</t>
  </si>
  <si>
    <t>10:48:13</t>
  </si>
  <si>
    <t xml:space="preserve">"10:48:38 Flow: Fixed -&gt; 300 umol/s"
</t>
  </si>
  <si>
    <t xml:space="preserve">"10:45:12 Lamp: ParIn -&gt;  150 uml"
</t>
  </si>
  <si>
    <t>10:44:47</t>
  </si>
  <si>
    <t xml:space="preserve">"10:45:12 Flow: Fixed -&gt; 300 umol/s"
</t>
  </si>
  <si>
    <t xml:space="preserve">"10:41:46 Lamp: ParIn -&gt;  100 uml"
</t>
  </si>
  <si>
    <t>10:41:21</t>
  </si>
  <si>
    <t xml:space="preserve">"10:41:46 Flow: Fixed -&gt; 300 umol/s"
</t>
  </si>
  <si>
    <t xml:space="preserve">"10:38:20 Lamp: ParIn -&gt;  50 uml"
</t>
  </si>
  <si>
    <t>10:37:55</t>
  </si>
  <si>
    <t xml:space="preserve">"10:38:20 Flow: Fixed -&gt; 300 umol/s"
</t>
  </si>
  <si>
    <t xml:space="preserve">"10:34:54 Lamp: ParIn -&gt;  25 uml"
</t>
  </si>
  <si>
    <t>10:34:28</t>
  </si>
  <si>
    <t xml:space="preserve">"10:34:54 Flow: Fixed -&gt; 300 umol/s"
</t>
  </si>
  <si>
    <t xml:space="preserve">"10:31:27 Lamp: ParIn -&gt;  0 uml"
</t>
  </si>
  <si>
    <t xml:space="preserve">"10:31:27 Flow: Fixed -&gt; 300 umol/s"
</t>
  </si>
  <si>
    <t xml:space="preserve">"10:31:27 Coolers: Off"
</t>
  </si>
  <si>
    <t xml:space="preserve">"10:31:27 CO2 Mixer: CO2R -&gt; 400 uml"
</t>
  </si>
  <si>
    <t xml:space="preserve">"10:31:27 Lamp: Off"
</t>
  </si>
  <si>
    <t xml:space="preserve">"10:30:11 Launched AutoProg /User/Configs/AutoProgs/LightCurve2"
</t>
  </si>
  <si>
    <t>Mon Aug  3 2020 10:30:11</t>
  </si>
  <si>
    <t xml:space="preserve">"16:51:59 Flow: Fixed -&gt; 300 umol/s"
</t>
  </si>
  <si>
    <t xml:space="preserve">"16:51:59 Coolers: Off"
</t>
  </si>
  <si>
    <t xml:space="preserve">"16:51:59 CO2 Mixer: CO2R -&gt; 400 uml"
</t>
  </si>
  <si>
    <t xml:space="preserve">"16:51:59 Lamp: ParIn -&gt;  2000 uml"
</t>
  </si>
  <si>
    <t>16:51:35</t>
  </si>
  <si>
    <t xml:space="preserve">"16:48:34 Lamp: ParIn -&gt;  2000 uml"
</t>
  </si>
  <si>
    <t>16:48:09</t>
  </si>
  <si>
    <t xml:space="preserve">"16:45:08 Lamp: ParIn -&gt;  1600 uml"
</t>
  </si>
  <si>
    <t>16:44:44</t>
  </si>
  <si>
    <t xml:space="preserve">"16:45:08 Flow: Fixed -&gt; 300 umol/s"
</t>
  </si>
  <si>
    <t xml:space="preserve">"16:41:43 Lamp: ParIn -&gt;  1250 uml"
</t>
  </si>
  <si>
    <t>16:41:18</t>
  </si>
  <si>
    <t xml:space="preserve">"16:41:43 Flow: Fixed -&gt; 300 umol/s"
</t>
  </si>
  <si>
    <t xml:space="preserve">"16:38:17 Lamp: ParIn -&gt;  1000 uml"
</t>
  </si>
  <si>
    <t>16:37:52</t>
  </si>
  <si>
    <t xml:space="preserve">"16:38:17 Flow: Fixed -&gt; 300 umol/s"
</t>
  </si>
  <si>
    <t xml:space="preserve">"16:34:51 Lamp: ParIn -&gt;  750 uml"
</t>
  </si>
  <si>
    <t>16:34:26</t>
  </si>
  <si>
    <t xml:space="preserve">"16:34:51 Flow: Fixed -&gt; 300 umol/s"
</t>
  </si>
  <si>
    <t xml:space="preserve">"16:31:25 Lamp: ParIn -&gt;  500 uml"
</t>
  </si>
  <si>
    <t>16:31:00</t>
  </si>
  <si>
    <t xml:space="preserve">"16:31:25 Flow: Fixed -&gt; 300 umol/s"
</t>
  </si>
  <si>
    <t xml:space="preserve">"16:27:59 Lamp: ParIn -&gt;  300 uml"
</t>
  </si>
  <si>
    <t>16:27:34</t>
  </si>
  <si>
    <t xml:space="preserve">"16:27:59 Flow: Fixed -&gt; 300 umol/s"
</t>
  </si>
  <si>
    <t xml:space="preserve">"16:24:33 Lamp: ParIn -&gt;  150 uml"
</t>
  </si>
  <si>
    <t>16:24:08</t>
  </si>
  <si>
    <t xml:space="preserve">"16:24:33 Flow: Fixed -&gt; 300 umol/s"
</t>
  </si>
  <si>
    <t xml:space="preserve">"16:21:07 Lamp: ParIn -&gt;  100 uml"
</t>
  </si>
  <si>
    <t>16:20:42</t>
  </si>
  <si>
    <t xml:space="preserve">"16:21:07 Flow: Fixed -&gt; 300 umol/s"
</t>
  </si>
  <si>
    <t xml:space="preserve">"16:17:41 Lamp: ParIn -&gt;  50 uml"
</t>
  </si>
  <si>
    <t xml:space="preserve">"16:17:41 Flow: Fixed -&gt; 300 umol/s"
</t>
  </si>
  <si>
    <t>16:13:50</t>
  </si>
  <si>
    <t xml:space="preserve">"16:10:49 Lamp: ParIn -&gt;  0 uml"
</t>
  </si>
  <si>
    <t xml:space="preserve">"16:10:48 Flow: Fixed -&gt; 300 umol/s"
</t>
  </si>
  <si>
    <t xml:space="preserve">"16:10:48 Coolers: Off"
</t>
  </si>
  <si>
    <t xml:space="preserve">"16:10:48 CO2 Mixer: CO2R -&gt; 400 uml"
</t>
  </si>
  <si>
    <t xml:space="preserve">"16:10:48 Lamp: Off"
</t>
  </si>
  <si>
    <t xml:space="preserve">"16:07:34 Launched AutoProg /User/Configs/AutoProgs/LightCurve2"
</t>
  </si>
  <si>
    <t>Tue Aug  4 2020 16:07:34</t>
  </si>
  <si>
    <t xml:space="preserve">"13:56:17 Flow: Fixed -&gt; 300 umol/s"
</t>
  </si>
  <si>
    <t xml:space="preserve">"13:56:17 Coolers: Off"
</t>
  </si>
  <si>
    <t xml:space="preserve">"13:56:17 CO2 Mixer: CO2R -&gt; 400 uml"
</t>
  </si>
  <si>
    <t xml:space="preserve">"13:56:17 Lamp: ParIn -&gt;  2000 uml"
</t>
  </si>
  <si>
    <t>13:55:54</t>
  </si>
  <si>
    <t xml:space="preserve">"13:52:53 Lamp: ParIn -&gt;  2000 uml"
</t>
  </si>
  <si>
    <t>13:52:30</t>
  </si>
  <si>
    <t xml:space="preserve">"13:52:52 Flow: Fixed -&gt; 300 umol/s"
</t>
  </si>
  <si>
    <t xml:space="preserve">"13:49:29 Lamp: ParIn -&gt;  1600 uml"
</t>
  </si>
  <si>
    <t>13:49:07</t>
  </si>
  <si>
    <t xml:space="preserve">"13:49:29 Flow: Fixed -&gt; 300 umol/s"
</t>
  </si>
  <si>
    <t xml:space="preserve">"13:46:06 Lamp: ParIn -&gt;  1250 uml"
</t>
  </si>
  <si>
    <t>13:45:44</t>
  </si>
  <si>
    <t xml:space="preserve">"13:46:06 Flow: Fixed -&gt; 300 umol/s"
</t>
  </si>
  <si>
    <t xml:space="preserve">"13:42:43 Lamp: ParIn -&gt;  1000 uml"
</t>
  </si>
  <si>
    <t>13:42:21</t>
  </si>
  <si>
    <t xml:space="preserve">"13:42:43 Flow: Fixed -&gt; 300 umol/s"
</t>
  </si>
  <si>
    <t xml:space="preserve">"13:39:20 Lamp: ParIn -&gt;  750 uml"
</t>
  </si>
  <si>
    <t>13:38:58</t>
  </si>
  <si>
    <t xml:space="preserve">"13:39:20 Flow: Fixed -&gt; 300 umol/s"
</t>
  </si>
  <si>
    <t xml:space="preserve">"13:35:57 Lamp: ParIn -&gt;  500 uml"
</t>
  </si>
  <si>
    <t>13:35:35</t>
  </si>
  <si>
    <t xml:space="preserve">"13:35:57 Flow: Fixed -&gt; 300 umol/s"
</t>
  </si>
  <si>
    <t xml:space="preserve">"13:32:34 Lamp: ParIn -&gt;  300 uml"
</t>
  </si>
  <si>
    <t>13:32:11</t>
  </si>
  <si>
    <t xml:space="preserve">"13:32:34 Flow: Fixed -&gt; 300 umol/s"
</t>
  </si>
  <si>
    <t xml:space="preserve">"13:29:10 Lamp: ParIn -&gt;  150 uml"
</t>
  </si>
  <si>
    <t>13:28:48</t>
  </si>
  <si>
    <t xml:space="preserve">"13:29:10 Flow: Fixed -&gt; 300 umol/s"
</t>
  </si>
  <si>
    <t xml:space="preserve">"13:25:47 Lamp: ParIn -&gt;  100 uml"
</t>
  </si>
  <si>
    <t>13:25:24</t>
  </si>
  <si>
    <t xml:space="preserve">"13:25:47 Flow: Fixed -&gt; 300 umol/s"
</t>
  </si>
  <si>
    <t xml:space="preserve">"13:22:23 Lamp: ParIn -&gt;  50 uml"
</t>
  </si>
  <si>
    <t>13:22:00</t>
  </si>
  <si>
    <t xml:space="preserve">"13:22:23 Flow: Fixed -&gt; 300 umol/s"
</t>
  </si>
  <si>
    <t xml:space="preserve">"13:18:59 Lamp: ParIn -&gt;  25 uml"
</t>
  </si>
  <si>
    <t>13:18:35</t>
  </si>
  <si>
    <t xml:space="preserve">"13:18:59 Flow: Fixed -&gt; 300 umol/s"
</t>
  </si>
  <si>
    <t xml:space="preserve">"13:15:34 Lamp: ParIn -&gt;  0 uml"
</t>
  </si>
  <si>
    <t xml:space="preserve">"13:15:34 Flow: Fixed -&gt; 300 umol/s"
</t>
  </si>
  <si>
    <t xml:space="preserve">"13:15:34 Coolers: Off"
</t>
  </si>
  <si>
    <t xml:space="preserve">"13:15:34 CO2 Mixer: CO2R -&gt; 400 uml"
</t>
  </si>
  <si>
    <t xml:space="preserve">"13:15:34 Lamp: Off"
</t>
  </si>
  <si>
    <t xml:space="preserve">"13:13:22 Launched AutoProg /User/Configs/AutoProgs/LightCurve2"
</t>
  </si>
  <si>
    <t>Tue Aug  4 2020 13:13:22</t>
  </si>
  <si>
    <t xml:space="preserve">"12:51:01 Flow: Fixed -&gt; 300 umol/s"
</t>
  </si>
  <si>
    <t xml:space="preserve">"12:51:01 Coolers: Off"
</t>
  </si>
  <si>
    <t xml:space="preserve">"12:51:01 CO2 Mixer: CO2R -&gt; 400 uml"
</t>
  </si>
  <si>
    <t xml:space="preserve">"12:51:01 Lamp: ParIn -&gt;  2000 uml"
</t>
  </si>
  <si>
    <t>12:50:39</t>
  </si>
  <si>
    <t xml:space="preserve">"12:51:00 Flow: Fixed -&gt; 300 umol/s"
</t>
  </si>
  <si>
    <t xml:space="preserve">"12:47:38 Lamp: ParIn -&gt;  2000 uml"
</t>
  </si>
  <si>
    <t>12:47:17</t>
  </si>
  <si>
    <t xml:space="preserve">"12:47:38 Flow: Fixed -&gt; 300 umol/s"
</t>
  </si>
  <si>
    <t xml:space="preserve">"12:44:16 Lamp: ParIn -&gt;  1600 uml"
</t>
  </si>
  <si>
    <t>12:43:54</t>
  </si>
  <si>
    <t xml:space="preserve">"12:44:16 Flow: Fixed -&gt; 300 umol/s"
</t>
  </si>
  <si>
    <t xml:space="preserve">"12:40:53 Lamp: ParIn -&gt;  1250 uml"
</t>
  </si>
  <si>
    <t xml:space="preserve">"12:40:52 Flow: Fixed -&gt; 300 umol/s"
</t>
  </si>
  <si>
    <t xml:space="preserve">"12:37:29 Lamp: ParIn -&gt;  1000 uml"
</t>
  </si>
  <si>
    <t>12:37:06</t>
  </si>
  <si>
    <t xml:space="preserve">"12:34:05 Lamp: ParIn -&gt;  750 uml"
</t>
  </si>
  <si>
    <t>12:33:42</t>
  </si>
  <si>
    <t xml:space="preserve">"12:34:05 Flow: Fixed -&gt; 300 umol/s"
</t>
  </si>
  <si>
    <t xml:space="preserve">"12:30:41 Lamp: ParIn -&gt;  500 uml"
</t>
  </si>
  <si>
    <t>12:30:17</t>
  </si>
  <si>
    <t xml:space="preserve">"12:30:40 Flow: Fixed -&gt; 300 umol/s"
</t>
  </si>
  <si>
    <t xml:space="preserve">"12:27:16 Lamp: ParIn -&gt;  300 uml"
</t>
  </si>
  <si>
    <t>12:26:53</t>
  </si>
  <si>
    <t xml:space="preserve">"12:27:16 Flow: Fixed -&gt; 300 umol/s"
</t>
  </si>
  <si>
    <t xml:space="preserve">"12:23:52 Lamp: ParIn -&gt;  150 uml"
</t>
  </si>
  <si>
    <t>12:23:29</t>
  </si>
  <si>
    <t xml:space="preserve">"12:23:52 Flow: Fixed -&gt; 300 umol/s"
</t>
  </si>
  <si>
    <t xml:space="preserve">"12:20:28 Lamp: ParIn -&gt;  100 uml"
</t>
  </si>
  <si>
    <t>12:20:04</t>
  </si>
  <si>
    <t xml:space="preserve">"12:20:28 Flow: Fixed -&gt; 300 umol/s"
</t>
  </si>
  <si>
    <t xml:space="preserve">"12:17:03 Lamp: ParIn -&gt;  50 uml"
</t>
  </si>
  <si>
    <t>12:16:39</t>
  </si>
  <si>
    <t xml:space="preserve">"12:17:02 Flow: Fixed -&gt; 300 umol/s"
</t>
  </si>
  <si>
    <t xml:space="preserve">"12:13:38 Lamp: ParIn -&gt;  25 uml"
</t>
  </si>
  <si>
    <t>12:13:15</t>
  </si>
  <si>
    <t xml:space="preserve">"12:13:38 Flow: Fixed -&gt; 300 umol/s"
</t>
  </si>
  <si>
    <t xml:space="preserve">"12:10:14 Lamp: ParIn -&gt;  0 uml"
</t>
  </si>
  <si>
    <t xml:space="preserve">"12:10:14 Flow: Fixed -&gt; 300 umol/s"
</t>
  </si>
  <si>
    <t xml:space="preserve">"12:10:14 Coolers: Off"
</t>
  </si>
  <si>
    <t xml:space="preserve">"12:10:14 CO2 Mixer: CO2R -&gt; 400 uml"
</t>
  </si>
  <si>
    <t xml:space="preserve">"12:10:14 Lamp: Off"
</t>
  </si>
  <si>
    <t xml:space="preserve">"12:09:34 Launched AutoProg /User/Configs/AutoProgs/LightCurve2"
</t>
  </si>
  <si>
    <t>Tue Aug  4 2020 12:09:33</t>
  </si>
  <si>
    <t xml:space="preserve">"11:39:27 Flow: Fixed -&gt; 300 umol/s"
</t>
  </si>
  <si>
    <t xml:space="preserve">"11:39:27 Coolers: Off"
</t>
  </si>
  <si>
    <t xml:space="preserve">"11:39:27 CO2 Mixer: CO2R -&gt; 400 uml"
</t>
  </si>
  <si>
    <t xml:space="preserve">"11:39:27 Lamp: ParIn -&gt;  2000 uml"
</t>
  </si>
  <si>
    <t>11:39:04</t>
  </si>
  <si>
    <t xml:space="preserve">"11:39:26 Flow: Fixed -&gt; 300 umol/s"
</t>
  </si>
  <si>
    <t xml:space="preserve">"11:36:03 Lamp: ParIn -&gt;  2000 uml"
</t>
  </si>
  <si>
    <t>11:35:40</t>
  </si>
  <si>
    <t xml:space="preserve">"11:36:02 Flow: Fixed -&gt; 300 umol/s"
</t>
  </si>
  <si>
    <t xml:space="preserve">"11:32:39 Lamp: ParIn -&gt;  1600 uml"
</t>
  </si>
  <si>
    <t>11:32:17</t>
  </si>
  <si>
    <t xml:space="preserve">"11:32:39 Flow: Fixed -&gt; 300 umol/s"
</t>
  </si>
  <si>
    <t xml:space="preserve">"11:29:16 Lamp: ParIn -&gt;  1250 uml"
</t>
  </si>
  <si>
    <t>11:28:53</t>
  </si>
  <si>
    <t xml:space="preserve">"11:29:16 Flow: Fixed -&gt; 300 umol/s"
</t>
  </si>
  <si>
    <t xml:space="preserve">"11:25:52 Lamp: ParIn -&gt;  1000 uml"
</t>
  </si>
  <si>
    <t>11:25:30</t>
  </si>
  <si>
    <t xml:space="preserve">"11:25:52 Flow: Fixed -&gt; 300 umol/s"
</t>
  </si>
  <si>
    <t xml:space="preserve">"11:22:29 Lamp: ParIn -&gt;  750 uml"
</t>
  </si>
  <si>
    <t>11:22:06</t>
  </si>
  <si>
    <t xml:space="preserve">"11:22:29 Flow: Fixed -&gt; 300 umol/s"
</t>
  </si>
  <si>
    <t xml:space="preserve">"11:19:05 Lamp: ParIn -&gt;  500 uml"
</t>
  </si>
  <si>
    <t>11:18:42</t>
  </si>
  <si>
    <t xml:space="preserve">"11:19:04 Flow: Fixed -&gt; 300 umol/s"
</t>
  </si>
  <si>
    <t xml:space="preserve">"11:15:41 Lamp: ParIn -&gt;  300 uml"
</t>
  </si>
  <si>
    <t>11:15:18</t>
  </si>
  <si>
    <t xml:space="preserve">"11:15:40 Flow: Fixed -&gt; 300 umol/s"
</t>
  </si>
  <si>
    <t xml:space="preserve">"11:12:17 Lamp: ParIn -&gt;  150 uml"
</t>
  </si>
  <si>
    <t>11:11:55</t>
  </si>
  <si>
    <t xml:space="preserve">"11:12:17 Flow: Fixed -&gt; 300 umol/s"
</t>
  </si>
  <si>
    <t xml:space="preserve">"11:08:54 Lamp: ParIn -&gt;  100 uml"
</t>
  </si>
  <si>
    <t>11:08:31</t>
  </si>
  <si>
    <t xml:space="preserve">"11:08:54 Flow: Fixed -&gt; 300 umol/s"
</t>
  </si>
  <si>
    <t xml:space="preserve">"11:05:30 Lamp: ParIn -&gt;  50 uml"
</t>
  </si>
  <si>
    <t>11:05:07</t>
  </si>
  <si>
    <t xml:space="preserve">"11:05:30 Flow: Fixed -&gt; 300 umol/s"
</t>
  </si>
  <si>
    <t xml:space="preserve">"11:02:06 Lamp: ParIn -&gt;  25 uml"
</t>
  </si>
  <si>
    <t>11:01:43</t>
  </si>
  <si>
    <t xml:space="preserve">"11:02:06 Flow: Fixed -&gt; 300 umol/s"
</t>
  </si>
  <si>
    <t xml:space="preserve">"10:58:42 Lamp: ParIn -&gt;  0 uml"
</t>
  </si>
  <si>
    <t xml:space="preserve">"10:58:42 Flow: Fixed -&gt; 300 umol/s"
</t>
  </si>
  <si>
    <t xml:space="preserve">"10:58:42 Coolers: Off"
</t>
  </si>
  <si>
    <t xml:space="preserve">"10:58:42 CO2 Mixer: CO2R -&gt; 400 uml"
</t>
  </si>
  <si>
    <t xml:space="preserve">"10:58:42 Lamp: Off"
</t>
  </si>
  <si>
    <t xml:space="preserve">"10:58:33 Launched AutoProg /User/Configs/AutoProgs/LightCurve2"
</t>
  </si>
  <si>
    <t>Tue Aug  4 2020 10:58:33</t>
  </si>
  <si>
    <t xml:space="preserve">"13:09:29 Flow: Fixed -&gt; 300 umol/s"
</t>
  </si>
  <si>
    <t xml:space="preserve">"13:09:29 Coolers: Off"
</t>
  </si>
  <si>
    <t xml:space="preserve">"13:09:29 CO2 Mixer: CO2R -&gt; 400 uml"
</t>
  </si>
  <si>
    <t xml:space="preserve">"13:09:29 Lamp: ParIn -&gt;  2000 uml"
</t>
  </si>
  <si>
    <t>13:09:04</t>
  </si>
  <si>
    <t xml:space="preserve">"13:06:03 Lamp: ParIn -&gt;  2000 uml"
</t>
  </si>
  <si>
    <t>13:05:39</t>
  </si>
  <si>
    <t xml:space="preserve">"13:06:03 Flow: Fixed -&gt; 300 umol/s"
</t>
  </si>
  <si>
    <t xml:space="preserve">"13:02:38 Lamp: ParIn -&gt;  1600 uml"
</t>
  </si>
  <si>
    <t>13:02:14</t>
  </si>
  <si>
    <t xml:space="preserve">"13:02:38 Flow: Fixed -&gt; 300 umol/s"
</t>
  </si>
  <si>
    <t xml:space="preserve">"12:59:13 Lamp: ParIn -&gt;  1250 uml"
</t>
  </si>
  <si>
    <t>12:58:49</t>
  </si>
  <si>
    <t xml:space="preserve">"12:59:13 Flow: Fixed -&gt; 300 umol/s"
</t>
  </si>
  <si>
    <t xml:space="preserve">"12:55:48 Lamp: ParIn -&gt;  1000 uml"
</t>
  </si>
  <si>
    <t>12:55:24</t>
  </si>
  <si>
    <t xml:space="preserve">"12:52:23 Lamp: ParIn -&gt;  750 uml"
</t>
  </si>
  <si>
    <t>12:52:00</t>
  </si>
  <si>
    <t xml:space="preserve">"12:52:23 Flow: Fixed -&gt; 300 umol/s"
</t>
  </si>
  <si>
    <t xml:space="preserve">"12:48:59 Lamp: ParIn -&gt;  500 uml"
</t>
  </si>
  <si>
    <t>12:48:36</t>
  </si>
  <si>
    <t xml:space="preserve">"12:48:59 Flow: Fixed -&gt; 300 umol/s"
</t>
  </si>
  <si>
    <t xml:space="preserve">"12:45:35 Lamp: ParIn -&gt;  300 uml"
</t>
  </si>
  <si>
    <t>12:45:12</t>
  </si>
  <si>
    <t xml:space="preserve">"12:45:35 Flow: Fixed -&gt; 300 umol/s"
</t>
  </si>
  <si>
    <t xml:space="preserve">"12:42:11 Lamp: ParIn -&gt;  150 uml"
</t>
  </si>
  <si>
    <t xml:space="preserve">"12:38:47 Lamp: ParIn -&gt;  100 uml"
</t>
  </si>
  <si>
    <t xml:space="preserve">"12:38:47 Flow: Fixed -&gt; 300 umol/s"
</t>
  </si>
  <si>
    <t xml:space="preserve">"12:35:23 Lamp: ParIn -&gt;  50 uml"
</t>
  </si>
  <si>
    <t>12:35:00</t>
  </si>
  <si>
    <t xml:space="preserve">"12:31:59 Lamp: ParIn -&gt;  25 uml"
</t>
  </si>
  <si>
    <t>12:31:36</t>
  </si>
  <si>
    <t xml:space="preserve">"12:31:59 Flow: Fixed -&gt; 300 umol/s"
</t>
  </si>
  <si>
    <t xml:space="preserve">"12:28:35 Lamp: ParIn -&gt;  0 uml"
</t>
  </si>
  <si>
    <t xml:space="preserve">"12:28:35 Flow: Fixed -&gt; 300 umol/s"
</t>
  </si>
  <si>
    <t xml:space="preserve">"12:28:35 Coolers: Off"
</t>
  </si>
  <si>
    <t xml:space="preserve">"12:28:35 CO2 Mixer: CO2R -&gt; 400 uml"
</t>
  </si>
  <si>
    <t xml:space="preserve">"12:28:35 Lamp: Off"
</t>
  </si>
  <si>
    <t xml:space="preserve">"12:27:55 Launched AutoProg /User/Configs/AutoProgs/LightCurve2"
</t>
  </si>
  <si>
    <t>Tue Aug  4 2020 12:27:55</t>
  </si>
  <si>
    <t xml:space="preserve">"12:33:30 Flow: Fixed -&gt; 300 umol/s"
</t>
  </si>
  <si>
    <t xml:space="preserve">"12:33:30 Coolers: Off"
</t>
  </si>
  <si>
    <t xml:space="preserve">"12:33:30 CO2 Mixer: CO2R -&gt; 400 uml"
</t>
  </si>
  <si>
    <t xml:space="preserve">"12:33:30 Lamp: ParIn -&gt;  2000 uml"
</t>
  </si>
  <si>
    <t>12:33:09</t>
  </si>
  <si>
    <t xml:space="preserve">"12:30:08 Lamp: ParIn -&gt;  2000 uml"
</t>
  </si>
  <si>
    <t>12:29:47</t>
  </si>
  <si>
    <t xml:space="preserve">"12:30:08 Flow: Fixed -&gt; 300 umol/s"
</t>
  </si>
  <si>
    <t xml:space="preserve">"12:26:46 Lamp: ParIn -&gt;  1600 uml"
</t>
  </si>
  <si>
    <t>12:26:24</t>
  </si>
  <si>
    <t xml:space="preserve">"12:26:45 Flow: Fixed -&gt; 300 umol/s"
</t>
  </si>
  <si>
    <t xml:space="preserve">"12:23:23 Lamp: ParIn -&gt;  1250 uml"
</t>
  </si>
  <si>
    <t>12:23:02</t>
  </si>
  <si>
    <t xml:space="preserve">"12:23:23 Flow: Fixed -&gt; 300 umol/s"
</t>
  </si>
  <si>
    <t xml:space="preserve">"12:20:01 Lamp: ParIn -&gt;  1000 uml"
</t>
  </si>
  <si>
    <t>12:19:39</t>
  </si>
  <si>
    <t xml:space="preserve">"12:20:01 Flow: Fixed -&gt; 300 umol/s"
</t>
  </si>
  <si>
    <t xml:space="preserve">"12:16:38 Lamp: ParIn -&gt;  750 uml"
</t>
  </si>
  <si>
    <t>12:16:15</t>
  </si>
  <si>
    <t xml:space="preserve">"12:16:37 Flow: Fixed -&gt; 300 umol/s"
</t>
  </si>
  <si>
    <t xml:space="preserve">"12:13:14 Lamp: ParIn -&gt;  500 uml"
</t>
  </si>
  <si>
    <t>12:12:52</t>
  </si>
  <si>
    <t xml:space="preserve">"12:13:14 Flow: Fixed -&gt; 300 umol/s"
</t>
  </si>
  <si>
    <t xml:space="preserve">"12:09:51 Lamp: ParIn -&gt;  300 uml"
</t>
  </si>
  <si>
    <t>12:09:28</t>
  </si>
  <si>
    <t xml:space="preserve">"12:09:51 Flow: Fixed -&gt; 300 umol/s"
</t>
  </si>
  <si>
    <t xml:space="preserve">"12:06:27 Lamp: ParIn -&gt;  150 uml"
</t>
  </si>
  <si>
    <t>12:06:04</t>
  </si>
  <si>
    <t xml:space="preserve">"12:06:27 Flow: Fixed -&gt; 300 umol/s"
</t>
  </si>
  <si>
    <t xml:space="preserve">"12:03:03 Lamp: ParIn -&gt;  100 uml"
</t>
  </si>
  <si>
    <t>12:02:40</t>
  </si>
  <si>
    <t xml:space="preserve">"12:03:03 Flow: Fixed -&gt; 300 umol/s"
</t>
  </si>
  <si>
    <t xml:space="preserve">"11:59:39 Lamp: ParIn -&gt;  50 uml"
</t>
  </si>
  <si>
    <t>11:59:16</t>
  </si>
  <si>
    <t xml:space="preserve">"11:59:39 Flow: Fixed -&gt; 300 umol/s"
</t>
  </si>
  <si>
    <t xml:space="preserve">"11:56:15 Lamp: ParIn -&gt;  25 uml"
</t>
  </si>
  <si>
    <t>11:55:51</t>
  </si>
  <si>
    <t xml:space="preserve">"11:56:14 Flow: Fixed -&gt; 300 umol/s"
</t>
  </si>
  <si>
    <t xml:space="preserve">"11:52:50 Lamp: ParIn -&gt;  0 uml"
</t>
  </si>
  <si>
    <t xml:space="preserve">"11:52:50 Flow: Fixed -&gt; 300 umol/s"
</t>
  </si>
  <si>
    <t xml:space="preserve">"11:52:50 Coolers: Off"
</t>
  </si>
  <si>
    <t xml:space="preserve">"11:52:50 CO2 Mixer: CO2R -&gt; 400 uml"
</t>
  </si>
  <si>
    <t xml:space="preserve">"11:52:50 Lamp: Off"
</t>
  </si>
  <si>
    <t xml:space="preserve">"11:48:51 Launched AutoProg /User/Configs/AutoProgs/LightCurve2"
</t>
  </si>
  <si>
    <t>Tue Aug 25 2020 11:48:51</t>
  </si>
  <si>
    <t xml:space="preserve">"15:00:49 Flow: Fixed -&gt; 300 umol/s"
</t>
  </si>
  <si>
    <t xml:space="preserve">"15:00:49 Coolers: Off"
</t>
  </si>
  <si>
    <t xml:space="preserve">"15:00:49 CO2 Mixer: CO2R -&gt; 400 uml"
</t>
  </si>
  <si>
    <t xml:space="preserve">"15:00:49 Lamp: ParIn -&gt;  2000 uml"
</t>
  </si>
  <si>
    <t>15:00:22</t>
  </si>
  <si>
    <t xml:space="preserve">"14:57:20 Lamp: ParIn -&gt;  2000 uml"
</t>
  </si>
  <si>
    <t>14:56:55</t>
  </si>
  <si>
    <t xml:space="preserve">"14:57:20 Flow: Fixed -&gt; 300 umol/s"
</t>
  </si>
  <si>
    <t xml:space="preserve">"14:53:54 Lamp: ParIn -&gt;  1600 uml"
</t>
  </si>
  <si>
    <t>14:53:30</t>
  </si>
  <si>
    <t xml:space="preserve">"14:53:54 Flow: Fixed -&gt; 300 umol/s"
</t>
  </si>
  <si>
    <t xml:space="preserve">"14:50:29 Lamp: ParIn -&gt;  1250 uml"
</t>
  </si>
  <si>
    <t>14:50:04</t>
  </si>
  <si>
    <t xml:space="preserve">"14:50:29 Flow: Fixed -&gt; 300 umol/s"
</t>
  </si>
  <si>
    <t xml:space="preserve">"14:47:03 Lamp: ParIn -&gt;  1000 uml"
</t>
  </si>
  <si>
    <t>14:46:39</t>
  </si>
  <si>
    <t xml:space="preserve">"14:47:03 Flow: Fixed -&gt; 300 umol/s"
</t>
  </si>
  <si>
    <t xml:space="preserve">"14:43:38 Lamp: ParIn -&gt;  750 uml"
</t>
  </si>
  <si>
    <t>14:43:14</t>
  </si>
  <si>
    <t xml:space="preserve">"14:43:38 Flow: Fixed -&gt; 300 umol/s"
</t>
  </si>
  <si>
    <t xml:space="preserve">"14:40:13 Lamp: ParIn -&gt;  500 uml"
</t>
  </si>
  <si>
    <t>14:39:50</t>
  </si>
  <si>
    <t xml:space="preserve">"14:40:13 Flow: Fixed -&gt; 300 umol/s"
</t>
  </si>
  <si>
    <t xml:space="preserve">"14:36:49 Lamp: ParIn -&gt;  300 uml"
</t>
  </si>
  <si>
    <t>14:36:25</t>
  </si>
  <si>
    <t xml:space="preserve">"14:36:49 Flow: Fixed -&gt; 300 umol/s"
</t>
  </si>
  <si>
    <t xml:space="preserve">"14:33:24 Lamp: ParIn -&gt;  150 uml"
</t>
  </si>
  <si>
    <t>14:33:00</t>
  </si>
  <si>
    <t xml:space="preserve">"14:33:24 Flow: Fixed -&gt; 300 umol/s"
</t>
  </si>
  <si>
    <t xml:space="preserve">"14:29:59 Lamp: ParIn -&gt;  100 uml"
</t>
  </si>
  <si>
    <t>14:29:35</t>
  </si>
  <si>
    <t xml:space="preserve">"14:29:58 Flow: Fixed -&gt; 300 umol/s"
</t>
  </si>
  <si>
    <t xml:space="preserve">"14:26:34 Lamp: ParIn -&gt;  50 uml"
</t>
  </si>
  <si>
    <t>14:26:11</t>
  </si>
  <si>
    <t xml:space="preserve">"14:26:34 Flow: Fixed -&gt; 300 umol/s"
</t>
  </si>
  <si>
    <t xml:space="preserve">"14:23:10 Lamp: ParIn -&gt;  25 uml"
</t>
  </si>
  <si>
    <t>14:22:46</t>
  </si>
  <si>
    <t xml:space="preserve">"14:23:10 Flow: Fixed -&gt; 300 umol/s"
</t>
  </si>
  <si>
    <t xml:space="preserve">"14:19:45 Lamp: ParIn -&gt;  0 uml"
</t>
  </si>
  <si>
    <t xml:space="preserve">"14:19:45 Flow: Fixed -&gt; 300 umol/s"
</t>
  </si>
  <si>
    <t xml:space="preserve">"14:19:45 Coolers: Off"
</t>
  </si>
  <si>
    <t xml:space="preserve">"14:19:45 CO2 Mixer: CO2R -&gt; 400 uml"
</t>
  </si>
  <si>
    <t xml:space="preserve">"14:19:45 Lamp: Off"
</t>
  </si>
  <si>
    <t xml:space="preserve">"14:17:31 Launched AutoProg /User/Configs/AutoProgs/LightCurve2"
</t>
  </si>
  <si>
    <t>Tue Aug 25 2020 14:17:31</t>
  </si>
  <si>
    <t xml:space="preserve">"14:15:12 Flow: Fixed -&gt; 300 umol/s"
</t>
  </si>
  <si>
    <t xml:space="preserve">"14:15:12 Coolers: Off"
</t>
  </si>
  <si>
    <t xml:space="preserve">"14:15:12 CO2 Mixer: CO2R -&gt; 400 uml"
</t>
  </si>
  <si>
    <t xml:space="preserve">"14:15:12 Lamp: ParIn -&gt;  2000 uml"
</t>
  </si>
  <si>
    <t>14:14:45</t>
  </si>
  <si>
    <t xml:space="preserve">"14:11:44 Lamp: ParIn -&gt;  2000 uml"
</t>
  </si>
  <si>
    <t>14:11:18</t>
  </si>
  <si>
    <t xml:space="preserve">"14:11:44 Flow: Fixed -&gt; 300 umol/s"
</t>
  </si>
  <si>
    <t xml:space="preserve">"14:08:17 Lamp: ParIn -&gt;  1600 uml"
</t>
  </si>
  <si>
    <t>14:07:52</t>
  </si>
  <si>
    <t xml:space="preserve">"14:08:17 Flow: Fixed -&gt; 300 umol/s"
</t>
  </si>
  <si>
    <t xml:space="preserve">"14:04:51 Lamp: ParIn -&gt;  1250 uml"
</t>
  </si>
  <si>
    <t>14:04:27</t>
  </si>
  <si>
    <t xml:space="preserve">"14:04:51 Flow: Fixed -&gt; 300 umol/s"
</t>
  </si>
  <si>
    <t xml:space="preserve">"14:01:26 Lamp: ParIn -&gt;  1000 uml"
</t>
  </si>
  <si>
    <t>14:01:02</t>
  </si>
  <si>
    <t xml:space="preserve">"14:01:26 Flow: Fixed -&gt; 300 umol/s"
</t>
  </si>
  <si>
    <t xml:space="preserve">"13:58:01 Lamp: ParIn -&gt;  750 uml"
</t>
  </si>
  <si>
    <t>13:57:37</t>
  </si>
  <si>
    <t xml:space="preserve">"13:58:01 Flow: Fixed -&gt; 300 umol/s"
</t>
  </si>
  <si>
    <t xml:space="preserve">"13:54:36 Lamp: ParIn -&gt;  500 uml"
</t>
  </si>
  <si>
    <t>13:54:13</t>
  </si>
  <si>
    <t xml:space="preserve">"13:54:36 Flow: Fixed -&gt; 300 umol/s"
</t>
  </si>
  <si>
    <t xml:space="preserve">"13:51:12 Lamp: ParIn -&gt;  300 uml"
</t>
  </si>
  <si>
    <t>13:50:48</t>
  </si>
  <si>
    <t xml:space="preserve">"13:51:12 Flow: Fixed -&gt; 300 umol/s"
</t>
  </si>
  <si>
    <t xml:space="preserve">"13:47:47 Lamp: ParIn -&gt;  150 uml"
</t>
  </si>
  <si>
    <t>13:47:23</t>
  </si>
  <si>
    <t xml:space="preserve">"13:47:46 Flow: Fixed -&gt; 300 umol/s"
</t>
  </si>
  <si>
    <t xml:space="preserve">"13:44:22 Lamp: ParIn -&gt;  100 uml"
</t>
  </si>
  <si>
    <t>13:43:59</t>
  </si>
  <si>
    <t xml:space="preserve">"13:44:22 Flow: Fixed -&gt; 300 umol/s"
</t>
  </si>
  <si>
    <t xml:space="preserve">"13:40:58 Lamp: ParIn -&gt;  50 uml"
</t>
  </si>
  <si>
    <t>13:40:34</t>
  </si>
  <si>
    <t xml:space="preserve">"13:40:58 Flow: Fixed -&gt; 300 umol/s"
</t>
  </si>
  <si>
    <t xml:space="preserve">"13:37:33 Lamp: ParIn -&gt;  25 uml"
</t>
  </si>
  <si>
    <t>13:37:10</t>
  </si>
  <si>
    <t xml:space="preserve">"13:37:33 Flow: Fixed -&gt; 300 umol/s"
</t>
  </si>
  <si>
    <t xml:space="preserve">"13:34:09 Lamp: ParIn -&gt;  0 uml"
</t>
  </si>
  <si>
    <t xml:space="preserve">"13:34:09 Flow: Fixed -&gt; 300 umol/s"
</t>
  </si>
  <si>
    <t xml:space="preserve">"13:34:09 Coolers: Off"
</t>
  </si>
  <si>
    <t xml:space="preserve">"13:34:09 CO2 Mixer: CO2R -&gt; 400 uml"
</t>
  </si>
  <si>
    <t xml:space="preserve">"13:34:09 Lamp: Off"
</t>
  </si>
  <si>
    <t xml:space="preserve">"13:31:02 Launched AutoProg /User/Configs/AutoProgs/LightCurve2"
</t>
  </si>
  <si>
    <t>Tue Aug 25 2020 13:31:02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</si>
</sst>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5"/>
  <sheetViews>
    <sheetView topLeftCell="A10" zoomScale="5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389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388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387</v>
      </c>
    </row>
    <row r="12" spans="1:60" x14ac:dyDescent="0.35">
      <c r="A12" s="1" t="s">
        <v>9</v>
      </c>
      <c r="B12" s="1" t="s">
        <v>383</v>
      </c>
    </row>
    <row r="13" spans="1:60" x14ac:dyDescent="0.35">
      <c r="A13" s="1" t="s">
        <v>9</v>
      </c>
      <c r="B13" s="1" t="s">
        <v>386</v>
      </c>
    </row>
    <row r="14" spans="1:60" x14ac:dyDescent="0.35">
      <c r="A14" s="1" t="s">
        <v>9</v>
      </c>
      <c r="B14" s="1" t="s">
        <v>385</v>
      </c>
    </row>
    <row r="15" spans="1:60" x14ac:dyDescent="0.35">
      <c r="A15" s="1" t="s">
        <v>9</v>
      </c>
      <c r="B15" s="1" t="s">
        <v>384</v>
      </c>
    </row>
    <row r="16" spans="1:60" x14ac:dyDescent="0.35">
      <c r="A16" s="1" t="s">
        <v>9</v>
      </c>
      <c r="B16" s="1" t="s">
        <v>383</v>
      </c>
    </row>
    <row r="17" spans="1:60" x14ac:dyDescent="0.35">
      <c r="A17" s="1" t="s">
        <v>9</v>
      </c>
      <c r="B17" s="1" t="s">
        <v>382</v>
      </c>
    </row>
    <row r="18" spans="1:60" x14ac:dyDescent="0.35">
      <c r="A18" s="1">
        <v>1</v>
      </c>
      <c r="B18" s="1" t="s">
        <v>381</v>
      </c>
      <c r="C18" s="1">
        <v>1113.5000009275973</v>
      </c>
      <c r="D18" s="1">
        <v>0</v>
      </c>
      <c r="E18">
        <f>(R18-S18*(1000-T18)/(1000-U18))*AO18</f>
        <v>-5.7001708944952396</v>
      </c>
      <c r="F18">
        <f>IF(AZ18&lt;&gt;0,1/(1/AZ18-1/N18),0)</f>
        <v>7.368302385872159</v>
      </c>
      <c r="G18">
        <f>((BC18-AP18/2)*S18-E18)/(BC18+AP18/2)</f>
        <v>390.51778784932316</v>
      </c>
      <c r="H18">
        <f>AP18*1000</f>
        <v>31.070780595863493</v>
      </c>
      <c r="I18">
        <f>(AU18-BA18)</f>
        <v>0.97827199545519372</v>
      </c>
      <c r="J18">
        <f>(P18+AT18*D18)</f>
        <v>26.452716827392578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27.661916732788086</v>
      </c>
      <c r="P18" s="1">
        <v>26.452716827392578</v>
      </c>
      <c r="Q18" s="1">
        <v>27.778366088867188</v>
      </c>
      <c r="R18" s="1">
        <v>399.92868041992188</v>
      </c>
      <c r="S18" s="1">
        <v>394.0030517578125</v>
      </c>
      <c r="T18" s="1">
        <v>0.84415245056152344</v>
      </c>
      <c r="U18" s="1">
        <v>28.19481086730957</v>
      </c>
      <c r="V18" s="1">
        <v>2.0016205310821533</v>
      </c>
      <c r="W18" s="1">
        <v>66.854408264160156</v>
      </c>
      <c r="X18" s="1">
        <v>300.28421020507813</v>
      </c>
      <c r="Y18" s="1">
        <v>0.14794859290122986</v>
      </c>
      <c r="Z18" s="1">
        <v>4.5730895362794399E-3</v>
      </c>
      <c r="AA18" s="1">
        <v>88.223434448242188</v>
      </c>
      <c r="AB18" s="1">
        <v>-6.6019692420959473</v>
      </c>
      <c r="AC18" s="1">
        <v>1.0612328052520752</v>
      </c>
      <c r="AD18" s="1">
        <v>8.3247795701026917E-2</v>
      </c>
      <c r="AE18" s="1">
        <v>6.6490559838712215E-3</v>
      </c>
      <c r="AF18" s="1">
        <v>1.6509693115949631E-2</v>
      </c>
      <c r="AG18" s="1">
        <v>9.3657337129116058E-3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1.103986066930434</v>
      </c>
      <c r="AP18">
        <f>(U18-T18)/(1000-U18)*AO18</f>
        <v>3.1070780595863493E-2</v>
      </c>
      <c r="AQ18">
        <f>(P18+273.15)</f>
        <v>299.60271682739256</v>
      </c>
      <c r="AR18">
        <f>(O18+273.15)</f>
        <v>300.81191673278806</v>
      </c>
      <c r="AS18">
        <f>(Y18*AK18+Z18*AL18)*AM18</f>
        <v>2.3671774335091378E-2</v>
      </c>
      <c r="AT18">
        <f>((AS18+0.00000010773*(AR18^4-AQ18^4))-AP18*44100)/(L18*0.92*2*29.3+0.00000043092*AQ18^3)</f>
        <v>-10.680494962519603</v>
      </c>
      <c r="AU18">
        <f>0.61365*EXP(17.502*J18/(240.97+J18))</f>
        <v>3.4657150437878661</v>
      </c>
      <c r="AV18">
        <f>AU18*1000/AA18</f>
        <v>39.283383892984673</v>
      </c>
      <c r="AW18">
        <f>(AV18-U18)</f>
        <v>11.088573025675103</v>
      </c>
      <c r="AX18">
        <f>IF(D18,P18,(O18+P18)/2)</f>
        <v>27.057316780090332</v>
      </c>
      <c r="AY18">
        <f>0.61365*EXP(17.502*AX18/(240.97+AX18))</f>
        <v>3.5912261374709296</v>
      </c>
      <c r="AZ18">
        <f>IF(AW18&lt;&gt;0,(1000-(AV18+U18)/2)/AW18*AP18,0)</f>
        <v>2.7075152442200396</v>
      </c>
      <c r="BA18">
        <f>U18*AA18/1000</f>
        <v>2.4874430483326724</v>
      </c>
      <c r="BB18">
        <f>(AY18-BA18)</f>
        <v>1.1037830891382572</v>
      </c>
      <c r="BC18">
        <f>1/(1.6/F18+1.37/N18)</f>
        <v>1.8614563246875573</v>
      </c>
      <c r="BD18">
        <f>G18*AA18*0.001</f>
        <v>34.452820457197312</v>
      </c>
      <c r="BE18">
        <f>G18/S18</f>
        <v>0.9911542210321973</v>
      </c>
      <c r="BF18">
        <f>(1-AP18*AA18/AU18/F18)*100</f>
        <v>89.265647996306967</v>
      </c>
      <c r="BG18">
        <f>(S18-E18/(N18/1.35))</f>
        <v>395.80085667081471</v>
      </c>
      <c r="BH18">
        <f>E18*BF18/100/BG18</f>
        <v>-1.2855693463291231E-2</v>
      </c>
    </row>
    <row r="19" spans="1:60" x14ac:dyDescent="0.35">
      <c r="A19" s="1" t="s">
        <v>9</v>
      </c>
      <c r="B19" s="1" t="s">
        <v>380</v>
      </c>
      <c r="K19" s="1">
        <v>2.72</v>
      </c>
    </row>
    <row r="20" spans="1:60" x14ac:dyDescent="0.35">
      <c r="A20" s="1" t="s">
        <v>9</v>
      </c>
      <c r="B20" s="1" t="s">
        <v>379</v>
      </c>
      <c r="K20" s="1">
        <v>2.72</v>
      </c>
    </row>
    <row r="21" spans="1:60" x14ac:dyDescent="0.35">
      <c r="A21" s="1">
        <v>2</v>
      </c>
      <c r="B21" s="1" t="s">
        <v>378</v>
      </c>
      <c r="C21" s="1">
        <v>1317.0000009387732</v>
      </c>
      <c r="D21" s="1">
        <v>0</v>
      </c>
      <c r="E21">
        <f>(R21-S21*(1000-T21)/(1000-U21))*AO21</f>
        <v>-5.7589746841394414</v>
      </c>
      <c r="F21">
        <f>IF(AZ21&lt;&gt;0,1/(1/AZ21-1/N21),0)</f>
        <v>6.9164439028241596</v>
      </c>
      <c r="G21">
        <f>((BC21-AP21/2)*S21-E21)/(BC21+AP21/2)</f>
        <v>390.92779957436557</v>
      </c>
      <c r="H21">
        <f>AP21*1000</f>
        <v>30.931371730338117</v>
      </c>
      <c r="I21">
        <f>(AU21-BA21)</f>
        <v>0.9971740351738192</v>
      </c>
      <c r="J21">
        <f>(P21+AT21*D21)</f>
        <v>26.501924514770508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27.7569580078125</v>
      </c>
      <c r="P21" s="1">
        <v>26.501924514770508</v>
      </c>
      <c r="Q21" s="1">
        <v>27.903915405273438</v>
      </c>
      <c r="R21" s="1">
        <v>400.28628540039063</v>
      </c>
      <c r="S21" s="1">
        <v>394.4498291015625</v>
      </c>
      <c r="T21" s="1">
        <v>0.86001032590866089</v>
      </c>
      <c r="U21" s="1">
        <v>28.096895217895508</v>
      </c>
      <c r="V21" s="1">
        <v>2.0277721881866455</v>
      </c>
      <c r="W21" s="1">
        <v>66.248161315917969</v>
      </c>
      <c r="X21" s="1">
        <v>300.21585083007813</v>
      </c>
      <c r="Y21" s="1">
        <v>25.383401870727539</v>
      </c>
      <c r="Z21" s="1">
        <v>8.5744544863700867E-2</v>
      </c>
      <c r="AA21" s="1">
        <v>88.216545104980469</v>
      </c>
      <c r="AB21" s="1">
        <v>-6.4664177894592285</v>
      </c>
      <c r="AC21" s="1">
        <v>1.057613730430603</v>
      </c>
      <c r="AD21" s="1">
        <v>7.6047956943511963E-2</v>
      </c>
      <c r="AE21" s="1">
        <v>4.1158231906592846E-3</v>
      </c>
      <c r="AF21" s="1">
        <v>5.6077886372804642E-2</v>
      </c>
      <c r="AG21" s="1">
        <v>1.3474518433213234E-2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1.1037347456988162</v>
      </c>
      <c r="AP21">
        <f>(U21-T21)/(1000-U21)*AO21</f>
        <v>3.0931371730338119E-2</v>
      </c>
      <c r="AQ21">
        <f>(P21+273.15)</f>
        <v>299.65192451477049</v>
      </c>
      <c r="AR21">
        <f>(O21+273.15)</f>
        <v>300.90695800781248</v>
      </c>
      <c r="AS21">
        <f>(Y21*AK21+Z21*AL21)*AM21</f>
        <v>4.0613442085382871</v>
      </c>
      <c r="AT21">
        <f>((AS21+0.00000010773*(AR21^4-AQ21^4))-AP21*44100)/(L21*0.92*2*29.3+0.00000043092*AQ21^3)</f>
        <v>-10.595505870259313</v>
      </c>
      <c r="AU21">
        <f>0.61365*EXP(17.502*J21/(240.97+J21))</f>
        <v>3.4757850594732083</v>
      </c>
      <c r="AV21">
        <f>AU21*1000/AA21</f>
        <v>39.400602861253681</v>
      </c>
      <c r="AW21">
        <f>(AV21-U21)</f>
        <v>11.303707643358173</v>
      </c>
      <c r="AX21">
        <f>IF(D21,P21,(O21+P21)/2)</f>
        <v>27.129441261291504</v>
      </c>
      <c r="AY21">
        <f>0.61365*EXP(17.502*AX21/(240.97+AX21))</f>
        <v>3.6064603733283112</v>
      </c>
      <c r="AZ21">
        <f>IF(AW21&lt;&gt;0,(1000-(AV21+U21)/2)/AW21*AP21,0)</f>
        <v>2.6440418994667128</v>
      </c>
      <c r="BA21">
        <f>U21*AA21/1000</f>
        <v>2.4786110242993891</v>
      </c>
      <c r="BB21">
        <f>(AY21-BA21)</f>
        <v>1.1278493490289221</v>
      </c>
      <c r="BC21">
        <f>1/(1.6/F21+1.37/N21)</f>
        <v>1.8135648657032999</v>
      </c>
      <c r="BD21">
        <f>G21*AA21*0.001</f>
        <v>34.486299863942783</v>
      </c>
      <c r="BE21">
        <f>G21/S21</f>
        <v>0.99107103294931309</v>
      </c>
      <c r="BF21">
        <f>(1-AP21*AA21/AU21/F21)*100</f>
        <v>88.649540209214734</v>
      </c>
      <c r="BG21">
        <f>(S21-E21/(N21/1.35))</f>
        <v>396.26618043078315</v>
      </c>
      <c r="BH21">
        <f>E21*BF21/100/BG21</f>
        <v>-1.2883523324409585E-2</v>
      </c>
    </row>
    <row r="22" spans="1:60" x14ac:dyDescent="0.35">
      <c r="A22" s="1" t="s">
        <v>9</v>
      </c>
      <c r="B22" s="1" t="s">
        <v>377</v>
      </c>
      <c r="K22" s="1">
        <v>2.72</v>
      </c>
    </row>
    <row r="23" spans="1:60" x14ac:dyDescent="0.35">
      <c r="A23" s="1" t="s">
        <v>9</v>
      </c>
      <c r="B23" s="1" t="s">
        <v>376</v>
      </c>
      <c r="K23" s="1">
        <v>2.72</v>
      </c>
    </row>
    <row r="24" spans="1:60" x14ac:dyDescent="0.35">
      <c r="A24" s="1">
        <v>3</v>
      </c>
      <c r="B24" s="1" t="s">
        <v>375</v>
      </c>
      <c r="C24" s="1">
        <v>1520.5000009275973</v>
      </c>
      <c r="D24" s="1">
        <v>0</v>
      </c>
      <c r="E24">
        <f>(R24-S24*(1000-T24)/(1000-U24))*AO24</f>
        <v>-5.0799691272963088</v>
      </c>
      <c r="F24">
        <f>IF(AZ24&lt;&gt;0,1/(1/AZ24-1/N24),0)</f>
        <v>6.4930390526889452</v>
      </c>
      <c r="G24">
        <f>((BC24-AP24/2)*S24-E24)/(BC24+AP24/2)</f>
        <v>389.59079378711607</v>
      </c>
      <c r="H24">
        <f>AP24*1000</f>
        <v>30.846644866439483</v>
      </c>
      <c r="I24">
        <f>(AU24-BA24)</f>
        <v>1.0191454662653614</v>
      </c>
      <c r="J24">
        <f>(P24+AT24*D24)</f>
        <v>26.581024169921875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27.851411819458008</v>
      </c>
      <c r="P24" s="1">
        <v>26.581024169921875</v>
      </c>
      <c r="Q24" s="1">
        <v>28.010000228881836</v>
      </c>
      <c r="R24" s="1">
        <v>399.9510498046875</v>
      </c>
      <c r="S24" s="1">
        <v>393.55548095703125</v>
      </c>
      <c r="T24" s="1">
        <v>0.87190514802932739</v>
      </c>
      <c r="U24" s="1">
        <v>28.032573699951172</v>
      </c>
      <c r="V24" s="1">
        <v>2.0444662570953369</v>
      </c>
      <c r="W24" s="1">
        <v>65.731521606445313</v>
      </c>
      <c r="X24" s="1">
        <v>300.25350952148438</v>
      </c>
      <c r="Y24" s="1">
        <v>50.19329833984375</v>
      </c>
      <c r="Z24" s="1">
        <v>2.4009255692362785E-2</v>
      </c>
      <c r="AA24" s="1">
        <v>88.214530944824219</v>
      </c>
      <c r="AB24" s="1">
        <v>-6.3848886489868164</v>
      </c>
      <c r="AC24" s="1">
        <v>1.0567091703414917</v>
      </c>
      <c r="AD24" s="1">
        <v>3.4568507224321365E-2</v>
      </c>
      <c r="AE24" s="1">
        <v>6.095545832067728E-3</v>
      </c>
      <c r="AF24" s="1">
        <v>3.2475464046001434E-2</v>
      </c>
      <c r="AG24" s="1">
        <v>9.7057996317744255E-3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1.1038731967701629</v>
      </c>
      <c r="AP24">
        <f>(U24-T24)/(1000-U24)*AO24</f>
        <v>3.0846644866439482E-2</v>
      </c>
      <c r="AQ24">
        <f>(P24+273.15)</f>
        <v>299.73102416992185</v>
      </c>
      <c r="AR24">
        <f>(O24+273.15)</f>
        <v>301.00141181945799</v>
      </c>
      <c r="AS24">
        <f>(Y24*AK24+Z24*AL24)*AM24</f>
        <v>8.0309275548697769</v>
      </c>
      <c r="AT24">
        <f>((AS24+0.00000010773*(AR24^4-AQ24^4))-AP24*44100)/(L24*0.92*2*29.3+0.00000043092*AQ24^3)</f>
        <v>-10.532542753474653</v>
      </c>
      <c r="AU24">
        <f>0.61365*EXP(17.502*J24/(240.97+J24))</f>
        <v>3.4920258063827694</v>
      </c>
      <c r="AV24">
        <f>AU24*1000/AA24</f>
        <v>39.58560759753896</v>
      </c>
      <c r="AW24">
        <f>(AV24-U24)</f>
        <v>11.553033897587788</v>
      </c>
      <c r="AX24">
        <f>IF(D24,P24,(O24+P24)/2)</f>
        <v>27.216217994689941</v>
      </c>
      <c r="AY24">
        <f>0.61365*EXP(17.502*AX24/(240.97+AX24))</f>
        <v>3.6248642160314319</v>
      </c>
      <c r="AZ24">
        <f>IF(AW24&lt;&gt;0,(1000-(AV24+U24)/2)/AW24*AP24,0)</f>
        <v>2.5797334378256473</v>
      </c>
      <c r="BA24">
        <f>U24*AA24/1000</f>
        <v>2.472880340117408</v>
      </c>
      <c r="BB24">
        <f>(AY24-BA24)</f>
        <v>1.151983875914024</v>
      </c>
      <c r="BC24">
        <f>1/(1.6/F24+1.37/N24)</f>
        <v>1.7652712762725247</v>
      </c>
      <c r="BD24">
        <f>G24*AA24*0.001</f>
        <v>34.367569134352181</v>
      </c>
      <c r="BE24">
        <f>G24/S24</f>
        <v>0.98992597648424552</v>
      </c>
      <c r="BF24">
        <f>(1-AP24*AA24/AU24/F24)*100</f>
        <v>87.998857203606377</v>
      </c>
      <c r="BG24">
        <f>(S24-E24/(N24/1.35))</f>
        <v>395.15767738657559</v>
      </c>
      <c r="BH24">
        <f>E24*BF24/100/BG24</f>
        <v>-1.1312736748231111E-2</v>
      </c>
    </row>
    <row r="25" spans="1:60" x14ac:dyDescent="0.35">
      <c r="A25" s="1" t="s">
        <v>9</v>
      </c>
      <c r="B25" s="1" t="s">
        <v>374</v>
      </c>
      <c r="K25" s="1">
        <v>2.72</v>
      </c>
    </row>
    <row r="26" spans="1:60" x14ac:dyDescent="0.35">
      <c r="A26" s="1" t="s">
        <v>9</v>
      </c>
      <c r="B26" s="1" t="s">
        <v>373</v>
      </c>
      <c r="K26" s="1">
        <v>2.72</v>
      </c>
    </row>
    <row r="27" spans="1:60" x14ac:dyDescent="0.35">
      <c r="A27" s="1">
        <v>4</v>
      </c>
      <c r="B27" s="1" t="s">
        <v>372</v>
      </c>
      <c r="C27" s="1">
        <v>1724.5000009275973</v>
      </c>
      <c r="D27" s="1">
        <v>0</v>
      </c>
      <c r="E27">
        <f>(R27-S27*(1000-T27)/(1000-U27))*AO27</f>
        <v>-3.8592845301166583</v>
      </c>
      <c r="F27">
        <f>IF(AZ27&lt;&gt;0,1/(1/AZ27-1/N27),0)</f>
        <v>5.6530882206371551</v>
      </c>
      <c r="G27">
        <f>((BC27-AP27/2)*S27-E27)/(BC27+AP27/2)</f>
        <v>387.87557911821938</v>
      </c>
      <c r="H27">
        <f>AP27*1000</f>
        <v>30.585906863086041</v>
      </c>
      <c r="I27">
        <f>(AU27-BA27)</f>
        <v>1.0700559016377751</v>
      </c>
      <c r="J27">
        <f>(P27+AT27*D27)</f>
        <v>26.736606597900391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27.964427947998047</v>
      </c>
      <c r="P27" s="1">
        <v>26.736606597900391</v>
      </c>
      <c r="Q27" s="1">
        <v>28.125425338745117</v>
      </c>
      <c r="R27" s="1">
        <v>400.13430786132813</v>
      </c>
      <c r="S27" s="1">
        <v>392.74786376953125</v>
      </c>
      <c r="T27" s="1">
        <v>0.88253432512283325</v>
      </c>
      <c r="U27" s="1">
        <v>27.820915222167969</v>
      </c>
      <c r="V27" s="1">
        <v>2.055706262588501</v>
      </c>
      <c r="W27" s="1">
        <v>64.803863525390625</v>
      </c>
      <c r="X27" s="1">
        <v>300.23757934570313</v>
      </c>
      <c r="Y27" s="1">
        <v>100.80786895751953</v>
      </c>
      <c r="Z27" s="1">
        <v>0.26181900501251221</v>
      </c>
      <c r="AA27" s="1">
        <v>88.210884094238281</v>
      </c>
      <c r="AB27" s="1">
        <v>-6.227449893951416</v>
      </c>
      <c r="AC27" s="1">
        <v>1.0558757781982422</v>
      </c>
      <c r="AD27" s="1">
        <v>3.8927711546421051E-2</v>
      </c>
      <c r="AE27" s="1">
        <v>1.978130079805851E-2</v>
      </c>
      <c r="AF27" s="1">
        <v>4.4312506914138794E-2</v>
      </c>
      <c r="AG27" s="1">
        <v>3.0528008937835693E-3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1.1038146299474376</v>
      </c>
      <c r="AP27">
        <f>(U27-T27)/(1000-U27)*AO27</f>
        <v>3.058590686308604E-2</v>
      </c>
      <c r="AQ27">
        <f>(P27+273.15)</f>
        <v>299.88660659790037</v>
      </c>
      <c r="AR27">
        <f>(O27+273.15)</f>
        <v>301.11442794799802</v>
      </c>
      <c r="AS27">
        <f>(Y27*AK27+Z27*AL27)*AM27</f>
        <v>16.129258672686092</v>
      </c>
      <c r="AT27">
        <f>((AS27+0.00000010773*(AR27^4-AQ27^4))-AP27*44100)/(L27*0.92*2*29.3+0.00000043092*AQ27^3)</f>
        <v>-10.380503024048885</v>
      </c>
      <c r="AU27">
        <f>0.61365*EXP(17.502*J27/(240.97+J27))</f>
        <v>3.5241634296960633</v>
      </c>
      <c r="AV27">
        <f>AU27*1000/AA27</f>
        <v>39.951571349529793</v>
      </c>
      <c r="AW27">
        <f>(AV27-U27)</f>
        <v>12.130656127361824</v>
      </c>
      <c r="AX27">
        <f>IF(D27,P27,(O27+P27)/2)</f>
        <v>27.350517272949219</v>
      </c>
      <c r="AY27">
        <f>0.61365*EXP(17.502*AX27/(240.97+AX27))</f>
        <v>3.6535083729096902</v>
      </c>
      <c r="AZ27">
        <f>IF(AW27&lt;&gt;0,(1000-(AV27+U27)/2)/AW27*AP27,0)</f>
        <v>2.4359329843134883</v>
      </c>
      <c r="BA27">
        <f>U27*AA27/1000</f>
        <v>2.4541075280582882</v>
      </c>
      <c r="BB27">
        <f>(AY27-BA27)</f>
        <v>1.199400844851402</v>
      </c>
      <c r="BC27">
        <f>1/(1.6/F27+1.37/N27)</f>
        <v>1.6581037455111012</v>
      </c>
      <c r="BD27">
        <f>G27*AA27*0.001</f>
        <v>34.214847752582799</v>
      </c>
      <c r="BE27">
        <f>G27/S27</f>
        <v>0.98759437007613882</v>
      </c>
      <c r="BF27">
        <f>(1-AP27*AA27/AU27/F27)*100</f>
        <v>86.457409909897336</v>
      </c>
      <c r="BG27">
        <f>(S27-E27/(N27/1.35))</f>
        <v>393.9650624846816</v>
      </c>
      <c r="BH27">
        <f>E27*BF27/100/BG27</f>
        <v>-8.4693739712565289E-3</v>
      </c>
    </row>
    <row r="28" spans="1:60" x14ac:dyDescent="0.35">
      <c r="A28" s="1" t="s">
        <v>9</v>
      </c>
      <c r="B28" s="1" t="s">
        <v>371</v>
      </c>
      <c r="K28" s="1">
        <v>2.72</v>
      </c>
    </row>
    <row r="29" spans="1:60" x14ac:dyDescent="0.35">
      <c r="A29" s="1" t="s">
        <v>9</v>
      </c>
      <c r="B29" s="1" t="s">
        <v>370</v>
      </c>
      <c r="K29" s="1">
        <v>2.72</v>
      </c>
    </row>
    <row r="30" spans="1:60" x14ac:dyDescent="0.35">
      <c r="A30" s="1">
        <v>5</v>
      </c>
      <c r="B30" s="1" t="s">
        <v>369</v>
      </c>
      <c r="C30" s="1">
        <v>1928.0000009387732</v>
      </c>
      <c r="D30" s="1">
        <v>0</v>
      </c>
      <c r="E30">
        <f>(R30-S30*(1000-T30)/(1000-U30))*AO30</f>
        <v>-3.4711933182233667</v>
      </c>
      <c r="F30">
        <f>IF(AZ30&lt;&gt;0,1/(1/AZ30-1/N30),0)</f>
        <v>4.3603206093356448</v>
      </c>
      <c r="G30">
        <f>((BC30-AP30/2)*S30-E30)/(BC30+AP30/2)</f>
        <v>387.10420553732769</v>
      </c>
      <c r="H30">
        <f>AP30*1000</f>
        <v>29.661989178187941</v>
      </c>
      <c r="I30">
        <f>(AU30-BA30)</f>
        <v>1.1705541033453781</v>
      </c>
      <c r="J30">
        <f>(P30+AT30*D30)</f>
        <v>26.886495590209961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28.066848754882813</v>
      </c>
      <c r="P30" s="1">
        <v>26.886495590209961</v>
      </c>
      <c r="Q30" s="1">
        <v>28.230762481689453</v>
      </c>
      <c r="R30" s="1">
        <v>400.0709228515625</v>
      </c>
      <c r="S30" s="1">
        <v>392.66458129882813</v>
      </c>
      <c r="T30" s="1">
        <v>0.89253294467926025</v>
      </c>
      <c r="U30" s="1">
        <v>27.035747528076172</v>
      </c>
      <c r="V30" s="1">
        <v>2.0665936470031738</v>
      </c>
      <c r="W30" s="1">
        <v>62.599262237548828</v>
      </c>
      <c r="X30" s="1">
        <v>300.26663208007813</v>
      </c>
      <c r="Y30" s="1">
        <v>149.76828002929688</v>
      </c>
      <c r="Z30" s="1">
        <v>0.22865433990955353</v>
      </c>
      <c r="AA30" s="1">
        <v>88.209686279296875</v>
      </c>
      <c r="AB30" s="1">
        <v>-6.0215005874633789</v>
      </c>
      <c r="AC30" s="1">
        <v>1.0549061298370361</v>
      </c>
      <c r="AD30" s="1">
        <v>9.7783803939819336E-2</v>
      </c>
      <c r="AE30" s="1">
        <v>1.6431888565421104E-2</v>
      </c>
      <c r="AF30" s="1">
        <v>4.932713508605957E-2</v>
      </c>
      <c r="AG30" s="1">
        <v>6.886627059429884E-3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1.1039214414708751</v>
      </c>
      <c r="AP30">
        <f>(U30-T30)/(1000-U30)*AO30</f>
        <v>2.966198917818794E-2</v>
      </c>
      <c r="AQ30">
        <f>(P30+273.15)</f>
        <v>300.03649559020994</v>
      </c>
      <c r="AR30">
        <f>(O30+273.15)</f>
        <v>301.21684875488279</v>
      </c>
      <c r="AS30">
        <f>(Y30*AK30+Z30*AL30)*AM30</f>
        <v>23.962924269074392</v>
      </c>
      <c r="AT30">
        <f>((AS30+0.00000010773*(AR30^4-AQ30^4))-AP30*44100)/(L30*0.92*2*29.3+0.00000043092*AQ30^3)</f>
        <v>-10.000864447064563</v>
      </c>
      <c r="AU30">
        <f>0.61365*EXP(17.502*J30/(240.97+J30))</f>
        <v>3.5553689111232534</v>
      </c>
      <c r="AV30">
        <f>AU30*1000/AA30</f>
        <v>40.305878652214538</v>
      </c>
      <c r="AW30">
        <f>(AV30-U30)</f>
        <v>13.270131124138366</v>
      </c>
      <c r="AX30">
        <f>IF(D30,P30,(O30+P30)/2)</f>
        <v>27.476672172546387</v>
      </c>
      <c r="AY30">
        <f>0.61365*EXP(17.502*AX30/(240.97+AX30))</f>
        <v>3.680595187823231</v>
      </c>
      <c r="AZ30">
        <f>IF(AW30&lt;&gt;0,(1000-(AV30+U30)/2)/AW30*AP30,0)</f>
        <v>2.1599821144607096</v>
      </c>
      <c r="BA30">
        <f>U30*AA30/1000</f>
        <v>2.3848148077778752</v>
      </c>
      <c r="BB30">
        <f>(AY30-BA30)</f>
        <v>1.2957803800453558</v>
      </c>
      <c r="BC30">
        <f>1/(1.6/F30+1.37/N30)</f>
        <v>1.4555766889221644</v>
      </c>
      <c r="BD30">
        <f>G30*AA30*0.001</f>
        <v>34.146340527844131</v>
      </c>
      <c r="BE30">
        <f>G30/S30</f>
        <v>0.9858393753184761</v>
      </c>
      <c r="BF30">
        <f>(1-AP30*AA30/AU30/F30)*100</f>
        <v>83.122292522774927</v>
      </c>
      <c r="BG30">
        <f>(S30-E30/(N30/1.35))</f>
        <v>393.75937801931047</v>
      </c>
      <c r="BH30">
        <f>E30*BF30/100/BG30</f>
        <v>-7.3276615747375137E-3</v>
      </c>
    </row>
    <row r="31" spans="1:60" x14ac:dyDescent="0.35">
      <c r="A31" s="1" t="s">
        <v>9</v>
      </c>
      <c r="B31" s="1" t="s">
        <v>368</v>
      </c>
      <c r="K31" s="1">
        <v>2.72</v>
      </c>
    </row>
    <row r="32" spans="1:60" x14ac:dyDescent="0.35">
      <c r="A32" s="1" t="s">
        <v>9</v>
      </c>
      <c r="B32" s="1" t="s">
        <v>367</v>
      </c>
      <c r="K32" s="1">
        <v>2.72</v>
      </c>
    </row>
    <row r="33" spans="1:60" x14ac:dyDescent="0.35">
      <c r="A33" s="1">
        <v>6</v>
      </c>
      <c r="B33" s="1" t="s">
        <v>366</v>
      </c>
      <c r="C33" s="1">
        <v>2132.0000009387732</v>
      </c>
      <c r="D33" s="1">
        <v>0</v>
      </c>
      <c r="E33">
        <f>(R33-S33*(1000-T33)/(1000-U33))*AO33</f>
        <v>-2.6457350008364848</v>
      </c>
      <c r="F33">
        <f>IF(AZ33&lt;&gt;0,1/(1/AZ33-1/N33),0)</f>
        <v>3.5065824524642988</v>
      </c>
      <c r="G33">
        <f>((BC33-AP33/2)*S33-E33)/(BC33+AP33/2)</f>
        <v>385.65520271444694</v>
      </c>
      <c r="H33">
        <f>AP33*1000</f>
        <v>28.715324662640992</v>
      </c>
      <c r="I33">
        <f>(AU33-BA33)</f>
        <v>1.270076183373682</v>
      </c>
      <c r="J33">
        <f>(P33+AT33*D33)</f>
        <v>27.023115158081055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28.166860580444336</v>
      </c>
      <c r="P33" s="1">
        <v>27.023115158081055</v>
      </c>
      <c r="Q33" s="1">
        <v>28.327140808105469</v>
      </c>
      <c r="R33" s="1">
        <v>400.0802001953125</v>
      </c>
      <c r="S33" s="1">
        <v>392.27243041992188</v>
      </c>
      <c r="T33" s="1">
        <v>0.90276932716369629</v>
      </c>
      <c r="U33" s="1">
        <v>26.234432220458984</v>
      </c>
      <c r="V33" s="1">
        <v>2.0779871940612793</v>
      </c>
      <c r="W33" s="1">
        <v>60.386203765869141</v>
      </c>
      <c r="X33" s="1">
        <v>300.24331665039063</v>
      </c>
      <c r="Y33" s="1">
        <v>299.30914306640625</v>
      </c>
      <c r="Z33" s="1">
        <v>0.23665829002857208</v>
      </c>
      <c r="AA33" s="1">
        <v>88.202613830566406</v>
      </c>
      <c r="AB33" s="1">
        <v>-6.0513253211975098</v>
      </c>
      <c r="AC33" s="1">
        <v>1.0378438234329224</v>
      </c>
      <c r="AD33" s="1">
        <v>0.10926321893930435</v>
      </c>
      <c r="AE33" s="1">
        <v>1.1783336289227009E-2</v>
      </c>
      <c r="AF33" s="1">
        <v>1.4489431865513325E-2</v>
      </c>
      <c r="AG33" s="1">
        <v>3.0086280312389135E-3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1.1038357229793769</v>
      </c>
      <c r="AP33">
        <f>(U33-T33)/(1000-U33)*AO33</f>
        <v>2.8715324662640991E-2</v>
      </c>
      <c r="AQ33">
        <f>(P33+273.15)</f>
        <v>300.17311515808103</v>
      </c>
      <c r="AR33">
        <f>(O33+273.15)</f>
        <v>301.31686058044431</v>
      </c>
      <c r="AS33">
        <f>(Y33*AK33+Z33*AL33)*AM33</f>
        <v>47.889461820212091</v>
      </c>
      <c r="AT33">
        <f>((AS33+0.00000010773*(AR33^4-AQ33^4))-AP33*44100)/(L33*0.92*2*29.3+0.00000043092*AQ33^3)</f>
        <v>-9.4858867556296413</v>
      </c>
      <c r="AU33">
        <f>0.61365*EXP(17.502*J33/(240.97+J33))</f>
        <v>3.5840216775789946</v>
      </c>
      <c r="AV33">
        <f>AU33*1000/AA33</f>
        <v>40.633962214132936</v>
      </c>
      <c r="AW33">
        <f>(AV33-U33)</f>
        <v>14.399529993673951</v>
      </c>
      <c r="AX33">
        <f>IF(D33,P33,(O33+P33)/2)</f>
        <v>27.594987869262695</v>
      </c>
      <c r="AY33">
        <f>0.61365*EXP(17.502*AX33/(240.97+AX33))</f>
        <v>3.7061579311163424</v>
      </c>
      <c r="AZ33">
        <f>IF(AW33&lt;&gt;0,(1000-(AV33+U33)/2)/AW33*AP33,0)</f>
        <v>1.9275108872932032</v>
      </c>
      <c r="BA33">
        <f>U33*AA33/1000</f>
        <v>2.3139454942053126</v>
      </c>
      <c r="BB33">
        <f>(AY33-BA33)</f>
        <v>1.3922124369110298</v>
      </c>
      <c r="BC33">
        <f>1/(1.6/F33+1.37/N33)</f>
        <v>1.2880752564790725</v>
      </c>
      <c r="BD33">
        <f>G33*AA33*0.001</f>
        <v>34.015796916771173</v>
      </c>
      <c r="BE33">
        <f>G33/S33</f>
        <v>0.98313104059239831</v>
      </c>
      <c r="BF33">
        <f>(1-AP33*AA33/AU33/F33)*100</f>
        <v>79.846962951305557</v>
      </c>
      <c r="BG33">
        <f>(S33-E33/(N33/1.35))</f>
        <v>393.10688178480973</v>
      </c>
      <c r="BH33">
        <f>E33*BF33/100/BG33</f>
        <v>-5.3739558979892261E-3</v>
      </c>
    </row>
    <row r="34" spans="1:60" x14ac:dyDescent="0.35">
      <c r="A34" s="1" t="s">
        <v>9</v>
      </c>
      <c r="B34" s="1" t="s">
        <v>365</v>
      </c>
      <c r="K34" s="1">
        <v>2.72</v>
      </c>
    </row>
    <row r="35" spans="1:60" x14ac:dyDescent="0.35">
      <c r="A35" s="1" t="s">
        <v>9</v>
      </c>
      <c r="B35" s="1" t="s">
        <v>364</v>
      </c>
      <c r="K35" s="1">
        <v>2.72</v>
      </c>
    </row>
    <row r="36" spans="1:60" x14ac:dyDescent="0.35">
      <c r="A36" s="1">
        <v>7</v>
      </c>
      <c r="B36" s="1" t="s">
        <v>363</v>
      </c>
      <c r="C36" s="1">
        <v>2336.0000009387732</v>
      </c>
      <c r="D36" s="1">
        <v>0</v>
      </c>
      <c r="E36">
        <f>(R36-S36*(1000-T36)/(1000-U36))*AO36</f>
        <v>-2.5221193048204689</v>
      </c>
      <c r="F36">
        <f>IF(AZ36&lt;&gt;0,1/(1/AZ36-1/N36),0)</f>
        <v>2.9720408677511578</v>
      </c>
      <c r="G36">
        <f>((BC36-AP36/2)*S36-E36)/(BC36+AP36/2)</f>
        <v>385.16557533898384</v>
      </c>
      <c r="H36">
        <f>AP36*1000</f>
        <v>28.03062461285208</v>
      </c>
      <c r="I36">
        <f>(AU36-BA36)</f>
        <v>1.3623386393429402</v>
      </c>
      <c r="J36">
        <f>(P36+AT36*D36)</f>
        <v>27.214210510253906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28.270296096801758</v>
      </c>
      <c r="P36" s="1">
        <v>27.214210510253906</v>
      </c>
      <c r="Q36" s="1">
        <v>28.420558929443359</v>
      </c>
      <c r="R36" s="1">
        <v>400.031494140625</v>
      </c>
      <c r="S36" s="1">
        <v>392.35488891601563</v>
      </c>
      <c r="T36" s="1">
        <v>0.91240501403808594</v>
      </c>
      <c r="U36" s="1">
        <v>25.648727416992188</v>
      </c>
      <c r="V36" s="1">
        <v>2.0873899459838867</v>
      </c>
      <c r="W36" s="1">
        <v>58.678867340087891</v>
      </c>
      <c r="X36" s="1">
        <v>300.31851196289063</v>
      </c>
      <c r="Y36" s="1">
        <v>500.72216796875</v>
      </c>
      <c r="Z36" s="1">
        <v>0.58536124229431152</v>
      </c>
      <c r="AA36" s="1">
        <v>88.195365905761719</v>
      </c>
      <c r="AB36" s="1">
        <v>-5.8874979019165039</v>
      </c>
      <c r="AC36" s="1">
        <v>1.0295872688293457</v>
      </c>
      <c r="AD36" s="1">
        <v>4.7129359096288681E-2</v>
      </c>
      <c r="AE36" s="1">
        <v>1.2752196751534939E-2</v>
      </c>
      <c r="AF36" s="1">
        <v>4.5018073171377182E-2</v>
      </c>
      <c r="AG36" s="1">
        <v>1.9227408338338137E-3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1.1041121763341564</v>
      </c>
      <c r="AP36">
        <f>(U36-T36)/(1000-U36)*AO36</f>
        <v>2.8030624612852079E-2</v>
      </c>
      <c r="AQ36">
        <f>(P36+273.15)</f>
        <v>300.36421051025388</v>
      </c>
      <c r="AR36">
        <f>(O36+273.15)</f>
        <v>301.42029609680174</v>
      </c>
      <c r="AS36">
        <f>(Y36*AK36+Z36*AL36)*AM36</f>
        <v>80.115545084277983</v>
      </c>
      <c r="AT36">
        <f>((AS36+0.00000010773*(AR36^4-AQ36^4))-AP36*44100)/(L36*0.92*2*29.3+0.00000043092*AQ36^3)</f>
        <v>-9.000886689115319</v>
      </c>
      <c r="AU36">
        <f>0.61365*EXP(17.502*J36/(240.97+J36))</f>
        <v>3.6244375389017089</v>
      </c>
      <c r="AV36">
        <f>AU36*1000/AA36</f>
        <v>41.095555324011961</v>
      </c>
      <c r="AW36">
        <f>(AV36-U36)</f>
        <v>15.446827907019774</v>
      </c>
      <c r="AX36">
        <f>IF(D36,P36,(O36+P36)/2)</f>
        <v>27.742253303527832</v>
      </c>
      <c r="AY36">
        <f>0.61365*EXP(17.502*AX36/(240.97+AX36))</f>
        <v>3.7381917490761505</v>
      </c>
      <c r="AZ36">
        <f>IF(AW36&lt;&gt;0,(1000-(AV36+U36)/2)/AW36*AP36,0)</f>
        <v>1.7540936436053103</v>
      </c>
      <c r="BA36">
        <f>U36*AA36/1000</f>
        <v>2.2620988995587687</v>
      </c>
      <c r="BB36">
        <f>(AY36-BA36)</f>
        <v>1.4760928495173817</v>
      </c>
      <c r="BC36">
        <f>1/(1.6/F36+1.37/N36)</f>
        <v>1.1649335832432013</v>
      </c>
      <c r="BD36">
        <f>G36*AA36*0.001</f>
        <v>33.969818851324909</v>
      </c>
      <c r="BE36">
        <f>G36/S36</f>
        <v>0.98167650313497001</v>
      </c>
      <c r="BF36">
        <f>(1-AP36*AA36/AU36/F36)*100</f>
        <v>77.049975953815206</v>
      </c>
      <c r="BG36">
        <f>(S36-E36/(N36/1.35))</f>
        <v>393.15035251900389</v>
      </c>
      <c r="BH36">
        <f>E36*BF36/100/BG36</f>
        <v>-4.9428731411267626E-3</v>
      </c>
    </row>
    <row r="37" spans="1:60" x14ac:dyDescent="0.35">
      <c r="A37" s="1" t="s">
        <v>9</v>
      </c>
      <c r="B37" s="1" t="s">
        <v>362</v>
      </c>
      <c r="K37" s="1">
        <v>2.72</v>
      </c>
    </row>
    <row r="38" spans="1:60" x14ac:dyDescent="0.35">
      <c r="A38" s="1" t="s">
        <v>9</v>
      </c>
      <c r="B38" s="1" t="s">
        <v>361</v>
      </c>
      <c r="K38" s="1">
        <v>2.72</v>
      </c>
    </row>
    <row r="39" spans="1:60" x14ac:dyDescent="0.35">
      <c r="A39" s="1">
        <v>8</v>
      </c>
      <c r="B39" s="1" t="s">
        <v>360</v>
      </c>
      <c r="C39" s="1">
        <v>2539.0000009387732</v>
      </c>
      <c r="D39" s="1">
        <v>0</v>
      </c>
      <c r="E39">
        <f>(R39-S39*(1000-T39)/(1000-U39))*AO39</f>
        <v>-2.0275155274930885</v>
      </c>
      <c r="F39">
        <f>IF(AZ39&lt;&gt;0,1/(1/AZ39-1/N39),0)</f>
        <v>2.6518651966374458</v>
      </c>
      <c r="G39">
        <f>((BC39-AP39/2)*S39-E39)/(BC39+AP39/2)</f>
        <v>384.05050401155438</v>
      </c>
      <c r="H39">
        <f>AP39*1000</f>
        <v>27.597284445071114</v>
      </c>
      <c r="I39">
        <f>(AU39-BA39)</f>
        <v>1.4366279960953925</v>
      </c>
      <c r="J39">
        <f>(P39+AT39*D39)</f>
        <v>27.410499572753906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28.378789901733398</v>
      </c>
      <c r="P39" s="1">
        <v>27.410499572753906</v>
      </c>
      <c r="Q39" s="1">
        <v>28.514070510864258</v>
      </c>
      <c r="R39" s="1">
        <v>400.03213500976563</v>
      </c>
      <c r="S39" s="1">
        <v>392.06747436523438</v>
      </c>
      <c r="T39" s="1">
        <v>0.91739070415496826</v>
      </c>
      <c r="U39" s="1">
        <v>25.284280776977539</v>
      </c>
      <c r="V39" s="1">
        <v>2.0853900909423828</v>
      </c>
      <c r="W39" s="1">
        <v>57.475608825683594</v>
      </c>
      <c r="X39" s="1">
        <v>300.27081298828125</v>
      </c>
      <c r="Y39" s="1">
        <v>750.4468994140625</v>
      </c>
      <c r="Z39" s="1">
        <v>0.54191732406616211</v>
      </c>
      <c r="AA39" s="1">
        <v>88.18670654296875</v>
      </c>
      <c r="AB39" s="1">
        <v>-5.5844659805297852</v>
      </c>
      <c r="AC39" s="1">
        <v>1.0286937952041626</v>
      </c>
      <c r="AD39" s="1">
        <v>7.6949000358581543E-2</v>
      </c>
      <c r="AE39" s="1">
        <v>1.2042864225804806E-2</v>
      </c>
      <c r="AF39" s="1">
        <v>1.492866687476635E-2</v>
      </c>
      <c r="AG39" s="1">
        <v>1.3326966436579823E-3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1.1039368124569162</v>
      </c>
      <c r="AP39">
        <f>(U39-T39)/(1000-U39)*AO39</f>
        <v>2.7597284445071115E-2</v>
      </c>
      <c r="AQ39">
        <f>(P39+273.15)</f>
        <v>300.56049957275388</v>
      </c>
      <c r="AR39">
        <f>(O39+273.15)</f>
        <v>301.52878990173338</v>
      </c>
      <c r="AS39">
        <f>(Y39*AK39+Z39*AL39)*AM39</f>
        <v>120.07150122244275</v>
      </c>
      <c r="AT39">
        <f>((AS39+0.00000010773*(AR39^4-AQ39^4))-AP39*44100)/(L39*0.92*2*29.3+0.00000043092*AQ39^3)</f>
        <v>-8.542446873772926</v>
      </c>
      <c r="AU39">
        <f>0.61365*EXP(17.502*J39/(240.97+J39))</f>
        <v>3.6663654451247365</v>
      </c>
      <c r="AV39">
        <f>AU39*1000/AA39</f>
        <v>41.575035386294978</v>
      </c>
      <c r="AW39">
        <f>(AV39-U39)</f>
        <v>16.290754609317439</v>
      </c>
      <c r="AX39">
        <f>IF(D39,P39,(O39+P39)/2)</f>
        <v>27.894644737243652</v>
      </c>
      <c r="AY39">
        <f>0.61365*EXP(17.502*AX39/(240.97+AX39))</f>
        <v>3.771594695105851</v>
      </c>
      <c r="AZ39">
        <f>IF(AW39&lt;&gt;0,(1000-(AV39+U39)/2)/AW39*AP39,0)</f>
        <v>1.6374144293373751</v>
      </c>
      <c r="BA39">
        <f>U39*AA39/1000</f>
        <v>2.229737449029344</v>
      </c>
      <c r="BB39">
        <f>(AY39-BA39)</f>
        <v>1.541857246076507</v>
      </c>
      <c r="BC39">
        <f>1/(1.6/F39+1.37/N39)</f>
        <v>1.0829351233188245</v>
      </c>
      <c r="BD39">
        <f>G39*AA39*0.001</f>
        <v>33.86814909494619</v>
      </c>
      <c r="BE39">
        <f>G39/S39</f>
        <v>0.97955206468820288</v>
      </c>
      <c r="BF39">
        <f>(1-AP39*AA39/AU39/F39)*100</f>
        <v>74.968764930954407</v>
      </c>
      <c r="BG39">
        <f>(S39-E39/(N39/1.35))</f>
        <v>392.70694245206585</v>
      </c>
      <c r="BH39">
        <f>E39*BF39/100/BG39</f>
        <v>-3.8705792677205518E-3</v>
      </c>
    </row>
    <row r="40" spans="1:60" x14ac:dyDescent="0.35">
      <c r="A40" s="1" t="s">
        <v>9</v>
      </c>
      <c r="B40" s="1" t="s">
        <v>359</v>
      </c>
      <c r="K40" s="1">
        <v>2.72</v>
      </c>
    </row>
    <row r="41" spans="1:60" x14ac:dyDescent="0.35">
      <c r="A41" s="1" t="s">
        <v>9</v>
      </c>
      <c r="B41" s="1" t="s">
        <v>358</v>
      </c>
      <c r="K41" s="1">
        <v>2.72</v>
      </c>
    </row>
    <row r="42" spans="1:60" x14ac:dyDescent="0.35">
      <c r="A42" s="1">
        <v>9</v>
      </c>
      <c r="B42" s="1" t="s">
        <v>357</v>
      </c>
      <c r="C42" s="1">
        <v>2743.0000009387732</v>
      </c>
      <c r="D42" s="1">
        <v>0</v>
      </c>
      <c r="E42">
        <f>(R42-S42*(1000-T42)/(1000-U42))*AO42</f>
        <v>-1.9759886034315084</v>
      </c>
      <c r="F42">
        <f>IF(AZ42&lt;&gt;0,1/(1/AZ42-1/N42),0)</f>
        <v>2.465481502962469</v>
      </c>
      <c r="G42">
        <f>((BC42-AP42/2)*S42-E42)/(BC42+AP42/2)</f>
        <v>383.47980758224958</v>
      </c>
      <c r="H42">
        <f>AP42*1000</f>
        <v>27.418501772850512</v>
      </c>
      <c r="I42">
        <f>(AU42-BA42)</f>
        <v>1.4935006348183277</v>
      </c>
      <c r="J42">
        <f>(P42+AT42*D42)</f>
        <v>27.612640380859375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28.502164840698242</v>
      </c>
      <c r="P42" s="1">
        <v>27.612640380859375</v>
      </c>
      <c r="Q42" s="1">
        <v>28.621265411376953</v>
      </c>
      <c r="R42" s="1">
        <v>399.80758666992188</v>
      </c>
      <c r="S42" s="1">
        <v>391.86520385742188</v>
      </c>
      <c r="T42" s="1">
        <v>0.92553830146789551</v>
      </c>
      <c r="U42" s="1">
        <v>25.136909484863281</v>
      </c>
      <c r="V42" s="1">
        <v>2.0886404514312744</v>
      </c>
      <c r="W42" s="1">
        <v>56.725872039794922</v>
      </c>
      <c r="X42" s="1">
        <v>300.2872314453125</v>
      </c>
      <c r="Y42" s="1">
        <v>1000.4495849609375</v>
      </c>
      <c r="Z42" s="1">
        <v>0.27667200565338135</v>
      </c>
      <c r="AA42" s="1">
        <v>88.176490783691406</v>
      </c>
      <c r="AB42" s="1">
        <v>-5.6082592010498047</v>
      </c>
      <c r="AC42" s="1">
        <v>1.0297572612762451</v>
      </c>
      <c r="AD42" s="1">
        <v>8.2868903875350952E-2</v>
      </c>
      <c r="AE42" s="1">
        <v>1.3656034134328365E-2</v>
      </c>
      <c r="AF42" s="1">
        <v>3.0486147850751877E-2</v>
      </c>
      <c r="AG42" s="1">
        <v>6.631478201597929E-3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1.1039971744312957</v>
      </c>
      <c r="AP42">
        <f>(U42-T42)/(1000-U42)*AO42</f>
        <v>2.7418501772850511E-2</v>
      </c>
      <c r="AQ42">
        <f>(P42+273.15)</f>
        <v>300.76264038085935</v>
      </c>
      <c r="AR42">
        <f>(O42+273.15)</f>
        <v>301.65216484069822</v>
      </c>
      <c r="AS42">
        <f>(Y42*AK42+Z42*AL42)*AM42</f>
        <v>160.07193001586347</v>
      </c>
      <c r="AT42">
        <f>((AS42+0.00000010773*(AR42^4-AQ42^4))-AP42*44100)/(L42*0.92*2*29.3+0.00000043092*AQ42^3)</f>
        <v>-8.1712772001710405</v>
      </c>
      <c r="AU42">
        <f>0.61365*EXP(17.502*J42/(240.97+J42))</f>
        <v>3.7099851023408599</v>
      </c>
      <c r="AV42">
        <f>AU42*1000/AA42</f>
        <v>42.074537888357838</v>
      </c>
      <c r="AW42">
        <f>(AV42-U42)</f>
        <v>16.937628403494557</v>
      </c>
      <c r="AX42">
        <f>IF(D42,P42,(O42+P42)/2)</f>
        <v>28.057402610778809</v>
      </c>
      <c r="AY42">
        <f>0.61365*EXP(17.502*AX42/(240.97+AX42))</f>
        <v>3.8075571892312481</v>
      </c>
      <c r="AZ42">
        <f>IF(AW42&lt;&gt;0,(1000-(AV42+U42)/2)/AW42*AP42,0)</f>
        <v>1.5643915752044955</v>
      </c>
      <c r="BA42">
        <f>U42*AA42/1000</f>
        <v>2.2164844675225321</v>
      </c>
      <c r="BB42">
        <f>(AY42-BA42)</f>
        <v>1.5910727217087159</v>
      </c>
      <c r="BC42">
        <f>1/(1.6/F42+1.37/N42)</f>
        <v>1.03196204424523</v>
      </c>
      <c r="BD42">
        <f>G42*AA42*0.001</f>
        <v>33.813903719007982</v>
      </c>
      <c r="BE42">
        <f>G42/S42</f>
        <v>0.97860132465799832</v>
      </c>
      <c r="BF42">
        <f>(1-AP42*AA42/AU42/F42)*100</f>
        <v>73.568450924128626</v>
      </c>
      <c r="BG42">
        <f>(S42-E42/(N42/1.35))</f>
        <v>392.48842061443457</v>
      </c>
      <c r="BH42">
        <f>E42*BF42/100/BG42</f>
        <v>-3.7038142519112598E-3</v>
      </c>
    </row>
    <row r="43" spans="1:60" x14ac:dyDescent="0.35">
      <c r="A43" s="1" t="s">
        <v>9</v>
      </c>
      <c r="B43" s="1" t="s">
        <v>356</v>
      </c>
      <c r="K43" s="1">
        <v>2.72</v>
      </c>
    </row>
    <row r="44" spans="1:60" x14ac:dyDescent="0.35">
      <c r="A44" s="1" t="s">
        <v>9</v>
      </c>
      <c r="B44" s="1" t="s">
        <v>355</v>
      </c>
      <c r="K44" s="1">
        <v>2.72</v>
      </c>
    </row>
    <row r="45" spans="1:60" x14ac:dyDescent="0.35">
      <c r="A45" s="1">
        <v>10</v>
      </c>
      <c r="B45" s="1" t="s">
        <v>354</v>
      </c>
      <c r="C45" s="1">
        <v>2947.0000009387732</v>
      </c>
      <c r="D45" s="1">
        <v>0</v>
      </c>
      <c r="E45">
        <f>(R45-S45*(1000-T45)/(1000-U45))*AO45</f>
        <v>-2.1606450121448626</v>
      </c>
      <c r="F45">
        <f>IF(AZ45&lt;&gt;0,1/(1/AZ45-1/N45),0)</f>
        <v>2.2680098735999494</v>
      </c>
      <c r="G45">
        <f>((BC45-AP45/2)*S45-E45)/(BC45+AP45/2)</f>
        <v>383.57083103848669</v>
      </c>
      <c r="H45">
        <f>AP45*1000</f>
        <v>27.1601535379796</v>
      </c>
      <c r="I45">
        <f>(AU45-BA45)</f>
        <v>1.5607878594209854</v>
      </c>
      <c r="J45">
        <f>(P45+AT45*D45)</f>
        <v>27.832687377929688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28.630125045776367</v>
      </c>
      <c r="P45" s="1">
        <v>27.832687377929688</v>
      </c>
      <c r="Q45" s="1">
        <v>28.733163833618164</v>
      </c>
      <c r="R45" s="1">
        <v>399.84881591796875</v>
      </c>
      <c r="S45" s="1">
        <v>392.158447265625</v>
      </c>
      <c r="T45" s="1">
        <v>0.93210029602050781</v>
      </c>
      <c r="U45" s="1">
        <v>24.919853210449219</v>
      </c>
      <c r="V45" s="1">
        <v>2.0877387523651123</v>
      </c>
      <c r="W45" s="1">
        <v>55.8160400390625</v>
      </c>
      <c r="X45" s="1">
        <v>300.297607421875</v>
      </c>
      <c r="Y45" s="1">
        <v>1250.644775390625</v>
      </c>
      <c r="Z45" s="1">
        <v>0.31668680906295776</v>
      </c>
      <c r="AA45" s="1">
        <v>88.170463562011719</v>
      </c>
      <c r="AB45" s="1">
        <v>-5.5393857955932617</v>
      </c>
      <c r="AC45" s="1">
        <v>1.0226435661315918</v>
      </c>
      <c r="AD45" s="1">
        <v>8.2919858396053314E-2</v>
      </c>
      <c r="AE45" s="1">
        <v>1.821463368833065E-2</v>
      </c>
      <c r="AF45" s="1">
        <v>1.3589262962341309E-2</v>
      </c>
      <c r="AG45" s="1">
        <v>1.1985930614173412E-2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1.104035321403952</v>
      </c>
      <c r="AP45">
        <f>(U45-T45)/(1000-U45)*AO45</f>
        <v>2.7160153537979601E-2</v>
      </c>
      <c r="AQ45">
        <f>(P45+273.15)</f>
        <v>300.98268737792966</v>
      </c>
      <c r="AR45">
        <f>(O45+273.15)</f>
        <v>301.78012504577634</v>
      </c>
      <c r="AS45">
        <f>(Y45*AK45+Z45*AL45)*AM45</f>
        <v>200.10315958984575</v>
      </c>
      <c r="AT45">
        <f>((AS45+0.00000010773*(AR45^4-AQ45^4))-AP45*44100)/(L45*0.92*2*29.3+0.00000043092*AQ45^3)</f>
        <v>-7.7735234151798807</v>
      </c>
      <c r="AU45">
        <f>0.61365*EXP(17.502*J45/(240.97+J45))</f>
        <v>3.757982868883579</v>
      </c>
      <c r="AV45">
        <f>AU45*1000/AA45</f>
        <v>42.621788715452638</v>
      </c>
      <c r="AW45">
        <f>(AV45-U45)</f>
        <v>17.701935505003419</v>
      </c>
      <c r="AX45">
        <f>IF(D45,P45,(O45+P45)/2)</f>
        <v>28.231406211853027</v>
      </c>
      <c r="AY45">
        <f>0.61365*EXP(17.502*AX45/(240.97+AX45))</f>
        <v>3.8463350352310584</v>
      </c>
      <c r="AZ45">
        <f>IF(AW45&lt;&gt;0,(1000-(AV45+U45)/2)/AW45*AP45,0)</f>
        <v>1.4824894626977214</v>
      </c>
      <c r="BA45">
        <f>U45*AA45/1000</f>
        <v>2.1971950094625936</v>
      </c>
      <c r="BB45">
        <f>(AY45-BA45)</f>
        <v>1.6491400257684647</v>
      </c>
      <c r="BC45">
        <f>1/(1.6/F45+1.37/N45)</f>
        <v>0.97510390749825859</v>
      </c>
      <c r="BD45">
        <f>G45*AA45*0.001</f>
        <v>33.819617981529447</v>
      </c>
      <c r="BE45">
        <f>G45/S45</f>
        <v>0.97810166710161017</v>
      </c>
      <c r="BF45">
        <f>(1-AP45*AA45/AU45/F45)*100</f>
        <v>71.903281005870852</v>
      </c>
      <c r="BG45">
        <f>(S45-E45/(N45/1.35))</f>
        <v>392.83990371491126</v>
      </c>
      <c r="BH45">
        <f>E45*BF45/100/BG45</f>
        <v>-3.9547272054859814E-3</v>
      </c>
    </row>
    <row r="46" spans="1:60" x14ac:dyDescent="0.35">
      <c r="A46" s="1" t="s">
        <v>9</v>
      </c>
      <c r="B46" s="1" t="s">
        <v>353</v>
      </c>
      <c r="K46" s="1">
        <v>2.72</v>
      </c>
    </row>
    <row r="47" spans="1:60" x14ac:dyDescent="0.35">
      <c r="A47" s="1" t="s">
        <v>9</v>
      </c>
      <c r="B47" s="1" t="s">
        <v>352</v>
      </c>
      <c r="K47" s="1">
        <v>2.72</v>
      </c>
    </row>
    <row r="48" spans="1:60" x14ac:dyDescent="0.35">
      <c r="A48" s="1">
        <v>11</v>
      </c>
      <c r="B48" s="1" t="s">
        <v>351</v>
      </c>
      <c r="C48" s="1">
        <v>3150.500000949949</v>
      </c>
      <c r="D48" s="1">
        <v>0</v>
      </c>
      <c r="E48">
        <f>(R48-S48*(1000-T48)/(1000-U48))*AO48</f>
        <v>-2.199083552372477</v>
      </c>
      <c r="F48">
        <f>IF(AZ48&lt;&gt;0,1/(1/AZ48-1/N48),0)</f>
        <v>1.5999777959122379</v>
      </c>
      <c r="G48">
        <f>((BC48-AP48/2)*S48-E48)/(BC48+AP48/2)</f>
        <v>383.66913223418618</v>
      </c>
      <c r="H48">
        <f>AP48*1000</f>
        <v>24.693567285816883</v>
      </c>
      <c r="I48">
        <f>(AU48-BA48)</f>
        <v>1.8076184530581298</v>
      </c>
      <c r="J48">
        <f>(P48+AT48*D48)</f>
        <v>28.102754592895508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28.781583786010742</v>
      </c>
      <c r="P48" s="1">
        <v>28.102754592895508</v>
      </c>
      <c r="Q48" s="1">
        <v>28.860645294189453</v>
      </c>
      <c r="R48" s="1">
        <v>400.2398681640625</v>
      </c>
      <c r="S48" s="1">
        <v>393.43194580078125</v>
      </c>
      <c r="T48" s="1">
        <v>0.94075262546539307</v>
      </c>
      <c r="U48" s="1">
        <v>22.797586441040039</v>
      </c>
      <c r="V48" s="1">
        <v>2.0886287689208984</v>
      </c>
      <c r="W48" s="1">
        <v>50.614463806152344</v>
      </c>
      <c r="X48" s="1">
        <v>300.29632568359375</v>
      </c>
      <c r="Y48" s="1">
        <v>1601.447021484375</v>
      </c>
      <c r="Z48" s="1">
        <v>0.27210193872451782</v>
      </c>
      <c r="AA48" s="1">
        <v>88.16778564453125</v>
      </c>
      <c r="AB48" s="1">
        <v>-5.4896483421325684</v>
      </c>
      <c r="AC48" s="1">
        <v>0.98979693651199341</v>
      </c>
      <c r="AD48" s="1">
        <v>0.13509885966777802</v>
      </c>
      <c r="AE48" s="1">
        <v>4.9545068293809891E-2</v>
      </c>
      <c r="AF48" s="1">
        <v>3.6908745765686035E-2</v>
      </c>
      <c r="AG48" s="1">
        <v>3.6065150052309036E-2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1.1040306091308592</v>
      </c>
      <c r="AP48">
        <f>(U48-T48)/(1000-U48)*AO48</f>
        <v>2.4693567285816884E-2</v>
      </c>
      <c r="AQ48">
        <f>(P48+273.15)</f>
        <v>301.25275459289549</v>
      </c>
      <c r="AR48">
        <f>(O48+273.15)</f>
        <v>301.93158378601072</v>
      </c>
      <c r="AS48">
        <f>(Y48*AK48+Z48*AL48)*AM48</f>
        <v>256.23151771027915</v>
      </c>
      <c r="AT48">
        <f>((AS48+0.00000010773*(AR48^4-AQ48^4))-AP48*44100)/(L48*0.92*2*29.3+0.00000043092*AQ48^3)</f>
        <v>-6.4856527151425194</v>
      </c>
      <c r="AU48">
        <f>0.61365*EXP(17.502*J48/(240.97+J48))</f>
        <v>3.8176311676044201</v>
      </c>
      <c r="AV48">
        <f>AU48*1000/AA48</f>
        <v>43.299614929607962</v>
      </c>
      <c r="AW48">
        <f>(AV48-U48)</f>
        <v>20.502028488567923</v>
      </c>
      <c r="AX48">
        <f>IF(D48,P48,(O48+P48)/2)</f>
        <v>28.442169189453125</v>
      </c>
      <c r="AY48">
        <f>0.61365*EXP(17.502*AX48/(240.97+AX48))</f>
        <v>3.8937659658502275</v>
      </c>
      <c r="AZ48">
        <f>IF(AW48&lt;&gt;0,(1000-(AV48+U48)/2)/AW48*AP48,0)</f>
        <v>1.1646398528031503</v>
      </c>
      <c r="BA48">
        <f>U48*AA48/1000</f>
        <v>2.0100127145462903</v>
      </c>
      <c r="BB48">
        <f>(AY48-BA48)</f>
        <v>1.8837532513039372</v>
      </c>
      <c r="BC48">
        <f>1/(1.6/F48+1.37/N48)</f>
        <v>0.7575290951064888</v>
      </c>
      <c r="BD48">
        <f>G48*AA48*0.001</f>
        <v>33.827257809247044</v>
      </c>
      <c r="BE48">
        <f>G48/S48</f>
        <v>0.97518550877528742</v>
      </c>
      <c r="BF48">
        <f>(1-AP48*AA48/AU48/F48)*100</f>
        <v>64.356048522238751</v>
      </c>
      <c r="BG48">
        <f>(S48-E48/(N48/1.35))</f>
        <v>394.12552557018353</v>
      </c>
      <c r="BH48">
        <f>E48*BF48/100/BG48</f>
        <v>-3.5908439981449129E-3</v>
      </c>
    </row>
    <row r="49" spans="1:60" x14ac:dyDescent="0.35">
      <c r="A49" s="1" t="s">
        <v>9</v>
      </c>
      <c r="B49" s="1" t="s">
        <v>350</v>
      </c>
      <c r="K49" s="1">
        <v>2.72</v>
      </c>
    </row>
    <row r="50" spans="1:60" x14ac:dyDescent="0.35">
      <c r="A50" s="1" t="s">
        <v>9</v>
      </c>
      <c r="B50" s="1" t="s">
        <v>345</v>
      </c>
      <c r="K50" s="1">
        <v>2.72</v>
      </c>
    </row>
    <row r="51" spans="1:60" x14ac:dyDescent="0.35">
      <c r="A51" s="1">
        <v>12</v>
      </c>
      <c r="B51" s="1" t="s">
        <v>349</v>
      </c>
      <c r="C51" s="1">
        <v>3353.500000949949</v>
      </c>
      <c r="D51" s="1">
        <v>0</v>
      </c>
      <c r="E51">
        <f>(R51-S51*(1000-T51)/(1000-U51))*AO51</f>
        <v>-1.872126944309275</v>
      </c>
      <c r="F51">
        <f>IF(AZ51&lt;&gt;0,1/(1/AZ51-1/N51),0)</f>
        <v>1.0303520960048402</v>
      </c>
      <c r="G51">
        <f>((BC51-AP51/2)*S51-E51)/(BC51+AP51/2)</f>
        <v>382.26428923722017</v>
      </c>
      <c r="H51">
        <f>AP51*1000</f>
        <v>21.059583666810546</v>
      </c>
      <c r="I51">
        <f>(AU51-BA51)</f>
        <v>2.1644566674300885</v>
      </c>
      <c r="J51">
        <f>(P51+AT51*D51)</f>
        <v>28.454900741577148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28.978143692016602</v>
      </c>
      <c r="P51" s="1">
        <v>28.454900741577148</v>
      </c>
      <c r="Q51" s="1">
        <v>29.016826629638672</v>
      </c>
      <c r="R51" s="1">
        <v>399.88958740234375</v>
      </c>
      <c r="S51" s="1">
        <v>394.06845092773438</v>
      </c>
      <c r="T51" s="1">
        <v>0.94671547412872314</v>
      </c>
      <c r="U51" s="1">
        <v>19.646902084350586</v>
      </c>
      <c r="V51" s="1">
        <v>2.0780351161956787</v>
      </c>
      <c r="W51" s="1">
        <v>43.124839782714844</v>
      </c>
      <c r="X51" s="1">
        <v>300.29995727539063</v>
      </c>
      <c r="Y51" s="1">
        <v>1999.7523193359375</v>
      </c>
      <c r="Z51" s="1">
        <v>0.44931179285049438</v>
      </c>
      <c r="AA51" s="1">
        <v>88.166099548339844</v>
      </c>
      <c r="AB51" s="1">
        <v>-5.4463043212890625</v>
      </c>
      <c r="AC51" s="1">
        <v>0.96071368455886841</v>
      </c>
      <c r="AD51" s="1">
        <v>0.11105227470397949</v>
      </c>
      <c r="AE51" s="1">
        <v>5.6128419935703278E-2</v>
      </c>
      <c r="AF51" s="1">
        <v>3.6130759865045547E-2</v>
      </c>
      <c r="AG51" s="1">
        <v>4.4946320354938507E-2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1.1040439605712888</v>
      </c>
      <c r="AP51">
        <f>(U51-T51)/(1000-U51)*AO51</f>
        <v>2.1059583666810548E-2</v>
      </c>
      <c r="AQ51">
        <f>(P51+273.15)</f>
        <v>301.60490074157713</v>
      </c>
      <c r="AR51">
        <f>(O51+273.15)</f>
        <v>302.12814369201658</v>
      </c>
      <c r="AS51">
        <f>(Y51*AK51+Z51*AL51)*AM51</f>
        <v>319.9603639420784</v>
      </c>
      <c r="AT51">
        <f>((AS51+0.00000010773*(AR51^4-AQ51^4))-AP51*44100)/(L51*0.92*2*29.3+0.00000043092*AQ51^3)</f>
        <v>-4.7370117116676536</v>
      </c>
      <c r="AU51">
        <f>0.61365*EXP(17.502*J51/(240.97+J51))</f>
        <v>3.8966473924154279</v>
      </c>
      <c r="AV51">
        <f>AU51*1000/AA51</f>
        <v>44.196663030090924</v>
      </c>
      <c r="AW51">
        <f>(AV51-U51)</f>
        <v>24.549760945740339</v>
      </c>
      <c r="AX51">
        <f>IF(D51,P51,(O51+P51)/2)</f>
        <v>28.716522216796875</v>
      </c>
      <c r="AY51">
        <f>0.61365*EXP(17.502*AX51/(240.97+AX51))</f>
        <v>3.9562712166764644</v>
      </c>
      <c r="AZ51">
        <f>IF(AW51&lt;&gt;0,(1000-(AV51+U51)/2)/AW51*AP51,0)</f>
        <v>0.83044899138989192</v>
      </c>
      <c r="BA51">
        <f>U51*AA51/1000</f>
        <v>1.7321907249853394</v>
      </c>
      <c r="BB51">
        <f>(AY51-BA51)</f>
        <v>2.224080491691125</v>
      </c>
      <c r="BC51">
        <f>1/(1.6/F51+1.37/N51)</f>
        <v>0.53392145654438627</v>
      </c>
      <c r="BD51">
        <f>G51*AA51*0.001</f>
        <v>33.702751378664132</v>
      </c>
      <c r="BE51">
        <f>G51/S51</f>
        <v>0.97004540286662311</v>
      </c>
      <c r="BF51">
        <f>(1-AP51*AA51/AU51/F51)*100</f>
        <v>53.753950235863272</v>
      </c>
      <c r="BG51">
        <f>(S51-E51/(N51/1.35))</f>
        <v>394.65891024562842</v>
      </c>
      <c r="BH51">
        <f>E51*BF51/100/BG51</f>
        <v>-2.5499036253099332E-3</v>
      </c>
    </row>
    <row r="52" spans="1:60" x14ac:dyDescent="0.35">
      <c r="A52" s="1" t="s">
        <v>9</v>
      </c>
      <c r="B52" s="1" t="s">
        <v>348</v>
      </c>
      <c r="K52" s="1">
        <v>0.84592000000000012</v>
      </c>
    </row>
    <row r="53" spans="1:60" x14ac:dyDescent="0.35">
      <c r="A53" s="1" t="s">
        <v>9</v>
      </c>
      <c r="B53" s="1" t="s">
        <v>347</v>
      </c>
      <c r="K53" s="1">
        <v>0.84592000000000012</v>
      </c>
    </row>
    <row r="54" spans="1:60" x14ac:dyDescent="0.35">
      <c r="A54" s="1" t="s">
        <v>9</v>
      </c>
      <c r="B54" s="1" t="s">
        <v>346</v>
      </c>
      <c r="K54" s="1">
        <v>0.84592000000000012</v>
      </c>
    </row>
    <row r="55" spans="1:60" x14ac:dyDescent="0.35">
      <c r="A55" s="1" t="s">
        <v>9</v>
      </c>
      <c r="B55" s="1" t="s">
        <v>345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55"/>
  <sheetViews>
    <sheetView topLeftCell="A5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434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433</v>
      </c>
    </row>
    <row r="12" spans="1:60" x14ac:dyDescent="0.35">
      <c r="A12" s="1" t="s">
        <v>9</v>
      </c>
      <c r="B12" s="1" t="s">
        <v>432</v>
      </c>
    </row>
    <row r="13" spans="1:60" x14ac:dyDescent="0.35">
      <c r="A13" s="1" t="s">
        <v>9</v>
      </c>
      <c r="B13" s="1" t="s">
        <v>431</v>
      </c>
    </row>
    <row r="14" spans="1:60" x14ac:dyDescent="0.35">
      <c r="A14" s="1" t="s">
        <v>9</v>
      </c>
      <c r="B14" s="1" t="s">
        <v>430</v>
      </c>
    </row>
    <row r="15" spans="1:60" x14ac:dyDescent="0.35">
      <c r="A15" s="1" t="s">
        <v>9</v>
      </c>
      <c r="B15" s="1" t="s">
        <v>429</v>
      </c>
    </row>
    <row r="16" spans="1:60" x14ac:dyDescent="0.35">
      <c r="A16" s="1" t="s">
        <v>9</v>
      </c>
      <c r="B16" s="1" t="s">
        <v>428</v>
      </c>
    </row>
    <row r="17" spans="1:60" x14ac:dyDescent="0.35">
      <c r="A17" s="1" t="s">
        <v>9</v>
      </c>
      <c r="B17" s="1" t="s">
        <v>427</v>
      </c>
    </row>
    <row r="18" spans="1:60" x14ac:dyDescent="0.35">
      <c r="A18" s="1">
        <v>1</v>
      </c>
      <c r="B18" s="1" t="s">
        <v>426</v>
      </c>
      <c r="C18" s="1">
        <v>422.50000682845712</v>
      </c>
      <c r="D18" s="1">
        <v>0</v>
      </c>
      <c r="E18">
        <f>(R18-S18*(1000-T18)/(1000-U18))*AO18</f>
        <v>-6.1684597971103488</v>
      </c>
      <c r="F18">
        <f>IF(AZ18&lt;&gt;0,1/(1/AZ18-1/N18),0)</f>
        <v>6.4087015536817376</v>
      </c>
      <c r="G18">
        <f>((BC18-AP18/2)*S18-E18)/(BC18+AP18/2)</f>
        <v>389.51171179996413</v>
      </c>
      <c r="H18">
        <f>AP18*1000</f>
        <v>33.411585841485831</v>
      </c>
      <c r="I18">
        <f>(AU18-BA18)</f>
        <v>1.1057310736852894</v>
      </c>
      <c r="J18">
        <f>(P18+AT18*D18)</f>
        <v>27.929786682128906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29.238859176635742</v>
      </c>
      <c r="P18" s="1">
        <v>27.929786682128906</v>
      </c>
      <c r="Q18" s="1">
        <v>29.357656478881836</v>
      </c>
      <c r="R18" s="1">
        <v>399.77020263671875</v>
      </c>
      <c r="S18" s="1">
        <v>393.44940185546875</v>
      </c>
      <c r="T18" s="1">
        <v>0.97797077894210815</v>
      </c>
      <c r="U18" s="1">
        <v>30.327840805053711</v>
      </c>
      <c r="V18" s="1">
        <v>2.1142990589141846</v>
      </c>
      <c r="W18" s="1">
        <v>65.566505432128906</v>
      </c>
      <c r="X18" s="1">
        <v>300.25119018554688</v>
      </c>
      <c r="Y18" s="1">
        <v>0.18370640277862549</v>
      </c>
      <c r="Z18" s="1">
        <v>8.0030620098114014E-2</v>
      </c>
      <c r="AA18" s="1">
        <v>88.156730651855469</v>
      </c>
      <c r="AB18" s="1">
        <v>-4.953277587890625</v>
      </c>
      <c r="AC18" s="1">
        <v>1.1048790216445923</v>
      </c>
      <c r="AD18" s="1">
        <v>8.3657324314117432E-2</v>
      </c>
      <c r="AE18" s="1">
        <v>2.285701222717762E-3</v>
      </c>
      <c r="AF18" s="1">
        <v>3.7996795028448105E-2</v>
      </c>
      <c r="AG18" s="1">
        <v>1.1638475582003593E-2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1.1038646697998045</v>
      </c>
      <c r="AP18">
        <f>(U18-T18)/(1000-U18)*AO18</f>
        <v>3.3411585841485833E-2</v>
      </c>
      <c r="AQ18">
        <f>(P18+273.15)</f>
        <v>301.07978668212888</v>
      </c>
      <c r="AR18">
        <f>(O18+273.15)</f>
        <v>302.38885917663572</v>
      </c>
      <c r="AS18">
        <f>(Y18*AK18+Z18*AL18)*AM18</f>
        <v>2.9393023787594785E-2</v>
      </c>
      <c r="AT18">
        <f>((AS18+0.00000010773*(AR18^4-AQ18^4))-AP18*44100)/(L18*0.92*2*29.3+0.00000043092*AQ18^3)</f>
        <v>-11.466903969604537</v>
      </c>
      <c r="AU18">
        <f>0.61365*EXP(17.502*J18/(240.97+J18))</f>
        <v>3.7793343667887611</v>
      </c>
      <c r="AV18">
        <f>AU18*1000/AA18</f>
        <v>42.870627561200465</v>
      </c>
      <c r="AW18">
        <f>(AV18-U18)</f>
        <v>12.542786756146754</v>
      </c>
      <c r="AX18">
        <f>IF(D18,P18,(O18+P18)/2)</f>
        <v>28.584322929382324</v>
      </c>
      <c r="AY18">
        <f>0.61365*EXP(17.502*AX18/(240.97+AX18))</f>
        <v>3.9260441565444841</v>
      </c>
      <c r="AZ18">
        <f>IF(AW18&lt;&gt;0,(1000-(AV18+U18)/2)/AW18*AP18,0)</f>
        <v>2.566315445893165</v>
      </c>
      <c r="BA18">
        <f>U18*AA18/1000</f>
        <v>2.6736032931034717</v>
      </c>
      <c r="BB18">
        <f>(AY18-BA18)</f>
        <v>1.2524408634410125</v>
      </c>
      <c r="BC18">
        <f>1/(1.6/F18+1.37/N18)</f>
        <v>1.7552235791005377</v>
      </c>
      <c r="BD18">
        <f>G18*AA18*0.001</f>
        <v>34.338079062892589</v>
      </c>
      <c r="BE18">
        <f>G18/S18</f>
        <v>0.98999187687937795</v>
      </c>
      <c r="BF18">
        <f>(1-AP18*AA18/AU18/F18)*100</f>
        <v>87.839058452762515</v>
      </c>
      <c r="BG18">
        <f>(S18-E18/(N18/1.35))</f>
        <v>395.39490270696268</v>
      </c>
      <c r="BH18">
        <f>E18*BF18/100/BG18</f>
        <v>-1.3703558062392547E-2</v>
      </c>
    </row>
    <row r="19" spans="1:60" x14ac:dyDescent="0.35">
      <c r="A19" s="1" t="s">
        <v>9</v>
      </c>
      <c r="B19" s="1" t="s">
        <v>425</v>
      </c>
      <c r="K19" s="1">
        <v>2.72</v>
      </c>
    </row>
    <row r="20" spans="1:60" x14ac:dyDescent="0.35">
      <c r="A20" s="1" t="s">
        <v>9</v>
      </c>
      <c r="B20" s="1" t="s">
        <v>424</v>
      </c>
      <c r="K20" s="1">
        <v>2.72</v>
      </c>
    </row>
    <row r="21" spans="1:60" x14ac:dyDescent="0.35">
      <c r="A21" s="1">
        <v>2</v>
      </c>
      <c r="B21" s="1" t="s">
        <v>423</v>
      </c>
      <c r="C21" s="1">
        <v>626.00000683963299</v>
      </c>
      <c r="D21" s="1">
        <v>0</v>
      </c>
      <c r="E21">
        <f>(R21-S21*(1000-T21)/(1000-U21))*AO21</f>
        <v>-6.1033936876454913</v>
      </c>
      <c r="F21">
        <f>IF(AZ21&lt;&gt;0,1/(1/AZ21-1/N21),0)</f>
        <v>5.5955524019507621</v>
      </c>
      <c r="G21">
        <f>((BC21-AP21/2)*S21-E21)/(BC21+AP21/2)</f>
        <v>389.9062031745209</v>
      </c>
      <c r="H21">
        <f>AP21*1000</f>
        <v>32.569570883070163</v>
      </c>
      <c r="I21">
        <f>(AU21-BA21)</f>
        <v>1.141128071976611</v>
      </c>
      <c r="J21">
        <f>(P21+AT21*D21)</f>
        <v>27.804718017578125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29.178709030151367</v>
      </c>
      <c r="P21" s="1">
        <v>27.804718017578125</v>
      </c>
      <c r="Q21" s="1">
        <v>29.350393295288086</v>
      </c>
      <c r="R21" s="1">
        <v>400.03662109375</v>
      </c>
      <c r="S21" s="1">
        <v>393.94308471679688</v>
      </c>
      <c r="T21" s="1">
        <v>0.98813712596893311</v>
      </c>
      <c r="U21" s="1">
        <v>29.616266250610352</v>
      </c>
      <c r="V21" s="1">
        <v>2.143592357635498</v>
      </c>
      <c r="W21" s="1">
        <v>64.247360229492188</v>
      </c>
      <c r="X21" s="1">
        <v>300.28350830078125</v>
      </c>
      <c r="Y21" s="1">
        <v>25.416812896728516</v>
      </c>
      <c r="Z21" s="1">
        <v>5.7164695113897324E-2</v>
      </c>
      <c r="AA21" s="1">
        <v>88.151695251464844</v>
      </c>
      <c r="AB21" s="1">
        <v>-4.7798795700073242</v>
      </c>
      <c r="AC21" s="1">
        <v>1.0976828336715698</v>
      </c>
      <c r="AD21" s="1">
        <v>8.3155922591686249E-2</v>
      </c>
      <c r="AE21" s="1">
        <v>1.0859436355531216E-2</v>
      </c>
      <c r="AF21" s="1">
        <v>4.8369079828262329E-2</v>
      </c>
      <c r="AG21" s="1">
        <v>4.8543899320065975E-3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1.1039834863999307</v>
      </c>
      <c r="AP21">
        <f>(U21-T21)/(1000-U21)*AO21</f>
        <v>3.2569570883070165E-2</v>
      </c>
      <c r="AQ21">
        <f>(P21+273.15)</f>
        <v>300.9547180175781</v>
      </c>
      <c r="AR21">
        <f>(O21+273.15)</f>
        <v>302.32870903015134</v>
      </c>
      <c r="AS21">
        <f>(Y21*AK21+Z21*AL21)*AM21</f>
        <v>4.0666899725789563</v>
      </c>
      <c r="AT21">
        <f>((AS21+0.00000010773*(AR21^4-AQ21^4))-AP21*44100)/(L21*0.92*2*29.3+0.00000043092*AQ21^3)</f>
        <v>-11.138448302459507</v>
      </c>
      <c r="AU21">
        <f>0.61365*EXP(17.502*J21/(240.97+J21))</f>
        <v>3.7518521489866581</v>
      </c>
      <c r="AV21">
        <f>AU21*1000/AA21</f>
        <v>42.561315903046257</v>
      </c>
      <c r="AW21">
        <f>(AV21-U21)</f>
        <v>12.945049652435905</v>
      </c>
      <c r="AX21">
        <f>IF(D21,P21,(O21+P21)/2)</f>
        <v>28.491713523864746</v>
      </c>
      <c r="AY21">
        <f>0.61365*EXP(17.502*AX21/(240.97+AX21))</f>
        <v>3.9049893901366901</v>
      </c>
      <c r="AZ21">
        <f>IF(AW21&lt;&gt;0,(1000-(AV21+U21)/2)/AW21*AP21,0)</f>
        <v>2.4251876421425362</v>
      </c>
      <c r="BA21">
        <f>U21*AA21/1000</f>
        <v>2.6107240770100471</v>
      </c>
      <c r="BB21">
        <f>(AY21-BA21)</f>
        <v>1.2942653131266431</v>
      </c>
      <c r="BC21">
        <f>1/(1.6/F21+1.37/N21)</f>
        <v>1.6501410096886393</v>
      </c>
      <c r="BD21">
        <f>G21*AA21*0.001</f>
        <v>34.370892798896101</v>
      </c>
      <c r="BE21">
        <f>G21/S21</f>
        <v>0.98975262747617954</v>
      </c>
      <c r="BF21">
        <f>(1-AP21*AA21/AU21/F21)*100</f>
        <v>86.324159644306292</v>
      </c>
      <c r="BG21">
        <f>(S21-E21/(N21/1.35))</f>
        <v>395.86806404824677</v>
      </c>
      <c r="BH21">
        <f>E21*BF21/100/BG21</f>
        <v>-1.3309240600932838E-2</v>
      </c>
    </row>
    <row r="22" spans="1:60" x14ac:dyDescent="0.35">
      <c r="A22" s="1" t="s">
        <v>9</v>
      </c>
      <c r="B22" s="1" t="s">
        <v>422</v>
      </c>
      <c r="K22" s="1">
        <v>2.72</v>
      </c>
    </row>
    <row r="23" spans="1:60" x14ac:dyDescent="0.35">
      <c r="A23" s="1" t="s">
        <v>9</v>
      </c>
      <c r="B23" s="1" t="s">
        <v>421</v>
      </c>
      <c r="K23" s="1">
        <v>2.72</v>
      </c>
    </row>
    <row r="24" spans="1:60" x14ac:dyDescent="0.35">
      <c r="A24" s="1">
        <v>3</v>
      </c>
      <c r="B24" s="1" t="s">
        <v>420</v>
      </c>
      <c r="C24" s="1">
        <v>830.00000683963299</v>
      </c>
      <c r="D24" s="1">
        <v>0</v>
      </c>
      <c r="E24">
        <f>(R24-S24*(1000-T24)/(1000-U24))*AO24</f>
        <v>-4.8492210171444938</v>
      </c>
      <c r="F24">
        <f>IF(AZ24&lt;&gt;0,1/(1/AZ24-1/N24),0)</f>
        <v>4.706773096102288</v>
      </c>
      <c r="G24">
        <f>((BC24-AP24/2)*S24-E24)/(BC24+AP24/2)</f>
        <v>388.33409991521535</v>
      </c>
      <c r="H24">
        <f>AP24*1000</f>
        <v>31.596285422387847</v>
      </c>
      <c r="I24">
        <f>(AU24-BA24)</f>
        <v>1.1981799700213811</v>
      </c>
      <c r="J24">
        <f>(P24+AT24*D24)</f>
        <v>27.732376098632813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29.087091445922852</v>
      </c>
      <c r="P24" s="1">
        <v>27.732376098632813</v>
      </c>
      <c r="Q24" s="1">
        <v>29.287809371948242</v>
      </c>
      <c r="R24" s="1">
        <v>400.14739990234375</v>
      </c>
      <c r="S24" s="1">
        <v>393.28338623046875</v>
      </c>
      <c r="T24" s="1">
        <v>0.99258792400360107</v>
      </c>
      <c r="U24" s="1">
        <v>28.791336059570313</v>
      </c>
      <c r="V24" s="1">
        <v>2.1645548343658447</v>
      </c>
      <c r="W24" s="1">
        <v>62.785797119140625</v>
      </c>
      <c r="X24" s="1">
        <v>300.25637817382813</v>
      </c>
      <c r="Y24" s="1">
        <v>50.142238616943359</v>
      </c>
      <c r="Z24" s="1">
        <v>0.10060796141624451</v>
      </c>
      <c r="AA24" s="1">
        <v>88.146507263183594</v>
      </c>
      <c r="AB24" s="1">
        <v>-4.8271255493164063</v>
      </c>
      <c r="AC24" s="1">
        <v>1.0815565586090088</v>
      </c>
      <c r="AD24" s="1">
        <v>6.0462545603513718E-2</v>
      </c>
      <c r="AE24" s="1">
        <v>1.8075907602906227E-2</v>
      </c>
      <c r="AF24" s="1">
        <v>5.3270056843757629E-2</v>
      </c>
      <c r="AG24" s="1">
        <v>7.0734173059463501E-3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1.1038837432861326</v>
      </c>
      <c r="AP24">
        <f>(U24-T24)/(1000-U24)*AO24</f>
        <v>3.1596285422387849E-2</v>
      </c>
      <c r="AQ24">
        <f>(P24+273.15)</f>
        <v>300.88237609863279</v>
      </c>
      <c r="AR24">
        <f>(O24+273.15)</f>
        <v>302.23709144592283</v>
      </c>
      <c r="AS24">
        <f>(Y24*AK24+Z24*AL24)*AM24</f>
        <v>8.0227579993883182</v>
      </c>
      <c r="AT24">
        <f>((AS24+0.00000010773*(AR24^4-AQ24^4))-AP24*44100)/(L24*0.92*2*29.3+0.00000043092*AQ24^3)</f>
        <v>-10.772313852143299</v>
      </c>
      <c r="AU24">
        <f>0.61365*EXP(17.502*J24/(240.97+J24))</f>
        <v>3.7360356831130552</v>
      </c>
      <c r="AV24">
        <f>AU24*1000/AA24</f>
        <v>42.38438707455736</v>
      </c>
      <c r="AW24">
        <f>(AV24-U24)</f>
        <v>13.593051014987047</v>
      </c>
      <c r="AX24">
        <f>IF(D24,P24,(O24+P24)/2)</f>
        <v>28.409733772277832</v>
      </c>
      <c r="AY24">
        <f>0.61365*EXP(17.502*AX24/(240.97+AX24))</f>
        <v>3.8864335240300814</v>
      </c>
      <c r="AZ24">
        <f>IF(AW24&lt;&gt;0,(1000-(AV24+U24)/2)/AW24*AP24,0)</f>
        <v>2.2417219767030727</v>
      </c>
      <c r="BA24">
        <f>U24*AA24/1000</f>
        <v>2.5378557130916741</v>
      </c>
      <c r="BB24">
        <f>(AY24-BA24)</f>
        <v>1.3485778109384072</v>
      </c>
      <c r="BC24">
        <f>1/(1.6/F24+1.37/N24)</f>
        <v>1.5151444262657818</v>
      </c>
      <c r="BD24">
        <f>G24*AA24*0.001</f>
        <v>34.230294558718391</v>
      </c>
      <c r="BE24">
        <f>G24/S24</f>
        <v>0.98741547065414792</v>
      </c>
      <c r="BF24">
        <f>(1-AP24*AA24/AU24/F24)*100</f>
        <v>84.161762217887429</v>
      </c>
      <c r="BG24">
        <f>(S24-E24/(N24/1.35))</f>
        <v>394.8128058794963</v>
      </c>
      <c r="BH24">
        <f>E24*BF24/100/BG24</f>
        <v>-1.0337025043495223E-2</v>
      </c>
    </row>
    <row r="25" spans="1:60" x14ac:dyDescent="0.35">
      <c r="A25" s="1" t="s">
        <v>9</v>
      </c>
      <c r="B25" s="1" t="s">
        <v>419</v>
      </c>
      <c r="K25" s="1">
        <v>2.72</v>
      </c>
    </row>
    <row r="26" spans="1:60" x14ac:dyDescent="0.35">
      <c r="A26" s="1" t="s">
        <v>9</v>
      </c>
      <c r="B26" s="1" t="s">
        <v>418</v>
      </c>
      <c r="K26" s="1">
        <v>2.72</v>
      </c>
    </row>
    <row r="27" spans="1:60" x14ac:dyDescent="0.35">
      <c r="A27" s="1">
        <v>4</v>
      </c>
      <c r="B27" s="1" t="s">
        <v>417</v>
      </c>
      <c r="C27" s="1">
        <v>1033.000006839633</v>
      </c>
      <c r="D27" s="1">
        <v>0</v>
      </c>
      <c r="E27">
        <f>(R27-S27*(1000-T27)/(1000-U27))*AO27</f>
        <v>-4.0574046130474608</v>
      </c>
      <c r="F27">
        <f>IF(AZ27&lt;&gt;0,1/(1/AZ27-1/N27),0)</f>
        <v>3.9175655432944141</v>
      </c>
      <c r="G27">
        <f>((BC27-AP27/2)*S27-E27)/(BC27+AP27/2)</f>
        <v>387.04815586396774</v>
      </c>
      <c r="H27">
        <f>AP27*1000</f>
        <v>30.720601508792928</v>
      </c>
      <c r="I27">
        <f>(AU27-BA27)</f>
        <v>1.2770939607445229</v>
      </c>
      <c r="J27">
        <f>(P27+AT27*D27)</f>
        <v>27.793350219726563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29.053918838500977</v>
      </c>
      <c r="P27" s="1">
        <v>27.793350219726563</v>
      </c>
      <c r="Q27" s="1">
        <v>29.251308441162109</v>
      </c>
      <c r="R27" s="1">
        <v>400.07550048828125</v>
      </c>
      <c r="S27" s="1">
        <v>392.81890869140625</v>
      </c>
      <c r="T27" s="1">
        <v>0.99858903884887695</v>
      </c>
      <c r="U27" s="1">
        <v>28.048273086547852</v>
      </c>
      <c r="V27" s="1">
        <v>2.1817455291748047</v>
      </c>
      <c r="W27" s="1">
        <v>61.280654907226563</v>
      </c>
      <c r="X27" s="1">
        <v>300.24868774414063</v>
      </c>
      <c r="Y27" s="1">
        <v>101.01316070556641</v>
      </c>
      <c r="Z27" s="1">
        <v>8.5745967924594879E-2</v>
      </c>
      <c r="AA27" s="1">
        <v>88.143356323242188</v>
      </c>
      <c r="AB27" s="1">
        <v>-4.8425841331481934</v>
      </c>
      <c r="AC27" s="1">
        <v>1.0829819440841675</v>
      </c>
      <c r="AD27" s="1">
        <v>5.6659169495105743E-2</v>
      </c>
      <c r="AE27" s="1">
        <v>2.2113261744379997E-2</v>
      </c>
      <c r="AF27" s="1">
        <v>1.9183684140443802E-2</v>
      </c>
      <c r="AG27" s="1">
        <v>8.0502312630414963E-3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1.1038554696475757</v>
      </c>
      <c r="AP27">
        <f>(U27-T27)/(1000-U27)*AO27</f>
        <v>3.0720601508792928E-2</v>
      </c>
      <c r="AQ27">
        <f>(P27+273.15)</f>
        <v>300.94335021972654</v>
      </c>
      <c r="AR27">
        <f>(O27+273.15)</f>
        <v>302.20391883850095</v>
      </c>
      <c r="AS27">
        <f>(Y27*AK27+Z27*AL27)*AM27</f>
        <v>16.162105351639411</v>
      </c>
      <c r="AT27">
        <f>((AS27+0.00000010773*(AR27^4-AQ27^4))-AP27*44100)/(L27*0.92*2*29.3+0.00000043092*AQ27^3)</f>
        <v>-10.412644060707267</v>
      </c>
      <c r="AU27">
        <f>0.61365*EXP(17.502*J27/(240.97+J27))</f>
        <v>3.7493628896637139</v>
      </c>
      <c r="AV27">
        <f>AU27*1000/AA27</f>
        <v>42.537101445444485</v>
      </c>
      <c r="AW27">
        <f>(AV27-U27)</f>
        <v>14.488828358896633</v>
      </c>
      <c r="AX27">
        <f>IF(D27,P27,(O27+P27)/2)</f>
        <v>28.42363452911377</v>
      </c>
      <c r="AY27">
        <f>0.61365*EXP(17.502*AX27/(240.97+AX27))</f>
        <v>3.8895744921965694</v>
      </c>
      <c r="AZ27">
        <f>IF(AW27&lt;&gt;0,(1000-(AV27+U27)/2)/AW27*AP27,0)</f>
        <v>2.0454648362869214</v>
      </c>
      <c r="BA27">
        <f>U27*AA27/1000</f>
        <v>2.472268928919191</v>
      </c>
      <c r="BB27">
        <f>(AY27-BA27)</f>
        <v>1.4173055632773783</v>
      </c>
      <c r="BC27">
        <f>1/(1.6/F27+1.37/N27)</f>
        <v>1.3727131076046588</v>
      </c>
      <c r="BD27">
        <f>G27*AA27*0.001</f>
        <v>34.115723516571492</v>
      </c>
      <c r="BE27">
        <f>G27/S27</f>
        <v>0.98530938124475076</v>
      </c>
      <c r="BF27">
        <f>(1-AP27*AA27/AU27/F27)*100</f>
        <v>81.564897750881627</v>
      </c>
      <c r="BG27">
        <f>(S27-E27/(N27/1.35))</f>
        <v>394.09859347321145</v>
      </c>
      <c r="BH27">
        <f>E27*BF27/100/BG27</f>
        <v>-8.3974365267473882E-3</v>
      </c>
    </row>
    <row r="28" spans="1:60" x14ac:dyDescent="0.35">
      <c r="A28" s="1" t="s">
        <v>9</v>
      </c>
      <c r="B28" s="1" t="s">
        <v>416</v>
      </c>
      <c r="K28" s="1">
        <v>2.72</v>
      </c>
    </row>
    <row r="29" spans="1:60" x14ac:dyDescent="0.35">
      <c r="A29" s="1" t="s">
        <v>9</v>
      </c>
      <c r="B29" s="1" t="s">
        <v>415</v>
      </c>
      <c r="K29" s="1">
        <v>2.72</v>
      </c>
    </row>
    <row r="30" spans="1:60" x14ac:dyDescent="0.35">
      <c r="A30" s="1">
        <v>5</v>
      </c>
      <c r="B30" s="1" t="s">
        <v>414</v>
      </c>
      <c r="C30" s="1">
        <v>1237.000006839633</v>
      </c>
      <c r="D30" s="1">
        <v>0</v>
      </c>
      <c r="E30">
        <f>(R30-S30*(1000-T30)/(1000-U30))*AO30</f>
        <v>-2.7720675103683545</v>
      </c>
      <c r="F30">
        <f>IF(AZ30&lt;&gt;0,1/(1/AZ30-1/N30),0)</f>
        <v>3.0145600207479575</v>
      </c>
      <c r="G30">
        <f>((BC30-AP30/2)*S30-E30)/(BC30+AP30/2)</f>
        <v>384.97457600636665</v>
      </c>
      <c r="H30">
        <f>AP30*1000</f>
        <v>29.279074032004878</v>
      </c>
      <c r="I30">
        <f>(AU30-BA30)</f>
        <v>1.4082792005748104</v>
      </c>
      <c r="J30">
        <f>(P30+AT30*D30)</f>
        <v>27.897104263305664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29.043125152587891</v>
      </c>
      <c r="P30" s="1">
        <v>27.897104263305664</v>
      </c>
      <c r="Q30" s="1">
        <v>29.235492706298828</v>
      </c>
      <c r="R30" s="1">
        <v>400.19186401367188</v>
      </c>
      <c r="S30" s="1">
        <v>392.2974853515625</v>
      </c>
      <c r="T30" s="1">
        <v>1.0039914846420288</v>
      </c>
      <c r="U30" s="1">
        <v>26.81767463684082</v>
      </c>
      <c r="V30" s="1">
        <v>2.1949717998504639</v>
      </c>
      <c r="W30" s="1">
        <v>58.630020141601563</v>
      </c>
      <c r="X30" s="1">
        <v>300.2413330078125</v>
      </c>
      <c r="Y30" s="1">
        <v>150.38168334960938</v>
      </c>
      <c r="Z30" s="1">
        <v>8.8034100830554962E-2</v>
      </c>
      <c r="AA30" s="1">
        <v>88.145477294921875</v>
      </c>
      <c r="AB30" s="1">
        <v>-4.7464337348937988</v>
      </c>
      <c r="AC30" s="1">
        <v>1.070881724357605</v>
      </c>
      <c r="AD30" s="1">
        <v>7.2120152413845062E-2</v>
      </c>
      <c r="AE30" s="1">
        <v>1.5073142014443874E-2</v>
      </c>
      <c r="AF30" s="1">
        <v>2.7750875800848007E-2</v>
      </c>
      <c r="AG30" s="1">
        <v>1.3649556785821915E-2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1.103828430175781</v>
      </c>
      <c r="AP30">
        <f>(U30-T30)/(1000-U30)*AO30</f>
        <v>2.927907403200488E-2</v>
      </c>
      <c r="AQ30">
        <f>(P30+273.15)</f>
        <v>301.04710426330564</v>
      </c>
      <c r="AR30">
        <f>(O30+273.15)</f>
        <v>302.19312515258787</v>
      </c>
      <c r="AS30">
        <f>(Y30*AK30+Z30*AL30)*AM30</f>
        <v>24.061068798130691</v>
      </c>
      <c r="AT30">
        <f>((AS30+0.00000010773*(AR30^4-AQ30^4))-AP30*44100)/(L30*0.92*2*29.3+0.00000043092*AQ30^3)</f>
        <v>-9.8601012165556217</v>
      </c>
      <c r="AU30">
        <f>0.61365*EXP(17.502*J30/(240.97+J30))</f>
        <v>3.772135931379065</v>
      </c>
      <c r="AV30">
        <f>AU30*1000/AA30</f>
        <v>42.794435371403686</v>
      </c>
      <c r="AW30">
        <f>(AV30-U30)</f>
        <v>15.976760734562866</v>
      </c>
      <c r="AX30">
        <f>IF(D30,P30,(O30+P30)/2)</f>
        <v>28.470114707946777</v>
      </c>
      <c r="AY30">
        <f>0.61365*EXP(17.502*AX30/(240.97+AX30))</f>
        <v>3.9000930822152178</v>
      </c>
      <c r="AZ30">
        <f>IF(AW30&lt;&gt;0,(1000-(AV30+U30)/2)/AW30*AP30,0)</f>
        <v>1.7688181878847145</v>
      </c>
      <c r="BA30">
        <f>U30*AA30/1000</f>
        <v>2.3638567308042546</v>
      </c>
      <c r="BB30">
        <f>(AY30-BA30)</f>
        <v>1.5362363514109632</v>
      </c>
      <c r="BC30">
        <f>1/(1.6/F30+1.37/N30)</f>
        <v>1.1753300768405681</v>
      </c>
      <c r="BD30">
        <f>G30*AA30*0.001</f>
        <v>33.93376774849137</v>
      </c>
      <c r="BE30">
        <f>G30/S30</f>
        <v>0.981333274826798</v>
      </c>
      <c r="BF30">
        <f>(1-AP30*AA30/AU30/F30)*100</f>
        <v>77.304168321850156</v>
      </c>
      <c r="BG30">
        <f>(S30-E30/(N30/1.35))</f>
        <v>393.17178134751708</v>
      </c>
      <c r="BH30">
        <f>E30*BF30/100/BG30</f>
        <v>-5.4503497856993564E-3</v>
      </c>
    </row>
    <row r="31" spans="1:60" x14ac:dyDescent="0.35">
      <c r="A31" s="1" t="s">
        <v>9</v>
      </c>
      <c r="B31" s="1" t="s">
        <v>413</v>
      </c>
      <c r="K31" s="1">
        <v>2.72</v>
      </c>
    </row>
    <row r="32" spans="1:60" x14ac:dyDescent="0.35">
      <c r="A32" s="1" t="s">
        <v>9</v>
      </c>
      <c r="B32" s="1" t="s">
        <v>412</v>
      </c>
      <c r="K32" s="1">
        <v>2.72</v>
      </c>
    </row>
    <row r="33" spans="1:60" x14ac:dyDescent="0.35">
      <c r="A33" s="1">
        <v>6</v>
      </c>
      <c r="B33" s="1" t="s">
        <v>411</v>
      </c>
      <c r="C33" s="1">
        <v>1441.000006839633</v>
      </c>
      <c r="D33" s="1">
        <v>0</v>
      </c>
      <c r="E33">
        <f>(R33-S33*(1000-T33)/(1000-U33))*AO33</f>
        <v>-3.0156823756035736</v>
      </c>
      <c r="F33">
        <f>IF(AZ33&lt;&gt;0,1/(1/AZ33-1/N33),0)</f>
        <v>2.4660746722300027</v>
      </c>
      <c r="G33">
        <f>((BC33-AP33/2)*S33-E33)/(BC33+AP33/2)</f>
        <v>385.2695189363784</v>
      </c>
      <c r="H33">
        <f>AP33*1000</f>
        <v>28.100889906051236</v>
      </c>
      <c r="I33">
        <f>(AU33-BA33)</f>
        <v>1.5284312160686424</v>
      </c>
      <c r="J33">
        <f>(P33+AT33*D33)</f>
        <v>28.037410736083984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29.072521209716797</v>
      </c>
      <c r="P33" s="1">
        <v>28.037410736083984</v>
      </c>
      <c r="Q33" s="1">
        <v>29.252531051635742</v>
      </c>
      <c r="R33" s="1">
        <v>400.21231079101563</v>
      </c>
      <c r="S33" s="1">
        <v>392.94155883789063</v>
      </c>
      <c r="T33" s="1">
        <v>1.008967399597168</v>
      </c>
      <c r="U33" s="1">
        <v>25.807580947875977</v>
      </c>
      <c r="V33" s="1">
        <v>2.2019779682159424</v>
      </c>
      <c r="W33" s="1">
        <v>56.322658538818359</v>
      </c>
      <c r="X33" s="1">
        <v>300.26611328125</v>
      </c>
      <c r="Y33" s="1">
        <v>300.28140258789063</v>
      </c>
      <c r="Z33" s="1">
        <v>2.7439212426543236E-2</v>
      </c>
      <c r="AA33" s="1">
        <v>88.140480041503906</v>
      </c>
      <c r="AB33" s="1">
        <v>-4.6663069725036621</v>
      </c>
      <c r="AC33" s="1">
        <v>1.0476486682891846</v>
      </c>
      <c r="AD33" s="1">
        <v>8.6660921573638916E-2</v>
      </c>
      <c r="AE33" s="1">
        <v>1.6881229355931282E-2</v>
      </c>
      <c r="AF33" s="1">
        <v>2.8279656544327736E-2</v>
      </c>
      <c r="AG33" s="1">
        <v>7.0767095312476158E-3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1.1039195341222423</v>
      </c>
      <c r="AP33">
        <f>(U33-T33)/(1000-U33)*AO33</f>
        <v>2.8100889906051238E-2</v>
      </c>
      <c r="AQ33">
        <f>(P33+273.15)</f>
        <v>301.18741073608396</v>
      </c>
      <c r="AR33">
        <f>(O33+273.15)</f>
        <v>302.22252120971677</v>
      </c>
      <c r="AS33">
        <f>(Y33*AK33+Z33*AL33)*AM33</f>
        <v>48.04502334017252</v>
      </c>
      <c r="AT33">
        <f>((AS33+0.00000010773*(AR33^4-AQ33^4))-AP33*44100)/(L33*0.92*2*29.3+0.00000043092*AQ33^3)</f>
        <v>-9.2718180547516411</v>
      </c>
      <c r="AU33">
        <f>0.61365*EXP(17.502*J33/(240.97+J33))</f>
        <v>3.8031237895244012</v>
      </c>
      <c r="AV33">
        <f>AU33*1000/AA33</f>
        <v>43.148435176817422</v>
      </c>
      <c r="AW33">
        <f>(AV33-U33)</f>
        <v>17.340854228941446</v>
      </c>
      <c r="AX33">
        <f>IF(D33,P33,(O33+P33)/2)</f>
        <v>28.554965972900391</v>
      </c>
      <c r="AY33">
        <f>0.61365*EXP(17.502*AX33/(240.97+AX33))</f>
        <v>3.9193591542784936</v>
      </c>
      <c r="AZ33">
        <f>IF(AW33&lt;&gt;0,(1000-(AV33+U33)/2)/AW33*AP33,0)</f>
        <v>1.5646303716704235</v>
      </c>
      <c r="BA33">
        <f>U33*AA33/1000</f>
        <v>2.2746925734557588</v>
      </c>
      <c r="BB33">
        <f>(AY33-BA33)</f>
        <v>1.6446665808227348</v>
      </c>
      <c r="BC33">
        <f>1/(1.6/F33+1.37/N33)</f>
        <v>1.0321283043558991</v>
      </c>
      <c r="BD33">
        <f>G33*AA33*0.001</f>
        <v>33.957840344411672</v>
      </c>
      <c r="BE33">
        <f>G33/S33</f>
        <v>0.9804753665552659</v>
      </c>
      <c r="BF33">
        <f>(1-AP33*AA33/AU33/F33)*100</f>
        <v>73.591191918769994</v>
      </c>
      <c r="BG33">
        <f>(S33-E33/(N33/1.35))</f>
        <v>393.8926897234839</v>
      </c>
      <c r="BH33">
        <f>E33*BF33/100/BG33</f>
        <v>-5.6342162791822815E-3</v>
      </c>
    </row>
    <row r="34" spans="1:60" x14ac:dyDescent="0.35">
      <c r="A34" s="1" t="s">
        <v>9</v>
      </c>
      <c r="B34" s="1" t="s">
        <v>410</v>
      </c>
      <c r="K34" s="1">
        <v>2.72</v>
      </c>
    </row>
    <row r="35" spans="1:60" x14ac:dyDescent="0.35">
      <c r="A35" s="1" t="s">
        <v>9</v>
      </c>
      <c r="B35" s="1" t="s">
        <v>409</v>
      </c>
      <c r="K35" s="1">
        <v>2.72</v>
      </c>
    </row>
    <row r="36" spans="1:60" x14ac:dyDescent="0.35">
      <c r="A36" s="1">
        <v>7</v>
      </c>
      <c r="B36" s="1" t="s">
        <v>408</v>
      </c>
      <c r="C36" s="1">
        <v>1645.000006839633</v>
      </c>
      <c r="D36" s="1">
        <v>0</v>
      </c>
      <c r="E36">
        <f>(R36-S36*(1000-T36)/(1000-U36))*AO36</f>
        <v>-2.271270766033183</v>
      </c>
      <c r="F36">
        <f>IF(AZ36&lt;&gt;0,1/(1/AZ36-1/N36),0)</f>
        <v>2.1210315375906506</v>
      </c>
      <c r="G36">
        <f>((BC36-AP36/2)*S36-E36)/(BC36+AP36/2)</f>
        <v>383.63978702924106</v>
      </c>
      <c r="H36">
        <f>AP36*1000</f>
        <v>27.164368912068209</v>
      </c>
      <c r="I36">
        <f>(AU36-BA36)</f>
        <v>1.6301854903405943</v>
      </c>
      <c r="J36">
        <f>(P36+AT36*D36)</f>
        <v>28.178627014160156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29.116291046142578</v>
      </c>
      <c r="P36" s="1">
        <v>28.178627014160156</v>
      </c>
      <c r="Q36" s="1">
        <v>29.281259536743164</v>
      </c>
      <c r="R36" s="1">
        <v>400.129150390625</v>
      </c>
      <c r="S36" s="1">
        <v>392.52603149414063</v>
      </c>
      <c r="T36" s="1">
        <v>1.0153151750564575</v>
      </c>
      <c r="U36" s="1">
        <v>25.012126922607422</v>
      </c>
      <c r="V36" s="1">
        <v>2.2100000381469727</v>
      </c>
      <c r="W36" s="1">
        <v>54.442996978759766</v>
      </c>
      <c r="X36" s="1">
        <v>300.20242309570313</v>
      </c>
      <c r="Y36" s="1">
        <v>500.78094482421875</v>
      </c>
      <c r="Z36" s="1">
        <v>0.17492419481277466</v>
      </c>
      <c r="AA36" s="1">
        <v>88.131294250488281</v>
      </c>
      <c r="AB36" s="1">
        <v>-4.6050019264221191</v>
      </c>
      <c r="AC36" s="1">
        <v>1.0182896852493286</v>
      </c>
      <c r="AD36" s="1">
        <v>8.2217909395694733E-2</v>
      </c>
      <c r="AE36" s="1">
        <v>1.0409017093479633E-2</v>
      </c>
      <c r="AF36" s="1">
        <v>4.7434825450181961E-2</v>
      </c>
      <c r="AG36" s="1">
        <v>4.2242659255862236E-3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1.1036853790283201</v>
      </c>
      <c r="AP36">
        <f>(U36-T36)/(1000-U36)*AO36</f>
        <v>2.716436891206821E-2</v>
      </c>
      <c r="AQ36">
        <f>(P36+273.15)</f>
        <v>301.32862701416013</v>
      </c>
      <c r="AR36">
        <f>(O36+273.15)</f>
        <v>302.26629104614256</v>
      </c>
      <c r="AS36">
        <f>(Y36*AK36+Z36*AL36)*AM36</f>
        <v>80.12494938094278</v>
      </c>
      <c r="AT36">
        <f>((AS36+0.00000010773*(AR36^4-AQ36^4))-AP36*44100)/(L36*0.92*2*29.3+0.00000043092*AQ36^3)</f>
        <v>-8.7025765693533064</v>
      </c>
      <c r="AU36">
        <f>0.61365*EXP(17.502*J36/(240.97+J36))</f>
        <v>3.8345366079874688</v>
      </c>
      <c r="AV36">
        <f>AU36*1000/AA36</f>
        <v>43.509364529345078</v>
      </c>
      <c r="AW36">
        <f>(AV36-U36)</f>
        <v>18.497237606737656</v>
      </c>
      <c r="AX36">
        <f>IF(D36,P36,(O36+P36)/2)</f>
        <v>28.647459030151367</v>
      </c>
      <c r="AY36">
        <f>0.61365*EXP(17.502*AX36/(240.97+AX36))</f>
        <v>3.9404548577134468</v>
      </c>
      <c r="AZ36">
        <f>IF(AW36&lt;&gt;0,(1000-(AV36+U36)/2)/AW36*AP36,0)</f>
        <v>1.4182494669587611</v>
      </c>
      <c r="BA36">
        <f>U36*AA36/1000</f>
        <v>2.2043511176468744</v>
      </c>
      <c r="BB36">
        <f>(AY36-BA36)</f>
        <v>1.7361037400665724</v>
      </c>
      <c r="BC36">
        <f>1/(1.6/F36+1.37/N36)</f>
        <v>0.93073700394912084</v>
      </c>
      <c r="BD36">
        <f>G36*AA36*0.001</f>
        <v>33.810670956868698</v>
      </c>
      <c r="BE36">
        <f>G36/S36</f>
        <v>0.97736138815794127</v>
      </c>
      <c r="BF36">
        <f>(1-AP36*AA36/AU36/F36)*100</f>
        <v>70.564612766995396</v>
      </c>
      <c r="BG36">
        <f>(S36-E36/(N36/1.35))</f>
        <v>393.24237874363729</v>
      </c>
      <c r="BH36">
        <f>E36*BF36/100/BG36</f>
        <v>-4.0756375903883112E-3</v>
      </c>
    </row>
    <row r="37" spans="1:60" x14ac:dyDescent="0.35">
      <c r="A37" s="1" t="s">
        <v>9</v>
      </c>
      <c r="B37" s="1" t="s">
        <v>407</v>
      </c>
      <c r="K37" s="1">
        <v>2.72</v>
      </c>
    </row>
    <row r="38" spans="1:60" x14ac:dyDescent="0.35">
      <c r="A38" s="1" t="s">
        <v>9</v>
      </c>
      <c r="B38" s="1" t="s">
        <v>406</v>
      </c>
      <c r="K38" s="1">
        <v>2.72</v>
      </c>
    </row>
    <row r="39" spans="1:60" x14ac:dyDescent="0.35">
      <c r="A39" s="1">
        <v>8</v>
      </c>
      <c r="B39" s="1" t="s">
        <v>405</v>
      </c>
      <c r="C39" s="1">
        <v>1848.000006839633</v>
      </c>
      <c r="D39" s="1">
        <v>0</v>
      </c>
      <c r="E39">
        <f>(R39-S39*(1000-T39)/(1000-U39))*AO39</f>
        <v>-2.2620003046093755</v>
      </c>
      <c r="F39">
        <f>IF(AZ39&lt;&gt;0,1/(1/AZ39-1/N39),0)</f>
        <v>1.9130975862833657</v>
      </c>
      <c r="G39">
        <f>((BC39-AP39/2)*S39-E39)/(BC39+AP39/2)</f>
        <v>383.22369705732291</v>
      </c>
      <c r="H39">
        <f>AP39*1000</f>
        <v>26.553974370097823</v>
      </c>
      <c r="I39">
        <f>(AU39-BA39)</f>
        <v>1.7094172927901123</v>
      </c>
      <c r="J39">
        <f>(P39+AT39*D39)</f>
        <v>28.323944091796875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29.176647186279297</v>
      </c>
      <c r="P39" s="1">
        <v>28.323944091796875</v>
      </c>
      <c r="Q39" s="1">
        <v>29.323148727416992</v>
      </c>
      <c r="R39" s="1">
        <v>399.9105224609375</v>
      </c>
      <c r="S39" s="1">
        <v>392.51834106445313</v>
      </c>
      <c r="T39" s="1">
        <v>1.0201035737991333</v>
      </c>
      <c r="U39" s="1">
        <v>24.483852386474609</v>
      </c>
      <c r="V39" s="1">
        <v>2.212573766708374</v>
      </c>
      <c r="W39" s="1">
        <v>53.104736328125</v>
      </c>
      <c r="X39" s="1">
        <v>300.28628540039063</v>
      </c>
      <c r="Y39" s="1">
        <v>751.10137939453125</v>
      </c>
      <c r="Z39" s="1">
        <v>5.7164337486028671E-2</v>
      </c>
      <c r="AA39" s="1">
        <v>88.126670837402344</v>
      </c>
      <c r="AB39" s="1">
        <v>-4.5067415237426758</v>
      </c>
      <c r="AC39" s="1">
        <v>1.0149936676025391</v>
      </c>
      <c r="AD39" s="1">
        <v>7.1372166275978088E-2</v>
      </c>
      <c r="AE39" s="1">
        <v>1.1468775570392609E-2</v>
      </c>
      <c r="AF39" s="1">
        <v>6.7658782005310059E-2</v>
      </c>
      <c r="AG39" s="1">
        <v>3.5133752971887589E-3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1.1039936963249655</v>
      </c>
      <c r="AP39">
        <f>(U39-T39)/(1000-U39)*AO39</f>
        <v>2.6553974370097821E-2</v>
      </c>
      <c r="AQ39">
        <f>(P39+273.15)</f>
        <v>301.47394409179685</v>
      </c>
      <c r="AR39">
        <f>(O39+273.15)</f>
        <v>302.32664718627927</v>
      </c>
      <c r="AS39">
        <f>(Y39*AK39+Z39*AL39)*AM39</f>
        <v>120.17621801697715</v>
      </c>
      <c r="AT39">
        <f>((AS39+0.00000010773*(AR39^4-AQ39^4))-AP39*44100)/(L39*0.92*2*29.3+0.00000043092*AQ39^3)</f>
        <v>-8.182700470472307</v>
      </c>
      <c r="AU39">
        <f>0.61365*EXP(17.502*J39/(240.97+J39))</f>
        <v>3.8670976928845082</v>
      </c>
      <c r="AV39">
        <f>AU39*1000/AA39</f>
        <v>43.881127655661437</v>
      </c>
      <c r="AW39">
        <f>(AV39-U39)</f>
        <v>19.397275269186828</v>
      </c>
      <c r="AX39">
        <f>IF(D39,P39,(O39+P39)/2)</f>
        <v>28.750295639038086</v>
      </c>
      <c r="AY39">
        <f>0.61365*EXP(17.502*AX39/(240.97+AX39))</f>
        <v>3.9640259023050457</v>
      </c>
      <c r="AZ39">
        <f>IF(AW39&lt;&gt;0,(1000-(AV39+U39)/2)/AW39*AP39,0)</f>
        <v>1.3221595842851284</v>
      </c>
      <c r="BA39">
        <f>U39*AA39/1000</f>
        <v>2.1576804000943959</v>
      </c>
      <c r="BB39">
        <f>(AY39-BA39)</f>
        <v>1.8063455022106498</v>
      </c>
      <c r="BC39">
        <f>1/(1.6/F39+1.37/N39)</f>
        <v>0.86474713698247041</v>
      </c>
      <c r="BD39">
        <f>G39*AA39*0.001</f>
        <v>33.772228607663095</v>
      </c>
      <c r="BE39">
        <f>G39/S39</f>
        <v>0.9763204848417415</v>
      </c>
      <c r="BF39">
        <f>(1-AP39*AA39/AU39/F39)*100</f>
        <v>68.368875726001747</v>
      </c>
      <c r="BG39">
        <f>(S39-E39/(N39/1.35))</f>
        <v>393.2317644575599</v>
      </c>
      <c r="BH39">
        <f>E39*BF39/100/BG39</f>
        <v>-3.9328058335101092E-3</v>
      </c>
    </row>
    <row r="40" spans="1:60" x14ac:dyDescent="0.35">
      <c r="A40" s="1" t="s">
        <v>9</v>
      </c>
      <c r="B40" s="1" t="s">
        <v>404</v>
      </c>
      <c r="K40" s="1">
        <v>2.72</v>
      </c>
    </row>
    <row r="41" spans="1:60" x14ac:dyDescent="0.35">
      <c r="A41" s="1" t="s">
        <v>9</v>
      </c>
      <c r="B41" s="1" t="s">
        <v>403</v>
      </c>
      <c r="K41" s="1">
        <v>2.72</v>
      </c>
    </row>
    <row r="42" spans="1:60" x14ac:dyDescent="0.35">
      <c r="A42" s="1">
        <v>9</v>
      </c>
      <c r="B42" s="1" t="s">
        <v>402</v>
      </c>
      <c r="C42" s="1">
        <v>2052.000006839633</v>
      </c>
      <c r="D42" s="1">
        <v>0</v>
      </c>
      <c r="E42">
        <f>(R42-S42*(1000-T42)/(1000-U42))*AO42</f>
        <v>-2.0906762493194093</v>
      </c>
      <c r="F42">
        <f>IF(AZ42&lt;&gt;0,1/(1/AZ42-1/N42),0)</f>
        <v>1.7417562297706644</v>
      </c>
      <c r="G42">
        <f>((BC42-AP42/2)*S42-E42)/(BC42+AP42/2)</f>
        <v>382.82848332548912</v>
      </c>
      <c r="H42">
        <f>AP42*1000</f>
        <v>25.957837516738607</v>
      </c>
      <c r="I42">
        <f>(AU42-BA42)</f>
        <v>1.7847286894109677</v>
      </c>
      <c r="J42">
        <f>(P42+AT42*D42)</f>
        <v>28.45823860168457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29.242683410644531</v>
      </c>
      <c r="P42" s="1">
        <v>28.45823860168457</v>
      </c>
      <c r="Q42" s="1">
        <v>29.377691268920898</v>
      </c>
      <c r="R42" s="1">
        <v>400.04611206054688</v>
      </c>
      <c r="S42" s="1">
        <v>392.70687866210938</v>
      </c>
      <c r="T42" s="1">
        <v>1.0270657539367676</v>
      </c>
      <c r="U42" s="1">
        <v>23.974119186401367</v>
      </c>
      <c r="V42" s="1">
        <v>2.219102144241333</v>
      </c>
      <c r="W42" s="1">
        <v>51.799041748046875</v>
      </c>
      <c r="X42" s="1">
        <v>300.3114013671875</v>
      </c>
      <c r="Y42" s="1">
        <v>1000.30859375</v>
      </c>
      <c r="Z42" s="1">
        <v>0.35327959060668945</v>
      </c>
      <c r="AA42" s="1">
        <v>88.123130798339844</v>
      </c>
      <c r="AB42" s="1">
        <v>-4.3396549224853516</v>
      </c>
      <c r="AC42" s="1">
        <v>1.0107729434967041</v>
      </c>
      <c r="AD42" s="1">
        <v>5.7608868926763535E-2</v>
      </c>
      <c r="AE42" s="1">
        <v>1.7007524147629738E-2</v>
      </c>
      <c r="AF42" s="1">
        <v>2.7616202831268311E-2</v>
      </c>
      <c r="AG42" s="1">
        <v>1.3317273929715157E-2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1.1040860344381891</v>
      </c>
      <c r="AP42">
        <f>(U42-T42)/(1000-U42)*AO42</f>
        <v>2.5957837516738608E-2</v>
      </c>
      <c r="AQ42">
        <f>(P42+273.15)</f>
        <v>301.60823860168455</v>
      </c>
      <c r="AR42">
        <f>(O42+273.15)</f>
        <v>302.39268341064451</v>
      </c>
      <c r="AS42">
        <f>(Y42*AK42+Z42*AL42)*AM42</f>
        <v>160.0493714226177</v>
      </c>
      <c r="AT42">
        <f>((AS42+0.00000010773*(AR42^4-AQ42^4))-AP42*44100)/(L42*0.92*2*29.3+0.00000043092*AQ42^3)</f>
        <v>-7.6678436771874301</v>
      </c>
      <c r="AU42">
        <f>0.61365*EXP(17.502*J42/(240.97+J42))</f>
        <v>3.897403130249204</v>
      </c>
      <c r="AV42">
        <f>AU42*1000/AA42</f>
        <v>44.226789208930683</v>
      </c>
      <c r="AW42">
        <f>(AV42-U42)</f>
        <v>20.252670022529315</v>
      </c>
      <c r="AX42">
        <f>IF(D42,P42,(O42+P42)/2)</f>
        <v>28.850461006164551</v>
      </c>
      <c r="AY42">
        <f>0.61365*EXP(17.502*AX42/(240.97+AX42))</f>
        <v>3.9871027936449153</v>
      </c>
      <c r="AZ42">
        <f>IF(AW42&lt;&gt;0,(1000-(AV42+U42)/2)/AW42*AP42,0)</f>
        <v>1.2379929875684277</v>
      </c>
      <c r="BA42">
        <f>U42*AA42/1000</f>
        <v>2.1126744408382363</v>
      </c>
      <c r="BB42">
        <f>(AY42-BA42)</f>
        <v>1.874428352806679</v>
      </c>
      <c r="BC42">
        <f>1/(1.6/F42+1.37/N42)</f>
        <v>0.80731069535111566</v>
      </c>
      <c r="BD42">
        <f>G42*AA42*0.001</f>
        <v>33.736044509422143</v>
      </c>
      <c r="BE42">
        <f>G42/S42</f>
        <v>0.97484537227798407</v>
      </c>
      <c r="BF42">
        <f>(1-AP42*AA42/AU42/F42)*100</f>
        <v>66.302651796816875</v>
      </c>
      <c r="BG42">
        <f>(S42-E42/(N42/1.35))</f>
        <v>393.36626731941317</v>
      </c>
      <c r="BH42">
        <f>E42*BF42/100/BG42</f>
        <v>-3.5238756063936381E-3</v>
      </c>
    </row>
    <row r="43" spans="1:60" x14ac:dyDescent="0.35">
      <c r="A43" s="1" t="s">
        <v>9</v>
      </c>
      <c r="B43" s="1" t="s">
        <v>401</v>
      </c>
      <c r="K43" s="1">
        <v>2.72</v>
      </c>
    </row>
    <row r="44" spans="1:60" x14ac:dyDescent="0.35">
      <c r="A44" s="1" t="s">
        <v>9</v>
      </c>
      <c r="B44" s="1" t="s">
        <v>400</v>
      </c>
      <c r="K44" s="1">
        <v>2.72</v>
      </c>
    </row>
    <row r="45" spans="1:60" x14ac:dyDescent="0.35">
      <c r="A45" s="1">
        <v>10</v>
      </c>
      <c r="B45" s="1" t="s">
        <v>399</v>
      </c>
      <c r="C45" s="1">
        <v>2255.5000068508089</v>
      </c>
      <c r="D45" s="1">
        <v>0</v>
      </c>
      <c r="E45">
        <f>(R45-S45*(1000-T45)/(1000-U45))*AO45</f>
        <v>-2.0017507795966654</v>
      </c>
      <c r="F45">
        <f>IF(AZ45&lt;&gt;0,1/(1/AZ45-1/N45),0)</f>
        <v>1.2834448304441877</v>
      </c>
      <c r="G45">
        <f>((BC45-AP45/2)*S45-E45)/(BC45+AP45/2)</f>
        <v>382.44000462305536</v>
      </c>
      <c r="H45">
        <f>AP45*1000</f>
        <v>23.359979304884433</v>
      </c>
      <c r="I45">
        <f>(AU45-BA45)</f>
        <v>2.0156362901499838</v>
      </c>
      <c r="J45">
        <f>(P45+AT45*D45)</f>
        <v>28.603660583496094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29.319589614868164</v>
      </c>
      <c r="P45" s="1">
        <v>28.603660583496094</v>
      </c>
      <c r="Q45" s="1">
        <v>29.435050964355469</v>
      </c>
      <c r="R45" s="1">
        <v>400.01547241210938</v>
      </c>
      <c r="S45" s="1">
        <v>393.50296020507813</v>
      </c>
      <c r="T45" s="1">
        <v>1.0319805145263672</v>
      </c>
      <c r="U45" s="1">
        <v>21.729703903198242</v>
      </c>
      <c r="V45" s="1">
        <v>2.2197566032409668</v>
      </c>
      <c r="W45" s="1">
        <v>46.739887237548828</v>
      </c>
      <c r="X45" s="1">
        <v>300.3154296875</v>
      </c>
      <c r="Y45" s="1">
        <v>1251.382568359375</v>
      </c>
      <c r="Z45" s="1">
        <v>0.41500970721244812</v>
      </c>
      <c r="AA45" s="1">
        <v>88.119781494140625</v>
      </c>
      <c r="AB45" s="1">
        <v>-4.4970769882202148</v>
      </c>
      <c r="AC45" s="1">
        <v>0.99550396203994751</v>
      </c>
      <c r="AD45" s="1">
        <v>0.11416328698396683</v>
      </c>
      <c r="AE45" s="1">
        <v>4.6206377446651459E-2</v>
      </c>
      <c r="AF45" s="1">
        <v>6.4767725765705109E-2</v>
      </c>
      <c r="AG45" s="1">
        <v>4.3936420232057571E-2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1.1041008444393381</v>
      </c>
      <c r="AP45">
        <f>(U45-T45)/(1000-U45)*AO45</f>
        <v>2.3359979304884433E-2</v>
      </c>
      <c r="AQ45">
        <f>(P45+273.15)</f>
        <v>301.75366058349607</v>
      </c>
      <c r="AR45">
        <f>(O45+273.15)</f>
        <v>302.46958961486814</v>
      </c>
      <c r="AS45">
        <f>(Y45*AK45+Z45*AL45)*AM45</f>
        <v>200.22120646220719</v>
      </c>
      <c r="AT45">
        <f>((AS45+0.00000010773*(AR45^4-AQ45^4))-AP45*44100)/(L45*0.92*2*29.3+0.00000043092*AQ45^3)</f>
        <v>-6.4568441034406829</v>
      </c>
      <c r="AU45">
        <f>0.61365*EXP(17.502*J45/(240.97+J45))</f>
        <v>3.9304530500321873</v>
      </c>
      <c r="AV45">
        <f>AU45*1000/AA45</f>
        <v>44.603526965095071</v>
      </c>
      <c r="AW45">
        <f>(AV45-U45)</f>
        <v>22.873823061896829</v>
      </c>
      <c r="AX45">
        <f>IF(D45,P45,(O45+P45)/2)</f>
        <v>28.961625099182129</v>
      </c>
      <c r="AY45">
        <f>0.61365*EXP(17.502*AX45/(240.97+AX45))</f>
        <v>4.0128507346703977</v>
      </c>
      <c r="AZ45">
        <f>IF(AW45&lt;&gt;0,(1000-(AV45+U45)/2)/AW45*AP45,0)</f>
        <v>0.98738229257146359</v>
      </c>
      <c r="BA45">
        <f>U45*AA45/1000</f>
        <v>1.9148167598822037</v>
      </c>
      <c r="BB45">
        <f>(AY45-BA45)</f>
        <v>2.0980339747881942</v>
      </c>
      <c r="BC45">
        <f>1/(1.6/F45+1.37/N45)</f>
        <v>0.63827925260368468</v>
      </c>
      <c r="BD45">
        <f>G45*AA45*0.001</f>
        <v>33.700529642001769</v>
      </c>
      <c r="BE45">
        <f>G45/S45</f>
        <v>0.97188596605154587</v>
      </c>
      <c r="BF45">
        <f>(1-AP45*AA45/AU45/F45)*100</f>
        <v>59.193810004877967</v>
      </c>
      <c r="BG45">
        <f>(S45-E45/(N45/1.35))</f>
        <v>394.13430222144473</v>
      </c>
      <c r="BH45">
        <f>E45*BF45/100/BG45</f>
        <v>-3.0063674908962111E-3</v>
      </c>
    </row>
    <row r="46" spans="1:60" x14ac:dyDescent="0.35">
      <c r="A46" s="1" t="s">
        <v>9</v>
      </c>
      <c r="B46" s="1" t="s">
        <v>398</v>
      </c>
      <c r="K46" s="1">
        <v>2.72</v>
      </c>
    </row>
    <row r="47" spans="1:60" x14ac:dyDescent="0.35">
      <c r="A47" s="1" t="s">
        <v>9</v>
      </c>
      <c r="B47" s="1" t="s">
        <v>397</v>
      </c>
      <c r="K47" s="1">
        <v>2.72</v>
      </c>
    </row>
    <row r="48" spans="1:60" x14ac:dyDescent="0.35">
      <c r="A48" s="1">
        <v>11</v>
      </c>
      <c r="B48" s="1" t="s">
        <v>396</v>
      </c>
      <c r="C48" s="1">
        <v>2458.5000068508089</v>
      </c>
      <c r="D48" s="1">
        <v>0</v>
      </c>
      <c r="E48">
        <f>(R48-S48*(1000-T48)/(1000-U48))*AO48</f>
        <v>-1.0233289951548161</v>
      </c>
      <c r="F48">
        <f>IF(AZ48&lt;&gt;0,1/(1/AZ48-1/N48),0)</f>
        <v>0.82925681884578051</v>
      </c>
      <c r="G48">
        <f>((BC48-AP48/2)*S48-E48)/(BC48+AP48/2)</f>
        <v>379.84031318408563</v>
      </c>
      <c r="H48">
        <f>AP48*1000</f>
        <v>19.325850463126017</v>
      </c>
      <c r="I48">
        <f>(AU48-BA48)</f>
        <v>2.3735029408800381</v>
      </c>
      <c r="J48">
        <f>(P48+AT48*D48)</f>
        <v>28.815984725952148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29.435169219970703</v>
      </c>
      <c r="P48" s="1">
        <v>28.815984725952148</v>
      </c>
      <c r="Q48" s="1">
        <v>29.517341613769531</v>
      </c>
      <c r="R48" s="1">
        <v>400.34408569335938</v>
      </c>
      <c r="S48" s="1">
        <v>394.36712646484375</v>
      </c>
      <c r="T48" s="1">
        <v>1.0360786914825439</v>
      </c>
      <c r="U48" s="1">
        <v>18.223443984985352</v>
      </c>
      <c r="V48" s="1">
        <v>2.2134792804718018</v>
      </c>
      <c r="W48" s="1">
        <v>38.932579040527344</v>
      </c>
      <c r="X48" s="1">
        <v>300.26925659179688</v>
      </c>
      <c r="Y48" s="1">
        <v>1600.638916015625</v>
      </c>
      <c r="Z48" s="1">
        <v>7.6600536704063416E-2</v>
      </c>
      <c r="AA48" s="1">
        <v>88.108688354492188</v>
      </c>
      <c r="AB48" s="1">
        <v>-4.9973945617675781</v>
      </c>
      <c r="AC48" s="1">
        <v>0.95637029409408569</v>
      </c>
      <c r="AD48" s="1">
        <v>0.12002044916152954</v>
      </c>
      <c r="AE48" s="1">
        <v>5.825052410364151E-2</v>
      </c>
      <c r="AF48" s="1">
        <v>3.9925433695316315E-2</v>
      </c>
      <c r="AG48" s="1">
        <v>4.845084622502327E-2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1.1039310904110176</v>
      </c>
      <c r="AP48">
        <f>(U48-T48)/(1000-U48)*AO48</f>
        <v>1.9325850463126015E-2</v>
      </c>
      <c r="AQ48">
        <f>(P48+273.15)</f>
        <v>301.96598472595213</v>
      </c>
      <c r="AR48">
        <f>(O48+273.15)</f>
        <v>302.58516921997068</v>
      </c>
      <c r="AS48">
        <f>(Y48*AK48+Z48*AL48)*AM48</f>
        <v>256.10222083816916</v>
      </c>
      <c r="AT48">
        <f>((AS48+0.00000010773*(AR48^4-AQ48^4))-AP48*44100)/(L48*0.92*2*29.3+0.00000043092*AQ48^3)</f>
        <v>-4.6272403207814214</v>
      </c>
      <c r="AU48">
        <f>0.61365*EXP(17.502*J48/(240.97+J48))</f>
        <v>3.9791466876986576</v>
      </c>
      <c r="AV48">
        <f>AU48*1000/AA48</f>
        <v>45.161796889872583</v>
      </c>
      <c r="AW48">
        <f>(AV48-U48)</f>
        <v>26.938352904887232</v>
      </c>
      <c r="AX48">
        <f>IF(D48,P48,(O48+P48)/2)</f>
        <v>29.125576972961426</v>
      </c>
      <c r="AY48">
        <f>0.61365*EXP(17.502*AX48/(240.97+AX48))</f>
        <v>4.0510900297710553</v>
      </c>
      <c r="AZ48">
        <f>IF(AW48&lt;&gt;0,(1000-(AV48+U48)/2)/AW48*AP48,0)</f>
        <v>0.69467363820794781</v>
      </c>
      <c r="BA48">
        <f>U48*AA48/1000</f>
        <v>1.6056437468186195</v>
      </c>
      <c r="BB48">
        <f>(AY48-BA48)</f>
        <v>2.4454462829524357</v>
      </c>
      <c r="BC48">
        <f>1/(1.6/F48+1.37/N48)</f>
        <v>0.44454206735392138</v>
      </c>
      <c r="BD48">
        <f>G48*AA48*0.001</f>
        <v>33.467231778809314</v>
      </c>
      <c r="BE48">
        <f>G48/S48</f>
        <v>0.96316423883760727</v>
      </c>
      <c r="BF48">
        <f>(1-AP48*AA48/AU48/F48)*100</f>
        <v>48.396596051105654</v>
      </c>
      <c r="BG48">
        <f>(S48-E48/(N48/1.35))</f>
        <v>394.68987922597302</v>
      </c>
      <c r="BH48">
        <f>E48*BF48/100/BG48</f>
        <v>-1.2547988335301708E-3</v>
      </c>
    </row>
    <row r="49" spans="1:60" x14ac:dyDescent="0.35">
      <c r="A49" s="1" t="s">
        <v>9</v>
      </c>
      <c r="B49" s="1" t="s">
        <v>395</v>
      </c>
      <c r="K49" s="1">
        <v>2.72</v>
      </c>
    </row>
    <row r="50" spans="1:60" x14ac:dyDescent="0.35">
      <c r="A50" s="1" t="s">
        <v>9</v>
      </c>
      <c r="B50" s="1" t="s">
        <v>390</v>
      </c>
      <c r="K50" s="1">
        <v>2.72</v>
      </c>
    </row>
    <row r="51" spans="1:60" x14ac:dyDescent="0.35">
      <c r="A51" s="1">
        <v>12</v>
      </c>
      <c r="B51" s="1" t="s">
        <v>394</v>
      </c>
      <c r="C51" s="1">
        <v>2661.0000068619847</v>
      </c>
      <c r="D51" s="1">
        <v>0</v>
      </c>
      <c r="E51">
        <f>(R51-S51*(1000-T51)/(1000-U51))*AO51</f>
        <v>-0.63250217555545263</v>
      </c>
      <c r="F51">
        <f>IF(AZ51&lt;&gt;0,1/(1/AZ51-1/N51),0)</f>
        <v>0.53644267693791614</v>
      </c>
      <c r="G51">
        <f>((BC51-AP51/2)*S51-E51)/(BC51+AP51/2)</f>
        <v>377.74929068447136</v>
      </c>
      <c r="H51">
        <f>AP51*1000</f>
        <v>15.341356029656225</v>
      </c>
      <c r="I51">
        <f>(AU51-BA51)</f>
        <v>2.7494692206645635</v>
      </c>
      <c r="J51">
        <f>(P51+AT51*D51)</f>
        <v>29.111051559448242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29.599603652954102</v>
      </c>
      <c r="P51" s="1">
        <v>29.111051559448242</v>
      </c>
      <c r="Q51" s="1">
        <v>29.635204315185547</v>
      </c>
      <c r="R51" s="1">
        <v>400.16253662109375</v>
      </c>
      <c r="S51" s="1">
        <v>395.2431640625</v>
      </c>
      <c r="T51" s="1">
        <v>1.0434187650680542</v>
      </c>
      <c r="U51" s="1">
        <v>14.734626770019531</v>
      </c>
      <c r="V51" s="1">
        <v>2.2080824375152588</v>
      </c>
      <c r="W51" s="1">
        <v>31.181411743164063</v>
      </c>
      <c r="X51" s="1">
        <v>300.292236328125</v>
      </c>
      <c r="Y51" s="1">
        <v>1999.3603515625</v>
      </c>
      <c r="Z51" s="1">
        <v>0.40359175205230713</v>
      </c>
      <c r="AA51" s="1">
        <v>88.106758117675781</v>
      </c>
      <c r="AB51" s="1">
        <v>-4.9324517250061035</v>
      </c>
      <c r="AC51" s="1">
        <v>0.90032190084457397</v>
      </c>
      <c r="AD51" s="1">
        <v>0.11866041272878647</v>
      </c>
      <c r="AE51" s="1">
        <v>5.2225641906261444E-2</v>
      </c>
      <c r="AF51" s="1">
        <v>3.691742941737175E-2</v>
      </c>
      <c r="AG51" s="1">
        <v>4.5885443687438965E-2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1.1040155747357534</v>
      </c>
      <c r="AP51">
        <f>(U51-T51)/(1000-U51)*AO51</f>
        <v>1.5341356029656226E-2</v>
      </c>
      <c r="AQ51">
        <f>(P51+273.15)</f>
        <v>302.26105155944822</v>
      </c>
      <c r="AR51">
        <f>(O51+273.15)</f>
        <v>302.74960365295408</v>
      </c>
      <c r="AS51">
        <f>(Y51*AK51+Z51*AL51)*AM51</f>
        <v>319.89764909973019</v>
      </c>
      <c r="AT51">
        <f>((AS51+0.00000010773*(AR51^4-AQ51^4))-AP51*44100)/(L51*0.92*2*29.3+0.00000043092*AQ51^3)</f>
        <v>-2.7563299719689454</v>
      </c>
      <c r="AU51">
        <f>0.61365*EXP(17.502*J51/(240.97+J51))</f>
        <v>4.0476894174449045</v>
      </c>
      <c r="AV51">
        <f>AU51*1000/AA51</f>
        <v>45.94073716841099</v>
      </c>
      <c r="AW51">
        <f>(AV51-U51)</f>
        <v>31.206110398391459</v>
      </c>
      <c r="AX51">
        <f>IF(D51,P51,(O51+P51)/2)</f>
        <v>29.355327606201172</v>
      </c>
      <c r="AY51">
        <f>0.61365*EXP(17.502*AX51/(240.97+AX51))</f>
        <v>4.1052103058769154</v>
      </c>
      <c r="AZ51">
        <f>IF(AW51&lt;&gt;0,(1000-(AV51+U51)/2)/AW51*AP51,0)</f>
        <v>0.4766994239121452</v>
      </c>
      <c r="BA51">
        <f>U51*AA51/1000</f>
        <v>1.2982201967803413</v>
      </c>
      <c r="BB51">
        <f>(AY51-BA51)</f>
        <v>2.8069901090965743</v>
      </c>
      <c r="BC51">
        <f>1/(1.6/F51+1.37/N51)</f>
        <v>0.30278451994243571</v>
      </c>
      <c r="BD51">
        <f>G51*AA51*0.001</f>
        <v>33.28226538346032</v>
      </c>
      <c r="BE51">
        <f>G51/S51</f>
        <v>0.95573896029416883</v>
      </c>
      <c r="BF51">
        <f>(1-AP51*AA51/AU51/F51)*100</f>
        <v>37.749553886463701</v>
      </c>
      <c r="BG51">
        <f>(S51-E51/(N51/1.35))</f>
        <v>395.44265203220215</v>
      </c>
      <c r="BH51">
        <f>E51*BF51/100/BG51</f>
        <v>-6.0379614684284819E-4</v>
      </c>
    </row>
    <row r="52" spans="1:60" x14ac:dyDescent="0.35">
      <c r="A52" s="1" t="s">
        <v>9</v>
      </c>
      <c r="B52" s="1" t="s">
        <v>393</v>
      </c>
      <c r="K52" s="1">
        <v>0.92752000000000001</v>
      </c>
    </row>
    <row r="53" spans="1:60" x14ac:dyDescent="0.35">
      <c r="A53" s="1" t="s">
        <v>9</v>
      </c>
      <c r="B53" s="1" t="s">
        <v>392</v>
      </c>
      <c r="K53" s="1">
        <v>0.92752000000000001</v>
      </c>
    </row>
    <row r="54" spans="1:60" x14ac:dyDescent="0.35">
      <c r="A54" s="1" t="s">
        <v>9</v>
      </c>
      <c r="B54" s="1" t="s">
        <v>391</v>
      </c>
      <c r="K54" s="1">
        <v>0.92752000000000001</v>
      </c>
    </row>
    <row r="55" spans="1:60" x14ac:dyDescent="0.35">
      <c r="A55" s="1" t="s">
        <v>9</v>
      </c>
      <c r="B55" s="1" t="s">
        <v>390</v>
      </c>
      <c r="K55" s="1">
        <v>0.92752000000000001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55"/>
  <sheetViews>
    <sheetView topLeftCell="A3"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479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478</v>
      </c>
    </row>
    <row r="12" spans="1:60" x14ac:dyDescent="0.35">
      <c r="A12" s="1" t="s">
        <v>9</v>
      </c>
      <c r="B12" s="1" t="s">
        <v>477</v>
      </c>
    </row>
    <row r="13" spans="1:60" x14ac:dyDescent="0.35">
      <c r="A13" s="1" t="s">
        <v>9</v>
      </c>
      <c r="B13" s="1" t="s">
        <v>476</v>
      </c>
    </row>
    <row r="14" spans="1:60" x14ac:dyDescent="0.35">
      <c r="A14" s="1" t="s">
        <v>9</v>
      </c>
      <c r="B14" s="1" t="s">
        <v>475</v>
      </c>
    </row>
    <row r="15" spans="1:60" x14ac:dyDescent="0.35">
      <c r="A15" s="1" t="s">
        <v>9</v>
      </c>
      <c r="B15" s="1" t="s">
        <v>474</v>
      </c>
    </row>
    <row r="16" spans="1:60" x14ac:dyDescent="0.35">
      <c r="A16" s="1" t="s">
        <v>9</v>
      </c>
      <c r="B16" s="1" t="s">
        <v>473</v>
      </c>
    </row>
    <row r="17" spans="1:60" x14ac:dyDescent="0.35">
      <c r="A17" s="1" t="s">
        <v>9</v>
      </c>
      <c r="B17" s="1" t="s">
        <v>472</v>
      </c>
    </row>
    <row r="18" spans="1:60" x14ac:dyDescent="0.35">
      <c r="A18" s="1">
        <v>1</v>
      </c>
      <c r="B18" s="1" t="s">
        <v>471</v>
      </c>
      <c r="C18" s="1">
        <v>254.00001519918442</v>
      </c>
      <c r="D18" s="1">
        <v>0</v>
      </c>
      <c r="E18">
        <f>(R18-S18*(1000-T18)/(1000-U18))*AO18</f>
        <v>-17.816836528329041</v>
      </c>
      <c r="F18">
        <f>IF(AZ18&lt;&gt;0,1/(1/AZ18-1/N18),0)</f>
        <v>19.358283085469484</v>
      </c>
      <c r="G18">
        <f>((BC18-AP18/2)*S18-E18)/(BC18+AP18/2)</f>
        <v>405.65036495168118</v>
      </c>
      <c r="H18">
        <f>AP18*1000</f>
        <v>35.932906774837797</v>
      </c>
      <c r="I18">
        <f>(AU18-BA18)</f>
        <v>0.86911397738128349</v>
      </c>
      <c r="J18">
        <f>(P18+AT18*D18)</f>
        <v>27.739706039428711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29.569730758666992</v>
      </c>
      <c r="P18" s="1">
        <v>27.739706039428711</v>
      </c>
      <c r="Q18" s="1">
        <v>29.718486785888672</v>
      </c>
      <c r="R18" s="1">
        <v>401.35818481445313</v>
      </c>
      <c r="S18" s="1">
        <v>404.33578491210938</v>
      </c>
      <c r="T18" s="1">
        <v>1.0828454494476318</v>
      </c>
      <c r="U18" s="1">
        <v>32.565040588378906</v>
      </c>
      <c r="V18" s="1">
        <v>2.2949216365814209</v>
      </c>
      <c r="W18" s="1">
        <v>69.016510009765625</v>
      </c>
      <c r="X18" s="1">
        <v>300.34335327148438</v>
      </c>
      <c r="Y18" s="1">
        <v>0.20713441073894501</v>
      </c>
      <c r="Z18" s="1">
        <v>9.1464601457118988E-2</v>
      </c>
      <c r="AA18" s="1">
        <v>88.085922241210938</v>
      </c>
      <c r="AB18" s="1">
        <v>-4.1154747009277344</v>
      </c>
      <c r="AC18" s="1">
        <v>1.1191607713699341</v>
      </c>
      <c r="AD18" s="1">
        <v>0.52508926391601563</v>
      </c>
      <c r="AE18" s="1">
        <v>4.7009135596454144E-3</v>
      </c>
      <c r="AF18" s="1">
        <v>0.42879199981689453</v>
      </c>
      <c r="AG18" s="1">
        <v>1.249096542596817E-2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1.1042035046745746</v>
      </c>
      <c r="AP18">
        <f>(U18-T18)/(1000-U18)*AO18</f>
        <v>3.5932906774837799E-2</v>
      </c>
      <c r="AQ18">
        <f>(P18+273.15)</f>
        <v>300.88970603942869</v>
      </c>
      <c r="AR18">
        <f>(O18+273.15)</f>
        <v>302.71973075866697</v>
      </c>
      <c r="AS18">
        <f>(Y18*AK18+Z18*AL18)*AM18</f>
        <v>3.3141504977460823E-2</v>
      </c>
      <c r="AT18">
        <f>((AS18+0.00000010773*(AR18^4-AQ18^4))-AP18*44100)/(L18*0.92*2*29.3+0.00000043092*AQ18^3)</f>
        <v>-12.294938739216189</v>
      </c>
      <c r="AU18">
        <f>0.61365*EXP(17.502*J18/(240.97+J18))</f>
        <v>3.7376356104311057</v>
      </c>
      <c r="AV18">
        <f>AU18*1000/AA18</f>
        <v>42.431702085108618</v>
      </c>
      <c r="AW18">
        <f>(AV18-U18)</f>
        <v>9.8666614967297122</v>
      </c>
      <c r="AX18">
        <f>IF(D18,P18,(O18+P18)/2)</f>
        <v>28.654718399047852</v>
      </c>
      <c r="AY18">
        <f>0.61365*EXP(17.502*AX18/(240.97+AX18))</f>
        <v>3.9421147489035056</v>
      </c>
      <c r="AZ18">
        <f>IF(AW18&lt;&gt;0,(1000-(AV18+U18)/2)/AW18*AP18,0)</f>
        <v>3.5052871029222632</v>
      </c>
      <c r="BA18">
        <f>U18*AA18/1000</f>
        <v>2.8685216330498222</v>
      </c>
      <c r="BB18">
        <f>(AY18-BA18)</f>
        <v>1.0735931158536833</v>
      </c>
      <c r="BC18">
        <f>1/(1.6/F18+1.37/N18)</f>
        <v>2.4831185809039202</v>
      </c>
      <c r="BD18">
        <f>G18*AA18*0.001</f>
        <v>35.732086504252628</v>
      </c>
      <c r="BE18">
        <f>G18/S18</f>
        <v>1.0032512087443795</v>
      </c>
      <c r="BF18">
        <f>(1-AP18*AA18/AU18/F18)*100</f>
        <v>95.625433115688665</v>
      </c>
      <c r="BG18">
        <f>(S18-E18/(N18/1.35))</f>
        <v>409.95512454905258</v>
      </c>
      <c r="BH18">
        <f>E18*BF18/100/BG18</f>
        <v>-4.1559248994557416E-2</v>
      </c>
    </row>
    <row r="19" spans="1:60" x14ac:dyDescent="0.35">
      <c r="A19" s="1" t="s">
        <v>9</v>
      </c>
      <c r="B19" s="1" t="s">
        <v>470</v>
      </c>
      <c r="K19" s="1">
        <v>2.72</v>
      </c>
    </row>
    <row r="20" spans="1:60" x14ac:dyDescent="0.35">
      <c r="A20" s="1" t="s">
        <v>9</v>
      </c>
      <c r="B20" s="1" t="s">
        <v>469</v>
      </c>
      <c r="K20" s="1">
        <v>2.72</v>
      </c>
    </row>
    <row r="21" spans="1:60" x14ac:dyDescent="0.35">
      <c r="A21" s="1">
        <v>2</v>
      </c>
      <c r="B21" s="1" t="s">
        <v>468</v>
      </c>
      <c r="C21" s="1">
        <v>458.00001519918442</v>
      </c>
      <c r="D21" s="1">
        <v>0</v>
      </c>
      <c r="E21">
        <f>(R21-S21*(1000-T21)/(1000-U21))*AO21</f>
        <v>-17.760943476000747</v>
      </c>
      <c r="F21">
        <f>IF(AZ21&lt;&gt;0,1/(1/AZ21-1/N21),0)</f>
        <v>17.166524490479006</v>
      </c>
      <c r="G21">
        <f>((BC21-AP21/2)*S21-E21)/(BC21+AP21/2)</f>
        <v>404.74699262865147</v>
      </c>
      <c r="H21">
        <f>AP21*1000</f>
        <v>35.480514695631392</v>
      </c>
      <c r="I21">
        <f>(AU21-BA21)</f>
        <v>0.87823500632218021</v>
      </c>
      <c r="J21">
        <f>(P21+AT21*D21)</f>
        <v>27.632333755493164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29.533086776733398</v>
      </c>
      <c r="P21" s="1">
        <v>27.632333755493164</v>
      </c>
      <c r="Q21" s="1">
        <v>29.704217910766602</v>
      </c>
      <c r="R21" s="1">
        <v>400.20599365234375</v>
      </c>
      <c r="S21" s="1">
        <v>403.33135986328125</v>
      </c>
      <c r="T21" s="1">
        <v>1.0963116884231567</v>
      </c>
      <c r="U21" s="1">
        <v>32.198444366455078</v>
      </c>
      <c r="V21" s="1">
        <v>2.3282041549682617</v>
      </c>
      <c r="W21" s="1">
        <v>68.378868103027344</v>
      </c>
      <c r="X21" s="1">
        <v>300.29974365234375</v>
      </c>
      <c r="Y21" s="1">
        <v>25.536014556884766</v>
      </c>
      <c r="Z21" s="1">
        <v>0.10175404697656631</v>
      </c>
      <c r="AA21" s="1">
        <v>88.07952880859375</v>
      </c>
      <c r="AB21" s="1">
        <v>-4.087252140045166</v>
      </c>
      <c r="AC21" s="1">
        <v>1.1432803869247437</v>
      </c>
      <c r="AD21" s="1">
        <v>0.10767067223787308</v>
      </c>
      <c r="AE21" s="1">
        <v>4.9507846124470234E-3</v>
      </c>
      <c r="AF21" s="1">
        <v>4.0470719337463379E-2</v>
      </c>
      <c r="AG21" s="1">
        <v>1.1421870440244675E-2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1.10404317519244</v>
      </c>
      <c r="AP21">
        <f>(U21-T21)/(1000-U21)*AO21</f>
        <v>3.548051469563139E-2</v>
      </c>
      <c r="AQ21">
        <f>(P21+273.15)</f>
        <v>300.78233375549314</v>
      </c>
      <c r="AR21">
        <f>(O21+273.15)</f>
        <v>302.68308677673338</v>
      </c>
      <c r="AS21">
        <f>(Y21*AK21+Z21*AL21)*AM21</f>
        <v>4.0857622377776579</v>
      </c>
      <c r="AT21">
        <f>((AS21+0.00000010773*(AR21^4-AQ21^4))-AP21*44100)/(L21*0.92*2*29.3+0.00000043092*AQ21^3)</f>
        <v>-12.100847215309134</v>
      </c>
      <c r="AU21">
        <f>0.61365*EXP(17.502*J21/(240.97+J21))</f>
        <v>3.7142588144892632</v>
      </c>
      <c r="AV21">
        <f>AU21*1000/AA21</f>
        <v>42.169376525171309</v>
      </c>
      <c r="AW21">
        <f>(AV21-U21)</f>
        <v>9.9709321587162307</v>
      </c>
      <c r="AX21">
        <f>IF(D21,P21,(O21+P21)/2)</f>
        <v>28.582710266113281</v>
      </c>
      <c r="AY21">
        <f>0.61365*EXP(17.502*AX21/(240.97+AX21))</f>
        <v>3.925676671896162</v>
      </c>
      <c r="AZ21">
        <f>IF(AW21&lt;&gt;0,(1000-(AV21+U21)/2)/AW21*AP21,0)</f>
        <v>3.4260799161846842</v>
      </c>
      <c r="BA21">
        <f>U21*AA21/1000</f>
        <v>2.836023808167083</v>
      </c>
      <c r="BB21">
        <f>(AY21-BA21)</f>
        <v>1.089652863729079</v>
      </c>
      <c r="BC21">
        <f>1/(1.6/F21+1.37/N21)</f>
        <v>2.4197133814567424</v>
      </c>
      <c r="BD21">
        <f>G21*AA21*0.001</f>
        <v>35.649924397426993</v>
      </c>
      <c r="BE21">
        <f>G21/S21</f>
        <v>1.0035098504759214</v>
      </c>
      <c r="BF21">
        <f>(1-AP21*AA21/AU21/F21)*100</f>
        <v>95.098710517193197</v>
      </c>
      <c r="BG21">
        <f>(S21-E21/(N21/1.35))</f>
        <v>408.93307111575348</v>
      </c>
      <c r="BH21">
        <f>E21*BF21/100/BG21</f>
        <v>-4.13036494585277E-2</v>
      </c>
    </row>
    <row r="22" spans="1:60" x14ac:dyDescent="0.35">
      <c r="A22" s="1" t="s">
        <v>9</v>
      </c>
      <c r="B22" s="1" t="s">
        <v>467</v>
      </c>
      <c r="K22" s="1">
        <v>2.72</v>
      </c>
    </row>
    <row r="23" spans="1:60" x14ac:dyDescent="0.35">
      <c r="A23" s="1" t="s">
        <v>9</v>
      </c>
      <c r="B23" s="1" t="s">
        <v>466</v>
      </c>
      <c r="K23" s="1">
        <v>2.72</v>
      </c>
    </row>
    <row r="24" spans="1:60" x14ac:dyDescent="0.35">
      <c r="A24" s="1">
        <v>3</v>
      </c>
      <c r="B24" s="1" t="s">
        <v>465</v>
      </c>
      <c r="C24" s="1">
        <v>662.00001519918442</v>
      </c>
      <c r="D24" s="1">
        <v>0</v>
      </c>
      <c r="E24">
        <f>(R24-S24*(1000-T24)/(1000-U24))*AO24</f>
        <v>-16.774006842613218</v>
      </c>
      <c r="F24">
        <f>IF(AZ24&lt;&gt;0,1/(1/AZ24-1/N24),0)</f>
        <v>15.261430773422692</v>
      </c>
      <c r="G24">
        <f>((BC24-AP24/2)*S24-E24)/(BC24+AP24/2)</f>
        <v>403.67130011203648</v>
      </c>
      <c r="H24">
        <f>AP24*1000</f>
        <v>35.186063889894633</v>
      </c>
      <c r="I24">
        <f>(AU24-BA24)</f>
        <v>0.89276434810849148</v>
      </c>
      <c r="J24">
        <f>(P24+AT24*D24)</f>
        <v>27.602155685424805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29.489219665527344</v>
      </c>
      <c r="P24" s="1">
        <v>27.602155685424805</v>
      </c>
      <c r="Q24" s="1">
        <v>29.667564392089844</v>
      </c>
      <c r="R24" s="1">
        <v>400.20733642578125</v>
      </c>
      <c r="S24" s="1">
        <v>402.57089233398438</v>
      </c>
      <c r="T24" s="1">
        <v>1.104343056678772</v>
      </c>
      <c r="U24" s="1">
        <v>31.960050582885742</v>
      </c>
      <c r="V24" s="1">
        <v>2.3511326313018799</v>
      </c>
      <c r="W24" s="1">
        <v>68.042549133300781</v>
      </c>
      <c r="X24" s="1">
        <v>300.25991821289063</v>
      </c>
      <c r="Y24" s="1">
        <v>50.919700622558594</v>
      </c>
      <c r="Z24" s="1">
        <v>0.22065739333629608</v>
      </c>
      <c r="AA24" s="1">
        <v>88.077056884765625</v>
      </c>
      <c r="AB24" s="1">
        <v>-4.0436973571777344</v>
      </c>
      <c r="AC24" s="1">
        <v>1.1282674074172974</v>
      </c>
      <c r="AD24" s="1">
        <v>8.704492449760437E-2</v>
      </c>
      <c r="AE24" s="1">
        <v>1.0247049853205681E-2</v>
      </c>
      <c r="AF24" s="1">
        <v>2.1278159692883492E-2</v>
      </c>
      <c r="AG24" s="1">
        <v>1.1673692613840103E-2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1.1038967581356272</v>
      </c>
      <c r="AP24">
        <f>(U24-T24)/(1000-U24)*AO24</f>
        <v>3.5186063889894634E-2</v>
      </c>
      <c r="AQ24">
        <f>(P24+273.15)</f>
        <v>300.75215568542478</v>
      </c>
      <c r="AR24">
        <f>(O24+273.15)</f>
        <v>302.63921966552732</v>
      </c>
      <c r="AS24">
        <f>(Y24*AK24+Z24*AL24)*AM24</f>
        <v>8.1471519175063349</v>
      </c>
      <c r="AT24">
        <f>((AS24+0.00000010773*(AR24^4-AQ24^4))-AP24*44100)/(L24*0.92*2*29.3+0.00000043092*AQ24^3)</f>
        <v>-11.968406528314206</v>
      </c>
      <c r="AU24">
        <f>0.61365*EXP(17.502*J24/(240.97+J24))</f>
        <v>3.7077115413373058</v>
      </c>
      <c r="AV24">
        <f>AU24*1000/AA24</f>
        <v>42.096224289013627</v>
      </c>
      <c r="AW24">
        <f>(AV24-U24)</f>
        <v>10.136173706127884</v>
      </c>
      <c r="AX24">
        <f>IF(D24,P24,(O24+P24)/2)</f>
        <v>28.545687675476074</v>
      </c>
      <c r="AY24">
        <f>0.61365*EXP(17.502*AX24/(240.97+AX24))</f>
        <v>3.9172484179182496</v>
      </c>
      <c r="AZ24">
        <f>IF(AW24&lt;&gt;0,(1000-(AV24+U24)/2)/AW24*AP24,0)</f>
        <v>3.3427988176510062</v>
      </c>
      <c r="BA24">
        <f>U24*AA24/1000</f>
        <v>2.8149471932288144</v>
      </c>
      <c r="BB24">
        <f>(AY24-BA24)</f>
        <v>1.1023012246894353</v>
      </c>
      <c r="BC24">
        <f>1/(1.6/F24+1.37/N24)</f>
        <v>2.3534568250056003</v>
      </c>
      <c r="BD24">
        <f>G24*AA24*0.001</f>
        <v>35.554180062715133</v>
      </c>
      <c r="BE24">
        <f>G24/S24</f>
        <v>1.0027334509250589</v>
      </c>
      <c r="BF24">
        <f>(1-AP24*AA24/AU24/F24)*100</f>
        <v>94.523131782317122</v>
      </c>
      <c r="BG24">
        <f>(S24-E24/(N24/1.35))</f>
        <v>407.86132879116241</v>
      </c>
      <c r="BH24">
        <f>E24*BF24/100/BG24</f>
        <v>-3.887428268821385E-2</v>
      </c>
    </row>
    <row r="25" spans="1:60" x14ac:dyDescent="0.35">
      <c r="A25" s="1" t="s">
        <v>9</v>
      </c>
      <c r="B25" s="1" t="s">
        <v>464</v>
      </c>
      <c r="K25" s="1">
        <v>2.72</v>
      </c>
    </row>
    <row r="26" spans="1:60" x14ac:dyDescent="0.35">
      <c r="A26" s="1" t="s">
        <v>9</v>
      </c>
      <c r="B26" s="1" t="s">
        <v>463</v>
      </c>
      <c r="K26" s="1">
        <v>2.72</v>
      </c>
    </row>
    <row r="27" spans="1:60" x14ac:dyDescent="0.35">
      <c r="A27" s="1">
        <v>4</v>
      </c>
      <c r="B27" s="1" t="s">
        <v>462</v>
      </c>
      <c r="C27" s="1">
        <v>866.00001519918442</v>
      </c>
      <c r="D27" s="1">
        <v>0</v>
      </c>
      <c r="E27">
        <f>(R27-S27*(1000-T27)/(1000-U27))*AO27</f>
        <v>-15.811844121659947</v>
      </c>
      <c r="F27">
        <f>IF(AZ27&lt;&gt;0,1/(1/AZ27-1/N27),0)</f>
        <v>14.480110092809554</v>
      </c>
      <c r="G27">
        <f>((BC27-AP27/2)*S27-E27)/(BC27+AP27/2)</f>
        <v>402.34207525711253</v>
      </c>
      <c r="H27">
        <f>AP27*1000</f>
        <v>34.969276283988769</v>
      </c>
      <c r="I27">
        <f>(AU27-BA27)</f>
        <v>0.89784370572029459</v>
      </c>
      <c r="J27">
        <f>(P27+AT27*D27)</f>
        <v>27.553440093994141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29.461250305175781</v>
      </c>
      <c r="P27" s="1">
        <v>27.553440093994141</v>
      </c>
      <c r="Q27" s="1">
        <v>29.646160125732422</v>
      </c>
      <c r="R27" s="1">
        <v>399.98419189453125</v>
      </c>
      <c r="S27" s="1">
        <v>401.58624267578125</v>
      </c>
      <c r="T27" s="1">
        <v>1.1158533096313477</v>
      </c>
      <c r="U27" s="1">
        <v>31.784160614013672</v>
      </c>
      <c r="V27" s="1">
        <v>2.3793570995330811</v>
      </c>
      <c r="W27" s="1">
        <v>67.774024963378906</v>
      </c>
      <c r="X27" s="1">
        <v>300.2879638671875</v>
      </c>
      <c r="Y27" s="1">
        <v>101.2877197265625</v>
      </c>
      <c r="Z27" s="1">
        <v>0.21151110529899597</v>
      </c>
      <c r="AA27" s="1">
        <v>88.072799682617188</v>
      </c>
      <c r="AB27" s="1">
        <v>-4.0231361389160156</v>
      </c>
      <c r="AC27" s="1">
        <v>1.1234582662582397</v>
      </c>
      <c r="AD27" s="1">
        <v>6.2031056731939316E-2</v>
      </c>
      <c r="AE27" s="1">
        <v>6.0448055155575275E-3</v>
      </c>
      <c r="AF27" s="1">
        <v>2.9044074937701225E-2</v>
      </c>
      <c r="AG27" s="1">
        <v>9.5125231891870499E-3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1.1039998671587774</v>
      </c>
      <c r="AP27">
        <f>(U27-T27)/(1000-U27)*AO27</f>
        <v>3.4969276283988771E-2</v>
      </c>
      <c r="AQ27">
        <f>(P27+273.15)</f>
        <v>300.70344009399412</v>
      </c>
      <c r="AR27">
        <f>(O27+273.15)</f>
        <v>302.61125030517576</v>
      </c>
      <c r="AS27">
        <f>(Y27*AK27+Z27*AL27)*AM27</f>
        <v>16.206034794016887</v>
      </c>
      <c r="AT27">
        <f>((AS27+0.00000010773*(AR27^4-AQ27^4))-AP27*44100)/(L27*0.92*2*29.3+0.00000043092*AQ27^3)</f>
        <v>-11.828451886640655</v>
      </c>
      <c r="AU27">
        <f>0.61365*EXP(17.502*J27/(240.97+J27))</f>
        <v>3.6971637165584514</v>
      </c>
      <c r="AV27">
        <f>AU27*1000/AA27</f>
        <v>41.978496537883487</v>
      </c>
      <c r="AW27">
        <f>(AV27-U27)</f>
        <v>10.194335923869815</v>
      </c>
      <c r="AX27">
        <f>IF(D27,P27,(O27+P27)/2)</f>
        <v>28.507345199584961</v>
      </c>
      <c r="AY27">
        <f>0.61365*EXP(17.502*AX27/(240.97+AX27))</f>
        <v>3.908536330507721</v>
      </c>
      <c r="AZ27">
        <f>IF(AW27&lt;&gt;0,(1000-(AV27+U27)/2)/AW27*AP27,0)</f>
        <v>3.3037525118665054</v>
      </c>
      <c r="BA27">
        <f>U27*AA27/1000</f>
        <v>2.7993200108381568</v>
      </c>
      <c r="BB27">
        <f>(AY27-BA27)</f>
        <v>1.1092163196695641</v>
      </c>
      <c r="BC27">
        <f>1/(1.6/F27+1.37/N27)</f>
        <v>2.3225360137415172</v>
      </c>
      <c r="BD27">
        <f>G27*AA27*0.001</f>
        <v>35.435392998008162</v>
      </c>
      <c r="BE27">
        <f>G27/S27</f>
        <v>1.0018821177147283</v>
      </c>
      <c r="BF27">
        <f>(1-AP27*AA27/AU27/F27)*100</f>
        <v>94.247085755732115</v>
      </c>
      <c r="BG27">
        <f>(S27-E27/(N27/1.35))</f>
        <v>406.57321790366387</v>
      </c>
      <c r="BH27">
        <f>E27*BF27/100/BG27</f>
        <v>-3.6653182336359807E-2</v>
      </c>
    </row>
    <row r="28" spans="1:60" x14ac:dyDescent="0.35">
      <c r="A28" s="1" t="s">
        <v>9</v>
      </c>
      <c r="B28" s="1" t="s">
        <v>461</v>
      </c>
      <c r="K28" s="1">
        <v>2.72</v>
      </c>
    </row>
    <row r="29" spans="1:60" x14ac:dyDescent="0.35">
      <c r="A29" s="1" t="s">
        <v>9</v>
      </c>
      <c r="B29" s="1" t="s">
        <v>460</v>
      </c>
      <c r="K29" s="1">
        <v>2.72</v>
      </c>
    </row>
    <row r="30" spans="1:60" x14ac:dyDescent="0.35">
      <c r="A30" s="1">
        <v>5</v>
      </c>
      <c r="B30" s="1" t="s">
        <v>459</v>
      </c>
      <c r="C30" s="1">
        <v>1070.0000151991844</v>
      </c>
      <c r="D30" s="1">
        <v>0</v>
      </c>
      <c r="E30">
        <f>(R30-S30*(1000-T30)/(1000-U30))*AO30</f>
        <v>-14.576137240519117</v>
      </c>
      <c r="F30">
        <f>IF(AZ30&lt;&gt;0,1/(1/AZ30-1/N30),0)</f>
        <v>12.783801713120324</v>
      </c>
      <c r="G30">
        <f>((BC30-AP30/2)*S30-E30)/(BC30+AP30/2)</f>
        <v>400.87612361485674</v>
      </c>
      <c r="H30">
        <f>AP30*1000</f>
        <v>34.61756439446205</v>
      </c>
      <c r="I30">
        <f>(AU30-BA30)</f>
        <v>0.91584070082097035</v>
      </c>
      <c r="J30">
        <f>(P30+AT30*D30)</f>
        <v>27.517475128173828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29.446321487426758</v>
      </c>
      <c r="P30" s="1">
        <v>27.517475128173828</v>
      </c>
      <c r="Q30" s="1">
        <v>29.634746551513672</v>
      </c>
      <c r="R30" s="1">
        <v>399.91983032226563</v>
      </c>
      <c r="S30" s="1">
        <v>400.56259155273438</v>
      </c>
      <c r="T30" s="1">
        <v>1.1258774995803833</v>
      </c>
      <c r="U30" s="1">
        <v>31.493658065795898</v>
      </c>
      <c r="V30" s="1">
        <v>2.4026422500610352</v>
      </c>
      <c r="W30" s="1">
        <v>67.2080078125</v>
      </c>
      <c r="X30" s="1">
        <v>300.29965209960938</v>
      </c>
      <c r="Y30" s="1">
        <v>150.02696228027344</v>
      </c>
      <c r="Z30" s="1">
        <v>0.261818528175354</v>
      </c>
      <c r="AA30" s="1">
        <v>88.067024230957031</v>
      </c>
      <c r="AB30" s="1">
        <v>-4.0620203018188477</v>
      </c>
      <c r="AC30" s="1">
        <v>1.1122597455978394</v>
      </c>
      <c r="AD30" s="1">
        <v>4.2511813342571259E-2</v>
      </c>
      <c r="AE30" s="1">
        <v>9.9540445953607559E-3</v>
      </c>
      <c r="AF30" s="1">
        <v>4.2307533323764801E-2</v>
      </c>
      <c r="AG30" s="1">
        <v>6.5156547352671623E-3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1.1040428386015049</v>
      </c>
      <c r="AP30">
        <f>(U30-T30)/(1000-U30)*AO30</f>
        <v>3.461756439446205E-2</v>
      </c>
      <c r="AQ30">
        <f>(P30+273.15)</f>
        <v>300.66747512817381</v>
      </c>
      <c r="AR30">
        <f>(O30+273.15)</f>
        <v>302.59632148742674</v>
      </c>
      <c r="AS30">
        <f>(Y30*AK30+Z30*AL30)*AM30</f>
        <v>24.004313428305522</v>
      </c>
      <c r="AT30">
        <f>((AS30+0.00000010773*(AR30^4-AQ30^4))-AP30*44100)/(L30*0.92*2*29.3+0.00000043092*AQ30^3)</f>
        <v>-11.64353233873258</v>
      </c>
      <c r="AU30">
        <f>0.61365*EXP(17.502*J30/(240.97+J30))</f>
        <v>3.689393448822893</v>
      </c>
      <c r="AV30">
        <f>AU30*1000/AA30</f>
        <v>41.89301819881419</v>
      </c>
      <c r="AW30">
        <f>(AV30-U30)</f>
        <v>10.399360133018291</v>
      </c>
      <c r="AX30">
        <f>IF(D30,P30,(O30+P30)/2)</f>
        <v>28.481898307800293</v>
      </c>
      <c r="AY30">
        <f>0.61365*EXP(17.502*AX30/(240.97+AX30))</f>
        <v>3.9027636817148692</v>
      </c>
      <c r="AZ30">
        <f>IF(AW30&lt;&gt;0,(1000-(AV30+U30)/2)/AW30*AP30,0)</f>
        <v>3.2066713694182396</v>
      </c>
      <c r="BA30">
        <f>U30*AA30/1000</f>
        <v>2.7735527480019226</v>
      </c>
      <c r="BB30">
        <f>(AY30-BA30)</f>
        <v>1.1292109337129466</v>
      </c>
      <c r="BC30">
        <f>1/(1.6/F30+1.37/N30)</f>
        <v>2.2460512347214889</v>
      </c>
      <c r="BD30">
        <f>G30*AA30*0.001</f>
        <v>35.303967292001708</v>
      </c>
      <c r="BE30">
        <f>G30/S30</f>
        <v>1.0007827292631271</v>
      </c>
      <c r="BF30">
        <f>(1-AP30*AA30/AU30/F30)*100</f>
        <v>93.536096970983706</v>
      </c>
      <c r="BG30">
        <f>(S30-E30/(N30/1.35))</f>
        <v>405.15983111425459</v>
      </c>
      <c r="BH30">
        <f>E30*BF30/100/BG30</f>
        <v>-3.3650793629812902E-2</v>
      </c>
    </row>
    <row r="31" spans="1:60" x14ac:dyDescent="0.35">
      <c r="A31" s="1" t="s">
        <v>9</v>
      </c>
      <c r="B31" s="1" t="s">
        <v>458</v>
      </c>
      <c r="K31" s="1">
        <v>2.72</v>
      </c>
    </row>
    <row r="32" spans="1:60" x14ac:dyDescent="0.35">
      <c r="A32" s="1" t="s">
        <v>9</v>
      </c>
      <c r="B32" s="1" t="s">
        <v>457</v>
      </c>
      <c r="K32" s="1">
        <v>2.72</v>
      </c>
    </row>
    <row r="33" spans="1:60" x14ac:dyDescent="0.35">
      <c r="A33" s="1">
        <v>6</v>
      </c>
      <c r="B33" s="1" t="s">
        <v>456</v>
      </c>
      <c r="C33" s="1">
        <v>1273.5000152103603</v>
      </c>
      <c r="D33" s="1">
        <v>0</v>
      </c>
      <c r="E33">
        <f>(R33-S33*(1000-T33)/(1000-U33))*AO33</f>
        <v>-13.217201905360097</v>
      </c>
      <c r="F33">
        <f>IF(AZ33&lt;&gt;0,1/(1/AZ33-1/N33),0)</f>
        <v>9.2409268045714335</v>
      </c>
      <c r="G33">
        <f>((BC33-AP33/2)*S33-E33)/(BC33+AP33/2)</f>
        <v>399.59589490116332</v>
      </c>
      <c r="H33">
        <f>AP33*1000</f>
        <v>33.933334860691758</v>
      </c>
      <c r="I33">
        <f>(AU33-BA33)</f>
        <v>0.98419677802530536</v>
      </c>
      <c r="J33">
        <f>(P33+AT33*D33)</f>
        <v>27.601724624633789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29.445337295532227</v>
      </c>
      <c r="P33" s="1">
        <v>27.601724624633789</v>
      </c>
      <c r="Q33" s="1">
        <v>29.626916885375977</v>
      </c>
      <c r="R33" s="1">
        <v>400.08160400390625</v>
      </c>
      <c r="S33" s="1">
        <v>399.76620483398438</v>
      </c>
      <c r="T33" s="1">
        <v>1.1399577856063843</v>
      </c>
      <c r="U33" s="1">
        <v>30.926280975341797</v>
      </c>
      <c r="V33" s="1">
        <v>2.4326810836791992</v>
      </c>
      <c r="W33" s="1">
        <v>65.996994018554688</v>
      </c>
      <c r="X33" s="1">
        <v>300.28619384765625</v>
      </c>
      <c r="Y33" s="1">
        <v>299.67984008789063</v>
      </c>
      <c r="Z33" s="1">
        <v>0.24580919742584229</v>
      </c>
      <c r="AA33" s="1">
        <v>88.061714172363281</v>
      </c>
      <c r="AB33" s="1">
        <v>-3.710827112197876</v>
      </c>
      <c r="AC33" s="1">
        <v>1.1206232309341431</v>
      </c>
      <c r="AD33" s="1">
        <v>7.7063091099262238E-2</v>
      </c>
      <c r="AE33" s="1">
        <v>1.9638070836663246E-2</v>
      </c>
      <c r="AF33" s="1">
        <v>4.2473390698432922E-2</v>
      </c>
      <c r="AG33" s="1">
        <v>2.4257407058030367E-3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1.1039933597340299</v>
      </c>
      <c r="AP33">
        <f>(U33-T33)/(1000-U33)*AO33</f>
        <v>3.3933334860691756E-2</v>
      </c>
      <c r="AQ33">
        <f>(P33+273.15)</f>
        <v>300.75172462463377</v>
      </c>
      <c r="AR33">
        <f>(O33+273.15)</f>
        <v>302.5953372955322</v>
      </c>
      <c r="AS33">
        <f>(Y33*AK33+Z33*AL33)*AM33</f>
        <v>47.948773342323875</v>
      </c>
      <c r="AT33">
        <f>((AS33+0.00000010773*(AR33^4-AQ33^4))-AP33*44100)/(L33*0.92*2*29.3+0.00000043092*AQ33^3)</f>
        <v>-11.224703043783157</v>
      </c>
      <c r="AU33">
        <f>0.61365*EXP(17.502*J33/(240.97+J33))</f>
        <v>3.7076180936900509</v>
      </c>
      <c r="AV33">
        <f>AU33*1000/AA33</f>
        <v>42.102497419402106</v>
      </c>
      <c r="AW33">
        <f>(AV33-U33)</f>
        <v>11.176216444060309</v>
      </c>
      <c r="AX33">
        <f>IF(D33,P33,(O33+P33)/2)</f>
        <v>28.523530960083008</v>
      </c>
      <c r="AY33">
        <f>0.61365*EXP(17.502*AX33/(240.97+AX33))</f>
        <v>3.9122119575900687</v>
      </c>
      <c r="AZ33">
        <f>IF(AW33&lt;&gt;0,(1000-(AV33+U33)/2)/AW33*AP33,0)</f>
        <v>2.9253441921482604</v>
      </c>
      <c r="BA33">
        <f>U33*AA33/1000</f>
        <v>2.7234213156647455</v>
      </c>
      <c r="BB33">
        <f>(AY33-BA33)</f>
        <v>1.1887906419253231</v>
      </c>
      <c r="BC33">
        <f>1/(1.6/F33+1.37/N33)</f>
        <v>2.0275329309876624</v>
      </c>
      <c r="BD33">
        <f>G33*AA33*0.001</f>
        <v>35.189099481235964</v>
      </c>
      <c r="BE33">
        <f>G33/S33</f>
        <v>0.99957397616216259</v>
      </c>
      <c r="BF33">
        <f>(1-AP33*AA33/AU33/F33)*100</f>
        <v>91.278259625453913</v>
      </c>
      <c r="BG33">
        <f>(S33-E33/(N33/1.35))</f>
        <v>403.93484310139945</v>
      </c>
      <c r="BH33">
        <f>E33*BF33/100/BG33</f>
        <v>-2.9867272102016975E-2</v>
      </c>
    </row>
    <row r="34" spans="1:60" x14ac:dyDescent="0.35">
      <c r="A34" s="1" t="s">
        <v>9</v>
      </c>
      <c r="B34" s="1" t="s">
        <v>455</v>
      </c>
      <c r="K34" s="1">
        <v>2.72</v>
      </c>
    </row>
    <row r="35" spans="1:60" x14ac:dyDescent="0.35">
      <c r="A35" s="1" t="s">
        <v>9</v>
      </c>
      <c r="B35" s="1" t="s">
        <v>454</v>
      </c>
      <c r="K35" s="1">
        <v>2.72</v>
      </c>
    </row>
    <row r="36" spans="1:60" x14ac:dyDescent="0.35">
      <c r="A36" s="1">
        <v>7</v>
      </c>
      <c r="B36" s="1" t="s">
        <v>453</v>
      </c>
      <c r="C36" s="1">
        <v>1476.5000152103603</v>
      </c>
      <c r="D36" s="1">
        <v>0</v>
      </c>
      <c r="E36">
        <f>(R36-S36*(1000-T36)/(1000-U36))*AO36</f>
        <v>-11.371406862964337</v>
      </c>
      <c r="F36">
        <f>IF(AZ36&lt;&gt;0,1/(1/AZ36-1/N36),0)</f>
        <v>6.717220015992508</v>
      </c>
      <c r="G36">
        <f>((BC36-AP36/2)*S36-E36)/(BC36+AP36/2)</f>
        <v>397.63962516365143</v>
      </c>
      <c r="H36">
        <f>AP36*1000</f>
        <v>32.896507643720106</v>
      </c>
      <c r="I36">
        <f>(AU36-BA36)</f>
        <v>1.0679823163589979</v>
      </c>
      <c r="J36">
        <f>(P36+AT36*D36)</f>
        <v>27.637710571289063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29.460908889770508</v>
      </c>
      <c r="P36" s="1">
        <v>27.637710571289063</v>
      </c>
      <c r="Q36" s="1">
        <v>29.635927200317383</v>
      </c>
      <c r="R36" s="1">
        <v>400.18014526367188</v>
      </c>
      <c r="S36" s="1">
        <v>398.60284423828125</v>
      </c>
      <c r="T36" s="1">
        <v>1.1614230871200562</v>
      </c>
      <c r="U36" s="1">
        <v>30.064878463745117</v>
      </c>
      <c r="V36" s="1">
        <v>2.4761505126953125</v>
      </c>
      <c r="W36" s="1">
        <v>64.098236083984375</v>
      </c>
      <c r="X36" s="1">
        <v>300.269775390625</v>
      </c>
      <c r="Y36" s="1">
        <v>499.11669921875</v>
      </c>
      <c r="Z36" s="1">
        <v>0.4001639187335968</v>
      </c>
      <c r="AA36" s="1">
        <v>88.057701110839844</v>
      </c>
      <c r="AB36" s="1">
        <v>-3.6298501491546631</v>
      </c>
      <c r="AC36" s="1">
        <v>1.1039845943450928</v>
      </c>
      <c r="AD36" s="1">
        <v>3.7240926176309586E-2</v>
      </c>
      <c r="AE36" s="1">
        <v>2.060789056122303E-2</v>
      </c>
      <c r="AF36" s="1">
        <v>7.4756689369678497E-2</v>
      </c>
      <c r="AG36" s="1">
        <v>7.5545790605247021E-3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1.1039329977596506</v>
      </c>
      <c r="AP36">
        <f>(U36-T36)/(1000-U36)*AO36</f>
        <v>3.2896507643720103E-2</v>
      </c>
      <c r="AQ36">
        <f>(P36+273.15)</f>
        <v>300.78771057128904</v>
      </c>
      <c r="AR36">
        <f>(O36+273.15)</f>
        <v>302.61090888977049</v>
      </c>
      <c r="AS36">
        <f>(Y36*AK36+Z36*AL36)*AM36</f>
        <v>79.858670090019586</v>
      </c>
      <c r="AT36">
        <f>((AS36+0.00000010773*(AR36^4-AQ36^4))-AP36*44100)/(L36*0.92*2*29.3+0.00000043092*AQ36^3)</f>
        <v>-10.61541526456158</v>
      </c>
      <c r="AU36">
        <f>0.61365*EXP(17.502*J36/(240.97+J36))</f>
        <v>3.7154263980531912</v>
      </c>
      <c r="AV36">
        <f>AU36*1000/AA36</f>
        <v>42.193088749574734</v>
      </c>
      <c r="AW36">
        <f>(AV36-U36)</f>
        <v>12.128210285829617</v>
      </c>
      <c r="AX36">
        <f>IF(D36,P36,(O36+P36)/2)</f>
        <v>28.549309730529785</v>
      </c>
      <c r="AY36">
        <f>0.61365*EXP(17.502*AX36/(240.97+AX36))</f>
        <v>3.9180722876532967</v>
      </c>
      <c r="AZ36">
        <f>IF(AW36&lt;&gt;0,(1000-(AV36+U36)/2)/AW36*AP36,0)</f>
        <v>2.6143997763124891</v>
      </c>
      <c r="BA36">
        <f>U36*AA36/1000</f>
        <v>2.6474440816941933</v>
      </c>
      <c r="BB36">
        <f>(AY36-BA36)</f>
        <v>1.2706282059591034</v>
      </c>
      <c r="BC36">
        <f>1/(1.6/F36+1.37/N36)</f>
        <v>1.7912761727297317</v>
      </c>
      <c r="BD36">
        <f>G36*AA36*0.001</f>
        <v>35.015231262487205</v>
      </c>
      <c r="BE36">
        <f>G36/S36</f>
        <v>0.99758351178735194</v>
      </c>
      <c r="BF36">
        <f>(1-AP36*AA36/AU36/F36)*100</f>
        <v>88.393028920861909</v>
      </c>
      <c r="BG36">
        <f>(S36-E36/(N36/1.35))</f>
        <v>402.18932813575998</v>
      </c>
      <c r="BH36">
        <f>E36*BF36/100/BG36</f>
        <v>-2.4992037963016321E-2</v>
      </c>
    </row>
    <row r="37" spans="1:60" x14ac:dyDescent="0.35">
      <c r="A37" s="1" t="s">
        <v>9</v>
      </c>
      <c r="B37" s="1" t="s">
        <v>452</v>
      </c>
      <c r="K37" s="1">
        <v>2.72</v>
      </c>
    </row>
    <row r="38" spans="1:60" x14ac:dyDescent="0.35">
      <c r="A38" s="1" t="s">
        <v>9</v>
      </c>
      <c r="B38" s="1" t="s">
        <v>451</v>
      </c>
      <c r="K38" s="1">
        <v>2.72</v>
      </c>
    </row>
    <row r="39" spans="1:60" x14ac:dyDescent="0.35">
      <c r="A39" s="1">
        <v>8</v>
      </c>
      <c r="B39" s="1" t="s">
        <v>450</v>
      </c>
      <c r="C39" s="1">
        <v>1680.5000152103603</v>
      </c>
      <c r="D39" s="1">
        <v>0</v>
      </c>
      <c r="E39">
        <f>(R39-S39*(1000-T39)/(1000-U39))*AO39</f>
        <v>-9.9524145445723278</v>
      </c>
      <c r="F39">
        <f>IF(AZ39&lt;&gt;0,1/(1/AZ39-1/N39),0)</f>
        <v>5.234922743428414</v>
      </c>
      <c r="G39">
        <f>((BC39-AP39/2)*S39-E39)/(BC39+AP39/2)</f>
        <v>395.8101651488945</v>
      </c>
      <c r="H39">
        <f>AP39*1000</f>
        <v>32.125898213793647</v>
      </c>
      <c r="I39">
        <f>(AU39-BA39)</f>
        <v>1.1580204354518053</v>
      </c>
      <c r="J39">
        <f>(P39+AT39*D39)</f>
        <v>27.802024841308594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29.493497848510742</v>
      </c>
      <c r="P39" s="1">
        <v>27.802024841308594</v>
      </c>
      <c r="Q39" s="1">
        <v>29.653657913208008</v>
      </c>
      <c r="R39" s="1">
        <v>400.1104736328125</v>
      </c>
      <c r="S39" s="1">
        <v>397.5567626953125</v>
      </c>
      <c r="T39" s="1">
        <v>1.2086098194122314</v>
      </c>
      <c r="U39" s="1">
        <v>29.449615478515625</v>
      </c>
      <c r="V39" s="1">
        <v>2.5718915462493896</v>
      </c>
      <c r="W39" s="1">
        <v>62.668052673339844</v>
      </c>
      <c r="X39" s="1">
        <v>300.3046875</v>
      </c>
      <c r="Y39" s="1">
        <v>749.8265380859375</v>
      </c>
      <c r="Z39" s="1">
        <v>0.34184753894805908</v>
      </c>
      <c r="AA39" s="1">
        <v>88.056900024414063</v>
      </c>
      <c r="AB39" s="1">
        <v>-3.7666115760803223</v>
      </c>
      <c r="AC39" s="1">
        <v>1.1087983846664429</v>
      </c>
      <c r="AD39" s="1">
        <v>6.3430324196815491E-2</v>
      </c>
      <c r="AE39" s="1">
        <v>1.3101132586598396E-2</v>
      </c>
      <c r="AF39" s="1">
        <v>6.3152484595775604E-2</v>
      </c>
      <c r="AG39" s="1">
        <v>3.4453789703547955E-3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1.1040613511029409</v>
      </c>
      <c r="AP39">
        <f>(U39-T39)/(1000-U39)*AO39</f>
        <v>3.2125898213793649E-2</v>
      </c>
      <c r="AQ39">
        <f>(P39+273.15)</f>
        <v>300.95202484130857</v>
      </c>
      <c r="AR39">
        <f>(O39+273.15)</f>
        <v>302.64349784851072</v>
      </c>
      <c r="AS39">
        <f>(Y39*AK39+Z39*AL39)*AM39</f>
        <v>119.97224341216133</v>
      </c>
      <c r="AT39">
        <f>((AS39+0.00000010773*(AR39^4-AQ39^4))-AP39*44100)/(L39*0.92*2*29.3+0.00000043092*AQ39^3)</f>
        <v>-10.04305591849049</v>
      </c>
      <c r="AU39">
        <f>0.61365*EXP(17.502*J39/(240.97+J39))</f>
        <v>3.7512622814008925</v>
      </c>
      <c r="AV39">
        <f>AU39*1000/AA39</f>
        <v>42.600435404390147</v>
      </c>
      <c r="AW39">
        <f>(AV39-U39)</f>
        <v>13.150819925874522</v>
      </c>
      <c r="AX39">
        <f>IF(D39,P39,(O39+P39)/2)</f>
        <v>28.647761344909668</v>
      </c>
      <c r="AY39">
        <f>0.61365*EXP(17.502*AX39/(240.97+AX39))</f>
        <v>3.9405239713367259</v>
      </c>
      <c r="AZ39">
        <f>IF(AW39&lt;&gt;0,(1000-(AV39+U39)/2)/AW39*AP39,0)</f>
        <v>2.3548768888836276</v>
      </c>
      <c r="BA39">
        <f>U39*AA39/1000</f>
        <v>2.5932418459490871</v>
      </c>
      <c r="BB39">
        <f>(AY39-BA39)</f>
        <v>1.3472821253876388</v>
      </c>
      <c r="BC39">
        <f>1/(1.6/F39+1.37/N39)</f>
        <v>1.5981918938389834</v>
      </c>
      <c r="BD39">
        <f>G39*AA39*0.001</f>
        <v>34.853816141163023</v>
      </c>
      <c r="BE39">
        <f>G39/S39</f>
        <v>0.99560667127235714</v>
      </c>
      <c r="BF39">
        <f>(1-AP39*AA39/AU39/F39)*100</f>
        <v>85.594412843923934</v>
      </c>
      <c r="BG39">
        <f>(S39-E39/(N39/1.35))</f>
        <v>400.69570363158266</v>
      </c>
      <c r="BH39">
        <f>E39*BF39/100/BG39</f>
        <v>-2.1259800681697475E-2</v>
      </c>
    </row>
    <row r="40" spans="1:60" x14ac:dyDescent="0.35">
      <c r="A40" s="1" t="s">
        <v>9</v>
      </c>
      <c r="B40" s="1" t="s">
        <v>449</v>
      </c>
      <c r="K40" s="1">
        <v>2.72</v>
      </c>
    </row>
    <row r="41" spans="1:60" x14ac:dyDescent="0.35">
      <c r="A41" s="1" t="s">
        <v>9</v>
      </c>
      <c r="B41" s="1" t="s">
        <v>448</v>
      </c>
      <c r="K41" s="1">
        <v>2.72</v>
      </c>
    </row>
    <row r="42" spans="1:60" x14ac:dyDescent="0.35">
      <c r="A42" s="1">
        <v>9</v>
      </c>
      <c r="B42" s="1" t="s">
        <v>447</v>
      </c>
      <c r="C42" s="1">
        <v>1884.5000152103603</v>
      </c>
      <c r="D42" s="1">
        <v>0</v>
      </c>
      <c r="E42">
        <f>(R42-S42*(1000-T42)/(1000-U42))*AO42</f>
        <v>-9.3149691376494008</v>
      </c>
      <c r="F42">
        <f>IF(AZ42&lt;&gt;0,1/(1/AZ42-1/N42),0)</f>
        <v>4.4052328686603239</v>
      </c>
      <c r="G42">
        <f>((BC42-AP42/2)*S42-E42)/(BC42+AP42/2)</f>
        <v>394.94720671088658</v>
      </c>
      <c r="H42">
        <f>AP42*1000</f>
        <v>31.643367631928008</v>
      </c>
      <c r="I42">
        <f>(AU42-BA42)</f>
        <v>1.2369809480728868</v>
      </c>
      <c r="J42">
        <f>(P42+AT42*D42)</f>
        <v>28.021482467651367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29.552583694458008</v>
      </c>
      <c r="P42" s="1">
        <v>28.021482467651367</v>
      </c>
      <c r="Q42" s="1">
        <v>29.690980911254883</v>
      </c>
      <c r="R42" s="1">
        <v>400.09085083007813</v>
      </c>
      <c r="S42" s="1">
        <v>397.14547729492188</v>
      </c>
      <c r="T42" s="1">
        <v>1.2801423072814941</v>
      </c>
      <c r="U42" s="1">
        <v>29.105312347412109</v>
      </c>
      <c r="V42" s="1">
        <v>2.7145211696624756</v>
      </c>
      <c r="W42" s="1">
        <v>61.71734619140625</v>
      </c>
      <c r="X42" s="1">
        <v>300.32113647460938</v>
      </c>
      <c r="Y42" s="1">
        <v>999.6490478515625</v>
      </c>
      <c r="Z42" s="1">
        <v>0.37614324688911438</v>
      </c>
      <c r="AA42" s="1">
        <v>88.046257019042969</v>
      </c>
      <c r="AB42" s="1">
        <v>-3.5869150161743164</v>
      </c>
      <c r="AC42" s="1">
        <v>1.1118899583816528</v>
      </c>
      <c r="AD42" s="1">
        <v>5.3031928837299347E-2</v>
      </c>
      <c r="AE42" s="1">
        <v>1.135873980820179E-2</v>
      </c>
      <c r="AF42" s="1">
        <v>1.5867752954363823E-2</v>
      </c>
      <c r="AG42" s="1">
        <v>2.222694456577301E-3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1.104121825274299</v>
      </c>
      <c r="AP42">
        <f>(U42-T42)/(1000-U42)*AO42</f>
        <v>3.1643367631928009E-2</v>
      </c>
      <c r="AQ42">
        <f>(P42+273.15)</f>
        <v>301.17148246765134</v>
      </c>
      <c r="AR42">
        <f>(O42+273.15)</f>
        <v>302.70258369445799</v>
      </c>
      <c r="AS42">
        <f>(Y42*AK42+Z42*AL42)*AM42</f>
        <v>159.94384408122642</v>
      </c>
      <c r="AT42">
        <f>((AS42+0.00000010773*(AR42^4-AQ42^4))-AP42*44100)/(L42*0.92*2*29.3+0.00000043092*AQ42^3)</f>
        <v>-9.5740539249457228</v>
      </c>
      <c r="AU42">
        <f>0.61365*EXP(17.502*J42/(240.97+J42))</f>
        <v>3.7995947596326585</v>
      </c>
      <c r="AV42">
        <f>AU42*1000/AA42</f>
        <v>43.154529088168601</v>
      </c>
      <c r="AW42">
        <f>(AV42-U42)</f>
        <v>14.049216740756492</v>
      </c>
      <c r="AX42">
        <f>IF(D42,P42,(O42+P42)/2)</f>
        <v>28.787033081054688</v>
      </c>
      <c r="AY42">
        <f>0.61365*EXP(17.502*AX42/(240.97+AX42))</f>
        <v>3.9724762026152471</v>
      </c>
      <c r="AZ42">
        <f>IF(AW42&lt;&gt;0,(1000-(AV42+U42)/2)/AW42*AP42,0)</f>
        <v>2.1709463118796082</v>
      </c>
      <c r="BA42">
        <f>U42*AA42/1000</f>
        <v>2.5626138115597716</v>
      </c>
      <c r="BB42">
        <f>(AY42-BA42)</f>
        <v>1.4098623910554755</v>
      </c>
      <c r="BC42">
        <f>1/(1.6/F42+1.37/N42)</f>
        <v>1.4635463372861344</v>
      </c>
      <c r="BD42">
        <f>G42*AA42*0.001</f>
        <v>34.773623271019808</v>
      </c>
      <c r="BE42">
        <f>G42/S42</f>
        <v>0.99446482281755189</v>
      </c>
      <c r="BF42">
        <f>(1-AP42*AA42/AU42/F42)*100</f>
        <v>83.354860314958742</v>
      </c>
      <c r="BG42">
        <f>(S42-E42/(N42/1.35))</f>
        <v>400.08337119145443</v>
      </c>
      <c r="BH42">
        <f>E42*BF42/100/BG42</f>
        <v>-1.9407153788837651E-2</v>
      </c>
    </row>
    <row r="43" spans="1:60" x14ac:dyDescent="0.35">
      <c r="A43" s="1" t="s">
        <v>9</v>
      </c>
      <c r="B43" s="1" t="s">
        <v>446</v>
      </c>
      <c r="K43" s="1">
        <v>2.72</v>
      </c>
    </row>
    <row r="44" spans="1:60" x14ac:dyDescent="0.35">
      <c r="A44" s="1" t="s">
        <v>9</v>
      </c>
      <c r="B44" s="1" t="s">
        <v>445</v>
      </c>
      <c r="K44" s="1">
        <v>2.72</v>
      </c>
    </row>
    <row r="45" spans="1:60" x14ac:dyDescent="0.35">
      <c r="A45" s="1">
        <v>10</v>
      </c>
      <c r="B45" s="1" t="s">
        <v>444</v>
      </c>
      <c r="C45" s="1">
        <v>2088.5000152103603</v>
      </c>
      <c r="D45" s="1">
        <v>0</v>
      </c>
      <c r="E45">
        <f>(R45-S45*(1000-T45)/(1000-U45))*AO45</f>
        <v>-8.1161777091605547</v>
      </c>
      <c r="F45">
        <f>IF(AZ45&lt;&gt;0,1/(1/AZ45-1/N45),0)</f>
        <v>4.0317007906280136</v>
      </c>
      <c r="G45">
        <f>((BC45-AP45/2)*S45-E45)/(BC45+AP45/2)</f>
        <v>393.27926753059614</v>
      </c>
      <c r="H45">
        <f>AP45*1000</f>
        <v>31.414688949108864</v>
      </c>
      <c r="I45">
        <f>(AU45-BA45)</f>
        <v>1.2838664832420652</v>
      </c>
      <c r="J45">
        <f>(P45+AT45*D45)</f>
        <v>28.19610595703125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29.636432647705078</v>
      </c>
      <c r="P45" s="1">
        <v>28.19610595703125</v>
      </c>
      <c r="Q45" s="1">
        <v>29.748785018920898</v>
      </c>
      <c r="R45" s="1">
        <v>400.2791748046875</v>
      </c>
      <c r="S45" s="1">
        <v>396.35260009765625</v>
      </c>
      <c r="T45" s="1">
        <v>1.3856744766235352</v>
      </c>
      <c r="U45" s="1">
        <v>29.014266967773438</v>
      </c>
      <c r="V45" s="1">
        <v>2.9241132736206055</v>
      </c>
      <c r="W45" s="1">
        <v>61.227230072021484</v>
      </c>
      <c r="X45" s="1">
        <v>300.30029296875</v>
      </c>
      <c r="Y45" s="1">
        <v>1250.526611328125</v>
      </c>
      <c r="Z45" s="1">
        <v>0.35098746418952942</v>
      </c>
      <c r="AA45" s="1">
        <v>88.045440673828125</v>
      </c>
      <c r="AB45" s="1">
        <v>-3.5428934097290039</v>
      </c>
      <c r="AC45" s="1">
        <v>1.1136807203292847</v>
      </c>
      <c r="AD45" s="1">
        <v>0.13128013908863068</v>
      </c>
      <c r="AE45" s="1">
        <v>7.5532798655331135E-3</v>
      </c>
      <c r="AF45" s="1">
        <v>9.0943120419979095E-2</v>
      </c>
      <c r="AG45" s="1">
        <v>7.512971293181181E-3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1.1040451947380512</v>
      </c>
      <c r="AP45">
        <f>(U45-T45)/(1000-U45)*AO45</f>
        <v>3.1414688949108864E-2</v>
      </c>
      <c r="AQ45">
        <f>(P45+273.15)</f>
        <v>301.34610595703123</v>
      </c>
      <c r="AR45">
        <f>(O45+273.15)</f>
        <v>302.78643264770506</v>
      </c>
      <c r="AS45">
        <f>(Y45*AK45+Z45*AL45)*AM45</f>
        <v>200.08425334026833</v>
      </c>
      <c r="AT45">
        <f>((AS45+0.00000010773*(AR45^4-AQ45^4))-AP45*44100)/(L45*0.92*2*29.3+0.00000043092*AQ45^3)</f>
        <v>-9.1858709255255775</v>
      </c>
      <c r="AU45">
        <f>0.61365*EXP(17.502*J45/(240.97+J45))</f>
        <v>3.8384404042477724</v>
      </c>
      <c r="AV45">
        <f>AU45*1000/AA45</f>
        <v>43.596129167751045</v>
      </c>
      <c r="AW45">
        <f>(AV45-U45)</f>
        <v>14.581862199977607</v>
      </c>
      <c r="AX45">
        <f>IF(D45,P45,(O45+P45)/2)</f>
        <v>28.916269302368164</v>
      </c>
      <c r="AY45">
        <f>0.61365*EXP(17.502*AX45/(240.97+AX45))</f>
        <v>4.0023279214730403</v>
      </c>
      <c r="AZ45">
        <f>IF(AW45&lt;&gt;0,(1000-(AV45+U45)/2)/AW45*AP45,0)</f>
        <v>2.0761526908833918</v>
      </c>
      <c r="BA45">
        <f>U45*AA45/1000</f>
        <v>2.5545739210057072</v>
      </c>
      <c r="BB45">
        <f>(AY45-BA45)</f>
        <v>1.447754000467333</v>
      </c>
      <c r="BC45">
        <f>1/(1.6/F45+1.37/N45)</f>
        <v>1.3948513381559775</v>
      </c>
      <c r="BD45">
        <f>G45*AA45*0.001</f>
        <v>34.626446417611682</v>
      </c>
      <c r="BE45">
        <f>G45/S45</f>
        <v>0.9922459634015196</v>
      </c>
      <c r="BF45">
        <f>(1-AP45*AA45/AU45/F45)*100</f>
        <v>82.127037693457794</v>
      </c>
      <c r="BG45">
        <f>(S45-E45/(N45/1.35))</f>
        <v>398.91240127386641</v>
      </c>
      <c r="BH45">
        <f>E45*BF45/100/BG45</f>
        <v>-1.6709373549643476E-2</v>
      </c>
    </row>
    <row r="46" spans="1:60" x14ac:dyDescent="0.35">
      <c r="A46" s="1" t="s">
        <v>9</v>
      </c>
      <c r="B46" s="1" t="s">
        <v>443</v>
      </c>
      <c r="K46" s="1">
        <v>2.72</v>
      </c>
    </row>
    <row r="47" spans="1:60" x14ac:dyDescent="0.35">
      <c r="A47" s="1" t="s">
        <v>9</v>
      </c>
      <c r="B47" s="1" t="s">
        <v>442</v>
      </c>
      <c r="K47" s="1">
        <v>2.72</v>
      </c>
    </row>
    <row r="48" spans="1:60" x14ac:dyDescent="0.35">
      <c r="A48" s="1">
        <v>11</v>
      </c>
      <c r="B48" s="1" t="s">
        <v>441</v>
      </c>
      <c r="C48" s="1">
        <v>2291.5000152103603</v>
      </c>
      <c r="D48" s="1">
        <v>0</v>
      </c>
      <c r="E48">
        <f>(R48-S48*(1000-T48)/(1000-U48))*AO48</f>
        <v>-7.5856015664094762</v>
      </c>
      <c r="F48">
        <f>IF(AZ48&lt;&gt;0,1/(1/AZ48-1/N48),0)</f>
        <v>4.037508169151784</v>
      </c>
      <c r="G48">
        <f>((BC48-AP48/2)*S48-E48)/(BC48+AP48/2)</f>
        <v>391.97995976994179</v>
      </c>
      <c r="H48">
        <f>AP48*1000</f>
        <v>31.889404198716711</v>
      </c>
      <c r="I48">
        <f>(AU48-BA48)</f>
        <v>1.3014331529297736</v>
      </c>
      <c r="J48">
        <f>(P48+AT48*D48)</f>
        <v>28.486337661743164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29.753999710083008</v>
      </c>
      <c r="P48" s="1">
        <v>28.486337661743164</v>
      </c>
      <c r="Q48" s="1">
        <v>29.836174011230469</v>
      </c>
      <c r="R48" s="1">
        <v>400.09524536132813</v>
      </c>
      <c r="S48" s="1">
        <v>395.54107666015625</v>
      </c>
      <c r="T48" s="1">
        <v>1.5261199474334717</v>
      </c>
      <c r="U48" s="1">
        <v>29.556770324707031</v>
      </c>
      <c r="V48" s="1">
        <v>3.1987624168395996</v>
      </c>
      <c r="W48" s="1">
        <v>61.951282501220703</v>
      </c>
      <c r="X48" s="1">
        <v>300.29788208007813</v>
      </c>
      <c r="Y48" s="1">
        <v>1601.47607421875</v>
      </c>
      <c r="Z48" s="1">
        <v>0.31212002038955688</v>
      </c>
      <c r="AA48" s="1">
        <v>88.045379638671875</v>
      </c>
      <c r="AB48" s="1">
        <v>-3.3680169582366943</v>
      </c>
      <c r="AC48" s="1">
        <v>1.1208103895187378</v>
      </c>
      <c r="AD48" s="1">
        <v>7.913893461227417E-2</v>
      </c>
      <c r="AE48" s="1">
        <v>6.9827409461140633E-3</v>
      </c>
      <c r="AF48" s="1">
        <v>2.3173375055193901E-2</v>
      </c>
      <c r="AG48" s="1">
        <v>7.8768804669380188E-3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1.1040363311767576</v>
      </c>
      <c r="AP48">
        <f>(U48-T48)/(1000-U48)*AO48</f>
        <v>3.1889404198716713E-2</v>
      </c>
      <c r="AQ48">
        <f>(P48+273.15)</f>
        <v>301.63633766174314</v>
      </c>
      <c r="AR48">
        <f>(O48+273.15)</f>
        <v>302.90399971008299</v>
      </c>
      <c r="AS48">
        <f>(Y48*AK48+Z48*AL48)*AM48</f>
        <v>256.23616614767525</v>
      </c>
      <c r="AT48">
        <f>((AS48+0.00000010773*(AR48^4-AQ48^4))-AP48*44100)/(L48*0.92*2*29.3+0.00000043092*AQ48^3)</f>
        <v>-8.9224426490858963</v>
      </c>
      <c r="AU48">
        <f>0.61365*EXP(17.502*J48/(240.97+J48))</f>
        <v>3.9037702170616351</v>
      </c>
      <c r="AV48">
        <f>AU48*1000/AA48</f>
        <v>44.338160992459336</v>
      </c>
      <c r="AW48">
        <f>(AV48-U48)</f>
        <v>14.781390667752305</v>
      </c>
      <c r="AX48">
        <f>IF(D48,P48,(O48+P48)/2)</f>
        <v>29.120168685913086</v>
      </c>
      <c r="AY48">
        <f>0.61365*EXP(17.502*AX48/(240.97+AX48))</f>
        <v>4.0498235794912816</v>
      </c>
      <c r="AZ48">
        <f>IF(AW48&lt;&gt;0,(1000-(AV48+U48)/2)/AW48*AP48,0)</f>
        <v>2.0776916206681899</v>
      </c>
      <c r="BA48">
        <f>U48*AA48/1000</f>
        <v>2.6023370641318615</v>
      </c>
      <c r="BB48">
        <f>(AY48-BA48)</f>
        <v>1.4474865153594201</v>
      </c>
      <c r="BC48">
        <f>1/(1.6/F48+1.37/N48)</f>
        <v>1.3959628143930567</v>
      </c>
      <c r="BD48">
        <f>G48*AA48*0.001</f>
        <v>34.512024368695855</v>
      </c>
      <c r="BE48">
        <f>G48/S48</f>
        <v>0.99099684685018408</v>
      </c>
      <c r="BF48">
        <f>(1-AP48*AA48/AU48/F48)*100</f>
        <v>82.186251554081906</v>
      </c>
      <c r="BG48">
        <f>(S48-E48/(N48/1.35))</f>
        <v>397.93353681908553</v>
      </c>
      <c r="BH48">
        <f>E48*BF48/100/BG48</f>
        <v>-1.5666740820827096E-2</v>
      </c>
    </row>
    <row r="49" spans="1:60" x14ac:dyDescent="0.35">
      <c r="A49" s="1" t="s">
        <v>9</v>
      </c>
      <c r="B49" s="1" t="s">
        <v>440</v>
      </c>
      <c r="K49" s="1">
        <v>2.72</v>
      </c>
    </row>
    <row r="50" spans="1:60" x14ac:dyDescent="0.35">
      <c r="A50" s="1" t="s">
        <v>9</v>
      </c>
      <c r="B50" s="1" t="s">
        <v>435</v>
      </c>
      <c r="K50" s="1">
        <v>2.72</v>
      </c>
    </row>
    <row r="51" spans="1:60" x14ac:dyDescent="0.35">
      <c r="A51" s="1">
        <v>12</v>
      </c>
      <c r="B51" s="1" t="s">
        <v>439</v>
      </c>
      <c r="C51" s="1">
        <v>2496.0000151991844</v>
      </c>
      <c r="D51" s="1">
        <v>0</v>
      </c>
      <c r="E51">
        <f>(R51-S51*(1000-T51)/(1000-U51))*AO51</f>
        <v>-7.3133062036332896</v>
      </c>
      <c r="F51">
        <f>IF(AZ51&lt;&gt;0,1/(1/AZ51-1/N51),0)</f>
        <v>4.2419511647657009</v>
      </c>
      <c r="G51">
        <f>((BC51-AP51/2)*S51-E51)/(BC51+AP51/2)</f>
        <v>391.15290766005751</v>
      </c>
      <c r="H51">
        <f>AP51*1000</f>
        <v>32.607454959654348</v>
      </c>
      <c r="I51">
        <f>(AU51-BA51)</f>
        <v>1.2965948453271747</v>
      </c>
      <c r="J51">
        <f>(P51+AT51*D51)</f>
        <v>28.767278671264648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29.876352310180664</v>
      </c>
      <c r="P51" s="1">
        <v>28.767278671264648</v>
      </c>
      <c r="Q51" s="1">
        <v>29.926872253417969</v>
      </c>
      <c r="R51" s="1">
        <v>400.03204345703125</v>
      </c>
      <c r="S51" s="1">
        <v>394.99041748046875</v>
      </c>
      <c r="T51" s="1">
        <v>1.7055093050003052</v>
      </c>
      <c r="U51" s="1">
        <v>30.343132019042969</v>
      </c>
      <c r="V51" s="1">
        <v>3.5493800640106201</v>
      </c>
      <c r="W51" s="1">
        <v>63.14788818359375</v>
      </c>
      <c r="X51" s="1">
        <v>300.30801391601563</v>
      </c>
      <c r="Y51" s="1">
        <v>2000.6595458984375</v>
      </c>
      <c r="Z51" s="1">
        <v>0.20122413337230682</v>
      </c>
      <c r="AA51" s="1">
        <v>88.037567138671875</v>
      </c>
      <c r="AB51" s="1">
        <v>-3.4510431289672852</v>
      </c>
      <c r="AC51" s="1">
        <v>1.1338905096054077</v>
      </c>
      <c r="AD51" s="1">
        <v>4.4106543064117432E-2</v>
      </c>
      <c r="AE51" s="1">
        <v>3.0957057606428862E-3</v>
      </c>
      <c r="AF51" s="1">
        <v>6.4764298498630524E-2</v>
      </c>
      <c r="AG51" s="1">
        <v>9.8804207518696785E-3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1.1040735805735866</v>
      </c>
      <c r="AP51">
        <f>(U51-T51)/(1000-U51)*AO51</f>
        <v>3.260745495965435E-2</v>
      </c>
      <c r="AQ51">
        <f>(P51+273.15)</f>
        <v>301.91727867126463</v>
      </c>
      <c r="AR51">
        <f>(O51+273.15)</f>
        <v>303.02635231018064</v>
      </c>
      <c r="AS51">
        <f>(Y51*AK51+Z51*AL51)*AM51</f>
        <v>320.10552018883391</v>
      </c>
      <c r="AT51">
        <f>((AS51+0.00000010773*(AR51^4-AQ51^4))-AP51*44100)/(L51*0.92*2*29.3+0.00000043092*AQ51^3)</f>
        <v>-8.6816584105772829</v>
      </c>
      <c r="AU51">
        <f>0.61365*EXP(17.502*J51/(240.97+J51))</f>
        <v>3.9679303676512543</v>
      </c>
      <c r="AV51">
        <f>AU51*1000/AA51</f>
        <v>45.070877088200213</v>
      </c>
      <c r="AW51">
        <f>(AV51-U51)</f>
        <v>14.727745069157244</v>
      </c>
      <c r="AX51">
        <f>IF(D51,P51,(O51+P51)/2)</f>
        <v>29.321815490722656</v>
      </c>
      <c r="AY51">
        <f>0.61365*EXP(17.502*AX51/(240.97+AX51))</f>
        <v>4.0972771075927135</v>
      </c>
      <c r="AZ51">
        <f>IF(AW51&lt;&gt;0,(1000-(AV51+U51)/2)/AW51*AP51,0)</f>
        <v>2.1305315484255707</v>
      </c>
      <c r="BA51">
        <f>U51*AA51/1000</f>
        <v>2.6713355223240796</v>
      </c>
      <c r="BB51">
        <f>(AY51-BA51)</f>
        <v>1.4259415852686339</v>
      </c>
      <c r="BC51">
        <f>1/(1.6/F51+1.37/N51)</f>
        <v>1.4342009759217587</v>
      </c>
      <c r="BD51">
        <f>G51*AA51*0.001</f>
        <v>34.436150369609038</v>
      </c>
      <c r="BE51">
        <f>G51/S51</f>
        <v>0.99028454957239309</v>
      </c>
      <c r="BF51">
        <f>(1-AP51*AA51/AU51/F51)*100</f>
        <v>82.94486234447686</v>
      </c>
      <c r="BG51">
        <f>(S51-E51/(N51/1.35))</f>
        <v>397.29699706668407</v>
      </c>
      <c r="BH51">
        <f>E51*BF51/100/BG51</f>
        <v>-1.5268204411863632E-2</v>
      </c>
    </row>
    <row r="52" spans="1:60" x14ac:dyDescent="0.35">
      <c r="A52" s="1" t="s">
        <v>9</v>
      </c>
      <c r="B52" s="1" t="s">
        <v>438</v>
      </c>
      <c r="K52" s="1">
        <v>2.2766399999999996</v>
      </c>
    </row>
    <row r="53" spans="1:60" x14ac:dyDescent="0.35">
      <c r="A53" s="1" t="s">
        <v>9</v>
      </c>
      <c r="B53" s="1" t="s">
        <v>437</v>
      </c>
      <c r="K53" s="1">
        <v>2.2766399999999996</v>
      </c>
    </row>
    <row r="54" spans="1:60" x14ac:dyDescent="0.35">
      <c r="A54" s="1" t="s">
        <v>9</v>
      </c>
      <c r="B54" s="1" t="s">
        <v>436</v>
      </c>
      <c r="K54" s="1">
        <v>2.2766399999999996</v>
      </c>
    </row>
    <row r="55" spans="1:60" x14ac:dyDescent="0.35">
      <c r="A55" s="1" t="s">
        <v>9</v>
      </c>
      <c r="B55" s="1" t="s">
        <v>435</v>
      </c>
      <c r="K55" s="1">
        <v>2.2766399999999996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67192-132E-4BDC-A88B-C13B06EDBED0}">
  <dimension ref="A1:BH55"/>
  <sheetViews>
    <sheetView topLeftCell="A8" zoomScale="5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1300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1299</v>
      </c>
    </row>
    <row r="12" spans="1:60" x14ac:dyDescent="0.35">
      <c r="A12" s="1" t="s">
        <v>9</v>
      </c>
      <c r="B12" s="1" t="s">
        <v>1298</v>
      </c>
    </row>
    <row r="13" spans="1:60" x14ac:dyDescent="0.35">
      <c r="A13" s="1" t="s">
        <v>9</v>
      </c>
      <c r="B13" s="1" t="s">
        <v>1297</v>
      </c>
    </row>
    <row r="14" spans="1:60" x14ac:dyDescent="0.35">
      <c r="A14" s="1" t="s">
        <v>9</v>
      </c>
      <c r="B14" s="1" t="s">
        <v>1296</v>
      </c>
    </row>
    <row r="15" spans="1:60" x14ac:dyDescent="0.35">
      <c r="A15" s="1" t="s">
        <v>9</v>
      </c>
      <c r="B15" s="1" t="s">
        <v>1295</v>
      </c>
    </row>
    <row r="16" spans="1:60" x14ac:dyDescent="0.35">
      <c r="A16" s="1" t="s">
        <v>9</v>
      </c>
      <c r="B16" s="1" t="s">
        <v>1294</v>
      </c>
    </row>
    <row r="17" spans="1:60" x14ac:dyDescent="0.35">
      <c r="A17" s="1" t="s">
        <v>9</v>
      </c>
      <c r="B17" s="1" t="s">
        <v>1293</v>
      </c>
    </row>
    <row r="18" spans="1:60" x14ac:dyDescent="0.35">
      <c r="A18" s="1">
        <v>1</v>
      </c>
      <c r="B18" s="1" t="s">
        <v>1292</v>
      </c>
      <c r="C18" s="1">
        <v>422.50000877305865</v>
      </c>
      <c r="D18" s="1">
        <v>0</v>
      </c>
      <c r="E18">
        <f>(R18-S18*(1000-T18)/(1000-U18))*AO18</f>
        <v>-12.547527685463585</v>
      </c>
      <c r="F18">
        <f>IF(AZ18&lt;&gt;0,1/(1/AZ18-1/N18),0)</f>
        <v>83.445686427904391</v>
      </c>
      <c r="G18">
        <f>((BC18-AP18/2)*S18-E18)/(BC18+AP18/2)</f>
        <v>398.1237144789589</v>
      </c>
      <c r="H18">
        <f>AP18*1000</f>
        <v>35.197534059356038</v>
      </c>
      <c r="I18">
        <f>(AU18-BA18)</f>
        <v>0.73228049902218384</v>
      </c>
      <c r="J18">
        <f>(P18+AT18*D18)</f>
        <v>27.489648818969727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29.924484252929688</v>
      </c>
      <c r="P18" s="1">
        <v>27.489648818969727</v>
      </c>
      <c r="Q18" s="1">
        <v>30.057582855224609</v>
      </c>
      <c r="R18" s="1">
        <v>399.96701049804688</v>
      </c>
      <c r="S18" s="1">
        <v>398.62384033203125</v>
      </c>
      <c r="T18" s="1">
        <v>2.7170488834381104</v>
      </c>
      <c r="U18" s="1">
        <v>33.526081085205078</v>
      </c>
      <c r="V18" s="1">
        <v>5.6380510330200195</v>
      </c>
      <c r="W18" s="1">
        <v>69.568778991699219</v>
      </c>
      <c r="X18" s="1">
        <v>300.32620239257813</v>
      </c>
      <c r="Y18" s="1">
        <v>0.12945936620235443</v>
      </c>
      <c r="Z18" s="1">
        <v>0.21722903847694397</v>
      </c>
      <c r="AA18" s="1">
        <v>88.024330139160156</v>
      </c>
      <c r="AB18" s="1">
        <v>-3.4823358058929443</v>
      </c>
      <c r="AC18" s="1">
        <v>1.1398000717163086</v>
      </c>
      <c r="AD18" s="1">
        <v>0.64718824625015259</v>
      </c>
      <c r="AE18" s="1">
        <v>9.1646499931812286E-3</v>
      </c>
      <c r="AF18" s="1">
        <v>0.59374904632568359</v>
      </c>
      <c r="AG18" s="1">
        <v>1.2379261665046215E-2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1.1041404499727134</v>
      </c>
      <c r="AP18">
        <f>(U18-T18)/(1000-U18)*AO18</f>
        <v>3.5197534059356037E-2</v>
      </c>
      <c r="AQ18">
        <f>(P18+273.15)</f>
        <v>300.6396488189697</v>
      </c>
      <c r="AR18">
        <f>(O18+273.15)</f>
        <v>303.07448425292966</v>
      </c>
      <c r="AS18">
        <f>(Y18*AK18+Z18*AL18)*AM18</f>
        <v>2.0713498129393937E-2</v>
      </c>
      <c r="AT18">
        <f>((AS18+0.00000010773*(AR18^4-AQ18^4))-AP18*44100)/(L18*0.92*2*29.3+0.00000043092*AQ18^3)</f>
        <v>-11.986198896826069</v>
      </c>
      <c r="AU18">
        <f>0.61365*EXP(17.502*J18/(240.97+J18))</f>
        <v>3.6833913287385283</v>
      </c>
      <c r="AV18">
        <f>AU18*1000/AA18</f>
        <v>41.845150345539132</v>
      </c>
      <c r="AW18">
        <f>(AV18-U18)</f>
        <v>8.3190692603340537</v>
      </c>
      <c r="AX18">
        <f>IF(D18,P18,(O18+P18)/2)</f>
        <v>28.707066535949707</v>
      </c>
      <c r="AY18">
        <f>0.61365*EXP(17.502*AX18/(240.97+AX18))</f>
        <v>3.9541024781317926</v>
      </c>
      <c r="AZ18">
        <f>IF(AW18&lt;&gt;0,(1000-(AV18+U18)/2)/AW18*AP18,0)</f>
        <v>4.0715003393668487</v>
      </c>
      <c r="BA18">
        <f>U18*AA18/1000</f>
        <v>2.9511108297163444</v>
      </c>
      <c r="BB18">
        <f>(AY18-BA18)</f>
        <v>1.0029916484154482</v>
      </c>
      <c r="BC18">
        <f>1/(1.6/F18+1.37/N18)</f>
        <v>2.9477518589851375</v>
      </c>
      <c r="BD18">
        <f>G18*AA18*0.001</f>
        <v>35.044573279524613</v>
      </c>
      <c r="BE18">
        <f>G18/S18</f>
        <v>0.9987453689356468</v>
      </c>
      <c r="BF18">
        <f>(1-AP18*AA18/AU18/F18)*100</f>
        <v>98.991993775893235</v>
      </c>
      <c r="BG18">
        <f>(S18-E18/(N18/1.35))</f>
        <v>402.58126675599027</v>
      </c>
      <c r="BH18">
        <f>E18*BF18/100/BG18</f>
        <v>-3.0853516671333719E-2</v>
      </c>
    </row>
    <row r="19" spans="1:60" x14ac:dyDescent="0.35">
      <c r="A19" s="1" t="s">
        <v>9</v>
      </c>
      <c r="B19" s="1" t="s">
        <v>1291</v>
      </c>
      <c r="K19" s="1">
        <v>2.72</v>
      </c>
    </row>
    <row r="20" spans="1:60" x14ac:dyDescent="0.35">
      <c r="A20" s="1" t="s">
        <v>9</v>
      </c>
      <c r="B20" s="1" t="s">
        <v>1290</v>
      </c>
      <c r="K20" s="1">
        <v>2.72</v>
      </c>
    </row>
    <row r="21" spans="1:60" x14ac:dyDescent="0.35">
      <c r="A21" s="1">
        <v>2</v>
      </c>
      <c r="B21" s="1" t="s">
        <v>1289</v>
      </c>
      <c r="C21" s="1">
        <v>626.50000877305865</v>
      </c>
      <c r="D21" s="1">
        <v>0</v>
      </c>
      <c r="E21">
        <f>(R21-S21*(1000-T21)/(1000-U21))*AO21</f>
        <v>-12.343093709994788</v>
      </c>
      <c r="F21">
        <f>IF(AZ21&lt;&gt;0,1/(1/AZ21-1/N21),0)</f>
        <v>39.163333378378937</v>
      </c>
      <c r="G21">
        <f>((BC21-AP21/2)*S21-E21)/(BC21+AP21/2)</f>
        <v>398.09189434715972</v>
      </c>
      <c r="H21">
        <f>AP21*1000</f>
        <v>34.423827953439144</v>
      </c>
      <c r="I21">
        <f>(AU21-BA21)</f>
        <v>0.75595376198814712</v>
      </c>
      <c r="J21">
        <f>(P21+AT21*D21)</f>
        <v>27.445674896240234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29.893560409545898</v>
      </c>
      <c r="P21" s="1">
        <v>27.445674896240234</v>
      </c>
      <c r="Q21" s="1">
        <v>30.056032180786133</v>
      </c>
      <c r="R21" s="1">
        <v>399.83407592773438</v>
      </c>
      <c r="S21" s="1">
        <v>398.58609008789063</v>
      </c>
      <c r="T21" s="1">
        <v>2.9989991188049316</v>
      </c>
      <c r="U21" s="1">
        <v>33.146697998046875</v>
      </c>
      <c r="V21" s="1">
        <v>6.2347302436828613</v>
      </c>
      <c r="W21" s="1">
        <v>68.909896850585938</v>
      </c>
      <c r="X21" s="1">
        <v>300.28558349609375</v>
      </c>
      <c r="Y21" s="1">
        <v>26.089931488037109</v>
      </c>
      <c r="Z21" s="1">
        <v>0.1497747004032135</v>
      </c>
      <c r="AA21" s="1">
        <v>88.031990051269531</v>
      </c>
      <c r="AB21" s="1">
        <v>-3.6406991481781006</v>
      </c>
      <c r="AC21" s="1">
        <v>1.139484167098999</v>
      </c>
      <c r="AD21" s="1">
        <v>9.4220742583274841E-2</v>
      </c>
      <c r="AE21" s="1">
        <v>5.1364186219871044E-3</v>
      </c>
      <c r="AF21" s="1">
        <v>2.6473047211766243E-2</v>
      </c>
      <c r="AG21" s="1">
        <v>8.8241081684827805E-3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1.1039911157944622</v>
      </c>
      <c r="AP21">
        <f>(U21-T21)/(1000-U21)*AO21</f>
        <v>3.4423827953439144E-2</v>
      </c>
      <c r="AQ21">
        <f>(P21+273.15)</f>
        <v>300.59567489624021</v>
      </c>
      <c r="AR21">
        <f>(O21+273.15)</f>
        <v>303.04356040954588</v>
      </c>
      <c r="AS21">
        <f>(Y21*AK21+Z21*AL21)*AM21</f>
        <v>4.1743889447810716</v>
      </c>
      <c r="AT21">
        <f>((AS21+0.00000010773*(AR21^4-AQ21^4))-AP21*44100)/(L21*0.92*2*29.3+0.00000043092*AQ21^3)</f>
        <v>-11.684382660719479</v>
      </c>
      <c r="AU21">
        <f>0.61365*EXP(17.502*J21/(240.97+J21))</f>
        <v>3.6739235503846452</v>
      </c>
      <c r="AV21">
        <f>AU21*1000/AA21</f>
        <v>41.733959987102018</v>
      </c>
      <c r="AW21">
        <f>(AV21-U21)</f>
        <v>8.5872619890551434</v>
      </c>
      <c r="AX21">
        <f>IF(D21,P21,(O21+P21)/2)</f>
        <v>28.669617652893066</v>
      </c>
      <c r="AY21">
        <f>0.61365*EXP(17.502*AX21/(240.97+AX21))</f>
        <v>3.945523448492644</v>
      </c>
      <c r="AZ21">
        <f>IF(AW21&lt;&gt;0,(1000-(AV21+U21)/2)/AW21*AP21,0)</f>
        <v>3.8586208912585471</v>
      </c>
      <c r="BA21">
        <f>U21*AA21/1000</f>
        <v>2.9179697883964981</v>
      </c>
      <c r="BB21">
        <f>(AY21-BA21)</f>
        <v>1.0275536600961459</v>
      </c>
      <c r="BC21">
        <f>1/(1.6/F21+1.37/N21)</f>
        <v>2.7706819634317745</v>
      </c>
      <c r="BD21">
        <f>G21*AA21*0.001</f>
        <v>35.044821682660206</v>
      </c>
      <c r="BE21">
        <f>G21/S21</f>
        <v>0.99876012797982505</v>
      </c>
      <c r="BF21">
        <f>(1-AP21*AA21/AU21/F21)*100</f>
        <v>97.893846997077532</v>
      </c>
      <c r="BG21">
        <f>(S21-E21/(N21/1.35))</f>
        <v>402.4790390755964</v>
      </c>
      <c r="BH21">
        <f>E21*BF21/100/BG21</f>
        <v>-3.0021760385138117E-2</v>
      </c>
    </row>
    <row r="22" spans="1:60" x14ac:dyDescent="0.35">
      <c r="A22" s="1" t="s">
        <v>9</v>
      </c>
      <c r="B22" s="1" t="s">
        <v>1288</v>
      </c>
      <c r="K22" s="1">
        <v>2.72</v>
      </c>
    </row>
    <row r="23" spans="1:60" x14ac:dyDescent="0.35">
      <c r="A23" s="1" t="s">
        <v>9</v>
      </c>
      <c r="B23" s="1" t="s">
        <v>1287</v>
      </c>
      <c r="K23" s="1">
        <v>2.72</v>
      </c>
    </row>
    <row r="24" spans="1:60" x14ac:dyDescent="0.35">
      <c r="A24" s="1">
        <v>3</v>
      </c>
      <c r="B24" s="1" t="s">
        <v>1286</v>
      </c>
      <c r="C24" s="1">
        <v>830.00000878423452</v>
      </c>
      <c r="D24" s="1">
        <v>0</v>
      </c>
      <c r="E24">
        <f>(R24-S24*(1000-T24)/(1000-U24))*AO24</f>
        <v>-11.711996688180667</v>
      </c>
      <c r="F24">
        <f>IF(AZ24&lt;&gt;0,1/(1/AZ24-1/N24),0)</f>
        <v>34.555176655407308</v>
      </c>
      <c r="G24">
        <f>((BC24-AP24/2)*S24-E24)/(BC24+AP24/2)</f>
        <v>397.70508147760313</v>
      </c>
      <c r="H24">
        <f>AP24*1000</f>
        <v>33.886562488672382</v>
      </c>
      <c r="I24">
        <f>(AU24-BA24)</f>
        <v>0.75403425648340905</v>
      </c>
      <c r="J24">
        <f>(P24+AT24*D24)</f>
        <v>27.36749267578125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29.850334167480469</v>
      </c>
      <c r="P24" s="1">
        <v>27.36749267578125</v>
      </c>
      <c r="Q24" s="1">
        <v>30.031732559204102</v>
      </c>
      <c r="R24" s="1">
        <v>399.97439575195313</v>
      </c>
      <c r="S24" s="1">
        <v>398.355712890625</v>
      </c>
      <c r="T24" s="1">
        <v>3.295536994934082</v>
      </c>
      <c r="U24" s="1">
        <v>32.979541778564453</v>
      </c>
      <c r="V24" s="1">
        <v>6.8679165840148926</v>
      </c>
      <c r="W24" s="1">
        <v>68.729537963867188</v>
      </c>
      <c r="X24" s="1">
        <v>300.26837158203125</v>
      </c>
      <c r="Y24" s="1">
        <v>50.215950012207031</v>
      </c>
      <c r="Z24" s="1">
        <v>0.2652508020401001</v>
      </c>
      <c r="AA24" s="1">
        <v>88.027565002441406</v>
      </c>
      <c r="AB24" s="1">
        <v>-3.5867822170257568</v>
      </c>
      <c r="AC24" s="1">
        <v>1.1337445974349976</v>
      </c>
      <c r="AD24" s="1">
        <v>6.5952196717262268E-2</v>
      </c>
      <c r="AE24" s="1">
        <v>4.6238438226282597E-3</v>
      </c>
      <c r="AF24" s="1">
        <v>4.2163848876953125E-2</v>
      </c>
      <c r="AG24" s="1">
        <v>7.8396843746304512E-3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1.103927836698644</v>
      </c>
      <c r="AP24">
        <f>(U24-T24)/(1000-U24)*AO24</f>
        <v>3.3886562488672382E-2</v>
      </c>
      <c r="AQ24">
        <f>(P24+273.15)</f>
        <v>300.51749267578123</v>
      </c>
      <c r="AR24">
        <f>(O24+273.15)</f>
        <v>303.00033416748045</v>
      </c>
      <c r="AS24">
        <f>(Y24*AK24+Z24*AL24)*AM24</f>
        <v>8.0345518223668932</v>
      </c>
      <c r="AT24">
        <f>((AS24+0.00000010773*(AR24^4-AQ24^4))-AP24*44100)/(L24*0.92*2*29.3+0.00000043092*AQ24^3)</f>
        <v>-11.465275432246482</v>
      </c>
      <c r="AU24">
        <f>0.61365*EXP(17.502*J24/(240.97+J24))</f>
        <v>3.6571430141467234</v>
      </c>
      <c r="AV24">
        <f>AU24*1000/AA24</f>
        <v>41.545429707675027</v>
      </c>
      <c r="AW24">
        <f>(AV24-U24)</f>
        <v>8.5658879291105734</v>
      </c>
      <c r="AX24">
        <f>IF(D24,P24,(O24+P24)/2)</f>
        <v>28.608913421630859</v>
      </c>
      <c r="AY24">
        <f>0.61365*EXP(17.502*AX24/(240.97+AX24))</f>
        <v>3.9316514177799311</v>
      </c>
      <c r="AZ24">
        <f>IF(AW24&lt;&gt;0,(1000-(AV24+U24)/2)/AW24*AP24,0)</f>
        <v>3.8085794732598539</v>
      </c>
      <c r="BA24">
        <f>U24*AA24/1000</f>
        <v>2.9031087576633143</v>
      </c>
      <c r="BB24">
        <f>(AY24-BA24)</f>
        <v>1.0285426601166168</v>
      </c>
      <c r="BC24">
        <f>1/(1.6/F24+1.37/N24)</f>
        <v>2.7294797067078092</v>
      </c>
      <c r="BD24">
        <f>G24*AA24*0.001</f>
        <v>35.009009911570971</v>
      </c>
      <c r="BE24">
        <f>G24/S24</f>
        <v>0.99836670746278333</v>
      </c>
      <c r="BF24">
        <f>(1-AP24*AA24/AU24/F24)*100</f>
        <v>97.639569907658228</v>
      </c>
      <c r="BG24">
        <f>(S24-E24/(N24/1.35))</f>
        <v>402.049617086973</v>
      </c>
      <c r="BH24">
        <f>E24*BF24/100/BG24</f>
        <v>-2.8443114252400831E-2</v>
      </c>
    </row>
    <row r="25" spans="1:60" x14ac:dyDescent="0.35">
      <c r="A25" s="1" t="s">
        <v>9</v>
      </c>
      <c r="B25" s="1" t="s">
        <v>1285</v>
      </c>
      <c r="K25" s="1">
        <v>2.72</v>
      </c>
    </row>
    <row r="26" spans="1:60" x14ac:dyDescent="0.35">
      <c r="A26" s="1" t="s">
        <v>9</v>
      </c>
      <c r="B26" s="1" t="s">
        <v>1284</v>
      </c>
      <c r="K26" s="1">
        <v>2.72</v>
      </c>
    </row>
    <row r="27" spans="1:60" x14ac:dyDescent="0.35">
      <c r="A27" s="1">
        <v>4</v>
      </c>
      <c r="B27" s="1" t="s">
        <v>1283</v>
      </c>
      <c r="C27" s="1">
        <v>1034.0000087842345</v>
      </c>
      <c r="D27" s="1">
        <v>0</v>
      </c>
      <c r="E27">
        <f>(R27-S27*(1000-T27)/(1000-U27))*AO27</f>
        <v>-10.505530137077908</v>
      </c>
      <c r="F27">
        <f>IF(AZ27&lt;&gt;0,1/(1/AZ27-1/N27),0)</f>
        <v>30.695675601350821</v>
      </c>
      <c r="G27">
        <f>((BC27-AP27/2)*S27-E27)/(BC27+AP27/2)</f>
        <v>396.83405522553454</v>
      </c>
      <c r="H27">
        <f>AP27*1000</f>
        <v>33.409342867880476</v>
      </c>
      <c r="I27">
        <f>(AU27-BA27)</f>
        <v>0.75379980040624206</v>
      </c>
      <c r="J27">
        <f>(P27+AT27*D27)</f>
        <v>27.314586639404297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29.795558929443359</v>
      </c>
      <c r="P27" s="1">
        <v>27.314586639404297</v>
      </c>
      <c r="Q27" s="1">
        <v>29.988117218017578</v>
      </c>
      <c r="R27" s="1">
        <v>400.38916015625</v>
      </c>
      <c r="S27" s="1">
        <v>397.86489868164063</v>
      </c>
      <c r="T27" s="1">
        <v>3.5874712467193604</v>
      </c>
      <c r="U27" s="1">
        <v>32.8543701171875</v>
      </c>
      <c r="V27" s="1">
        <v>7.499732494354248</v>
      </c>
      <c r="W27" s="1">
        <v>68.683197021484375</v>
      </c>
      <c r="X27" s="1">
        <v>300.29769897460938</v>
      </c>
      <c r="Y27" s="1">
        <v>99.477432250976563</v>
      </c>
      <c r="Z27" s="1">
        <v>4.3446719646453857E-2</v>
      </c>
      <c r="AA27" s="1">
        <v>88.025604248046875</v>
      </c>
      <c r="AB27" s="1">
        <v>-3.4043755531311035</v>
      </c>
      <c r="AC27" s="1">
        <v>1.1350980997085571</v>
      </c>
      <c r="AD27" s="1">
        <v>5.1167387515306473E-2</v>
      </c>
      <c r="AE27" s="1">
        <v>4.2276554740965366E-3</v>
      </c>
      <c r="AF27" s="1">
        <v>8.8995181024074554E-2</v>
      </c>
      <c r="AG27" s="1">
        <v>1.0189007967710495E-2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1.1040356579948871</v>
      </c>
      <c r="AP27">
        <f>(U27-T27)/(1000-U27)*AO27</f>
        <v>3.3409342867880477E-2</v>
      </c>
      <c r="AQ27">
        <f>(P27+273.15)</f>
        <v>300.46458663940427</v>
      </c>
      <c r="AR27">
        <f>(O27+273.15)</f>
        <v>302.94555892944334</v>
      </c>
      <c r="AS27">
        <f>(Y27*AK27+Z27*AL27)*AM27</f>
        <v>15.916388804397229</v>
      </c>
      <c r="AT27">
        <f>((AS27+0.00000010773*(AR27^4-AQ27^4))-AP27*44100)/(L27*0.92*2*29.3+0.00000043092*AQ27^3)</f>
        <v>-11.238482703755189</v>
      </c>
      <c r="AU27">
        <f>0.61365*EXP(17.502*J27/(240.97+J27))</f>
        <v>3.6458255821606462</v>
      </c>
      <c r="AV27">
        <f>AU27*1000/AA27</f>
        <v>41.41778535126091</v>
      </c>
      <c r="AW27">
        <f>(AV27-U27)</f>
        <v>8.5634152340734104</v>
      </c>
      <c r="AX27">
        <f>IF(D27,P27,(O27+P27)/2)</f>
        <v>28.555072784423828</v>
      </c>
      <c r="AY27">
        <f>0.61365*EXP(17.502*AX27/(240.97+AX27))</f>
        <v>3.9193834587959797</v>
      </c>
      <c r="AZ27">
        <f>IF(AW27&lt;&gt;0,(1000-(AV27+U27)/2)/AW27*AP27,0)</f>
        <v>3.7565212050084913</v>
      </c>
      <c r="BA27">
        <f>U27*AA27/1000</f>
        <v>2.8920257817544042</v>
      </c>
      <c r="BB27">
        <f>(AY27-BA27)</f>
        <v>1.0273576770415755</v>
      </c>
      <c r="BC27">
        <f>1/(1.6/F27+1.37/N27)</f>
        <v>2.6867850403781977</v>
      </c>
      <c r="BD27">
        <f>G27*AA27*0.001</f>
        <v>34.931557497430482</v>
      </c>
      <c r="BE27">
        <f>G27/S27</f>
        <v>0.99740906156958842</v>
      </c>
      <c r="BF27">
        <f>(1-AP27*AA27/AU27/F27)*100</f>
        <v>97.372130078581719</v>
      </c>
      <c r="BG27">
        <f>(S27-E27/(N27/1.35))</f>
        <v>401.17828946302416</v>
      </c>
      <c r="BH27">
        <f>E27*BF27/100/BG27</f>
        <v>-2.5498534539873038E-2</v>
      </c>
    </row>
    <row r="28" spans="1:60" x14ac:dyDescent="0.35">
      <c r="A28" s="1" t="s">
        <v>9</v>
      </c>
      <c r="B28" s="1" t="s">
        <v>1282</v>
      </c>
      <c r="K28" s="1">
        <v>2.72</v>
      </c>
    </row>
    <row r="29" spans="1:60" x14ac:dyDescent="0.35">
      <c r="A29" s="1" t="s">
        <v>9</v>
      </c>
      <c r="B29" s="1" t="s">
        <v>1281</v>
      </c>
      <c r="K29" s="1">
        <v>2.72</v>
      </c>
    </row>
    <row r="30" spans="1:60" x14ac:dyDescent="0.35">
      <c r="A30" s="1">
        <v>5</v>
      </c>
      <c r="B30" s="1" t="s">
        <v>1280</v>
      </c>
      <c r="C30" s="1">
        <v>1237.0000087842345</v>
      </c>
      <c r="D30" s="1">
        <v>0</v>
      </c>
      <c r="E30">
        <f>(R30-S30*(1000-T30)/(1000-U30))*AO30</f>
        <v>-9.5570715536320421</v>
      </c>
      <c r="F30">
        <f>IF(AZ30&lt;&gt;0,1/(1/AZ30-1/N30),0)</f>
        <v>29.956575387827581</v>
      </c>
      <c r="G30">
        <f>((BC30-AP30/2)*S30-E30)/(BC30+AP30/2)</f>
        <v>395.5057767093673</v>
      </c>
      <c r="H30">
        <f>AP30*1000</f>
        <v>33.16704365294499</v>
      </c>
      <c r="I30">
        <f>(AU30-BA30)</f>
        <v>0.75050467782600983</v>
      </c>
      <c r="J30">
        <f>(P30+AT30*D30)</f>
        <v>27.334318161010742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29.772113800048828</v>
      </c>
      <c r="P30" s="1">
        <v>27.334318161010742</v>
      </c>
      <c r="Q30" s="1">
        <v>29.954656600952148</v>
      </c>
      <c r="R30" s="1">
        <v>400.1094970703125</v>
      </c>
      <c r="S30" s="1">
        <v>396.84390258789063</v>
      </c>
      <c r="T30" s="1">
        <v>3.8870561122894287</v>
      </c>
      <c r="U30" s="1">
        <v>32.941226959228516</v>
      </c>
      <c r="V30" s="1">
        <v>8.1366186141967773</v>
      </c>
      <c r="W30" s="1">
        <v>68.954544067382813</v>
      </c>
      <c r="X30" s="1">
        <v>300.27560424804688</v>
      </c>
      <c r="Y30" s="1">
        <v>150.89820861816406</v>
      </c>
      <c r="Z30" s="1">
        <v>0.1920798122882843</v>
      </c>
      <c r="AA30" s="1">
        <v>88.021560668945313</v>
      </c>
      <c r="AB30" s="1">
        <v>-3.5013115406036377</v>
      </c>
      <c r="AC30" s="1">
        <v>1.1376686096191406</v>
      </c>
      <c r="AD30" s="1">
        <v>4.7201041132211685E-2</v>
      </c>
      <c r="AE30" s="1">
        <v>6.6832886077463627E-3</v>
      </c>
      <c r="AF30" s="1">
        <v>4.4757865369319916E-2</v>
      </c>
      <c r="AG30" s="1">
        <v>1.3995400629937649E-2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1.103954427382525</v>
      </c>
      <c r="AP30">
        <f>(U30-T30)/(1000-U30)*AO30</f>
        <v>3.316704365294499E-2</v>
      </c>
      <c r="AQ30">
        <f>(P30+273.15)</f>
        <v>300.48431816101072</v>
      </c>
      <c r="AR30">
        <f>(O30+273.15)</f>
        <v>302.92211380004881</v>
      </c>
      <c r="AS30">
        <f>(Y30*AK30+Z30*AL30)*AM30</f>
        <v>24.143712839252203</v>
      </c>
      <c r="AT30">
        <f>((AS30+0.00000010773*(AR30^4-AQ30^4))-AP30*44100)/(L30*0.92*2*29.3+0.00000043092*AQ30^3)</f>
        <v>-11.093470220991881</v>
      </c>
      <c r="AU30">
        <f>0.61365*EXP(17.502*J30/(240.97+J30))</f>
        <v>3.6500428851272395</v>
      </c>
      <c r="AV30">
        <f>AU30*1000/AA30</f>
        <v>41.467600180997508</v>
      </c>
      <c r="AW30">
        <f>(AV30-U30)</f>
        <v>8.526373221768992</v>
      </c>
      <c r="AX30">
        <f>IF(D30,P30,(O30+P30)/2)</f>
        <v>28.553215980529785</v>
      </c>
      <c r="AY30">
        <f>0.61365*EXP(17.502*AX30/(240.97+AX30))</f>
        <v>3.9189609695194036</v>
      </c>
      <c r="AZ30">
        <f>IF(AW30&lt;&gt;0,(1000-(AV30+U30)/2)/AW30*AP30,0)</f>
        <v>3.7452129309157285</v>
      </c>
      <c r="BA30">
        <f>U30*AA30/1000</f>
        <v>2.8995382073012297</v>
      </c>
      <c r="BB30">
        <f>(AY30-BA30)</f>
        <v>1.019422762218174</v>
      </c>
      <c r="BC30">
        <f>1/(1.6/F30+1.37/N30)</f>
        <v>2.6775333357622499</v>
      </c>
      <c r="BD30">
        <f>G30*AA30*0.001</f>
        <v>34.813035719541915</v>
      </c>
      <c r="BE30">
        <f>G30/S30</f>
        <v>0.99662808003399528</v>
      </c>
      <c r="BF30">
        <f>(1-AP30*AA30/AU30/F30)*100</f>
        <v>97.330034214034185</v>
      </c>
      <c r="BG30">
        <f>(S30-E30/(N30/1.35))</f>
        <v>399.85815435525888</v>
      </c>
      <c r="BH30">
        <f>E30*BF30/100/BG30</f>
        <v>-2.3263001921289835E-2</v>
      </c>
    </row>
    <row r="31" spans="1:60" x14ac:dyDescent="0.35">
      <c r="A31" s="1" t="s">
        <v>9</v>
      </c>
      <c r="B31" s="1" t="s">
        <v>1279</v>
      </c>
      <c r="K31" s="1">
        <v>2.72</v>
      </c>
    </row>
    <row r="32" spans="1:60" x14ac:dyDescent="0.35">
      <c r="A32" s="1" t="s">
        <v>9</v>
      </c>
      <c r="B32" s="1" t="s">
        <v>1278</v>
      </c>
      <c r="K32" s="1">
        <v>2.72</v>
      </c>
    </row>
    <row r="33" spans="1:60" x14ac:dyDescent="0.35">
      <c r="A33" s="1">
        <v>6</v>
      </c>
      <c r="B33" s="1" t="s">
        <v>1277</v>
      </c>
      <c r="C33" s="1">
        <v>1441.0000087842345</v>
      </c>
      <c r="D33" s="1">
        <v>0</v>
      </c>
      <c r="E33">
        <f>(R33-S33*(1000-T33)/(1000-U33))*AO33</f>
        <v>-7.7183944258944299</v>
      </c>
      <c r="F33">
        <f>IF(AZ33&lt;&gt;0,1/(1/AZ33-1/N33),0)</f>
        <v>32.416457608315497</v>
      </c>
      <c r="G33">
        <f>((BC33-AP33/2)*S33-E33)/(BC33+AP33/2)</f>
        <v>393.02652533603447</v>
      </c>
      <c r="H33">
        <f>AP33*1000</f>
        <v>33.332372983914858</v>
      </c>
      <c r="I33">
        <f>(AU33-BA33)</f>
        <v>0.74673717682293761</v>
      </c>
      <c r="J33">
        <f>(P33+AT33*D33)</f>
        <v>27.491178512573242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29.805137634277344</v>
      </c>
      <c r="P33" s="1">
        <v>27.491178512573242</v>
      </c>
      <c r="Q33" s="1">
        <v>29.962491989135742</v>
      </c>
      <c r="R33" s="1">
        <v>399.96224975585938</v>
      </c>
      <c r="S33" s="1">
        <v>395.02713012695313</v>
      </c>
      <c r="T33" s="1">
        <v>4.1857190132141113</v>
      </c>
      <c r="U33" s="1">
        <v>33.368339538574219</v>
      </c>
      <c r="V33" s="1">
        <v>8.7447233200073242</v>
      </c>
      <c r="W33" s="1">
        <v>69.712486267089844</v>
      </c>
      <c r="X33" s="1">
        <v>300.31143188476563</v>
      </c>
      <c r="Y33" s="1">
        <v>299.57220458984375</v>
      </c>
      <c r="Z33" s="1">
        <v>0.10975902527570724</v>
      </c>
      <c r="AA33" s="1">
        <v>88.017082214355469</v>
      </c>
      <c r="AB33" s="1">
        <v>-3.5240776538848877</v>
      </c>
      <c r="AC33" s="1">
        <v>1.1499382257461548</v>
      </c>
      <c r="AD33" s="1">
        <v>4.4920869171619415E-2</v>
      </c>
      <c r="AE33" s="1">
        <v>8.1345755606889725E-3</v>
      </c>
      <c r="AF33" s="1">
        <v>3.6636557430028915E-2</v>
      </c>
      <c r="AG33" s="1">
        <v>1.9329553470015526E-2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1.1040861466351675</v>
      </c>
      <c r="AP33">
        <f>(U33-T33)/(1000-U33)*AO33</f>
        <v>3.3332372983914858E-2</v>
      </c>
      <c r="AQ33">
        <f>(P33+273.15)</f>
        <v>300.64117851257322</v>
      </c>
      <c r="AR33">
        <f>(O33+273.15)</f>
        <v>302.95513763427732</v>
      </c>
      <c r="AS33">
        <f>(Y33*AK33+Z33*AL33)*AM33</f>
        <v>47.93155166302131</v>
      </c>
      <c r="AT33">
        <f>((AS33+0.00000010773*(AR33^4-AQ33^4))-AP33*44100)/(L33*0.92*2*29.3+0.00000043092*AQ33^3)</f>
        <v>-10.973395855174363</v>
      </c>
      <c r="AU33">
        <f>0.61365*EXP(17.502*J33/(240.97+J33))</f>
        <v>3.6837210613461528</v>
      </c>
      <c r="AV33">
        <f>AU33*1000/AA33</f>
        <v>41.852342393887525</v>
      </c>
      <c r="AW33">
        <f>(AV33-U33)</f>
        <v>8.4840028553133067</v>
      </c>
      <c r="AX33">
        <f>IF(D33,P33,(O33+P33)/2)</f>
        <v>28.648158073425293</v>
      </c>
      <c r="AY33">
        <f>0.61365*EXP(17.502*AX33/(240.97+AX33))</f>
        <v>3.9406146709448229</v>
      </c>
      <c r="AZ33">
        <f>IF(AW33&lt;&gt;0,(1000-(AV33+U33)/2)/AW33*AP33,0)</f>
        <v>3.7810844265199859</v>
      </c>
      <c r="BA33">
        <f>U33*AA33/1000</f>
        <v>2.9369838845232152</v>
      </c>
      <c r="BB33">
        <f>(AY33-BA33)</f>
        <v>1.0036307864216076</v>
      </c>
      <c r="BC33">
        <f>1/(1.6/F33+1.37/N33)</f>
        <v>2.7069088239229302</v>
      </c>
      <c r="BD33">
        <f>G33*AA33*0.001</f>
        <v>34.593047992924205</v>
      </c>
      <c r="BE33">
        <f>G33/S33</f>
        <v>0.99493552559218978</v>
      </c>
      <c r="BF33">
        <f>(1-AP33*AA33/AU33/F33)*100</f>
        <v>97.543137176344558</v>
      </c>
      <c r="BG33">
        <f>(S33-E33/(N33/1.35))</f>
        <v>397.46147247847142</v>
      </c>
      <c r="BH33">
        <f>E33*BF33/100/BG33</f>
        <v>-1.8942122907445659E-2</v>
      </c>
    </row>
    <row r="34" spans="1:60" x14ac:dyDescent="0.35">
      <c r="A34" s="1" t="s">
        <v>9</v>
      </c>
      <c r="B34" s="1" t="s">
        <v>1276</v>
      </c>
      <c r="K34" s="1">
        <v>2.72</v>
      </c>
    </row>
    <row r="35" spans="1:60" x14ac:dyDescent="0.35">
      <c r="A35" s="1" t="s">
        <v>9</v>
      </c>
      <c r="B35" s="1" t="s">
        <v>1275</v>
      </c>
      <c r="K35" s="1">
        <v>2.72</v>
      </c>
    </row>
    <row r="36" spans="1:60" x14ac:dyDescent="0.35">
      <c r="A36" s="1">
        <v>7</v>
      </c>
      <c r="B36" s="1" t="s">
        <v>1274</v>
      </c>
      <c r="C36" s="1">
        <v>1645.0000087842345</v>
      </c>
      <c r="D36" s="1">
        <v>0</v>
      </c>
      <c r="E36">
        <f>(R36-S36*(1000-T36)/(1000-U36))*AO36</f>
        <v>-6.153579976275255</v>
      </c>
      <c r="F36">
        <f>IF(AZ36&lt;&gt;0,1/(1/AZ36-1/N36),0)</f>
        <v>30.338998610950288</v>
      </c>
      <c r="G36">
        <f>((BC36-AP36/2)*S36-E36)/(BC36+AP36/2)</f>
        <v>391.69650985000652</v>
      </c>
      <c r="H36">
        <f>AP36*1000</f>
        <v>33.444982485797887</v>
      </c>
      <c r="I36">
        <f>(AU36-BA36)</f>
        <v>0.75485838513254766</v>
      </c>
      <c r="J36">
        <f>(P36+AT36*D36)</f>
        <v>27.683576583862305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29.869552612304688</v>
      </c>
      <c r="P36" s="1">
        <v>27.683576583862305</v>
      </c>
      <c r="Q36" s="1">
        <v>30.007583618164063</v>
      </c>
      <c r="R36" s="1">
        <v>400.67312622070313</v>
      </c>
      <c r="S36" s="1">
        <v>394.30252075195313</v>
      </c>
      <c r="T36" s="1">
        <v>4.482851505279541</v>
      </c>
      <c r="U36" s="1">
        <v>33.751766204833984</v>
      </c>
      <c r="V36" s="1">
        <v>9.330256462097168</v>
      </c>
      <c r="W36" s="1">
        <v>70.248291015625</v>
      </c>
      <c r="X36" s="1">
        <v>300.31842041015625</v>
      </c>
      <c r="Y36" s="1">
        <v>499.02725219726563</v>
      </c>
      <c r="Z36" s="1">
        <v>0.23209391534328461</v>
      </c>
      <c r="AA36" s="1">
        <v>88.011421203613281</v>
      </c>
      <c r="AB36" s="1">
        <v>-3.3062324523925781</v>
      </c>
      <c r="AC36" s="1">
        <v>1.1576610803604126</v>
      </c>
      <c r="AD36" s="1">
        <v>0.16384756565093994</v>
      </c>
      <c r="AE36" s="1">
        <v>5.85214514285326E-3</v>
      </c>
      <c r="AF36" s="1">
        <v>0.18821844458580017</v>
      </c>
      <c r="AG36" s="1">
        <v>9.7501678392291069E-3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1.1041118397432212</v>
      </c>
      <c r="AP36">
        <f>(U36-T36)/(1000-U36)*AO36</f>
        <v>3.3444982485797886E-2</v>
      </c>
      <c r="AQ36">
        <f>(P36+273.15)</f>
        <v>300.83357658386228</v>
      </c>
      <c r="AR36">
        <f>(O36+273.15)</f>
        <v>303.01955261230466</v>
      </c>
      <c r="AS36">
        <f>(Y36*AK36+Z36*AL36)*AM36</f>
        <v>79.844358566901974</v>
      </c>
      <c r="AT36">
        <f>((AS36+0.00000010773*(AR36^4-AQ36^4))-AP36*44100)/(L36*0.92*2*29.3+0.00000043092*AQ36^3)</f>
        <v>-10.771130551005552</v>
      </c>
      <c r="AU36">
        <f>0.61365*EXP(17.502*J36/(240.97+J36))</f>
        <v>3.7253992969520717</v>
      </c>
      <c r="AV36">
        <f>AU36*1000/AA36</f>
        <v>42.328589244495994</v>
      </c>
      <c r="AW36">
        <f>(AV36-U36)</f>
        <v>8.5768230396620098</v>
      </c>
      <c r="AX36">
        <f>IF(D36,P36,(O36+P36)/2)</f>
        <v>28.776564598083496</v>
      </c>
      <c r="AY36">
        <f>0.61365*EXP(17.502*AX36/(240.97+AX36))</f>
        <v>3.970066656361984</v>
      </c>
      <c r="AZ36">
        <f>IF(AW36&lt;&gt;0,(1000-(AV36+U36)/2)/AW36*AP36,0)</f>
        <v>3.7511243101627136</v>
      </c>
      <c r="BA36">
        <f>U36*AA36/1000</f>
        <v>2.9705409118195241</v>
      </c>
      <c r="BB36">
        <f>(AY36-BA36)</f>
        <v>0.9995257445424599</v>
      </c>
      <c r="BC36">
        <f>1/(1.6/F36+1.37/N36)</f>
        <v>2.6823686442261008</v>
      </c>
      <c r="BD36">
        <f>G36*AA36*0.001</f>
        <v>34.473766512394185</v>
      </c>
      <c r="BE36">
        <f>G36/S36</f>
        <v>0.99339083377662207</v>
      </c>
      <c r="BF36">
        <f>(1-AP36*AA36/AU36/F36)*100</f>
        <v>97.395670462958563</v>
      </c>
      <c r="BG36">
        <f>(S36-E36/(N36/1.35))</f>
        <v>396.24332858362413</v>
      </c>
      <c r="BH36">
        <f>E36*BF36/100/BG36</f>
        <v>-1.512535364769632E-2</v>
      </c>
    </row>
    <row r="37" spans="1:60" x14ac:dyDescent="0.35">
      <c r="A37" s="1" t="s">
        <v>9</v>
      </c>
      <c r="B37" s="1" t="s">
        <v>1273</v>
      </c>
      <c r="K37" s="1">
        <v>2.72</v>
      </c>
    </row>
    <row r="38" spans="1:60" x14ac:dyDescent="0.35">
      <c r="A38" s="1" t="s">
        <v>9</v>
      </c>
      <c r="B38" s="1" t="s">
        <v>1272</v>
      </c>
      <c r="K38" s="1">
        <v>2.72</v>
      </c>
    </row>
    <row r="39" spans="1:60" x14ac:dyDescent="0.35">
      <c r="A39" s="1">
        <v>8</v>
      </c>
      <c r="B39" s="1" t="s">
        <v>1271</v>
      </c>
      <c r="C39" s="1">
        <v>1848.0000087842345</v>
      </c>
      <c r="D39" s="1">
        <v>0</v>
      </c>
      <c r="E39">
        <f>(R39-S39*(1000-T39)/(1000-U39))*AO39</f>
        <v>-5.1132851249891687</v>
      </c>
      <c r="F39">
        <f>IF(AZ39&lt;&gt;0,1/(1/AZ39-1/N39),0)</f>
        <v>23.866388701845359</v>
      </c>
      <c r="G39">
        <f>((BC39-AP39/2)*S39-E39)/(BC39+AP39/2)</f>
        <v>389.56184479789249</v>
      </c>
      <c r="H39">
        <f>AP39*1000</f>
        <v>33.446171738532563</v>
      </c>
      <c r="I39">
        <f>(AU39-BA39)</f>
        <v>0.77983560843132604</v>
      </c>
      <c r="J39">
        <f>(P39+AT39*D39)</f>
        <v>27.908319473266602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29.943016052246094</v>
      </c>
      <c r="P39" s="1">
        <v>27.908319473266602</v>
      </c>
      <c r="Q39" s="1">
        <v>30.059867858886719</v>
      </c>
      <c r="R39" s="1">
        <v>399.90975952148438</v>
      </c>
      <c r="S39" s="1">
        <v>392.64617919921875</v>
      </c>
      <c r="T39" s="1">
        <v>4.764348030090332</v>
      </c>
      <c r="U39" s="1">
        <v>34.028045654296875</v>
      </c>
      <c r="V39" s="1">
        <v>9.8740692138671875</v>
      </c>
      <c r="W39" s="1">
        <v>70.522819519042969</v>
      </c>
      <c r="X39" s="1">
        <v>300.2967529296875</v>
      </c>
      <c r="Y39" s="1">
        <v>749.51953125</v>
      </c>
      <c r="Z39" s="1">
        <v>0.32470414042472839</v>
      </c>
      <c r="AA39" s="1">
        <v>88.00885009765625</v>
      </c>
      <c r="AB39" s="1">
        <v>-3.258176326751709</v>
      </c>
      <c r="AC39" s="1">
        <v>1.1676687002182007</v>
      </c>
      <c r="AD39" s="1">
        <v>7.0512734353542328E-2</v>
      </c>
      <c r="AE39" s="1">
        <v>1.1299673467874527E-2</v>
      </c>
      <c r="AF39" s="1">
        <v>2.4413466453552246E-2</v>
      </c>
      <c r="AG39" s="1">
        <v>8.0076074227690697E-3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1.1040321798885566</v>
      </c>
      <c r="AP39">
        <f>(U39-T39)/(1000-U39)*AO39</f>
        <v>3.3446171738532565E-2</v>
      </c>
      <c r="AQ39">
        <f>(P39+273.15)</f>
        <v>301.05831947326658</v>
      </c>
      <c r="AR39">
        <f>(O39+273.15)</f>
        <v>303.09301605224607</v>
      </c>
      <c r="AS39">
        <f>(Y39*AK39+Z39*AL39)*AM39</f>
        <v>119.92312231950928</v>
      </c>
      <c r="AT39">
        <f>((AS39+0.00000010773*(AR39^4-AQ39^4))-AP39*44100)/(L39*0.92*2*29.3+0.00000043092*AQ39^3)</f>
        <v>-10.467910710727846</v>
      </c>
      <c r="AU39">
        <f>0.61365*EXP(17.502*J39/(240.97+J39))</f>
        <v>3.7746047775365428</v>
      </c>
      <c r="AV39">
        <f>AU39*1000/AA39</f>
        <v>42.88892279978856</v>
      </c>
      <c r="AW39">
        <f>(AV39-U39)</f>
        <v>8.8608771454916848</v>
      </c>
      <c r="AX39">
        <f>IF(D39,P39,(O39+P39)/2)</f>
        <v>28.925667762756348</v>
      </c>
      <c r="AY39">
        <f>0.61365*EXP(17.502*AX39/(240.97+AX39))</f>
        <v>4.0045064412502605</v>
      </c>
      <c r="AZ39">
        <f>IF(AW39&lt;&gt;0,(1000-(AV39+U39)/2)/AW39*AP39,0)</f>
        <v>3.6294242818425531</v>
      </c>
      <c r="BA39">
        <f>U39*AA39/1000</f>
        <v>2.9947691691052167</v>
      </c>
      <c r="BB39">
        <f>(AY39-BA39)</f>
        <v>1.0097372721450437</v>
      </c>
      <c r="BC39">
        <f>1/(1.6/F39+1.37/N39)</f>
        <v>2.5832629641317326</v>
      </c>
      <c r="BD39">
        <f>G39*AA39*0.001</f>
        <v>34.284890002584149</v>
      </c>
      <c r="BE39">
        <f>G39/S39</f>
        <v>0.99214474872105829</v>
      </c>
      <c r="BF39">
        <f>(1-AP39*AA39/AU39/F39)*100</f>
        <v>96.732507741479054</v>
      </c>
      <c r="BG39">
        <f>(S39-E39/(N39/1.35))</f>
        <v>394.2588833250133</v>
      </c>
      <c r="BH39">
        <f>E39*BF39/100/BG39</f>
        <v>-1.2545586513256981E-2</v>
      </c>
    </row>
    <row r="40" spans="1:60" x14ac:dyDescent="0.35">
      <c r="A40" s="1" t="s">
        <v>9</v>
      </c>
      <c r="B40" s="1" t="s">
        <v>1270</v>
      </c>
      <c r="K40" s="1">
        <v>2.72</v>
      </c>
    </row>
    <row r="41" spans="1:60" x14ac:dyDescent="0.35">
      <c r="A41" s="1" t="s">
        <v>9</v>
      </c>
      <c r="B41" s="1" t="s">
        <v>1269</v>
      </c>
      <c r="K41" s="1">
        <v>2.72</v>
      </c>
    </row>
    <row r="42" spans="1:60" x14ac:dyDescent="0.35">
      <c r="A42" s="1">
        <v>9</v>
      </c>
      <c r="B42" s="1" t="s">
        <v>1268</v>
      </c>
      <c r="C42" s="1">
        <v>2052.0000087842345</v>
      </c>
      <c r="D42" s="1">
        <v>0</v>
      </c>
      <c r="E42">
        <f>(R42-S42*(1000-T42)/(1000-U42))*AO42</f>
        <v>-4.1342468056158124</v>
      </c>
      <c r="F42">
        <f>IF(AZ42&lt;&gt;0,1/(1/AZ42-1/N42),0)</f>
        <v>19.807169734831017</v>
      </c>
      <c r="G42">
        <f>((BC42-AP42/2)*S42-E42)/(BC42+AP42/2)</f>
        <v>388.24420305089694</v>
      </c>
      <c r="H42">
        <f>AP42*1000</f>
        <v>33.401701016215334</v>
      </c>
      <c r="I42">
        <f>(AU42-BA42)</f>
        <v>0.80272652846949777</v>
      </c>
      <c r="J42">
        <f>(P42+AT42*D42)</f>
        <v>28.104862213134766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30.032463073730469</v>
      </c>
      <c r="P42" s="1">
        <v>28.104862213134766</v>
      </c>
      <c r="Q42" s="1">
        <v>30.134553909301758</v>
      </c>
      <c r="R42" s="1">
        <v>399.91873168945313</v>
      </c>
      <c r="S42" s="1">
        <v>391.80905151367188</v>
      </c>
      <c r="T42" s="1">
        <v>5.0444755554199219</v>
      </c>
      <c r="U42" s="1">
        <v>34.263782501220703</v>
      </c>
      <c r="V42" s="1">
        <v>10.400557518005371</v>
      </c>
      <c r="W42" s="1">
        <v>70.64410400390625</v>
      </c>
      <c r="X42" s="1">
        <v>300.27978515625</v>
      </c>
      <c r="Y42" s="1">
        <v>1000.3115234375</v>
      </c>
      <c r="Z42" s="1">
        <v>0.27211633324623108</v>
      </c>
      <c r="AA42" s="1">
        <v>88.004684448242188</v>
      </c>
      <c r="AB42" s="1">
        <v>-3.1278433799743652</v>
      </c>
      <c r="AC42" s="1">
        <v>1.175754189491272</v>
      </c>
      <c r="AD42" s="1">
        <v>0.10521414875984192</v>
      </c>
      <c r="AE42" s="1">
        <v>8.8068768382072449E-3</v>
      </c>
      <c r="AF42" s="1">
        <v>4.882543534040451E-2</v>
      </c>
      <c r="AG42" s="1">
        <v>3.6141308955848217E-3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1.1039697983685659</v>
      </c>
      <c r="AP42">
        <f>(U42-T42)/(1000-U42)*AO42</f>
        <v>3.3401701016215334E-2</v>
      </c>
      <c r="AQ42">
        <f>(P42+273.15)</f>
        <v>301.25486221313474</v>
      </c>
      <c r="AR42">
        <f>(O42+273.15)</f>
        <v>303.18246307373045</v>
      </c>
      <c r="AS42">
        <f>(Y42*AK42+Z42*AL42)*AM42</f>
        <v>160.04984017260722</v>
      </c>
      <c r="AT42">
        <f>((AS42+0.00000010773*(AR42^4-AQ42^4))-AP42*44100)/(L42*0.92*2*29.3+0.00000043092*AQ42^3)</f>
        <v>-10.144784782938624</v>
      </c>
      <c r="AU42">
        <f>0.61365*EXP(17.502*J42/(240.97+J42))</f>
        <v>3.8180998954926282</v>
      </c>
      <c r="AV42">
        <f>AU42*1000/AA42</f>
        <v>43.38518931612272</v>
      </c>
      <c r="AW42">
        <f>(AV42-U42)</f>
        <v>9.1214068149020164</v>
      </c>
      <c r="AX42">
        <f>IF(D42,P42,(O42+P42)/2)</f>
        <v>29.068662643432617</v>
      </c>
      <c r="AY42">
        <f>0.61365*EXP(17.502*AX42/(240.97+AX42))</f>
        <v>4.0377797765409387</v>
      </c>
      <c r="AZ42">
        <f>IF(AW42&lt;&gt;0,(1000-(AV42+U42)/2)/AW42*AP42,0)</f>
        <v>3.5197308701695582</v>
      </c>
      <c r="BA42">
        <f>U42*AA42/1000</f>
        <v>3.0153733670231304</v>
      </c>
      <c r="BB42">
        <f>(AY42-BA42)</f>
        <v>1.0224064095178083</v>
      </c>
      <c r="BC42">
        <f>1/(1.6/F42+1.37/N42)</f>
        <v>2.494722028186092</v>
      </c>
      <c r="BD42">
        <f>G42*AA42*0.001</f>
        <v>34.167308578353456</v>
      </c>
      <c r="BE42">
        <f>G42/S42</f>
        <v>0.99090156684996711</v>
      </c>
      <c r="BF42">
        <f>(1-AP42*AA42/AU42/F42)*100</f>
        <v>96.113088394850593</v>
      </c>
      <c r="BG42">
        <f>(S42-E42/(N42/1.35))</f>
        <v>393.11297193224698</v>
      </c>
      <c r="BH42">
        <f>E42*BF42/100/BG42</f>
        <v>-1.0107914443046297E-2</v>
      </c>
    </row>
    <row r="43" spans="1:60" x14ac:dyDescent="0.35">
      <c r="A43" s="1" t="s">
        <v>9</v>
      </c>
      <c r="B43" s="1" t="s">
        <v>1267</v>
      </c>
      <c r="K43" s="1">
        <v>2.72</v>
      </c>
    </row>
    <row r="44" spans="1:60" x14ac:dyDescent="0.35">
      <c r="A44" s="1" t="s">
        <v>9</v>
      </c>
      <c r="B44" s="1" t="s">
        <v>1266</v>
      </c>
      <c r="K44" s="1">
        <v>2.72</v>
      </c>
    </row>
    <row r="45" spans="1:60" x14ac:dyDescent="0.35">
      <c r="A45" s="1">
        <v>10</v>
      </c>
      <c r="B45" s="1" t="s">
        <v>1265</v>
      </c>
      <c r="C45" s="1">
        <v>2256.0000087842345</v>
      </c>
      <c r="D45" s="1">
        <v>0</v>
      </c>
      <c r="E45">
        <f>(R45-S45*(1000-T45)/(1000-U45))*AO45</f>
        <v>-3.1291565245089576</v>
      </c>
      <c r="F45">
        <f>IF(AZ45&lt;&gt;0,1/(1/AZ45-1/N45),0)</f>
        <v>14.90473254001302</v>
      </c>
      <c r="G45">
        <f>((BC45-AP45/2)*S45-E45)/(BC45+AP45/2)</f>
        <v>386.83784718358544</v>
      </c>
      <c r="H45">
        <f>AP45*1000</f>
        <v>33.17305258087994</v>
      </c>
      <c r="I45">
        <f>(AU45-BA45)</f>
        <v>0.84352453695052176</v>
      </c>
      <c r="J45">
        <f>(P45+AT45*D45)</f>
        <v>28.313177108764648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30.134269714355469</v>
      </c>
      <c r="P45" s="1">
        <v>28.313177108764648</v>
      </c>
      <c r="Q45" s="1">
        <v>30.214872360229492</v>
      </c>
      <c r="R45" s="1">
        <v>399.92959594726563</v>
      </c>
      <c r="S45" s="1">
        <v>391.01486206054688</v>
      </c>
      <c r="T45" s="1">
        <v>5.3150544166564941</v>
      </c>
      <c r="U45" s="1">
        <v>34.331130981445313</v>
      </c>
      <c r="V45" s="1">
        <v>10.894041061401367</v>
      </c>
      <c r="W45" s="1">
        <v>70.367057800292969</v>
      </c>
      <c r="X45" s="1">
        <v>300.29208374023438</v>
      </c>
      <c r="Y45" s="1">
        <v>1249.9002685546875</v>
      </c>
      <c r="Z45" s="1">
        <v>0.19322012364864349</v>
      </c>
      <c r="AA45" s="1">
        <v>88.000373840332031</v>
      </c>
      <c r="AB45" s="1">
        <v>-3.0873496532440186</v>
      </c>
      <c r="AC45" s="1">
        <v>1.1688028573989868</v>
      </c>
      <c r="AD45" s="1">
        <v>5.6498169898986816E-2</v>
      </c>
      <c r="AE45" s="1">
        <v>8.9454874396324158E-3</v>
      </c>
      <c r="AF45" s="1">
        <v>4.1139297187328339E-2</v>
      </c>
      <c r="AG45" s="1">
        <v>3.6859908141195774E-3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1.1040150137508615</v>
      </c>
      <c r="AP45">
        <f>(U45-T45)/(1000-U45)*AO45</f>
        <v>3.3173052580879943E-2</v>
      </c>
      <c r="AQ45">
        <f>(P45+273.15)</f>
        <v>301.46317710876463</v>
      </c>
      <c r="AR45">
        <f>(O45+273.15)</f>
        <v>303.28426971435545</v>
      </c>
      <c r="AS45">
        <f>(Y45*AK45+Z45*AL45)*AM45</f>
        <v>199.98403849875831</v>
      </c>
      <c r="AT45">
        <f>((AS45+0.00000010773*(AR45^4-AQ45^4))-AP45*44100)/(L45*0.92*2*29.3+0.00000043092*AQ45^3)</f>
        <v>-9.7592726073465705</v>
      </c>
      <c r="AU45">
        <f>0.61365*EXP(17.502*J45/(240.97+J45))</f>
        <v>3.8646768976791144</v>
      </c>
      <c r="AV45">
        <f>AU45*1000/AA45</f>
        <v>43.916596362319872</v>
      </c>
      <c r="AW45">
        <f>(AV45-U45)</f>
        <v>9.5854653808745596</v>
      </c>
      <c r="AX45">
        <f>IF(D45,P45,(O45+P45)/2)</f>
        <v>29.223723411560059</v>
      </c>
      <c r="AY45">
        <f>0.61365*EXP(17.502*AX45/(240.97+AX45))</f>
        <v>4.0741329013451688</v>
      </c>
      <c r="AZ45">
        <f>IF(AW45&lt;&gt;0,(1000-(AV45+U45)/2)/AW45*AP45,0)</f>
        <v>3.3253674524477987</v>
      </c>
      <c r="BA45">
        <f>U45*AA45/1000</f>
        <v>3.0211523607285926</v>
      </c>
      <c r="BB45">
        <f>(AY45-BA45)</f>
        <v>1.0529805406165762</v>
      </c>
      <c r="BC45">
        <f>1/(1.6/F45+1.37/N45)</f>
        <v>2.3396416281303649</v>
      </c>
      <c r="BD45">
        <f>G45*AA45*0.001</f>
        <v>34.041875167744749</v>
      </c>
      <c r="BE45">
        <f>G45/S45</f>
        <v>0.98931750354718062</v>
      </c>
      <c r="BF45">
        <f>(1-AP45*AA45/AU45/F45)*100</f>
        <v>94.932047030471125</v>
      </c>
      <c r="BG45">
        <f>(S45-E45/(N45/1.35))</f>
        <v>392.00178211565395</v>
      </c>
      <c r="BH45">
        <f>E45*BF45/100/BG45</f>
        <v>-7.5779562211976854E-3</v>
      </c>
    </row>
    <row r="46" spans="1:60" x14ac:dyDescent="0.35">
      <c r="A46" s="1" t="s">
        <v>9</v>
      </c>
      <c r="B46" s="1" t="s">
        <v>1264</v>
      </c>
      <c r="K46" s="1">
        <v>2.72</v>
      </c>
    </row>
    <row r="47" spans="1:60" x14ac:dyDescent="0.35">
      <c r="A47" s="1" t="s">
        <v>9</v>
      </c>
      <c r="B47" s="1" t="s">
        <v>1263</v>
      </c>
      <c r="K47" s="1">
        <v>2.72</v>
      </c>
    </row>
    <row r="48" spans="1:60" x14ac:dyDescent="0.35">
      <c r="A48" s="1">
        <v>11</v>
      </c>
      <c r="B48" s="1" t="s">
        <v>1262</v>
      </c>
      <c r="C48" s="1">
        <v>2459.0000087842345</v>
      </c>
      <c r="D48" s="1">
        <v>0</v>
      </c>
      <c r="E48">
        <f>(R48-S48*(1000-T48)/(1000-U48))*AO48</f>
        <v>-2.3924975111940445</v>
      </c>
      <c r="F48">
        <f>IF(AZ48&lt;&gt;0,1/(1/AZ48-1/N48),0)</f>
        <v>12.191934576906295</v>
      </c>
      <c r="G48">
        <f>((BC48-AP48/2)*S48-E48)/(BC48+AP48/2)</f>
        <v>385.88400817542777</v>
      </c>
      <c r="H48">
        <f>AP48*1000</f>
        <v>33.061565067392223</v>
      </c>
      <c r="I48">
        <f>(AU48-BA48)</f>
        <v>0.88202102386385883</v>
      </c>
      <c r="J48">
        <f>(P48+AT48*D48)</f>
        <v>28.546262741088867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30.254352569580078</v>
      </c>
      <c r="P48" s="1">
        <v>28.546262741088867</v>
      </c>
      <c r="Q48" s="1">
        <v>30.313259124755859</v>
      </c>
      <c r="R48" s="1">
        <v>400.12686157226563</v>
      </c>
      <c r="S48" s="1">
        <v>390.59710693359375</v>
      </c>
      <c r="T48" s="1">
        <v>5.5816459655761719</v>
      </c>
      <c r="U48" s="1">
        <v>34.494590759277344</v>
      </c>
      <c r="V48" s="1">
        <v>11.36126708984375</v>
      </c>
      <c r="W48" s="1">
        <v>70.212669372558594</v>
      </c>
      <c r="X48" s="1">
        <v>300.299560546875</v>
      </c>
      <c r="Y48" s="1">
        <v>1600.8594970703125</v>
      </c>
      <c r="Z48" s="1">
        <v>0.33728680014610291</v>
      </c>
      <c r="AA48" s="1">
        <v>87.995193481445313</v>
      </c>
      <c r="AB48" s="1">
        <v>-2.9939506053924561</v>
      </c>
      <c r="AC48" s="1">
        <v>1.1848182678222656</v>
      </c>
      <c r="AD48" s="1">
        <v>4.3245911598205566E-2</v>
      </c>
      <c r="AE48" s="1">
        <v>5.5267792195081711E-3</v>
      </c>
      <c r="AF48" s="1">
        <v>3.6001663655042648E-2</v>
      </c>
      <c r="AG48" s="1">
        <v>4.656253382563591E-3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1.1040425020105695</v>
      </c>
      <c r="AP48">
        <f>(U48-T48)/(1000-U48)*AO48</f>
        <v>3.3061565067392225E-2</v>
      </c>
      <c r="AQ48">
        <f>(P48+273.15)</f>
        <v>301.69626274108884</v>
      </c>
      <c r="AR48">
        <f>(O48+273.15)</f>
        <v>303.40435256958006</v>
      </c>
      <c r="AS48">
        <f>(Y48*AK48+Z48*AL48)*AM48</f>
        <v>256.1375138061303</v>
      </c>
      <c r="AT48">
        <f>((AS48+0.00000010773*(AR48^4-AQ48^4))-AP48*44100)/(L48*0.92*2*29.3+0.00000043092*AQ48^3)</f>
        <v>-9.2874160031605228</v>
      </c>
      <c r="AU48">
        <f>0.61365*EXP(17.502*J48/(240.97+J48))</f>
        <v>3.9173792117897444</v>
      </c>
      <c r="AV48">
        <f>AU48*1000/AA48</f>
        <v>44.518104419143796</v>
      </c>
      <c r="AW48">
        <f>(AV48-U48)</f>
        <v>10.023513659866452</v>
      </c>
      <c r="AX48">
        <f>IF(D48,P48,(O48+P48)/2)</f>
        <v>29.400307655334473</v>
      </c>
      <c r="AY48">
        <f>0.61365*EXP(17.502*AX48/(240.97+AX48))</f>
        <v>4.1158793126903213</v>
      </c>
      <c r="AZ48">
        <f>IF(AW48&lt;&gt;0,(1000-(AV48+U48)/2)/AW48*AP48,0)</f>
        <v>3.168092992494572</v>
      </c>
      <c r="BA48">
        <f>U48*AA48/1000</f>
        <v>3.0353581879258855</v>
      </c>
      <c r="BB48">
        <f>(AY48-BA48)</f>
        <v>1.0805211247644357</v>
      </c>
      <c r="BC48">
        <f>1/(1.6/F48+1.37/N48)</f>
        <v>2.2158124580140859</v>
      </c>
      <c r="BD48">
        <f>G48*AA48*0.001</f>
        <v>33.95593796079239</v>
      </c>
      <c r="BE48">
        <f>G48/S48</f>
        <v>0.98793360556311727</v>
      </c>
      <c r="BF48">
        <f>(1-AP48*AA48/AU48/F48)*100</f>
        <v>93.908642049183882</v>
      </c>
      <c r="BG48">
        <f>(S48-E48/(N48/1.35))</f>
        <v>391.35168848203892</v>
      </c>
      <c r="BH48">
        <f>E48*BF48/100/BG48</f>
        <v>-5.7410303569597693E-3</v>
      </c>
    </row>
    <row r="49" spans="1:60" x14ac:dyDescent="0.35">
      <c r="A49" s="1" t="s">
        <v>9</v>
      </c>
      <c r="B49" s="1" t="s">
        <v>1261</v>
      </c>
      <c r="K49" s="1">
        <v>2.72</v>
      </c>
    </row>
    <row r="50" spans="1:60" x14ac:dyDescent="0.35">
      <c r="A50" s="1" t="s">
        <v>9</v>
      </c>
      <c r="B50" s="1" t="s">
        <v>1256</v>
      </c>
      <c r="K50" s="1">
        <v>2.72</v>
      </c>
    </row>
    <row r="51" spans="1:60" x14ac:dyDescent="0.35">
      <c r="A51" s="1">
        <v>12</v>
      </c>
      <c r="B51" s="1" t="s">
        <v>1260</v>
      </c>
      <c r="C51" s="1">
        <v>2663.0000087842345</v>
      </c>
      <c r="D51" s="1">
        <v>0</v>
      </c>
      <c r="E51">
        <f>(R51-S51*(1000-T51)/(1000-U51))*AO51</f>
        <v>-1.9089016763557121</v>
      </c>
      <c r="F51">
        <f>IF(AZ51&lt;&gt;0,1/(1/AZ51-1/N51),0)</f>
        <v>10.484127421846326</v>
      </c>
      <c r="G51">
        <f>((BC51-AP51/2)*S51-E51)/(BC51+AP51/2)</f>
        <v>384.81338054950572</v>
      </c>
      <c r="H51">
        <f>AP51*1000</f>
        <v>33.067436967843932</v>
      </c>
      <c r="I51">
        <f>(AU51-BA51)</f>
        <v>0.91900012830379563</v>
      </c>
      <c r="J51">
        <f>(P51+AT51*D51)</f>
        <v>28.807968139648438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30.389560699462891</v>
      </c>
      <c r="P51" s="1">
        <v>28.807968139648438</v>
      </c>
      <c r="Q51" s="1">
        <v>30.422388076782227</v>
      </c>
      <c r="R51" s="1">
        <v>399.91793823242188</v>
      </c>
      <c r="S51" s="1">
        <v>389.96609497070313</v>
      </c>
      <c r="T51" s="1">
        <v>5.8449816703796387</v>
      </c>
      <c r="U51" s="1">
        <v>34.757759094238281</v>
      </c>
      <c r="V51" s="1">
        <v>11.804617881774902</v>
      </c>
      <c r="W51" s="1">
        <v>70.19732666015625</v>
      </c>
      <c r="X51" s="1">
        <v>300.27276611328125</v>
      </c>
      <c r="Y51" s="1">
        <v>2000.564208984375</v>
      </c>
      <c r="Z51" s="1">
        <v>0.25495702028274536</v>
      </c>
      <c r="AA51" s="1">
        <v>87.988945007324219</v>
      </c>
      <c r="AB51" s="1">
        <v>-2.8832099437713623</v>
      </c>
      <c r="AC51" s="1">
        <v>1.207660436630249</v>
      </c>
      <c r="AD51" s="1">
        <v>0.11150491982698441</v>
      </c>
      <c r="AE51" s="1">
        <v>8.5041932761669159E-3</v>
      </c>
      <c r="AF51" s="1">
        <v>2.5307705625891685E-2</v>
      </c>
      <c r="AG51" s="1">
        <v>3.2215986866503954E-3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1.1039439930635337</v>
      </c>
      <c r="AP51">
        <f>(U51-T51)/(1000-U51)*AO51</f>
        <v>3.3067436967843929E-2</v>
      </c>
      <c r="AQ51">
        <f>(P51+273.15)</f>
        <v>301.95796813964841</v>
      </c>
      <c r="AR51">
        <f>(O51+273.15)</f>
        <v>303.53956069946287</v>
      </c>
      <c r="AS51">
        <f>(Y51*AK51+Z51*AL51)*AM51</f>
        <v>320.09026628292486</v>
      </c>
      <c r="AT51">
        <f>((AS51+0.00000010773*(AR51^4-AQ51^4))-AP51*44100)/(L51*0.92*2*29.3+0.00000043092*AQ51^3)</f>
        <v>-8.7961789753289494</v>
      </c>
      <c r="AU51">
        <f>0.61365*EXP(17.502*J51/(240.97+J51))</f>
        <v>3.9772986818245508</v>
      </c>
      <c r="AV51">
        <f>AU51*1000/AA51</f>
        <v>45.202254459278713</v>
      </c>
      <c r="AW51">
        <f>(AV51-U51)</f>
        <v>10.444495365040432</v>
      </c>
      <c r="AX51">
        <f>IF(D51,P51,(O51+P51)/2)</f>
        <v>29.598764419555664</v>
      </c>
      <c r="AY51">
        <f>0.61365*EXP(17.502*AX51/(240.97+AX51))</f>
        <v>4.1632412417331173</v>
      </c>
      <c r="AZ51">
        <f>IF(AW51&lt;&gt;0,(1000-(AV51+U51)/2)/AW51*AP51,0)</f>
        <v>3.0394384318496566</v>
      </c>
      <c r="BA51">
        <f>U51*AA51/1000</f>
        <v>3.0582985535207552</v>
      </c>
      <c r="BB51">
        <f>(AY51-BA51)</f>
        <v>1.1049426882123621</v>
      </c>
      <c r="BC51">
        <f>1/(1.6/F51+1.37/N51)</f>
        <v>2.1156002774326019</v>
      </c>
      <c r="BD51">
        <f>G51*AA51*0.001</f>
        <v>33.859323379252984</v>
      </c>
      <c r="BE51">
        <f>G51/S51</f>
        <v>0.98678676303491331</v>
      </c>
      <c r="BF51">
        <f>(1-AP51*AA51/AU51/F51)*100</f>
        <v>93.022366603046606</v>
      </c>
      <c r="BG51">
        <f>(S51-E51/(N51/1.35))</f>
        <v>390.56815285207375</v>
      </c>
      <c r="BH51">
        <f>E51*BF51/100/BG51</f>
        <v>-4.5464677611434809E-3</v>
      </c>
    </row>
    <row r="52" spans="1:60" x14ac:dyDescent="0.35">
      <c r="A52" s="1" t="s">
        <v>9</v>
      </c>
      <c r="B52" s="1" t="s">
        <v>1259</v>
      </c>
    </row>
    <row r="53" spans="1:60" x14ac:dyDescent="0.35">
      <c r="A53" s="1" t="s">
        <v>9</v>
      </c>
      <c r="B53" s="1" t="s">
        <v>1258</v>
      </c>
    </row>
    <row r="54" spans="1:60" x14ac:dyDescent="0.35">
      <c r="A54" s="1" t="s">
        <v>9</v>
      </c>
      <c r="B54" s="1" t="s">
        <v>1257</v>
      </c>
    </row>
    <row r="55" spans="1:60" x14ac:dyDescent="0.35">
      <c r="A55" s="1" t="s">
        <v>9</v>
      </c>
      <c r="B55" s="1" t="s">
        <v>1256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55"/>
  <sheetViews>
    <sheetView topLeftCell="A12" zoomScale="5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298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291</v>
      </c>
    </row>
    <row r="12" spans="1:60" x14ac:dyDescent="0.35">
      <c r="A12" s="1" t="s">
        <v>9</v>
      </c>
      <c r="B12" s="1" t="s">
        <v>290</v>
      </c>
    </row>
    <row r="13" spans="1:60" x14ac:dyDescent="0.35">
      <c r="A13" s="1" t="s">
        <v>9</v>
      </c>
      <c r="B13" s="1" t="s">
        <v>289</v>
      </c>
    </row>
    <row r="14" spans="1:60" x14ac:dyDescent="0.35">
      <c r="A14" s="1" t="s">
        <v>9</v>
      </c>
      <c r="B14" s="1" t="s">
        <v>288</v>
      </c>
    </row>
    <row r="15" spans="1:60" x14ac:dyDescent="0.35">
      <c r="A15" s="1" t="s">
        <v>9</v>
      </c>
      <c r="B15" s="1" t="s">
        <v>287</v>
      </c>
    </row>
    <row r="16" spans="1:60" x14ac:dyDescent="0.35">
      <c r="A16" s="1" t="s">
        <v>9</v>
      </c>
      <c r="B16" s="1" t="s">
        <v>286</v>
      </c>
    </row>
    <row r="17" spans="1:60" x14ac:dyDescent="0.35">
      <c r="A17" s="1" t="s">
        <v>9</v>
      </c>
      <c r="B17" s="1" t="s">
        <v>285</v>
      </c>
    </row>
    <row r="18" spans="1:60" x14ac:dyDescent="0.35">
      <c r="A18" s="1">
        <v>1</v>
      </c>
      <c r="B18" s="1" t="s">
        <v>284</v>
      </c>
      <c r="C18" s="1">
        <v>283.00000623613596</v>
      </c>
      <c r="D18" s="1">
        <v>0</v>
      </c>
      <c r="E18">
        <f>(R18-S18*(1000-T18)/(1000-U18))*AO18</f>
        <v>-8.3109381759884684</v>
      </c>
      <c r="F18">
        <f>IF(AZ18&lt;&gt;0,1/(1/AZ18-1/N18),0)</f>
        <v>-91.216865429748353</v>
      </c>
      <c r="G18">
        <f>((BC18-AP18/2)*S18-E18)/(BC18+AP18/2)</f>
        <v>393.42876114858433</v>
      </c>
      <c r="H18">
        <f>AP18*1000</f>
        <v>34.545799540951066</v>
      </c>
      <c r="I18">
        <f>(AU18-BA18)</f>
        <v>0.64935992196742198</v>
      </c>
      <c r="J18">
        <f>(P18+AT18*D18)</f>
        <v>28.397073745727539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30.294248580932617</v>
      </c>
      <c r="P18" s="1">
        <v>28.397073745727539</v>
      </c>
      <c r="Q18" s="1">
        <v>30.408884048461914</v>
      </c>
      <c r="R18" s="1">
        <v>399.86782836914063</v>
      </c>
      <c r="S18" s="1">
        <v>395.03460693359375</v>
      </c>
      <c r="T18" s="1">
        <v>6.6201901435852051</v>
      </c>
      <c r="U18" s="1">
        <v>36.761512756347656</v>
      </c>
      <c r="V18" s="1">
        <v>13.441826820373535</v>
      </c>
      <c r="W18" s="1">
        <v>74.641647338867188</v>
      </c>
      <c r="X18" s="1">
        <v>300.28640747070313</v>
      </c>
      <c r="Y18" s="1">
        <v>0.16830006241798401</v>
      </c>
      <c r="Z18" s="1">
        <v>0.14062963426113129</v>
      </c>
      <c r="AA18" s="1">
        <v>87.978286743164063</v>
      </c>
      <c r="AB18" s="1">
        <v>-3.0233709812164307</v>
      </c>
      <c r="AC18" s="1">
        <v>1.2081172466278076</v>
      </c>
      <c r="AD18" s="1">
        <v>0.11745665967464447</v>
      </c>
      <c r="AE18" s="1">
        <v>3.6166429053992033E-3</v>
      </c>
      <c r="AF18" s="1">
        <v>6.8425513803958893E-2</v>
      </c>
      <c r="AG18" s="1">
        <v>1.571366935968399E-2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1.1039941451128787</v>
      </c>
      <c r="AP18">
        <f>(U18-T18)/(1000-U18)*AO18</f>
        <v>3.4545799540951064E-2</v>
      </c>
      <c r="AQ18">
        <f>(P18+273.15)</f>
        <v>301.54707374572752</v>
      </c>
      <c r="AR18">
        <f>(O18+273.15)</f>
        <v>303.44424858093259</v>
      </c>
      <c r="AS18">
        <f>(Y18*AK18+Z18*AL18)*AM18</f>
        <v>2.6928009384989515E-2</v>
      </c>
      <c r="AT18">
        <f>((AS18+0.00000010773*(AR18^4-AQ18^4))-AP18*44100)/(L18*0.92*2*29.3+0.00000043092*AQ18^3)</f>
        <v>-11.799144711990639</v>
      </c>
      <c r="AU18">
        <f>0.61365*EXP(17.502*J18/(240.97+J18))</f>
        <v>3.8835748323578594</v>
      </c>
      <c r="AV18">
        <f>AU18*1000/AA18</f>
        <v>44.142423956211154</v>
      </c>
      <c r="AW18">
        <f>(AV18-U18)</f>
        <v>7.3809111998634975</v>
      </c>
      <c r="AX18">
        <f>IF(D18,P18,(O18+P18)/2)</f>
        <v>29.345661163330078</v>
      </c>
      <c r="AY18">
        <f>0.61365*EXP(17.502*AX18/(240.97+AX18))</f>
        <v>4.1029206317923252</v>
      </c>
      <c r="AZ18">
        <f>IF(AW18&lt;&gt;0,(1000-(AV18+U18)/2)/AW18*AP18,0)</f>
        <v>4.4910923669818965</v>
      </c>
      <c r="BA18">
        <f>U18*AA18/1000</f>
        <v>3.2342149103904374</v>
      </c>
      <c r="BB18">
        <f>(AY18-BA18)</f>
        <v>0.86870572140188784</v>
      </c>
      <c r="BC18">
        <f>1/(1.6/F18+1.37/N18)</f>
        <v>3.3054920983931413</v>
      </c>
      <c r="BD18">
        <f>G18*AA18*0.001</f>
        <v>34.613188361337954</v>
      </c>
      <c r="BE18">
        <f>G18/S18</f>
        <v>0.99593492378433723</v>
      </c>
      <c r="BF18">
        <f>(1-AP18*AA18/AU18/F18)*100</f>
        <v>100.85795384909576</v>
      </c>
      <c r="BG18">
        <f>(S18-E18/(N18/1.35))</f>
        <v>397.65583457062456</v>
      </c>
      <c r="BH18">
        <f>E18*BF18/100/BG18</f>
        <v>-2.107913794101926E-2</v>
      </c>
    </row>
    <row r="19" spans="1:60" x14ac:dyDescent="0.35">
      <c r="A19" s="1" t="s">
        <v>9</v>
      </c>
      <c r="B19" s="1" t="s">
        <v>283</v>
      </c>
      <c r="K19" s="1">
        <v>2.72</v>
      </c>
    </row>
    <row r="20" spans="1:60" x14ac:dyDescent="0.35">
      <c r="A20" s="1" t="s">
        <v>9</v>
      </c>
      <c r="B20" s="1" t="s">
        <v>282</v>
      </c>
      <c r="K20" s="1">
        <v>2.72</v>
      </c>
    </row>
    <row r="21" spans="1:60" x14ac:dyDescent="0.35">
      <c r="A21" s="1">
        <v>2</v>
      </c>
      <c r="B21" s="1" t="s">
        <v>281</v>
      </c>
      <c r="C21" s="1">
        <v>487.00000623613596</v>
      </c>
      <c r="D21" s="1">
        <v>0</v>
      </c>
      <c r="E21">
        <f>(R21-S21*(1000-T21)/(1000-U21))*AO21</f>
        <v>-7.4139777909907805</v>
      </c>
      <c r="F21">
        <f>IF(AZ21&lt;&gt;0,1/(1/AZ21-1/N21),0)</f>
        <v>45.813365165474742</v>
      </c>
      <c r="G21">
        <f>((BC21-AP21/2)*S21-E21)/(BC21+AP21/2)</f>
        <v>392.74276201285056</v>
      </c>
      <c r="H21">
        <f>AP21*1000</f>
        <v>33.56662196696103</v>
      </c>
      <c r="I21">
        <f>(AU21-BA21)</f>
        <v>0.72392930382809917</v>
      </c>
      <c r="J21">
        <f>(P21+AT21*D21)</f>
        <v>28.50593376159668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30.252529144287109</v>
      </c>
      <c r="P21" s="1">
        <v>28.50593376159668</v>
      </c>
      <c r="Q21" s="1">
        <v>30.4154052734375</v>
      </c>
      <c r="R21" s="1">
        <v>400.0911865234375</v>
      </c>
      <c r="S21" s="1">
        <v>394.80300903320313</v>
      </c>
      <c r="T21" s="1">
        <v>6.8928384780883789</v>
      </c>
      <c r="U21" s="1">
        <v>36.196460723876953</v>
      </c>
      <c r="V21" s="1">
        <v>14.02797794342041</v>
      </c>
      <c r="W21" s="1">
        <v>73.665321350097656</v>
      </c>
      <c r="X21" s="1">
        <v>300.2919921875</v>
      </c>
      <c r="Y21" s="1">
        <v>24.766366958618164</v>
      </c>
      <c r="Z21" s="1">
        <v>0.39216810464859009</v>
      </c>
      <c r="AA21" s="1">
        <v>87.972320556640625</v>
      </c>
      <c r="AB21" s="1">
        <v>-2.9607458114624023</v>
      </c>
      <c r="AC21" s="1">
        <v>1.2094025611877441</v>
      </c>
      <c r="AD21" s="1">
        <v>4.2410429567098618E-2</v>
      </c>
      <c r="AE21" s="1">
        <v>1.6673602163791656E-2</v>
      </c>
      <c r="AF21" s="1">
        <v>2.2673621773719788E-2</v>
      </c>
      <c r="AG21" s="1">
        <v>2.6994263753294945E-3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1.1040146771599262</v>
      </c>
      <c r="AP21">
        <f>(U21-T21)/(1000-U21)*AO21</f>
        <v>3.356662196696103E-2</v>
      </c>
      <c r="AQ21">
        <f>(P21+273.15)</f>
        <v>301.65593376159666</v>
      </c>
      <c r="AR21">
        <f>(O21+273.15)</f>
        <v>303.40252914428709</v>
      </c>
      <c r="AS21">
        <f>(Y21*AK21+Z21*AL21)*AM21</f>
        <v>3.962618624807476</v>
      </c>
      <c r="AT21">
        <f>((AS21+0.00000010773*(AR21^4-AQ21^4))-AP21*44100)/(L21*0.92*2*29.3+0.00000043092*AQ21^3)</f>
        <v>-11.44163013476472</v>
      </c>
      <c r="AU21">
        <f>0.61365*EXP(17.502*J21/(240.97+J21))</f>
        <v>3.9082159496448545</v>
      </c>
      <c r="AV21">
        <f>AU21*1000/AA21</f>
        <v>44.425518446209061</v>
      </c>
      <c r="AW21">
        <f>(AV21-U21)</f>
        <v>8.229057722332108</v>
      </c>
      <c r="AX21">
        <f>IF(D21,P21,(O21+P21)/2)</f>
        <v>29.379231452941895</v>
      </c>
      <c r="AY21">
        <f>0.61365*EXP(17.502*AX21/(240.97+AX21))</f>
        <v>4.1108771538874311</v>
      </c>
      <c r="AZ21">
        <f>IF(AW21&lt;&gt;0,(1000-(AV21+U21)/2)/AW21*AP21,0)</f>
        <v>3.9146059373267468</v>
      </c>
      <c r="BA21">
        <f>U21*AA21/1000</f>
        <v>3.1842866458167554</v>
      </c>
      <c r="BB21">
        <f>(AY21-BA21)</f>
        <v>0.92659050807067578</v>
      </c>
      <c r="BC21">
        <f>1/(1.6/F21+1.37/N21)</f>
        <v>2.816966966032425</v>
      </c>
      <c r="BD21">
        <f>G21*AA21*0.001</f>
        <v>34.550492156094911</v>
      </c>
      <c r="BE21">
        <f>G21/S21</f>
        <v>0.99478158227466984</v>
      </c>
      <c r="BF21">
        <f>(1-AP21*AA21/AU21/F21)*100</f>
        <v>98.350763494528792</v>
      </c>
      <c r="BG21">
        <f>(S21-E21/(N21/1.35))</f>
        <v>397.141339926125</v>
      </c>
      <c r="BH21">
        <f>E21*BF21/100/BG21</f>
        <v>-1.8360475301087045E-2</v>
      </c>
    </row>
    <row r="22" spans="1:60" x14ac:dyDescent="0.35">
      <c r="A22" s="1" t="s">
        <v>9</v>
      </c>
      <c r="B22" s="1" t="s">
        <v>280</v>
      </c>
      <c r="K22" s="1">
        <v>2.72</v>
      </c>
    </row>
    <row r="23" spans="1:60" x14ac:dyDescent="0.35">
      <c r="A23" s="1" t="s">
        <v>9</v>
      </c>
      <c r="B23" s="1" t="s">
        <v>279</v>
      </c>
      <c r="K23" s="1">
        <v>2.72</v>
      </c>
    </row>
    <row r="24" spans="1:60" x14ac:dyDescent="0.35">
      <c r="A24" s="1">
        <v>3</v>
      </c>
      <c r="B24" s="1" t="s">
        <v>278</v>
      </c>
      <c r="C24" s="1">
        <v>691.00000623613596</v>
      </c>
      <c r="D24" s="1">
        <v>0</v>
      </c>
      <c r="E24">
        <f>(R24-S24*(1000-T24)/(1000-U24))*AO24</f>
        <v>-7.2291193298112866</v>
      </c>
      <c r="F24">
        <f>IF(AZ24&lt;&gt;0,1/(1/AZ24-1/N24),0)</f>
        <v>195.04911416270801</v>
      </c>
      <c r="G24">
        <f>((BC24-AP24/2)*S24-E24)/(BC24+AP24/2)</f>
        <v>393.18634489419907</v>
      </c>
      <c r="H24">
        <f>AP24*1000</f>
        <v>32.547796152496183</v>
      </c>
      <c r="I24">
        <f>(AU24-BA24)</f>
        <v>0.65672071960931255</v>
      </c>
      <c r="J24">
        <f>(P24+AT24*D24)</f>
        <v>27.961772918701172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30.122934341430664</v>
      </c>
      <c r="P24" s="1">
        <v>27.961772918701172</v>
      </c>
      <c r="Q24" s="1">
        <v>30.319839477539063</v>
      </c>
      <c r="R24" s="1">
        <v>400.12234497070313</v>
      </c>
      <c r="S24" s="1">
        <v>395.0240478515625</v>
      </c>
      <c r="T24" s="1">
        <v>7.1419210433959961</v>
      </c>
      <c r="U24" s="1">
        <v>35.577156066894531</v>
      </c>
      <c r="V24" s="1">
        <v>14.642717361450195</v>
      </c>
      <c r="W24" s="1">
        <v>72.942039489746094</v>
      </c>
      <c r="X24" s="1">
        <v>300.26254272460938</v>
      </c>
      <c r="Y24" s="1">
        <v>50.899940490722656</v>
      </c>
      <c r="Z24" s="1">
        <v>0.37272092700004578</v>
      </c>
      <c r="AA24" s="1">
        <v>87.968536376953125</v>
      </c>
      <c r="AB24" s="1">
        <v>-3.2853567600250244</v>
      </c>
      <c r="AC24" s="1">
        <v>1.2084822654724121</v>
      </c>
      <c r="AD24" s="1">
        <v>7.9084552824497223E-2</v>
      </c>
      <c r="AE24" s="1">
        <v>7.0303110405802727E-3</v>
      </c>
      <c r="AF24" s="1">
        <v>2.498939074575901E-2</v>
      </c>
      <c r="AG24" s="1">
        <v>3.3298986963927746E-3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1.1039064070757696</v>
      </c>
      <c r="AP24">
        <f>(U24-T24)/(1000-U24)*AO24</f>
        <v>3.2547796152496179E-2</v>
      </c>
      <c r="AQ24">
        <f>(P24+273.15)</f>
        <v>301.11177291870115</v>
      </c>
      <c r="AR24">
        <f>(O24+273.15)</f>
        <v>303.27293434143064</v>
      </c>
      <c r="AS24">
        <f>(Y24*AK24+Z24*AL24)*AM24</f>
        <v>8.1439902964832527</v>
      </c>
      <c r="AT24">
        <f>((AS24+0.00000010773*(AR24^4-AQ24^4))-AP24*44100)/(L24*0.92*2*29.3+0.00000043092*AQ24^3)</f>
        <v>-11.022889844534005</v>
      </c>
      <c r="AU24">
        <f>0.61365*EXP(17.502*J24/(240.97+J24))</f>
        <v>3.7863910672684629</v>
      </c>
      <c r="AV24">
        <f>AU24*1000/AA24</f>
        <v>43.042560706517101</v>
      </c>
      <c r="AW24">
        <f>(AV24-U24)</f>
        <v>7.4654046396225695</v>
      </c>
      <c r="AX24">
        <f>IF(D24,P24,(O24+P24)/2)</f>
        <v>29.042353630065918</v>
      </c>
      <c r="AY24">
        <f>0.61365*EXP(17.502*AX24/(240.97+AX24))</f>
        <v>4.0316399251357016</v>
      </c>
      <c r="AZ24">
        <f>IF(AW24&lt;&gt;0,(1000-(AV24+U24)/2)/AW24*AP24,0)</f>
        <v>4.1884329657076735</v>
      </c>
      <c r="BA24">
        <f>U24*AA24/1000</f>
        <v>3.1296703476591503</v>
      </c>
      <c r="BB24">
        <f>(AY24-BA24)</f>
        <v>0.90196957747655127</v>
      </c>
      <c r="BC24">
        <f>1/(1.6/F24+1.37/N24)</f>
        <v>3.0462683002939603</v>
      </c>
      <c r="BD24">
        <f>G24*AA24*0.001</f>
        <v>34.588027283746591</v>
      </c>
      <c r="BE24">
        <f>G24/S24</f>
        <v>0.99534787067430897</v>
      </c>
      <c r="BF24">
        <f>(1-AP24*AA24/AU24/F24)*100</f>
        <v>99.612314547889355</v>
      </c>
      <c r="BG24">
        <f>(S24-E24/(N24/1.35))</f>
        <v>397.30407532589049</v>
      </c>
      <c r="BH24">
        <f>E24*BF24/100/BG24</f>
        <v>-1.8124891067244048E-2</v>
      </c>
    </row>
    <row r="25" spans="1:60" x14ac:dyDescent="0.35">
      <c r="A25" s="1" t="s">
        <v>9</v>
      </c>
      <c r="B25" s="1" t="s">
        <v>277</v>
      </c>
      <c r="K25" s="1">
        <v>2.72</v>
      </c>
    </row>
    <row r="26" spans="1:60" x14ac:dyDescent="0.35">
      <c r="A26" s="1" t="s">
        <v>9</v>
      </c>
      <c r="B26" s="1" t="s">
        <v>276</v>
      </c>
      <c r="K26" s="1">
        <v>2.72</v>
      </c>
    </row>
    <row r="27" spans="1:60" x14ac:dyDescent="0.35">
      <c r="A27" s="1">
        <v>4</v>
      </c>
      <c r="B27" s="1" t="s">
        <v>275</v>
      </c>
      <c r="C27" s="1">
        <v>895.00000623613596</v>
      </c>
      <c r="D27" s="1">
        <v>0</v>
      </c>
      <c r="E27">
        <f>(R27-S27*(1000-T27)/(1000-U27))*AO27</f>
        <v>-6.9319779885358637</v>
      </c>
      <c r="F27">
        <f>IF(AZ27&lt;&gt;0,1/(1/AZ27-1/N27),0)</f>
        <v>110.10650929574876</v>
      </c>
      <c r="G27">
        <f>((BC27-AP27/2)*S27-E27)/(BC27+AP27/2)</f>
        <v>392.92195598332847</v>
      </c>
      <c r="H27">
        <f>AP27*1000</f>
        <v>32.010131854374549</v>
      </c>
      <c r="I27">
        <f>(AU27-BA27)</f>
        <v>0.65668269262475931</v>
      </c>
      <c r="J27">
        <f>(P27+AT27*D27)</f>
        <v>27.876703262329102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30.011953353881836</v>
      </c>
      <c r="P27" s="1">
        <v>27.876703262329102</v>
      </c>
      <c r="Q27" s="1">
        <v>30.215700149536133</v>
      </c>
      <c r="R27" s="1">
        <v>399.99017333984375</v>
      </c>
      <c r="S27" s="1">
        <v>394.82110595703125</v>
      </c>
      <c r="T27" s="1">
        <v>7.3953394889831543</v>
      </c>
      <c r="U27" s="1">
        <v>35.366317749023438</v>
      </c>
      <c r="V27" s="1">
        <v>15.258432388305664</v>
      </c>
      <c r="W27" s="1">
        <v>72.96954345703125</v>
      </c>
      <c r="X27" s="1">
        <v>300.26943969726563</v>
      </c>
      <c r="Y27" s="1">
        <v>99.760047912597656</v>
      </c>
      <c r="Z27" s="1">
        <v>0.41273728013038635</v>
      </c>
      <c r="AA27" s="1">
        <v>87.964088439941406</v>
      </c>
      <c r="AB27" s="1">
        <v>-3.0659644603729248</v>
      </c>
      <c r="AC27" s="1">
        <v>1.1928442716598511</v>
      </c>
      <c r="AD27" s="1">
        <v>0.14752779901027679</v>
      </c>
      <c r="AE27" s="1">
        <v>4.0852632373571396E-3</v>
      </c>
      <c r="AF27" s="1">
        <v>1.8539892509579659E-2</v>
      </c>
      <c r="AG27" s="1">
        <v>9.5083015039563179E-3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1.103931763592888</v>
      </c>
      <c r="AP27">
        <f>(U27-T27)/(1000-U27)*AO27</f>
        <v>3.2010131854374547E-2</v>
      </c>
      <c r="AQ27">
        <f>(P27+273.15)</f>
        <v>301.02670326232908</v>
      </c>
      <c r="AR27">
        <f>(O27+273.15)</f>
        <v>303.16195335388181</v>
      </c>
      <c r="AS27">
        <f>(Y27*AK27+Z27*AL27)*AM27</f>
        <v>15.961607309245892</v>
      </c>
      <c r="AT27">
        <f>((AS27+0.00000010773*(AR27^4-AQ27^4))-AP27*44100)/(L27*0.92*2*29.3+0.00000043092*AQ27^3)</f>
        <v>-10.778380472367607</v>
      </c>
      <c r="AU27">
        <f>0.61365*EXP(17.502*J27/(240.97+J27))</f>
        <v>3.7676485948949265</v>
      </c>
      <c r="AV27">
        <f>AU27*1000/AA27</f>
        <v>42.831667578381563</v>
      </c>
      <c r="AW27">
        <f>(AV27-U27)</f>
        <v>7.4653498293581251</v>
      </c>
      <c r="AX27">
        <f>IF(D27,P27,(O27+P27)/2)</f>
        <v>28.944328308105469</v>
      </c>
      <c r="AY27">
        <f>0.61365*EXP(17.502*AX27/(240.97+AX27))</f>
        <v>4.0088349344783758</v>
      </c>
      <c r="AZ27">
        <f>IF(AW27&lt;&gt;0,(1000-(AV27+U27)/2)/AW27*AP27,0)</f>
        <v>4.1201777072623598</v>
      </c>
      <c r="BA27">
        <f>U27*AA27/1000</f>
        <v>3.1109659022701672</v>
      </c>
      <c r="BB27">
        <f>(AY27-BA27)</f>
        <v>0.89786903220820857</v>
      </c>
      <c r="BC27">
        <f>1/(1.6/F27+1.37/N27)</f>
        <v>2.988653729351137</v>
      </c>
      <c r="BD27">
        <f>G27*AA27*0.001</f>
        <v>34.563021686112272</v>
      </c>
      <c r="BE27">
        <f>G27/S27</f>
        <v>0.99518984688242718</v>
      </c>
      <c r="BF27">
        <f>(1-AP27*AA27/AU27/F27)*100</f>
        <v>99.321250558260047</v>
      </c>
      <c r="BG27">
        <f>(S27-E27/(N27/1.35))</f>
        <v>397.00741656337607</v>
      </c>
      <c r="BH27">
        <f>E27*BF27/100/BG27</f>
        <v>-1.7342061985227596E-2</v>
      </c>
    </row>
    <row r="28" spans="1:60" x14ac:dyDescent="0.35">
      <c r="A28" s="1" t="s">
        <v>9</v>
      </c>
      <c r="B28" s="1" t="s">
        <v>274</v>
      </c>
      <c r="K28" s="1">
        <v>2.72</v>
      </c>
    </row>
    <row r="29" spans="1:60" x14ac:dyDescent="0.35">
      <c r="A29" s="1" t="s">
        <v>9</v>
      </c>
      <c r="B29" s="1" t="s">
        <v>273</v>
      </c>
      <c r="K29" s="1">
        <v>2.72</v>
      </c>
    </row>
    <row r="30" spans="1:60" x14ac:dyDescent="0.35">
      <c r="A30" s="1">
        <v>5</v>
      </c>
      <c r="B30" s="1" t="s">
        <v>272</v>
      </c>
      <c r="C30" s="1">
        <v>1099.000006236136</v>
      </c>
      <c r="D30" s="1">
        <v>0</v>
      </c>
      <c r="E30">
        <f>(R30-S30*(1000-T30)/(1000-U30))*AO30</f>
        <v>-6.7337462350854853</v>
      </c>
      <c r="F30">
        <f>IF(AZ30&lt;&gt;0,1/(1/AZ30-1/N30),0)</f>
        <v>26.020698507011137</v>
      </c>
      <c r="G30">
        <f>((BC30-AP30/2)*S30-E30)/(BC30+AP30/2)</f>
        <v>392.45338671032346</v>
      </c>
      <c r="H30">
        <f>AP30*1000</f>
        <v>31.704471403131027</v>
      </c>
      <c r="I30">
        <f>(AU30-BA30)</f>
        <v>0.72876778044380552</v>
      </c>
      <c r="J30">
        <f>(P30+AT30*D30)</f>
        <v>28.192991256713867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29.932518005371094</v>
      </c>
      <c r="P30" s="1">
        <v>28.192991256713867</v>
      </c>
      <c r="Q30" s="1">
        <v>30.137283325195313</v>
      </c>
      <c r="R30" s="1">
        <v>399.87890625</v>
      </c>
      <c r="S30" s="1">
        <v>394.64486694335938</v>
      </c>
      <c r="T30" s="1">
        <v>7.6403107643127441</v>
      </c>
      <c r="U30" s="1">
        <v>35.343704223632813</v>
      </c>
      <c r="V30" s="1">
        <v>15.835972785949707</v>
      </c>
      <c r="W30" s="1">
        <v>73.256439208984375</v>
      </c>
      <c r="X30" s="1">
        <v>300.28182983398438</v>
      </c>
      <c r="Y30" s="1">
        <v>150.53005981445313</v>
      </c>
      <c r="Z30" s="1">
        <v>0.23552724719047546</v>
      </c>
      <c r="AA30" s="1">
        <v>87.964088439941406</v>
      </c>
      <c r="AB30" s="1">
        <v>-2.9829857349395752</v>
      </c>
      <c r="AC30" s="1">
        <v>1.1985297203063965</v>
      </c>
      <c r="AD30" s="1">
        <v>7.6686680316925049E-2</v>
      </c>
      <c r="AE30" s="1">
        <v>6.422063335776329E-3</v>
      </c>
      <c r="AF30" s="1">
        <v>2.254316583275795E-2</v>
      </c>
      <c r="AG30" s="1">
        <v>9.8682334646582603E-3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1.1039773155661188</v>
      </c>
      <c r="AP30">
        <f>(U30-T30)/(1000-U30)*AO30</f>
        <v>3.1704471403131027E-2</v>
      </c>
      <c r="AQ30">
        <f>(P30+273.15)</f>
        <v>301.34299125671384</v>
      </c>
      <c r="AR30">
        <f>(O30+273.15)</f>
        <v>303.08251800537107</v>
      </c>
      <c r="AS30">
        <f>(Y30*AK30+Z30*AL30)*AM30</f>
        <v>24.084809031975055</v>
      </c>
      <c r="AT30">
        <f>((AS30+0.00000010773*(AR30^4-AQ30^4))-AP30*44100)/(L30*0.92*2*29.3+0.00000043092*AQ30^3)</f>
        <v>-10.642144669557627</v>
      </c>
      <c r="AU30">
        <f>0.61365*EXP(17.502*J30/(240.97+J30))</f>
        <v>3.8377445045665728</v>
      </c>
      <c r="AV30">
        <f>AU30*1000/AA30</f>
        <v>43.628537197732015</v>
      </c>
      <c r="AW30">
        <f>(AV30-U30)</f>
        <v>8.2848329740992028</v>
      </c>
      <c r="AX30">
        <f>IF(D30,P30,(O30+P30)/2)</f>
        <v>29.06275463104248</v>
      </c>
      <c r="AY30">
        <f>0.61365*EXP(17.502*AX30/(240.97+AX30))</f>
        <v>4.0364002880230769</v>
      </c>
      <c r="AZ30">
        <f>IF(AW30&lt;&gt;0,(1000-(AV30+U30)/2)/AW30*AP30,0)</f>
        <v>3.6757029276802866</v>
      </c>
      <c r="BA30">
        <f>U30*AA30/1000</f>
        <v>3.1089767241227673</v>
      </c>
      <c r="BB30">
        <f>(AY30-BA30)</f>
        <v>0.92742356390030967</v>
      </c>
      <c r="BC30">
        <f>1/(1.6/F30+1.37/N30)</f>
        <v>2.6208407977135431</v>
      </c>
      <c r="BD30">
        <f>G30*AA30*0.001</f>
        <v>34.521804417141418</v>
      </c>
      <c r="BE30">
        <f>G30/S30</f>
        <v>0.99444695619631496</v>
      </c>
      <c r="BF30">
        <f>(1-AP30*AA30/AU30/F30)*100</f>
        <v>97.207257371952352</v>
      </c>
      <c r="BG30">
        <f>(S30-E30/(N30/1.35))</f>
        <v>396.76865626273536</v>
      </c>
      <c r="BH30">
        <f>E30*BF30/100/BG30</f>
        <v>-1.6497497799269765E-2</v>
      </c>
    </row>
    <row r="31" spans="1:60" x14ac:dyDescent="0.35">
      <c r="A31" s="1" t="s">
        <v>9</v>
      </c>
      <c r="B31" s="1" t="s">
        <v>271</v>
      </c>
      <c r="K31" s="1">
        <v>2.72</v>
      </c>
    </row>
    <row r="32" spans="1:60" x14ac:dyDescent="0.35">
      <c r="A32" s="1" t="s">
        <v>9</v>
      </c>
      <c r="B32" s="1" t="s">
        <v>270</v>
      </c>
      <c r="K32" s="1">
        <v>2.72</v>
      </c>
    </row>
    <row r="33" spans="1:60" x14ac:dyDescent="0.35">
      <c r="A33" s="1">
        <v>6</v>
      </c>
      <c r="B33" s="1" t="s">
        <v>269</v>
      </c>
      <c r="C33" s="1">
        <v>1303.000006236136</v>
      </c>
      <c r="D33" s="1">
        <v>0</v>
      </c>
      <c r="E33">
        <f>(R33-S33*(1000-T33)/(1000-U33))*AO33</f>
        <v>-6.0941971690377033</v>
      </c>
      <c r="F33">
        <f>IF(AZ33&lt;&gt;0,1/(1/AZ33-1/N33),0)</f>
        <v>55.89296348634214</v>
      </c>
      <c r="G33">
        <f>((BC33-AP33/2)*S33-E33)/(BC33+AP33/2)</f>
        <v>391.83814930392685</v>
      </c>
      <c r="H33">
        <f>AP33*1000</f>
        <v>31.902812654927178</v>
      </c>
      <c r="I33">
        <f>(AU33-BA33)</f>
        <v>0.67782754306953308</v>
      </c>
      <c r="J33">
        <f>(P33+AT33*D33)</f>
        <v>28.132186889648438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29.916492462158203</v>
      </c>
      <c r="P33" s="1">
        <v>28.132186889648438</v>
      </c>
      <c r="Q33" s="1">
        <v>30.096321105957031</v>
      </c>
      <c r="R33" s="1">
        <v>399.9527587890625</v>
      </c>
      <c r="S33" s="1">
        <v>394.08456420898438</v>
      </c>
      <c r="T33" s="1">
        <v>7.9056282043457031</v>
      </c>
      <c r="U33" s="1">
        <v>35.770618438720703</v>
      </c>
      <c r="V33" s="1">
        <v>16.400075912475586</v>
      </c>
      <c r="W33" s="1">
        <v>74.205474853515625</v>
      </c>
      <c r="X33" s="1">
        <v>300.27511596679688</v>
      </c>
      <c r="Y33" s="1">
        <v>299.82278442382813</v>
      </c>
      <c r="Z33" s="1">
        <v>0.33728411793708801</v>
      </c>
      <c r="AA33" s="1">
        <v>87.95916748046875</v>
      </c>
      <c r="AB33" s="1">
        <v>-2.9967994689941406</v>
      </c>
      <c r="AC33" s="1">
        <v>1.2059677839279175</v>
      </c>
      <c r="AD33" s="1">
        <v>5.1634900271892548E-2</v>
      </c>
      <c r="AE33" s="1">
        <v>1.0494683869183064E-2</v>
      </c>
      <c r="AF33" s="1">
        <v>2.4234270676970482E-2</v>
      </c>
      <c r="AG33" s="1">
        <v>1.1373663321137428E-2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1.1039526322308706</v>
      </c>
      <c r="AP33">
        <f>(U33-T33)/(1000-U33)*AO33</f>
        <v>3.1902812654927178E-2</v>
      </c>
      <c r="AQ33">
        <f>(P33+273.15)</f>
        <v>301.28218688964841</v>
      </c>
      <c r="AR33">
        <f>(O33+273.15)</f>
        <v>303.06649246215818</v>
      </c>
      <c r="AS33">
        <f>(Y33*AK33+Z33*AL33)*AM33</f>
        <v>47.971644435562666</v>
      </c>
      <c r="AT33">
        <f>((AS33+0.00000010773*(AR33^4-AQ33^4))-AP33*44100)/(L33*0.92*2*29.3+0.00000043092*AQ33^3)</f>
        <v>-10.519560000517927</v>
      </c>
      <c r="AU33">
        <f>0.61365*EXP(17.502*J33/(240.97+J33))</f>
        <v>3.8241813612009108</v>
      </c>
      <c r="AV33">
        <f>AU33*1000/AA33</f>
        <v>43.476779859814691</v>
      </c>
      <c r="AW33">
        <f>(AV33-U33)</f>
        <v>7.7061614210939879</v>
      </c>
      <c r="AX33">
        <f>IF(D33,P33,(O33+P33)/2)</f>
        <v>29.02433967590332</v>
      </c>
      <c r="AY33">
        <f>0.61365*EXP(17.502*AX33/(240.97+AX33))</f>
        <v>4.0274406253658768</v>
      </c>
      <c r="AZ33">
        <f>IF(AW33&lt;&gt;0,(1000-(AV33+U33)/2)/AW33*AP33,0)</f>
        <v>3.9758711931994979</v>
      </c>
      <c r="BA33">
        <f>U33*AA33/1000</f>
        <v>3.1463538181313777</v>
      </c>
      <c r="BB33">
        <f>(AY33-BA33)</f>
        <v>0.88108680723449906</v>
      </c>
      <c r="BC33">
        <f>1/(1.6/F33+1.37/N33)</f>
        <v>2.8678475030082069</v>
      </c>
      <c r="BD33">
        <f>G33*AA33*0.001</f>
        <v>34.465757399861026</v>
      </c>
      <c r="BE33">
        <f>G33/S33</f>
        <v>0.9942996627904811</v>
      </c>
      <c r="BF33">
        <f>(1-AP33*AA33/AU33/F33)*100</f>
        <v>98.687151940896328</v>
      </c>
      <c r="BG33">
        <f>(S33-E33/(N33/1.35))</f>
        <v>396.00664300523249</v>
      </c>
      <c r="BH33">
        <f>E33*BF33/100/BG33</f>
        <v>-1.5187092757195425E-2</v>
      </c>
    </row>
    <row r="34" spans="1:60" x14ac:dyDescent="0.35">
      <c r="A34" s="1" t="s">
        <v>9</v>
      </c>
      <c r="B34" s="1" t="s">
        <v>268</v>
      </c>
      <c r="K34" s="1">
        <v>2.72</v>
      </c>
    </row>
    <row r="35" spans="1:60" x14ac:dyDescent="0.35">
      <c r="A35" s="1" t="s">
        <v>9</v>
      </c>
      <c r="B35" s="1" t="s">
        <v>267</v>
      </c>
      <c r="K35" s="1">
        <v>2.72</v>
      </c>
    </row>
    <row r="36" spans="1:60" x14ac:dyDescent="0.35">
      <c r="A36" s="1">
        <v>7</v>
      </c>
      <c r="B36" s="1" t="s">
        <v>266</v>
      </c>
      <c r="C36" s="1">
        <v>1507.000006236136</v>
      </c>
      <c r="D36" s="1">
        <v>0</v>
      </c>
      <c r="E36">
        <f>(R36-S36*(1000-T36)/(1000-U36))*AO36</f>
        <v>-6.9110009309967824</v>
      </c>
      <c r="F36">
        <f>IF(AZ36&lt;&gt;0,1/(1/AZ36-1/N36),0)</f>
        <v>144.80244947646528</v>
      </c>
      <c r="G36">
        <f>((BC36-AP36/2)*S36-E36)/(BC36+AP36/2)</f>
        <v>392.72791319004472</v>
      </c>
      <c r="H36">
        <f>AP36*1000</f>
        <v>32.411205859018047</v>
      </c>
      <c r="I36">
        <f>(AU36-BA36)</f>
        <v>0.65811911874229123</v>
      </c>
      <c r="J36">
        <f>(P36+AT36*D36)</f>
        <v>28.314899444580078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29.938251495361328</v>
      </c>
      <c r="P36" s="1">
        <v>28.314899444580078</v>
      </c>
      <c r="Q36" s="1">
        <v>30.094005584716797</v>
      </c>
      <c r="R36" s="1">
        <v>399.99136352539063</v>
      </c>
      <c r="S36" s="1">
        <v>394.6646728515625</v>
      </c>
      <c r="T36" s="1">
        <v>8.1734075546264648</v>
      </c>
      <c r="U36" s="1">
        <v>36.461475372314453</v>
      </c>
      <c r="V36" s="1">
        <v>16.93345832824707</v>
      </c>
      <c r="W36" s="1">
        <v>75.539955139160156</v>
      </c>
      <c r="X36" s="1">
        <v>300.28240966796875</v>
      </c>
      <c r="Y36" s="1">
        <v>499.66860961914063</v>
      </c>
      <c r="Z36" s="1">
        <v>0.27897188067436218</v>
      </c>
      <c r="AA36" s="1">
        <v>87.954338073730469</v>
      </c>
      <c r="AB36" s="1">
        <v>-2.7467994689941406</v>
      </c>
      <c r="AC36" s="1">
        <v>1.2258906364440918</v>
      </c>
      <c r="AD36" s="1">
        <v>4.2787384241819382E-2</v>
      </c>
      <c r="AE36" s="1">
        <v>4.8024225980043411E-3</v>
      </c>
      <c r="AF36" s="1">
        <v>2.4746067821979523E-2</v>
      </c>
      <c r="AG36" s="1">
        <v>1.5469904057681561E-2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1.1039794473087083</v>
      </c>
      <c r="AP36">
        <f>(U36-T36)/(1000-U36)*AO36</f>
        <v>3.241120585901805E-2</v>
      </c>
      <c r="AQ36">
        <f>(P36+273.15)</f>
        <v>301.46489944458006</v>
      </c>
      <c r="AR36">
        <f>(O36+273.15)</f>
        <v>303.08825149536131</v>
      </c>
      <c r="AS36">
        <f>(Y36*AK36+Z36*AL36)*AM36</f>
        <v>79.946975752108301</v>
      </c>
      <c r="AT36">
        <f>((AS36+0.00000010773*(AR36^4-AQ36^4))-AP36*44100)/(L36*0.92*2*29.3+0.00000043092*AQ36^3)</f>
        <v>-10.457551068958061</v>
      </c>
      <c r="AU36">
        <f>0.61365*EXP(17.502*J36/(240.97+J36))</f>
        <v>3.865064050305834</v>
      </c>
      <c r="AV36">
        <f>AU36*1000/AA36</f>
        <v>43.943984287231217</v>
      </c>
      <c r="AW36">
        <f>(AV36-U36)</f>
        <v>7.4825089149167638</v>
      </c>
      <c r="AX36">
        <f>IF(D36,P36,(O36+P36)/2)</f>
        <v>29.126575469970703</v>
      </c>
      <c r="AY36">
        <f>0.61365*EXP(17.502*AX36/(240.97+AX36))</f>
        <v>4.0513238840415147</v>
      </c>
      <c r="AZ36">
        <f>IF(AW36&lt;&gt;0,(1000-(AV36+U36)/2)/AW36*AP36,0)</f>
        <v>4.1574540384970389</v>
      </c>
      <c r="BA36">
        <f>U36*AA36/1000</f>
        <v>3.2069449315635428</v>
      </c>
      <c r="BB36">
        <f>(AY36-BA36)</f>
        <v>0.8443789524779719</v>
      </c>
      <c r="BC36">
        <f>1/(1.6/F36+1.37/N36)</f>
        <v>3.0200808000353843</v>
      </c>
      <c r="BD36">
        <f>G36*AA36*0.001</f>
        <v>34.542123647707868</v>
      </c>
      <c r="BE36">
        <f>G36/S36</f>
        <v>0.99509264498511063</v>
      </c>
      <c r="BF36">
        <f>(1-AP36*AA36/AU36/F36)*100</f>
        <v>99.490645848666645</v>
      </c>
      <c r="BG36">
        <f>(S36-E36/(N36/1.35))</f>
        <v>396.84436740063427</v>
      </c>
      <c r="BH36">
        <f>E36*BF36/100/BG36</f>
        <v>-1.7326186348298599E-2</v>
      </c>
    </row>
    <row r="37" spans="1:60" x14ac:dyDescent="0.35">
      <c r="A37" s="1" t="s">
        <v>9</v>
      </c>
      <c r="B37" s="1" t="s">
        <v>265</v>
      </c>
      <c r="K37" s="1">
        <v>2.72</v>
      </c>
    </row>
    <row r="38" spans="1:60" x14ac:dyDescent="0.35">
      <c r="A38" s="1" t="s">
        <v>9</v>
      </c>
      <c r="B38" s="1" t="s">
        <v>264</v>
      </c>
      <c r="K38" s="1">
        <v>2.72</v>
      </c>
    </row>
    <row r="39" spans="1:60" x14ac:dyDescent="0.35">
      <c r="A39" s="1">
        <v>8</v>
      </c>
      <c r="B39" s="1" t="s">
        <v>263</v>
      </c>
      <c r="C39" s="1">
        <v>1711.000006236136</v>
      </c>
      <c r="D39" s="1">
        <v>0</v>
      </c>
      <c r="E39">
        <f>(R39-S39*(1000-T39)/(1000-U39))*AO39</f>
        <v>-6.3209295891564929</v>
      </c>
      <c r="F39">
        <f>IF(AZ39&lt;&gt;0,1/(1/AZ39-1/N39),0)</f>
        <v>990.41381020585879</v>
      </c>
      <c r="G39">
        <f>((BC39-AP39/2)*S39-E39)/(BC39+AP39/2)</f>
        <v>391.80852943883235</v>
      </c>
      <c r="H39">
        <f>AP39*1000</f>
        <v>32.829977639391039</v>
      </c>
      <c r="I39">
        <f>(AU39-BA39)</f>
        <v>0.64991192750610294</v>
      </c>
      <c r="J39">
        <f>(P39+AT39*D39)</f>
        <v>28.517375946044922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29.971567153930664</v>
      </c>
      <c r="P39" s="1">
        <v>28.517375946044922</v>
      </c>
      <c r="Q39" s="1">
        <v>30.111015319824219</v>
      </c>
      <c r="R39" s="1">
        <v>399.91220092773438</v>
      </c>
      <c r="S39" s="1">
        <v>393.9241943359375</v>
      </c>
      <c r="T39" s="1">
        <v>8.442927360534668</v>
      </c>
      <c r="U39" s="1">
        <v>37.074131011962891</v>
      </c>
      <c r="V39" s="1">
        <v>17.458772659301758</v>
      </c>
      <c r="W39" s="1">
        <v>76.664024353027344</v>
      </c>
      <c r="X39" s="1">
        <v>300.32586669921875</v>
      </c>
      <c r="Y39" s="1">
        <v>750.72125244140625</v>
      </c>
      <c r="Z39" s="1">
        <v>0.44361180067062378</v>
      </c>
      <c r="AA39" s="1">
        <v>87.956260681152344</v>
      </c>
      <c r="AB39" s="1">
        <v>-2.7958228588104248</v>
      </c>
      <c r="AC39" s="1">
        <v>1.2307333946228027</v>
      </c>
      <c r="AD39" s="1">
        <v>0.23315033316612244</v>
      </c>
      <c r="AE39" s="1">
        <v>4.7631338238716125E-3</v>
      </c>
      <c r="AF39" s="1">
        <v>0.17237588763237</v>
      </c>
      <c r="AG39" s="1">
        <v>1.6100525856018066E-2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1.1041392158059511</v>
      </c>
      <c r="AP39">
        <f>(U39-T39)/(1000-U39)*AO39</f>
        <v>3.2829977639391036E-2</v>
      </c>
      <c r="AQ39">
        <f>(P39+273.15)</f>
        <v>301.6673759460449</v>
      </c>
      <c r="AR39">
        <f>(O39+273.15)</f>
        <v>303.12156715393064</v>
      </c>
      <c r="AS39">
        <f>(Y39*AK39+Z39*AL39)*AM39</f>
        <v>120.11539770583659</v>
      </c>
      <c r="AT39">
        <f>((AS39+0.00000010773*(AR39^4-AQ39^4))-AP39*44100)/(L39*0.92*2*29.3+0.00000043092*AQ39^3)</f>
        <v>-10.300674392840715</v>
      </c>
      <c r="AU39">
        <f>0.61365*EXP(17.502*J39/(240.97+J39))</f>
        <v>3.9108138593215052</v>
      </c>
      <c r="AV39">
        <f>AU39*1000/AA39</f>
        <v>44.463166453818239</v>
      </c>
      <c r="AW39">
        <f>(AV39-U39)</f>
        <v>7.3890354418553486</v>
      </c>
      <c r="AX39">
        <f>IF(D39,P39,(O39+P39)/2)</f>
        <v>29.244471549987793</v>
      </c>
      <c r="AY39">
        <f>0.61365*EXP(17.502*AX39/(240.97+AX39))</f>
        <v>4.0790187657179375</v>
      </c>
      <c r="AZ39">
        <f>IF(AW39&lt;&gt;0,(1000-(AV39+U39)/2)/AW39*AP39,0)</f>
        <v>4.2619289162855454</v>
      </c>
      <c r="BA39">
        <f>U39*AA39/1000</f>
        <v>3.2609019318154022</v>
      </c>
      <c r="BB39">
        <f>(AY39-BA39)</f>
        <v>0.81811683390253531</v>
      </c>
      <c r="BC39">
        <f>1/(1.6/F39+1.37/N39)</f>
        <v>3.108651231050092</v>
      </c>
      <c r="BD39">
        <f>G39*AA39*0.001</f>
        <v>34.462013152420894</v>
      </c>
      <c r="BE39">
        <f>G39/S39</f>
        <v>0.99462925880784836</v>
      </c>
      <c r="BF39">
        <f>(1-AP39*AA39/AU39/F39)*100</f>
        <v>99.925448993420289</v>
      </c>
      <c r="BG39">
        <f>(S39-E39/(N39/1.35))</f>
        <v>395.91778338448705</v>
      </c>
      <c r="BH39">
        <f>E39*BF39/100/BG39</f>
        <v>-1.5953355816777554E-2</v>
      </c>
    </row>
    <row r="40" spans="1:60" x14ac:dyDescent="0.35">
      <c r="A40" s="1" t="s">
        <v>9</v>
      </c>
      <c r="B40" s="1" t="s">
        <v>262</v>
      </c>
      <c r="K40" s="1">
        <v>2.72</v>
      </c>
    </row>
    <row r="41" spans="1:60" x14ac:dyDescent="0.35">
      <c r="A41" s="1" t="s">
        <v>9</v>
      </c>
      <c r="B41" s="1" t="s">
        <v>261</v>
      </c>
      <c r="K41" s="1">
        <v>2.72</v>
      </c>
    </row>
    <row r="42" spans="1:60" x14ac:dyDescent="0.35">
      <c r="A42" s="1">
        <v>9</v>
      </c>
      <c r="B42" s="1" t="s">
        <v>260</v>
      </c>
      <c r="C42" s="1">
        <v>1915.5000062249601</v>
      </c>
      <c r="D42" s="1">
        <v>0</v>
      </c>
      <c r="E42">
        <f>(R42-S42*(1000-T42)/(1000-U42))*AO42</f>
        <v>-6.3266043802638032</v>
      </c>
      <c r="F42">
        <f>IF(AZ42&lt;&gt;0,1/(1/AZ42-1/N42),0)</f>
        <v>-91.962992869141019</v>
      </c>
      <c r="G42">
        <f>((BC42-AP42/2)*S42-E42)/(BC42+AP42/2)</f>
        <v>391.73293922076812</v>
      </c>
      <c r="H42">
        <f>AP42*1000</f>
        <v>33.377485167614374</v>
      </c>
      <c r="I42">
        <f>(AU42-BA42)</f>
        <v>0.62687513739370937</v>
      </c>
      <c r="J42">
        <f>(P42+AT42*D42)</f>
        <v>28.686674118041992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30.016071319580078</v>
      </c>
      <c r="P42" s="1">
        <v>28.686674118041992</v>
      </c>
      <c r="Q42" s="1">
        <v>30.141647338867188</v>
      </c>
      <c r="R42" s="1">
        <v>399.96099853515625</v>
      </c>
      <c r="S42" s="1">
        <v>393.78585815429688</v>
      </c>
      <c r="T42" s="1">
        <v>8.6845235824584961</v>
      </c>
      <c r="U42" s="1">
        <v>37.777236938476563</v>
      </c>
      <c r="V42" s="1">
        <v>17.911481857299805</v>
      </c>
      <c r="W42" s="1">
        <v>77.914031982421875</v>
      </c>
      <c r="X42" s="1">
        <v>300.2713623046875</v>
      </c>
      <c r="Y42" s="1">
        <v>999.67889404296875</v>
      </c>
      <c r="Z42" s="1">
        <v>0.24123808741569519</v>
      </c>
      <c r="AA42" s="1">
        <v>87.951210021972656</v>
      </c>
      <c r="AB42" s="1">
        <v>-2.5591895580291748</v>
      </c>
      <c r="AC42" s="1">
        <v>1.2614560127258301</v>
      </c>
      <c r="AD42" s="1">
        <v>0.20201082527637482</v>
      </c>
      <c r="AE42" s="1">
        <v>2.0526481792330742E-2</v>
      </c>
      <c r="AF42" s="1">
        <v>3.7069782614707947E-2</v>
      </c>
      <c r="AG42" s="1">
        <v>1.6204087063670158E-2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1.1039388320025274</v>
      </c>
      <c r="AP42">
        <f>(U42-T42)/(1000-U42)*AO42</f>
        <v>3.3377485167614372E-2</v>
      </c>
      <c r="AQ42">
        <f>(P42+273.15)</f>
        <v>301.83667411804197</v>
      </c>
      <c r="AR42">
        <f>(O42+273.15)</f>
        <v>303.16607131958006</v>
      </c>
      <c r="AS42">
        <f>(Y42*AK42+Z42*AL42)*AM42</f>
        <v>159.94861947174468</v>
      </c>
      <c r="AT42">
        <f>((AS42+0.00000010773*(AR42^4-AQ42^4))-AP42*44100)/(L42*0.92*2*29.3+0.00000043092*AQ42^3)</f>
        <v>-10.187312049685012</v>
      </c>
      <c r="AU42">
        <f>0.61365*EXP(17.502*J42/(240.97+J42))</f>
        <v>3.949428837419485</v>
      </c>
      <c r="AV42">
        <f>AU42*1000/AA42</f>
        <v>44.904769774432978</v>
      </c>
      <c r="AW42">
        <f>(AV42-U42)</f>
        <v>7.1275328359564156</v>
      </c>
      <c r="AX42">
        <f>IF(D42,P42,(O42+P42)/2)</f>
        <v>29.351372718811035</v>
      </c>
      <c r="AY42">
        <f>0.61365*EXP(17.502*AX42/(240.97+AX42))</f>
        <v>4.1042733837321483</v>
      </c>
      <c r="AZ42">
        <f>IF(AW42&lt;&gt;0,(1000-(AV42+U42)/2)/AW42*AP42,0)</f>
        <v>4.4892990572910314</v>
      </c>
      <c r="BA42">
        <f>U42*AA42/1000</f>
        <v>3.3225537000257757</v>
      </c>
      <c r="BB42">
        <f>(AY42-BA42)</f>
        <v>0.78171968370637268</v>
      </c>
      <c r="BC42">
        <f>1/(1.6/F42+1.37/N42)</f>
        <v>3.3039378774745249</v>
      </c>
      <c r="BD42">
        <f>G42*AA42*0.001</f>
        <v>34.453386009930433</v>
      </c>
      <c r="BE42">
        <f>G42/S42</f>
        <v>0.99478671239452088</v>
      </c>
      <c r="BF42">
        <f>(1-AP42*AA42/AU42/F42)*100</f>
        <v>100.80825433174631</v>
      </c>
      <c r="BG42">
        <f>(S42-E42/(N42/1.35))</f>
        <v>395.78123700310363</v>
      </c>
      <c r="BH42">
        <f>E42*BF42/100/BG42</f>
        <v>-1.6114304666165175E-2</v>
      </c>
    </row>
    <row r="43" spans="1:60" x14ac:dyDescent="0.35">
      <c r="A43" s="1" t="s">
        <v>9</v>
      </c>
      <c r="B43" s="1" t="s">
        <v>259</v>
      </c>
      <c r="K43" s="1">
        <v>2.72</v>
      </c>
    </row>
    <row r="44" spans="1:60" x14ac:dyDescent="0.35">
      <c r="A44" s="1" t="s">
        <v>9</v>
      </c>
      <c r="B44" s="1" t="s">
        <v>258</v>
      </c>
      <c r="K44" s="1">
        <v>2.72</v>
      </c>
    </row>
    <row r="45" spans="1:60" x14ac:dyDescent="0.35">
      <c r="A45" s="1">
        <v>10</v>
      </c>
      <c r="B45" s="1" t="s">
        <v>257</v>
      </c>
      <c r="C45" s="1">
        <v>2119.5000062249601</v>
      </c>
      <c r="D45" s="1">
        <v>0</v>
      </c>
      <c r="E45">
        <f>(R45-S45*(1000-T45)/(1000-U45))*AO45</f>
        <v>-6.0477945476361992</v>
      </c>
      <c r="F45">
        <f>IF(AZ45&lt;&gt;0,1/(1/AZ45-1/N45),0)</f>
        <v>-44.440171006961634</v>
      </c>
      <c r="G45">
        <f>((BC45-AP45/2)*S45-E45)/(BC45+AP45/2)</f>
        <v>391.48330569316158</v>
      </c>
      <c r="H45">
        <f>AP45*1000</f>
        <v>34.02175010628239</v>
      </c>
      <c r="I45">
        <f>(AU45-BA45)</f>
        <v>0.60516996214925145</v>
      </c>
      <c r="J45">
        <f>(P45+AT45*D45)</f>
        <v>28.897130966186523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30.096450805664063</v>
      </c>
      <c r="P45" s="1">
        <v>28.897130966186523</v>
      </c>
      <c r="Q45" s="1">
        <v>30.196352005004883</v>
      </c>
      <c r="R45" s="1">
        <v>400.209228515625</v>
      </c>
      <c r="S45" s="1">
        <v>393.55880737304688</v>
      </c>
      <c r="T45" s="1">
        <v>8.9472827911376953</v>
      </c>
      <c r="U45" s="1">
        <v>38.576492309570313</v>
      </c>
      <c r="V45" s="1">
        <v>18.367771148681641</v>
      </c>
      <c r="W45" s="1">
        <v>79.193222045898438</v>
      </c>
      <c r="X45" s="1">
        <v>300.27572631835938</v>
      </c>
      <c r="Y45" s="1">
        <v>1250.5318603515625</v>
      </c>
      <c r="Z45" s="1">
        <v>0.29155012965202332</v>
      </c>
      <c r="AA45" s="1">
        <v>87.947990417480469</v>
      </c>
      <c r="AB45" s="1">
        <v>-2.5612356662750244</v>
      </c>
      <c r="AC45" s="1">
        <v>1.2759722471237183</v>
      </c>
      <c r="AD45" s="1">
        <v>6.150088831782341E-2</v>
      </c>
      <c r="AE45" s="1">
        <v>1.2698023580014706E-2</v>
      </c>
      <c r="AF45" s="1">
        <v>2.7676252648234367E-2</v>
      </c>
      <c r="AG45" s="1">
        <v>1.440138928592205E-2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1.1039548761704387</v>
      </c>
      <c r="AP45">
        <f>(U45-T45)/(1000-U45)*AO45</f>
        <v>3.4021750106282389E-2</v>
      </c>
      <c r="AQ45">
        <f>(P45+273.15)</f>
        <v>302.0471309661865</v>
      </c>
      <c r="AR45">
        <f>(O45+273.15)</f>
        <v>303.24645080566404</v>
      </c>
      <c r="AS45">
        <f>(Y45*AK45+Z45*AL45)*AM45</f>
        <v>200.08509318399956</v>
      </c>
      <c r="AT45">
        <f>((AS45+0.00000010773*(AR45^4-AQ45^4))-AP45*44100)/(L45*0.92*2*29.3+0.00000043092*AQ45^3)</f>
        <v>-10.105224589584017</v>
      </c>
      <c r="AU45">
        <f>0.61365*EXP(17.502*J45/(240.97+J45))</f>
        <v>3.9978949381313504</v>
      </c>
      <c r="AV45">
        <f>AU45*1000/AA45</f>
        <v>45.457490491297598</v>
      </c>
      <c r="AW45">
        <f>(AV45-U45)</f>
        <v>6.8809981817272856</v>
      </c>
      <c r="AX45">
        <f>IF(D45,P45,(O45+P45)/2)</f>
        <v>29.496790885925293</v>
      </c>
      <c r="AY45">
        <f>0.61365*EXP(17.502*AX45/(240.97+AX45))</f>
        <v>4.1388461433308965</v>
      </c>
      <c r="AZ45">
        <f>IF(AW45&lt;&gt;0,(1000-(AV45+U45)/2)/AW45*AP45,0)</f>
        <v>4.7365596769359435</v>
      </c>
      <c r="BA45">
        <f>U45*AA45/1000</f>
        <v>3.392724975982099</v>
      </c>
      <c r="BB45">
        <f>(AY45-BA45)</f>
        <v>0.74612116734879752</v>
      </c>
      <c r="BC45">
        <f>1/(1.6/F45+1.37/N45)</f>
        <v>3.5203338161551989</v>
      </c>
      <c r="BD45">
        <f>G45*AA45*0.001</f>
        <v>34.430170017705748</v>
      </c>
      <c r="BE45">
        <f>G45/S45</f>
        <v>0.99472632389111304</v>
      </c>
      <c r="BF45">
        <f>(1-AP45*AA45/AU45/F45)*100</f>
        <v>101.68412945763737</v>
      </c>
      <c r="BG45">
        <f>(S45-E45/(N45/1.35))</f>
        <v>395.46625101847656</v>
      </c>
      <c r="BH45">
        <f>E45*BF45/100/BG45</f>
        <v>-1.555037179863677E-2</v>
      </c>
    </row>
    <row r="46" spans="1:60" x14ac:dyDescent="0.35">
      <c r="A46" s="1" t="s">
        <v>9</v>
      </c>
      <c r="B46" s="1" t="s">
        <v>256</v>
      </c>
      <c r="K46" s="1">
        <v>2.72</v>
      </c>
    </row>
    <row r="47" spans="1:60" x14ac:dyDescent="0.35">
      <c r="A47" s="1" t="s">
        <v>9</v>
      </c>
      <c r="B47" s="1" t="s">
        <v>255</v>
      </c>
      <c r="K47" s="1">
        <v>2.72</v>
      </c>
    </row>
    <row r="48" spans="1:60" x14ac:dyDescent="0.35">
      <c r="A48" s="1">
        <v>11</v>
      </c>
      <c r="B48" s="1" t="s">
        <v>254</v>
      </c>
      <c r="C48" s="1">
        <v>2323.5000062249601</v>
      </c>
      <c r="D48" s="1">
        <v>0</v>
      </c>
      <c r="E48">
        <f>(R48-S48*(1000-T48)/(1000-U48))*AO48</f>
        <v>-6.4748016385168095</v>
      </c>
      <c r="F48">
        <f>IF(AZ48&lt;&gt;0,1/(1/AZ48-1/N48),0)</f>
        <v>-28.881758526701411</v>
      </c>
      <c r="G48">
        <f>((BC48-AP48/2)*S48-E48)/(BC48+AP48/2)</f>
        <v>391.50357110556507</v>
      </c>
      <c r="H48">
        <f>AP48*1000</f>
        <v>34.757184717333395</v>
      </c>
      <c r="I48">
        <f>(AU48-BA48)</f>
        <v>0.58229459071580703</v>
      </c>
      <c r="J48">
        <f>(P48+AT48*D48)</f>
        <v>29.121866226196289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30.169319152832031</v>
      </c>
      <c r="P48" s="1">
        <v>29.121866226196289</v>
      </c>
      <c r="Q48" s="1">
        <v>30.254701614379883</v>
      </c>
      <c r="R48" s="1">
        <v>399.92031860351563</v>
      </c>
      <c r="S48" s="1">
        <v>393.40011596679688</v>
      </c>
      <c r="T48" s="1">
        <v>9.1928606033325195</v>
      </c>
      <c r="U48" s="1">
        <v>39.432781219482422</v>
      </c>
      <c r="V48" s="1">
        <v>18.792587280273438</v>
      </c>
      <c r="W48" s="1">
        <v>80.610816955566406</v>
      </c>
      <c r="X48" s="1">
        <v>300.30364990234375</v>
      </c>
      <c r="Y48" s="1">
        <v>1600.041748046875</v>
      </c>
      <c r="Z48" s="1">
        <v>0.26982975006103516</v>
      </c>
      <c r="AA48" s="1">
        <v>87.945266723632813</v>
      </c>
      <c r="AB48" s="1">
        <v>-2.2511739730834961</v>
      </c>
      <c r="AC48" s="1">
        <v>1.2851927280426025</v>
      </c>
      <c r="AD48" s="1">
        <v>7.1170039474964142E-2</v>
      </c>
      <c r="AE48" s="1">
        <v>1.0434445925056934E-2</v>
      </c>
      <c r="AF48" s="1">
        <v>1.6163017600774765E-2</v>
      </c>
      <c r="AG48" s="1">
        <v>1.6533629968762398E-2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1.1040575364056753</v>
      </c>
      <c r="AP48">
        <f>(U48-T48)/(1000-U48)*AO48</f>
        <v>3.4757184717333398E-2</v>
      </c>
      <c r="AQ48">
        <f>(P48+273.15)</f>
        <v>302.27186622619627</v>
      </c>
      <c r="AR48">
        <f>(O48+273.15)</f>
        <v>303.31931915283201</v>
      </c>
      <c r="AS48">
        <f>(Y48*AK48+Z48*AL48)*AM48</f>
        <v>256.0066739653048</v>
      </c>
      <c r="AT48">
        <f>((AS48+0.00000010773*(AR48^4-AQ48^4))-AP48*44100)/(L48*0.92*2*29.3+0.00000043092*AQ48^3)</f>
        <v>-9.9326845894827827</v>
      </c>
      <c r="AU48">
        <f>0.61365*EXP(17.502*J48/(240.97+J48))</f>
        <v>4.0502210527178475</v>
      </c>
      <c r="AV48">
        <f>AU48*1000/AA48</f>
        <v>46.05388332547367</v>
      </c>
      <c r="AW48">
        <f>(AV48-U48)</f>
        <v>6.6211021059912483</v>
      </c>
      <c r="AX48">
        <f>IF(D48,P48,(O48+P48)/2)</f>
        <v>29.64559268951416</v>
      </c>
      <c r="AY48">
        <f>0.61365*EXP(17.502*AX48/(240.97+AX48))</f>
        <v>4.1744858858271545</v>
      </c>
      <c r="AZ48">
        <f>IF(AW48&lt;&gt;0,(1000-(AV48+U48)/2)/AW48*AP48,0)</f>
        <v>5.0250768360750762</v>
      </c>
      <c r="BA48">
        <f>U48*AA48/1000</f>
        <v>3.4679264620020405</v>
      </c>
      <c r="BB48">
        <f>(AY48-BA48)</f>
        <v>0.70655942382511405</v>
      </c>
      <c r="BC48">
        <f>1/(1.6/F48+1.37/N48)</f>
        <v>3.7783021780326087</v>
      </c>
      <c r="BD48">
        <f>G48*AA48*0.001</f>
        <v>34.430885984133667</v>
      </c>
      <c r="BE48">
        <f>G48/S48</f>
        <v>0.99517909430054197</v>
      </c>
      <c r="BF48">
        <f>(1-AP48*AA48/AU48/F48)*100</f>
        <v>102.61309201569023</v>
      </c>
      <c r="BG48">
        <f>(S48-E48/(N48/1.35))</f>
        <v>395.442235477228</v>
      </c>
      <c r="BH48">
        <f>E48*BF48/100/BG48</f>
        <v>-1.6801427786656529E-2</v>
      </c>
    </row>
    <row r="49" spans="1:60" x14ac:dyDescent="0.35">
      <c r="A49" s="1" t="s">
        <v>9</v>
      </c>
      <c r="B49" s="1" t="s">
        <v>253</v>
      </c>
      <c r="K49" s="1">
        <v>2.72</v>
      </c>
    </row>
    <row r="50" spans="1:60" x14ac:dyDescent="0.35">
      <c r="A50" s="1" t="s">
        <v>9</v>
      </c>
      <c r="B50" s="1" t="s">
        <v>248</v>
      </c>
      <c r="K50" s="1">
        <v>2.72</v>
      </c>
    </row>
    <row r="51" spans="1:60" x14ac:dyDescent="0.35">
      <c r="A51" s="1">
        <v>12</v>
      </c>
      <c r="B51" s="1" t="s">
        <v>252</v>
      </c>
      <c r="C51" s="1">
        <v>2528.5000062026083</v>
      </c>
      <c r="D51" s="1">
        <v>0</v>
      </c>
      <c r="E51">
        <f>(R51-S51*(1000-T51)/(1000-U51))*AO51</f>
        <v>-6.1689426850714808</v>
      </c>
      <c r="F51">
        <f>IF(AZ51&lt;&gt;0,1/(1/AZ51-1/N51),0)</f>
        <v>-18.811318958282506</v>
      </c>
      <c r="G51">
        <f>((BC51-AP51/2)*S51-E51)/(BC51+AP51/2)</f>
        <v>391.00213523054617</v>
      </c>
      <c r="H51">
        <f>AP51*1000</f>
        <v>35.925915755107425</v>
      </c>
      <c r="I51">
        <f>(AU51-BA51)</f>
        <v>0.54523504884113549</v>
      </c>
      <c r="J51">
        <f>(P51+AT51*D51)</f>
        <v>29.413623809814453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30.268653869628906</v>
      </c>
      <c r="P51" s="1">
        <v>29.413623809814453</v>
      </c>
      <c r="Q51" s="1">
        <v>30.322908401489258</v>
      </c>
      <c r="R51" s="1">
        <v>400.05850219726563</v>
      </c>
      <c r="S51" s="1">
        <v>392.8614501953125</v>
      </c>
      <c r="T51" s="1">
        <v>9.4161949157714844</v>
      </c>
      <c r="U51" s="1">
        <v>40.637653350830078</v>
      </c>
      <c r="V51" s="1">
        <v>19.139362335205078</v>
      </c>
      <c r="W51" s="1">
        <v>82.600105285644531</v>
      </c>
      <c r="X51" s="1">
        <v>300.26605224609375</v>
      </c>
      <c r="Y51" s="1">
        <v>1999.0322265625</v>
      </c>
      <c r="Z51" s="1">
        <v>1.257677748799324E-2</v>
      </c>
      <c r="AA51" s="1">
        <v>87.943252563476563</v>
      </c>
      <c r="AB51" s="1">
        <v>-2.0260686874389648</v>
      </c>
      <c r="AC51" s="1">
        <v>1.3463454246520996</v>
      </c>
      <c r="AD51" s="1">
        <v>0.14438588917255402</v>
      </c>
      <c r="AE51" s="1">
        <v>1.1174691841006279E-2</v>
      </c>
      <c r="AF51" s="1">
        <v>7.952553778886795E-2</v>
      </c>
      <c r="AG51" s="1">
        <v>2.5446563959121704E-2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1.1039193097282856</v>
      </c>
      <c r="AP51">
        <f>(U51-T51)/(1000-U51)*AO51</f>
        <v>3.5925915755107424E-2</v>
      </c>
      <c r="AQ51">
        <f>(P51+273.15)</f>
        <v>302.56362380981443</v>
      </c>
      <c r="AR51">
        <f>(O51+273.15)</f>
        <v>303.41865386962888</v>
      </c>
      <c r="AS51">
        <f>(Y51*AK51+Z51*AL51)*AM51</f>
        <v>319.84514910090365</v>
      </c>
      <c r="AT51">
        <f>((AS51+0.00000010773*(AR51^4-AQ51^4))-AP51*44100)/(L51*0.92*2*29.3+0.00000043092*AQ51^3)</f>
        <v>-9.8513292647980517</v>
      </c>
      <c r="AU51">
        <f>0.61365*EXP(17.502*J51/(240.97+J51))</f>
        <v>4.1190424610601948</v>
      </c>
      <c r="AV51">
        <f>AU51*1000/AA51</f>
        <v>46.83750419723345</v>
      </c>
      <c r="AW51">
        <f>(AV51-U51)</f>
        <v>6.1998508464033719</v>
      </c>
      <c r="AX51">
        <f>IF(D51,P51,(O51+P51)/2)</f>
        <v>29.84113883972168</v>
      </c>
      <c r="AY51">
        <f>0.61365*EXP(17.502*AX51/(240.97+AX51))</f>
        <v>4.2217280193419091</v>
      </c>
      <c r="AZ51">
        <f>IF(AW51&lt;&gt;0,(1000-(AV51+U51)/2)/AW51*AP51,0)</f>
        <v>5.5411983345807121</v>
      </c>
      <c r="BA51">
        <f>U51*AA51/1000</f>
        <v>3.5738074122190593</v>
      </c>
      <c r="BB51">
        <f>(AY51-BA51)</f>
        <v>0.64792060712284982</v>
      </c>
      <c r="BC51">
        <f>1/(1.6/F51+1.37/N51)</f>
        <v>4.2550971898815124</v>
      </c>
      <c r="BD51">
        <f>G51*AA51*0.001</f>
        <v>34.385999531438536</v>
      </c>
      <c r="BE51">
        <f>G51/S51</f>
        <v>0.99526725016200501</v>
      </c>
      <c r="BF51">
        <f>(1-AP51*AA51/AU51/F51)*100</f>
        <v>104.07750831084317</v>
      </c>
      <c r="BG51">
        <f>(S51-E51/(N51/1.35))</f>
        <v>394.80710334721374</v>
      </c>
      <c r="BH51">
        <f>E51*BF51/100/BG51</f>
        <v>-1.6262326035456156E-2</v>
      </c>
    </row>
    <row r="52" spans="1:60" x14ac:dyDescent="0.35">
      <c r="A52" s="1" t="s">
        <v>9</v>
      </c>
      <c r="B52" s="1" t="s">
        <v>251</v>
      </c>
      <c r="K52" s="1">
        <v>2.7444800000000003</v>
      </c>
    </row>
    <row r="53" spans="1:60" x14ac:dyDescent="0.35">
      <c r="A53" s="1" t="s">
        <v>9</v>
      </c>
      <c r="B53" s="1" t="s">
        <v>250</v>
      </c>
      <c r="K53" s="1">
        <v>2.7444800000000003</v>
      </c>
    </row>
    <row r="54" spans="1:60" x14ac:dyDescent="0.35">
      <c r="A54" s="1" t="s">
        <v>9</v>
      </c>
      <c r="B54" s="1" t="s">
        <v>249</v>
      </c>
      <c r="K54" s="1">
        <v>2.7444800000000003</v>
      </c>
    </row>
    <row r="55" spans="1:60" x14ac:dyDescent="0.35">
      <c r="A55" s="1" t="s">
        <v>9</v>
      </c>
      <c r="B55" s="1" t="s">
        <v>248</v>
      </c>
      <c r="K55" s="1">
        <v>2.7444800000000003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55"/>
  <sheetViews>
    <sheetView topLeftCell="A11" zoomScale="6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344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343</v>
      </c>
    </row>
    <row r="12" spans="1:60" x14ac:dyDescent="0.35">
      <c r="A12" s="1" t="s">
        <v>9</v>
      </c>
      <c r="B12" s="1" t="s">
        <v>342</v>
      </c>
    </row>
    <row r="13" spans="1:60" x14ac:dyDescent="0.35">
      <c r="A13" s="1" t="s">
        <v>9</v>
      </c>
      <c r="B13" s="1" t="s">
        <v>341</v>
      </c>
    </row>
    <row r="14" spans="1:60" x14ac:dyDescent="0.35">
      <c r="A14" s="1" t="s">
        <v>9</v>
      </c>
      <c r="B14" s="1" t="s">
        <v>340</v>
      </c>
    </row>
    <row r="15" spans="1:60" x14ac:dyDescent="0.35">
      <c r="A15" s="1" t="s">
        <v>9</v>
      </c>
      <c r="B15" s="1" t="s">
        <v>339</v>
      </c>
    </row>
    <row r="16" spans="1:60" x14ac:dyDescent="0.35">
      <c r="A16" s="1" t="s">
        <v>9</v>
      </c>
      <c r="B16" s="1" t="s">
        <v>338</v>
      </c>
    </row>
    <row r="17" spans="1:60" x14ac:dyDescent="0.35">
      <c r="A17" s="1" t="s">
        <v>9</v>
      </c>
      <c r="B17" s="1" t="s">
        <v>337</v>
      </c>
    </row>
    <row r="18" spans="1:60" x14ac:dyDescent="0.35">
      <c r="A18" s="1">
        <v>1</v>
      </c>
      <c r="B18" s="1" t="s">
        <v>336</v>
      </c>
      <c r="C18" s="1">
        <v>276.00000500679016</v>
      </c>
      <c r="D18" s="1">
        <v>0</v>
      </c>
      <c r="E18">
        <f>(R18-S18*(1000-T18)/(1000-U18))*AO18</f>
        <v>-2.2424766416212898</v>
      </c>
      <c r="F18">
        <f>IF(AZ18&lt;&gt;0,1/(1/AZ18-1/N18),0)</f>
        <v>13.596147520664436</v>
      </c>
      <c r="G18">
        <f>((BC18-AP18/2)*S18-E18)/(BC18+AP18/2)</f>
        <v>386.92592018824172</v>
      </c>
      <c r="H18">
        <f>AP18*1000</f>
        <v>30.675669503007132</v>
      </c>
      <c r="I18">
        <f>(AU18-BA18)</f>
        <v>0.79445293708497733</v>
      </c>
      <c r="J18">
        <f>(P18+AT18*D18)</f>
        <v>29.009136199951172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30.106977462768555</v>
      </c>
      <c r="P18" s="1">
        <v>29.009136199951172</v>
      </c>
      <c r="Q18" s="1">
        <v>30.241989135742188</v>
      </c>
      <c r="R18" s="1">
        <v>400.00604248046875</v>
      </c>
      <c r="S18" s="1">
        <v>391.16848754882813</v>
      </c>
      <c r="T18" s="1">
        <v>9.9591455459594727</v>
      </c>
      <c r="U18" s="1">
        <v>36.724067687988281</v>
      </c>
      <c r="V18" s="1">
        <v>20.430376052856445</v>
      </c>
      <c r="W18" s="1">
        <v>75.336433410644531</v>
      </c>
      <c r="X18" s="1">
        <v>300.29470825195313</v>
      </c>
      <c r="Y18" s="1">
        <v>0.22994856536388397</v>
      </c>
      <c r="Z18" s="1">
        <v>9.9469803273677826E-2</v>
      </c>
      <c r="AA18" s="1">
        <v>87.938148498535156</v>
      </c>
      <c r="AB18" s="1">
        <v>-2.6978354454040527</v>
      </c>
      <c r="AC18" s="1">
        <v>1.2086561918258667</v>
      </c>
      <c r="AD18" s="1">
        <v>6.4501367509365082E-2</v>
      </c>
      <c r="AE18" s="1">
        <v>7.7753923833370209E-3</v>
      </c>
      <c r="AF18" s="1">
        <v>1.9056411460042E-2</v>
      </c>
      <c r="AG18" s="1">
        <v>9.3289371579885483E-3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1.104024662691004</v>
      </c>
      <c r="AP18">
        <f>(U18-T18)/(1000-U18)*AO18</f>
        <v>3.0675669503007132E-2</v>
      </c>
      <c r="AQ18">
        <f>(P18+273.15)</f>
        <v>302.15913619995115</v>
      </c>
      <c r="AR18">
        <f>(O18+273.15)</f>
        <v>303.25697746276853</v>
      </c>
      <c r="AS18">
        <f>(Y18*AK18+Z18*AL18)*AM18</f>
        <v>3.6791769635861282E-2</v>
      </c>
      <c r="AT18">
        <f>((AS18+0.00000010773*(AR18^4-AQ18^4))-AP18*44100)/(L18*0.92*2*29.3+0.00000043092*AQ18^3)</f>
        <v>-10.526041117336142</v>
      </c>
      <c r="AU18">
        <f>0.61365*EXP(17.502*J18/(240.97+J18))</f>
        <v>4.0238994549015477</v>
      </c>
      <c r="AV18">
        <f>AU18*1000/AA18</f>
        <v>45.758291749439969</v>
      </c>
      <c r="AW18">
        <f>(AV18-U18)</f>
        <v>9.0342240614516882</v>
      </c>
      <c r="AX18">
        <f>IF(D18,P18,(O18+P18)/2)</f>
        <v>29.558056831359863</v>
      </c>
      <c r="AY18">
        <f>0.61365*EXP(17.502*AX18/(240.97+AX18))</f>
        <v>4.1534877882901329</v>
      </c>
      <c r="AZ18">
        <f>IF(AW18&lt;&gt;0,(1000-(AV18+U18)/2)/AW18*AP18,0)</f>
        <v>3.2554615099191841</v>
      </c>
      <c r="BA18">
        <f>U18*AA18/1000</f>
        <v>3.2294465178165703</v>
      </c>
      <c r="BB18">
        <f>(AY18-BA18)</f>
        <v>0.92404127047356255</v>
      </c>
      <c r="BC18">
        <f>1/(1.6/F18+1.37/N18)</f>
        <v>2.2844202534899773</v>
      </c>
      <c r="BD18">
        <f>G18*AA18*0.001</f>
        <v>34.025549027445962</v>
      </c>
      <c r="BE18">
        <f>G18/S18</f>
        <v>0.98915411773793049</v>
      </c>
      <c r="BF18">
        <f>(1-AP18*AA18/AU18/F18)*100</f>
        <v>95.069302275850035</v>
      </c>
      <c r="BG18">
        <f>(S18-E18/(N18/1.35))</f>
        <v>391.87575327791228</v>
      </c>
      <c r="BH18">
        <f>E18*BF18/100/BG18</f>
        <v>-5.4402623256365606E-3</v>
      </c>
    </row>
    <row r="19" spans="1:60" x14ac:dyDescent="0.35">
      <c r="A19" s="1" t="s">
        <v>9</v>
      </c>
      <c r="B19" s="1" t="s">
        <v>335</v>
      </c>
      <c r="K19" s="1">
        <v>2.72</v>
      </c>
    </row>
    <row r="20" spans="1:60" x14ac:dyDescent="0.35">
      <c r="A20" s="1" t="s">
        <v>9</v>
      </c>
      <c r="B20" s="1" t="s">
        <v>334</v>
      </c>
      <c r="K20" s="1">
        <v>2.72</v>
      </c>
    </row>
    <row r="21" spans="1:60" x14ac:dyDescent="0.35">
      <c r="A21" s="1">
        <v>2</v>
      </c>
      <c r="B21" s="1" t="s">
        <v>333</v>
      </c>
      <c r="C21" s="1">
        <v>479.00000500679016</v>
      </c>
      <c r="D21" s="1">
        <v>0</v>
      </c>
      <c r="E21">
        <f>(R21-S21*(1000-T21)/(1000-U21))*AO21</f>
        <v>-2.1642905266547219</v>
      </c>
      <c r="F21">
        <f>IF(AZ21&lt;&gt;0,1/(1/AZ21-1/N21),0)</f>
        <v>10.024821377710586</v>
      </c>
      <c r="G21">
        <f>((BC21-AP21/2)*S21-E21)/(BC21+AP21/2)</f>
        <v>386.99839297947869</v>
      </c>
      <c r="H21">
        <f>AP21*1000</f>
        <v>29.664427844524322</v>
      </c>
      <c r="I21">
        <f>(AU21-BA21)</f>
        <v>0.83415377071664087</v>
      </c>
      <c r="J21">
        <f>(P21+AT21*D21)</f>
        <v>28.919034957885742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30.029384613037109</v>
      </c>
      <c r="P21" s="1">
        <v>28.919034957885742</v>
      </c>
      <c r="Q21" s="1">
        <v>30.21405029296875</v>
      </c>
      <c r="R21" s="1">
        <v>400.05801391601563</v>
      </c>
      <c r="S21" s="1">
        <v>391.49893188476563</v>
      </c>
      <c r="T21" s="1">
        <v>10.135038375854492</v>
      </c>
      <c r="U21" s="1">
        <v>36.036487579345703</v>
      </c>
      <c r="V21" s="1">
        <v>20.882932662963867</v>
      </c>
      <c r="W21" s="1">
        <v>74.252067565917969</v>
      </c>
      <c r="X21" s="1">
        <v>300.29037475585938</v>
      </c>
      <c r="Y21" s="1">
        <v>26.021444320678711</v>
      </c>
      <c r="Z21" s="1">
        <v>0.2263764888048172</v>
      </c>
      <c r="AA21" s="1">
        <v>87.933517456054688</v>
      </c>
      <c r="AB21" s="1">
        <v>-2.5662040710449219</v>
      </c>
      <c r="AC21" s="1">
        <v>1.1900442838668823</v>
      </c>
      <c r="AD21" s="1">
        <v>0.11255317181348801</v>
      </c>
      <c r="AE21" s="1">
        <v>4.7425134107470512E-3</v>
      </c>
      <c r="AF21" s="1">
        <v>2.4422254413366318E-2</v>
      </c>
      <c r="AG21" s="1">
        <v>1.8281799275428057E-3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1.104008730720071</v>
      </c>
      <c r="AP21">
        <f>(U21-T21)/(1000-U21)*AO21</f>
        <v>2.9664427844524322E-2</v>
      </c>
      <c r="AQ21">
        <f>(P21+273.15)</f>
        <v>302.06903495788572</v>
      </c>
      <c r="AR21">
        <f>(O21+273.15)</f>
        <v>303.17938461303709</v>
      </c>
      <c r="AS21">
        <f>(Y21*AK21+Z21*AL21)*AM21</f>
        <v>4.163430998248657</v>
      </c>
      <c r="AT21">
        <f>((AS21+0.00000010773*(AR21^4-AQ21^4))-AP21*44100)/(L21*0.92*2*29.3+0.00000043092*AQ21^3)</f>
        <v>-10.142970009194551</v>
      </c>
      <c r="AU21">
        <f>0.61365*EXP(17.502*J21/(240.97+J21))</f>
        <v>4.0029688803299344</v>
      </c>
      <c r="AV21">
        <f>AU21*1000/AA21</f>
        <v>45.522674358278032</v>
      </c>
      <c r="AW21">
        <f>(AV21-U21)</f>
        <v>9.4861867789323284</v>
      </c>
      <c r="AX21">
        <f>IF(D21,P21,(O21+P21)/2)</f>
        <v>29.474209785461426</v>
      </c>
      <c r="AY21">
        <f>0.61365*EXP(17.502*AX21/(240.97+AX21))</f>
        <v>4.1334609572311001</v>
      </c>
      <c r="AZ21">
        <f>IF(AW21&lt;&gt;0,(1000-(AV21+U21)/2)/AW21*AP21,0)</f>
        <v>2.9995956826972416</v>
      </c>
      <c r="BA21">
        <f>U21*AA21/1000</f>
        <v>3.1688151096132935</v>
      </c>
      <c r="BB21">
        <f>(AY21-BA21)</f>
        <v>0.96464584761780658</v>
      </c>
      <c r="BC21">
        <f>1/(1.6/F21+1.37/N21)</f>
        <v>2.0847610766387912</v>
      </c>
      <c r="BD21">
        <f>G21*AA21*0.001</f>
        <v>34.030129944526102</v>
      </c>
      <c r="BE21">
        <f>G21/S21</f>
        <v>0.98850433924910008</v>
      </c>
      <c r="BF21">
        <f>(1-AP21*AA21/AU21/F21)*100</f>
        <v>93.499727470956643</v>
      </c>
      <c r="BG21">
        <f>(S21-E21/(N21/1.35))</f>
        <v>392.18153811078975</v>
      </c>
      <c r="BH21">
        <f>E21*BF21/100/BG21</f>
        <v>-5.1598699771793861E-3</v>
      </c>
    </row>
    <row r="22" spans="1:60" x14ac:dyDescent="0.35">
      <c r="A22" s="1" t="s">
        <v>9</v>
      </c>
      <c r="B22" s="1" t="s">
        <v>332</v>
      </c>
      <c r="K22" s="1">
        <v>2.72</v>
      </c>
    </row>
    <row r="23" spans="1:60" x14ac:dyDescent="0.35">
      <c r="A23" s="1" t="s">
        <v>9</v>
      </c>
      <c r="B23" s="1" t="s">
        <v>331</v>
      </c>
      <c r="K23" s="1">
        <v>2.72</v>
      </c>
    </row>
    <row r="24" spans="1:60" x14ac:dyDescent="0.35">
      <c r="A24" s="1">
        <v>3</v>
      </c>
      <c r="B24" s="1" t="s">
        <v>330</v>
      </c>
      <c r="C24" s="1">
        <v>683.00000500679016</v>
      </c>
      <c r="D24" s="1">
        <v>0</v>
      </c>
      <c r="E24">
        <f>(R24-S24*(1000-T24)/(1000-U24))*AO24</f>
        <v>-2.2239101399328072</v>
      </c>
      <c r="F24">
        <f>IF(AZ24&lt;&gt;0,1/(1/AZ24-1/N24),0)</f>
        <v>9.0184375649451862</v>
      </c>
      <c r="G24">
        <f>((BC24-AP24/2)*S24-E24)/(BC24+AP24/2)</f>
        <v>387.30516300499028</v>
      </c>
      <c r="H24">
        <f>AP24*1000</f>
        <v>28.815159511433428</v>
      </c>
      <c r="I24">
        <f>(AU24-BA24)</f>
        <v>0.8377646569230901</v>
      </c>
      <c r="J24">
        <f>(P24+AT24*D24)</f>
        <v>28.723598480224609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29.900775909423828</v>
      </c>
      <c r="P24" s="1">
        <v>28.723598480224609</v>
      </c>
      <c r="Q24" s="1">
        <v>30.115154266357422</v>
      </c>
      <c r="R24" s="1">
        <v>399.99432373046875</v>
      </c>
      <c r="S24" s="1">
        <v>391.78292846679688</v>
      </c>
      <c r="T24" s="1">
        <v>10.309450149536133</v>
      </c>
      <c r="U24" s="1">
        <v>35.483989715576172</v>
      </c>
      <c r="V24" s="1">
        <v>21.399147033691406</v>
      </c>
      <c r="W24" s="1">
        <v>73.65350341796875</v>
      </c>
      <c r="X24" s="1">
        <v>300.28790283203125</v>
      </c>
      <c r="Y24" s="1">
        <v>49.800876617431641</v>
      </c>
      <c r="Z24" s="1">
        <v>0.18750186264514923</v>
      </c>
      <c r="AA24" s="1">
        <v>87.930648803710938</v>
      </c>
      <c r="AB24" s="1">
        <v>-2.7955100536346436</v>
      </c>
      <c r="AC24" s="1">
        <v>1.1801689863204956</v>
      </c>
      <c r="AD24" s="1">
        <v>0.12463933974504471</v>
      </c>
      <c r="AE24" s="1">
        <v>4.0506096556782722E-3</v>
      </c>
      <c r="AF24" s="1">
        <v>2.8848106041550636E-2</v>
      </c>
      <c r="AG24" s="1">
        <v>6.9738845340907574E-3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1.1039996427648204</v>
      </c>
      <c r="AP24">
        <f>(U24-T24)/(1000-U24)*AO24</f>
        <v>2.881515951143343E-2</v>
      </c>
      <c r="AQ24">
        <f>(P24+273.15)</f>
        <v>301.87359848022459</v>
      </c>
      <c r="AR24">
        <f>(O24+273.15)</f>
        <v>303.05077590942381</v>
      </c>
      <c r="AS24">
        <f>(Y24*AK24+Z24*AL24)*AM24</f>
        <v>7.9681400806872489</v>
      </c>
      <c r="AT24">
        <f>((AS24+0.00000010773*(AR24^4-AQ24^4))-AP24*44100)/(L24*0.92*2*29.3+0.00000043092*AQ24^3)</f>
        <v>-9.8144500857676036</v>
      </c>
      <c r="AU24">
        <f>0.61365*EXP(17.502*J24/(240.97+J24))</f>
        <v>3.9578948947579091</v>
      </c>
      <c r="AV24">
        <f>AU24*1000/AA24</f>
        <v>45.011551132679394</v>
      </c>
      <c r="AW24">
        <f>(AV24-U24)</f>
        <v>9.5275614171032217</v>
      </c>
      <c r="AX24">
        <f>IF(D24,P24,(O24+P24)/2)</f>
        <v>29.312187194824219</v>
      </c>
      <c r="AY24">
        <f>0.61365*EXP(17.502*AX24/(240.97+AX24))</f>
        <v>4.0950003100740444</v>
      </c>
      <c r="AZ24">
        <f>IF(AW24&lt;&gt;0,(1000-(AV24+U24)/2)/AW24*AP24,0)</f>
        <v>2.902674921311716</v>
      </c>
      <c r="BA24">
        <f>U24*AA24/1000</f>
        <v>3.120130237834819</v>
      </c>
      <c r="BB24">
        <f>(AY24-BA24)</f>
        <v>0.97487007223922539</v>
      </c>
      <c r="BC24">
        <f>1/(1.6/F24+1.37/N24)</f>
        <v>2.0101239672889148</v>
      </c>
      <c r="BD24">
        <f>G24*AA24*0.001</f>
        <v>34.055994268055819</v>
      </c>
      <c r="BE24">
        <f>G24/S24</f>
        <v>0.98857079995973818</v>
      </c>
      <c r="BF24">
        <f>(1-AP24*AA24/AU24/F24)*100</f>
        <v>92.901513744998283</v>
      </c>
      <c r="BG24">
        <f>(S24-E24/(N24/1.35))</f>
        <v>392.48433841566487</v>
      </c>
      <c r="BH24">
        <f>E24*BF24/100/BG24</f>
        <v>-5.264021980255473E-3</v>
      </c>
    </row>
    <row r="25" spans="1:60" x14ac:dyDescent="0.35">
      <c r="A25" s="1" t="s">
        <v>9</v>
      </c>
      <c r="B25" s="1" t="s">
        <v>329</v>
      </c>
      <c r="K25" s="1">
        <v>2.72</v>
      </c>
    </row>
    <row r="26" spans="1:60" x14ac:dyDescent="0.35">
      <c r="A26" s="1" t="s">
        <v>9</v>
      </c>
      <c r="B26" s="1" t="s">
        <v>328</v>
      </c>
      <c r="K26" s="1">
        <v>2.72</v>
      </c>
    </row>
    <row r="27" spans="1:60" x14ac:dyDescent="0.35">
      <c r="A27" s="1">
        <v>4</v>
      </c>
      <c r="B27" s="1" t="s">
        <v>327</v>
      </c>
      <c r="C27" s="1">
        <v>887.00000500679016</v>
      </c>
      <c r="D27" s="1">
        <v>0</v>
      </c>
      <c r="E27">
        <f>(R27-S27*(1000-T27)/(1000-U27))*AO27</f>
        <v>-2.869767846484498</v>
      </c>
      <c r="F27">
        <f>IF(AZ27&lt;&gt;0,1/(1/AZ27-1/N27),0)</f>
        <v>8.7327668815589092</v>
      </c>
      <c r="G27">
        <f>((BC27-AP27/2)*S27-E27)/(BC27+AP27/2)</f>
        <v>388.26683497490035</v>
      </c>
      <c r="H27">
        <f>AP27*1000</f>
        <v>28.493839497476287</v>
      </c>
      <c r="I27">
        <f>(AU27-BA27)</f>
        <v>0.83718005859348477</v>
      </c>
      <c r="J27">
        <f>(P27+AT27*D27)</f>
        <v>28.675624847412109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29.824369430541992</v>
      </c>
      <c r="P27" s="1">
        <v>28.675624847412109</v>
      </c>
      <c r="Q27" s="1">
        <v>30.037269592285156</v>
      </c>
      <c r="R27" s="1">
        <v>399.94979858398438</v>
      </c>
      <c r="S27" s="1">
        <v>392.42025756835938</v>
      </c>
      <c r="T27" s="1">
        <v>10.469215393066406</v>
      </c>
      <c r="U27" s="1">
        <v>35.368465423583984</v>
      </c>
      <c r="V27" s="1">
        <v>21.824663162231445</v>
      </c>
      <c r="W27" s="1">
        <v>73.730918884277344</v>
      </c>
      <c r="X27" s="1">
        <v>300.25833129882813</v>
      </c>
      <c r="Y27" s="1">
        <v>100.40452575683594</v>
      </c>
      <c r="Z27" s="1">
        <v>2.2866390645503998E-2</v>
      </c>
      <c r="AA27" s="1">
        <v>87.923477172851563</v>
      </c>
      <c r="AB27" s="1">
        <v>-2.8051886558532715</v>
      </c>
      <c r="AC27" s="1">
        <v>1.1745400428771973</v>
      </c>
      <c r="AD27" s="1">
        <v>0.12285538762807846</v>
      </c>
      <c r="AE27" s="1">
        <v>5.2923043258488178E-3</v>
      </c>
      <c r="AF27" s="1">
        <v>4.5814778655767441E-2</v>
      </c>
      <c r="AG27" s="1">
        <v>7.4912444688379765E-3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1.1038909238927503</v>
      </c>
      <c r="AP27">
        <f>(U27-T27)/(1000-U27)*AO27</f>
        <v>2.8493839497476286E-2</v>
      </c>
      <c r="AQ27">
        <f>(P27+273.15)</f>
        <v>301.82562484741209</v>
      </c>
      <c r="AR27">
        <f>(O27+273.15)</f>
        <v>302.97436943054197</v>
      </c>
      <c r="AS27">
        <f>(Y27*AK27+Z27*AL27)*AM27</f>
        <v>16.064723762019185</v>
      </c>
      <c r="AT27">
        <f>((AS27+0.00000010773*(AR27^4-AQ27^4))-AP27*44100)/(L27*0.92*2*29.3+0.00000043092*AQ27^3)</f>
        <v>-9.6426043666391745</v>
      </c>
      <c r="AU27">
        <f>0.61365*EXP(17.502*J27/(240.97+J27))</f>
        <v>3.9468985209027609</v>
      </c>
      <c r="AV27">
        <f>AU27*1000/AA27</f>
        <v>44.89015502814371</v>
      </c>
      <c r="AW27">
        <f>(AV27-U27)</f>
        <v>9.5216896045597252</v>
      </c>
      <c r="AX27">
        <f>IF(D27,P27,(O27+P27)/2)</f>
        <v>29.249997138977051</v>
      </c>
      <c r="AY27">
        <f>0.61365*EXP(17.502*AX27/(240.97+AX27))</f>
        <v>4.0803208171946235</v>
      </c>
      <c r="AZ27">
        <f>IF(AW27&lt;&gt;0,(1000-(AV27+U27)/2)/AW27*AP27,0)</f>
        <v>2.8724315230417288</v>
      </c>
      <c r="BA27">
        <f>U27*AA27/1000</f>
        <v>3.1097184623092762</v>
      </c>
      <c r="BB27">
        <f>(AY27-BA27)</f>
        <v>0.9706023548853473</v>
      </c>
      <c r="BC27">
        <f>1/(1.6/F27+1.37/N27)</f>
        <v>1.986944098308586</v>
      </c>
      <c r="BD27">
        <f>G27*AA27*0.001</f>
        <v>34.13777020189098</v>
      </c>
      <c r="BE27">
        <f>G27/S27</f>
        <v>0.98941588128198121</v>
      </c>
      <c r="BF27">
        <f>(1-AP27*AA27/AU27/F27)*100</f>
        <v>92.731446331924829</v>
      </c>
      <c r="BG27">
        <f>(S27-E27/(N27/1.35))</f>
        <v>393.32536775348876</v>
      </c>
      <c r="BH27">
        <f>E27*BF27/100/BG27</f>
        <v>-6.7658418413568061E-3</v>
      </c>
    </row>
    <row r="28" spans="1:60" x14ac:dyDescent="0.35">
      <c r="A28" s="1" t="s">
        <v>9</v>
      </c>
      <c r="B28" s="1" t="s">
        <v>326</v>
      </c>
      <c r="K28" s="1">
        <v>2.72</v>
      </c>
    </row>
    <row r="29" spans="1:60" x14ac:dyDescent="0.35">
      <c r="A29" s="1" t="s">
        <v>9</v>
      </c>
      <c r="B29" s="1" t="s">
        <v>325</v>
      </c>
      <c r="K29" s="1">
        <v>2.72</v>
      </c>
    </row>
    <row r="30" spans="1:60" x14ac:dyDescent="0.35">
      <c r="A30" s="1">
        <v>5</v>
      </c>
      <c r="B30" s="1" t="s">
        <v>324</v>
      </c>
      <c r="C30" s="1">
        <v>1090.0000050067902</v>
      </c>
      <c r="D30" s="1">
        <v>0</v>
      </c>
      <c r="E30">
        <f>(R30-S30*(1000-T30)/(1000-U30))*AO30</f>
        <v>-3.9228160243168659</v>
      </c>
      <c r="F30">
        <f>IF(AZ30&lt;&gt;0,1/(1/AZ30-1/N30),0)</f>
        <v>8.8607013542972961</v>
      </c>
      <c r="G30">
        <f>((BC30-AP30/2)*S30-E30)/(BC30+AP30/2)</f>
        <v>389.73661489749367</v>
      </c>
      <c r="H30">
        <f>AP30*1000</f>
        <v>28.381480376758876</v>
      </c>
      <c r="I30">
        <f>(AU30-BA30)</f>
        <v>0.82988204130038179</v>
      </c>
      <c r="J30">
        <f>(P30+AT30*D30)</f>
        <v>28.660421371459961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29.779743194580078</v>
      </c>
      <c r="P30" s="1">
        <v>28.660421371459961</v>
      </c>
      <c r="Q30" s="1">
        <v>29.98309326171875</v>
      </c>
      <c r="R30" s="1">
        <v>399.89456176757813</v>
      </c>
      <c r="S30" s="1">
        <v>393.33599853515625</v>
      </c>
      <c r="T30" s="1">
        <v>10.615823745727539</v>
      </c>
      <c r="U30" s="1">
        <v>35.413326263427734</v>
      </c>
      <c r="V30" s="1">
        <v>22.186279296875</v>
      </c>
      <c r="W30" s="1">
        <v>74.011207580566406</v>
      </c>
      <c r="X30" s="1">
        <v>300.28750610351563</v>
      </c>
      <c r="Y30" s="1">
        <v>151.23947143554688</v>
      </c>
      <c r="Z30" s="1">
        <v>0.22638306021690369</v>
      </c>
      <c r="AA30" s="1">
        <v>87.919929504394531</v>
      </c>
      <c r="AB30" s="1">
        <v>-2.7062444686889648</v>
      </c>
      <c r="AC30" s="1">
        <v>1.1878762245178223</v>
      </c>
      <c r="AD30" s="1">
        <v>9.7718521952629089E-2</v>
      </c>
      <c r="AE30" s="1">
        <v>3.0713307205587626E-3</v>
      </c>
      <c r="AF30" s="1">
        <v>2.9773350805044174E-2</v>
      </c>
      <c r="AG30" s="1">
        <v>6.0248076915740967E-3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1.1039981842041011</v>
      </c>
      <c r="AP30">
        <f>(U30-T30)/(1000-U30)*AO30</f>
        <v>2.8381480376758875E-2</v>
      </c>
      <c r="AQ30">
        <f>(P30+273.15)</f>
        <v>301.81042137145994</v>
      </c>
      <c r="AR30">
        <f>(O30+273.15)</f>
        <v>302.92974319458006</v>
      </c>
      <c r="AS30">
        <f>(Y30*AK30+Z30*AL30)*AM30</f>
        <v>24.198314888813002</v>
      </c>
      <c r="AT30">
        <f>((AS30+0.00000010773*(AR30^4-AQ30^4))-AP30*44100)/(L30*0.92*2*29.3+0.00000043092*AQ30^3)</f>
        <v>-9.5426514469137693</v>
      </c>
      <c r="AU30">
        <f>0.61365*EXP(17.502*J30/(240.97+J30))</f>
        <v>3.9434191898970714</v>
      </c>
      <c r="AV30">
        <f>AU30*1000/AA30</f>
        <v>44.852392536324381</v>
      </c>
      <c r="AW30">
        <f>(AV30-U30)</f>
        <v>9.4390662728966461</v>
      </c>
      <c r="AX30">
        <f>IF(D30,P30,(O30+P30)/2)</f>
        <v>29.22008228302002</v>
      </c>
      <c r="AY30">
        <f>0.61365*EXP(17.502*AX30/(240.97+AX30))</f>
        <v>4.0732759986198968</v>
      </c>
      <c r="AZ30">
        <f>IF(AW30&lt;&gt;0,(1000-(AV30+U30)/2)/AW30*AP30,0)</f>
        <v>2.8861382712675829</v>
      </c>
      <c r="BA30">
        <f>U30*AA30/1000</f>
        <v>3.1135371485966896</v>
      </c>
      <c r="BB30">
        <f>(AY30-BA30)</f>
        <v>0.95973885002320714</v>
      </c>
      <c r="BC30">
        <f>1/(1.6/F30+1.37/N30)</f>
        <v>1.9974430917316799</v>
      </c>
      <c r="BD30">
        <f>G30*AA30*0.001</f>
        <v>34.265615707069003</v>
      </c>
      <c r="BE30">
        <f>G30/S30</f>
        <v>0.99084908665602123</v>
      </c>
      <c r="BF30">
        <f>(1-AP30*AA30/AU30/F30)*100</f>
        <v>92.858633350336689</v>
      </c>
      <c r="BG30">
        <f>(S30-E30/(N30/1.35))</f>
        <v>394.57323476050016</v>
      </c>
      <c r="BH30">
        <f>E30*BF30/100/BG30</f>
        <v>-9.2319321943864219E-3</v>
      </c>
    </row>
    <row r="31" spans="1:60" x14ac:dyDescent="0.35">
      <c r="A31" s="1" t="s">
        <v>9</v>
      </c>
      <c r="B31" s="1" t="s">
        <v>323</v>
      </c>
      <c r="K31" s="1">
        <v>2.72</v>
      </c>
    </row>
    <row r="32" spans="1:60" x14ac:dyDescent="0.35">
      <c r="A32" s="1" t="s">
        <v>9</v>
      </c>
      <c r="B32" s="1" t="s">
        <v>322</v>
      </c>
      <c r="K32" s="1">
        <v>2.72</v>
      </c>
    </row>
    <row r="33" spans="1:60" x14ac:dyDescent="0.35">
      <c r="A33" s="1">
        <v>6</v>
      </c>
      <c r="B33" s="1" t="s">
        <v>321</v>
      </c>
      <c r="C33" s="1">
        <v>1294.0000050067902</v>
      </c>
      <c r="D33" s="1">
        <v>0</v>
      </c>
      <c r="E33">
        <f>(R33-S33*(1000-T33)/(1000-U33))*AO33</f>
        <v>-4.0986511724647663</v>
      </c>
      <c r="F33">
        <f>IF(AZ33&lt;&gt;0,1/(1/AZ33-1/N33),0)</f>
        <v>9.6460651662878885</v>
      </c>
      <c r="G33">
        <f>((BC33-AP33/2)*S33-E33)/(BC33+AP33/2)</f>
        <v>390.07438506648134</v>
      </c>
      <c r="H33">
        <f>AP33*1000</f>
        <v>28.513633028070878</v>
      </c>
      <c r="I33">
        <f>(AU33-BA33)</f>
        <v>0.81148577723513604</v>
      </c>
      <c r="J33">
        <f>(P33+AT33*D33)</f>
        <v>28.67933464050293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29.758869171142578</v>
      </c>
      <c r="P33" s="1">
        <v>28.67933464050293</v>
      </c>
      <c r="Q33" s="1">
        <v>29.949020385742188</v>
      </c>
      <c r="R33" s="1">
        <v>399.96273803710938</v>
      </c>
      <c r="S33" s="1">
        <v>393.51132202148438</v>
      </c>
      <c r="T33" s="1">
        <v>10.764379501342773</v>
      </c>
      <c r="U33" s="1">
        <v>35.672626495361328</v>
      </c>
      <c r="V33" s="1">
        <v>22.523262023925781</v>
      </c>
      <c r="W33" s="1">
        <v>74.6409912109375</v>
      </c>
      <c r="X33" s="1">
        <v>300.263671875</v>
      </c>
      <c r="Y33" s="1">
        <v>298.67095947265625</v>
      </c>
      <c r="Z33" s="1">
        <v>6.8598538637161255E-2</v>
      </c>
      <c r="AA33" s="1">
        <v>87.917892456054688</v>
      </c>
      <c r="AB33" s="1">
        <v>-2.6243689060211182</v>
      </c>
      <c r="AC33" s="1">
        <v>1.1963086128234863</v>
      </c>
      <c r="AD33" s="1">
        <v>0.11773321777582169</v>
      </c>
      <c r="AE33" s="1">
        <v>5.7603120803833008E-3</v>
      </c>
      <c r="AF33" s="1">
        <v>2.7493312954902649E-2</v>
      </c>
      <c r="AG33" s="1">
        <v>7.45360367000103E-3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1.1039105583639703</v>
      </c>
      <c r="AP33">
        <f>(U33-T33)/(1000-U33)*AO33</f>
        <v>2.8513633028070879E-2</v>
      </c>
      <c r="AQ33">
        <f>(P33+273.15)</f>
        <v>301.82933464050291</v>
      </c>
      <c r="AR33">
        <f>(O33+273.15)</f>
        <v>302.90886917114256</v>
      </c>
      <c r="AS33">
        <f>(Y33*AK33+Z33*AL33)*AM33</f>
        <v>47.787352447494413</v>
      </c>
      <c r="AT33">
        <f>((AS33+0.00000010773*(AR33^4-AQ33^4))-AP33*44100)/(L33*0.92*2*29.3+0.00000043092*AQ33^3)</f>
        <v>-9.4066124049664523</v>
      </c>
      <c r="AU33">
        <f>0.61365*EXP(17.502*J33/(240.97+J33))</f>
        <v>3.9477479170793202</v>
      </c>
      <c r="AV33">
        <f>AU33*1000/AA33</f>
        <v>44.902667782358208</v>
      </c>
      <c r="AW33">
        <f>(AV33-U33)</f>
        <v>9.2300412869968795</v>
      </c>
      <c r="AX33">
        <f>IF(D33,P33,(O33+P33)/2)</f>
        <v>29.219101905822754</v>
      </c>
      <c r="AY33">
        <f>0.61365*EXP(17.502*AX33/(240.97+AX33))</f>
        <v>4.0730453036279561</v>
      </c>
      <c r="AZ33">
        <f>IF(AW33&lt;&gt;0,(1000-(AV33+U33)/2)/AW33*AP33,0)</f>
        <v>2.9647631024728129</v>
      </c>
      <c r="BA33">
        <f>U33*AA33/1000</f>
        <v>3.1362621398441841</v>
      </c>
      <c r="BB33">
        <f>(AY33-BA33)</f>
        <v>0.93678316378377202</v>
      </c>
      <c r="BC33">
        <f>1/(1.6/F33+1.37/N33)</f>
        <v>2.0578749535145158</v>
      </c>
      <c r="BD33">
        <f>G33*AA33*0.001</f>
        <v>34.294517836136571</v>
      </c>
      <c r="BE33">
        <f>G33/S33</f>
        <v>0.99126597695500263</v>
      </c>
      <c r="BF33">
        <f>(1-AP33*AA33/AU33/F33)*100</f>
        <v>93.416903520250287</v>
      </c>
      <c r="BG33">
        <f>(S33-E33/(N33/1.35))</f>
        <v>394.80401575837834</v>
      </c>
      <c r="BH33">
        <f>E33*BF33/100/BG33</f>
        <v>-9.6980599451558756E-3</v>
      </c>
    </row>
    <row r="34" spans="1:60" x14ac:dyDescent="0.35">
      <c r="A34" s="1" t="s">
        <v>9</v>
      </c>
      <c r="B34" s="1" t="s">
        <v>320</v>
      </c>
      <c r="K34" s="1">
        <v>2.72</v>
      </c>
    </row>
    <row r="35" spans="1:60" x14ac:dyDescent="0.35">
      <c r="A35" s="1" t="s">
        <v>9</v>
      </c>
      <c r="B35" s="1" t="s">
        <v>319</v>
      </c>
      <c r="K35" s="1">
        <v>2.72</v>
      </c>
    </row>
    <row r="36" spans="1:60" x14ac:dyDescent="0.35">
      <c r="A36" s="1">
        <v>7</v>
      </c>
      <c r="B36" s="1" t="s">
        <v>318</v>
      </c>
      <c r="C36" s="1">
        <v>1498.0000050067902</v>
      </c>
      <c r="D36" s="1">
        <v>0</v>
      </c>
      <c r="E36">
        <f>(R36-S36*(1000-T36)/(1000-U36))*AO36</f>
        <v>-4.9623251467249583</v>
      </c>
      <c r="F36">
        <f>IF(AZ36&lt;&gt;0,1/(1/AZ36-1/N36),0)</f>
        <v>10.845112541039756</v>
      </c>
      <c r="G36">
        <f>((BC36-AP36/2)*S36-E36)/(BC36+AP36/2)</f>
        <v>391.18775989595014</v>
      </c>
      <c r="H36">
        <f>AP36*1000</f>
        <v>28.788072432953044</v>
      </c>
      <c r="I36">
        <f>(AU36-BA36)</f>
        <v>0.79119944217224125</v>
      </c>
      <c r="J36">
        <f>(P36+AT36*D36)</f>
        <v>28.735397338867188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29.755962371826172</v>
      </c>
      <c r="P36" s="1">
        <v>28.735397338867188</v>
      </c>
      <c r="Q36" s="1">
        <v>29.932460784912109</v>
      </c>
      <c r="R36" s="1">
        <v>399.9365234375</v>
      </c>
      <c r="S36" s="1">
        <v>394.15322875976563</v>
      </c>
      <c r="T36" s="1">
        <v>10.91460132598877</v>
      </c>
      <c r="U36" s="1">
        <v>36.051345825195313</v>
      </c>
      <c r="V36" s="1">
        <v>22.840291976928711</v>
      </c>
      <c r="W36" s="1">
        <v>75.442367553710938</v>
      </c>
      <c r="X36" s="1">
        <v>300.27996826171875</v>
      </c>
      <c r="Y36" s="1">
        <v>499.03857421875</v>
      </c>
      <c r="Z36" s="1">
        <v>9.1466866433620453E-3</v>
      </c>
      <c r="AA36" s="1">
        <v>87.913612365722656</v>
      </c>
      <c r="AB36" s="1">
        <v>-2.6002295017242432</v>
      </c>
      <c r="AC36" s="1">
        <v>1.1912522315979004</v>
      </c>
      <c r="AD36" s="1">
        <v>9.3477383255958557E-2</v>
      </c>
      <c r="AE36" s="1">
        <v>8.720986545085907E-3</v>
      </c>
      <c r="AF36" s="1">
        <v>3.6665178835391998E-2</v>
      </c>
      <c r="AG36" s="1">
        <v>1.2972378171980381E-2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1.1039704715504361</v>
      </c>
      <c r="AP36">
        <f>(U36-T36)/(1000-U36)*AO36</f>
        <v>2.8788072432953043E-2</v>
      </c>
      <c r="AQ36">
        <f>(P36+273.15)</f>
        <v>301.88539733886716</v>
      </c>
      <c r="AR36">
        <f>(O36+273.15)</f>
        <v>302.90596237182615</v>
      </c>
      <c r="AS36">
        <f>(Y36*AK36+Z36*AL36)*AM36</f>
        <v>79.846170090298983</v>
      </c>
      <c r="AT36">
        <f>((AS36+0.00000010773*(AR36^4-AQ36^4))-AP36*44100)/(L36*0.92*2*29.3+0.00000043092*AQ36^3)</f>
        <v>-9.254778195225466</v>
      </c>
      <c r="AU36">
        <f>0.61365*EXP(17.502*J36/(240.97+J36))</f>
        <v>3.9606034843110756</v>
      </c>
      <c r="AV36">
        <f>AU36*1000/AA36</f>
        <v>45.051083418514004</v>
      </c>
      <c r="AW36">
        <f>(AV36-U36)</f>
        <v>8.9997375933186916</v>
      </c>
      <c r="AX36">
        <f>IF(D36,P36,(O36+P36)/2)</f>
        <v>29.24567985534668</v>
      </c>
      <c r="AY36">
        <f>0.61365*EXP(17.502*AX36/(240.97+AX36))</f>
        <v>4.0793034602111762</v>
      </c>
      <c r="AZ36">
        <f>IF(AW36&lt;&gt;0,(1000-(AV36+U36)/2)/AW36*AP36,0)</f>
        <v>3.0690540521626053</v>
      </c>
      <c r="BA36">
        <f>U36*AA36/1000</f>
        <v>3.1694040421388343</v>
      </c>
      <c r="BB36">
        <f>(AY36-BA36)</f>
        <v>0.90989941807234187</v>
      </c>
      <c r="BC36">
        <f>1/(1.6/F36+1.37/N36)</f>
        <v>2.1385830630874754</v>
      </c>
      <c r="BD36">
        <f>G36*AA36*0.001</f>
        <v>34.390729085707953</v>
      </c>
      <c r="BE36">
        <f>G36/S36</f>
        <v>0.99247635526633493</v>
      </c>
      <c r="BF36">
        <f>(1-AP36*AA36/AU36/F36)*100</f>
        <v>94.107856924903174</v>
      </c>
      <c r="BG36">
        <f>(S36-E36/(N36/1.35))</f>
        <v>395.71832087609357</v>
      </c>
      <c r="BH36">
        <f>E36*BF36/100/BG36</f>
        <v>-1.1801166645227568E-2</v>
      </c>
    </row>
    <row r="37" spans="1:60" x14ac:dyDescent="0.35">
      <c r="A37" s="1" t="s">
        <v>9</v>
      </c>
      <c r="B37" s="1" t="s">
        <v>317</v>
      </c>
      <c r="K37" s="1">
        <v>2.72</v>
      </c>
    </row>
    <row r="38" spans="1:60" x14ac:dyDescent="0.35">
      <c r="A38" s="1" t="s">
        <v>9</v>
      </c>
      <c r="B38" s="1" t="s">
        <v>316</v>
      </c>
      <c r="K38" s="1">
        <v>2.72</v>
      </c>
    </row>
    <row r="39" spans="1:60" x14ac:dyDescent="0.35">
      <c r="A39" s="1">
        <v>8</v>
      </c>
      <c r="B39" s="1" t="s">
        <v>315</v>
      </c>
      <c r="C39" s="1">
        <v>1701.0000050067902</v>
      </c>
      <c r="D39" s="1">
        <v>0</v>
      </c>
      <c r="E39">
        <f>(R39-S39*(1000-T39)/(1000-U39))*AO39</f>
        <v>-4.717976005404287</v>
      </c>
      <c r="F39">
        <f>IF(AZ39&lt;&gt;0,1/(1/AZ39-1/N39),0)</f>
        <v>12.911740459623923</v>
      </c>
      <c r="G39">
        <f>((BC39-AP39/2)*S39-E39)/(BC39+AP39/2)</f>
        <v>390.8399494936744</v>
      </c>
      <c r="H39">
        <f>AP39*1000</f>
        <v>29.183509731854677</v>
      </c>
      <c r="I39">
        <f>(AU39-BA39)</f>
        <v>0.76545304149251248</v>
      </c>
      <c r="J39">
        <f>(P39+AT39*D39)</f>
        <v>28.8070068359375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29.771690368652344</v>
      </c>
      <c r="P39" s="1">
        <v>28.8070068359375</v>
      </c>
      <c r="Q39" s="1">
        <v>29.928644180297852</v>
      </c>
      <c r="R39" s="1">
        <v>399.96615600585938</v>
      </c>
      <c r="S39" s="1">
        <v>393.8287353515625</v>
      </c>
      <c r="T39" s="1">
        <v>11.062370300292969</v>
      </c>
      <c r="U39" s="1">
        <v>36.532440185546875</v>
      </c>
      <c r="V39" s="1">
        <v>23.128042221069336</v>
      </c>
      <c r="W39" s="1">
        <v>76.378189086914063</v>
      </c>
      <c r="X39" s="1">
        <v>300.27099609375</v>
      </c>
      <c r="Y39" s="1">
        <v>750.0316162109375</v>
      </c>
      <c r="Z39" s="1">
        <v>2.2866427898406982E-3</v>
      </c>
      <c r="AA39" s="1">
        <v>87.911567687988281</v>
      </c>
      <c r="AB39" s="1">
        <v>-2.4950919151306152</v>
      </c>
      <c r="AC39" s="1">
        <v>1.2035994529724121</v>
      </c>
      <c r="AD39" s="1">
        <v>9.3058735132217407E-2</v>
      </c>
      <c r="AE39" s="1">
        <v>7.2784572839736938E-3</v>
      </c>
      <c r="AF39" s="1">
        <v>2.635221928358078E-2</v>
      </c>
      <c r="AG39" s="1">
        <v>1.3927430845797062E-2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1.1039374856387865</v>
      </c>
      <c r="AP39">
        <f>(U39-T39)/(1000-U39)*AO39</f>
        <v>2.9183509731854677E-2</v>
      </c>
      <c r="AQ39">
        <f>(P39+273.15)</f>
        <v>301.95700683593748</v>
      </c>
      <c r="AR39">
        <f>(O39+273.15)</f>
        <v>302.92169036865232</v>
      </c>
      <c r="AS39">
        <f>(Y39*AK39+Z39*AL39)*AM39</f>
        <v>120.00505591142792</v>
      </c>
      <c r="AT39">
        <f>((AS39+0.00000010773*(AR39^4-AQ39^4))-AP39*44100)/(L39*0.92*2*29.3+0.00000043092*AQ39^3)</f>
        <v>-9.0808044691088501</v>
      </c>
      <c r="AU39">
        <f>0.61365*EXP(17.502*J39/(240.97+J39))</f>
        <v>3.9770771296715997</v>
      </c>
      <c r="AV39">
        <f>AU39*1000/AA39</f>
        <v>45.239520057097153</v>
      </c>
      <c r="AW39">
        <f>(AV39-U39)</f>
        <v>8.7070798715502775</v>
      </c>
      <c r="AX39">
        <f>IF(D39,P39,(O39+P39)/2)</f>
        <v>29.289348602294922</v>
      </c>
      <c r="AY39">
        <f>0.61365*EXP(17.502*AX39/(240.97+AX39))</f>
        <v>4.089604092185402</v>
      </c>
      <c r="AZ39">
        <f>IF(AW39&lt;&gt;0,(1000-(AV39+U39)/2)/AW39*AP39,0)</f>
        <v>3.2146613728149989</v>
      </c>
      <c r="BA39">
        <f>U39*AA39/1000</f>
        <v>3.2116240881790872</v>
      </c>
      <c r="BB39">
        <f>(AY39-BA39)</f>
        <v>0.87798000400631482</v>
      </c>
      <c r="BC39">
        <f>1/(1.6/F39+1.37/N39)</f>
        <v>2.2523249958040417</v>
      </c>
      <c r="BD39">
        <f>G39*AA39*0.001</f>
        <v>34.35935267508308</v>
      </c>
      <c r="BE39">
        <f>G39/S39</f>
        <v>0.99241095026948689</v>
      </c>
      <c r="BF39">
        <f>(1-AP39*AA39/AU39/F39)*100</f>
        <v>95.003858335030259</v>
      </c>
      <c r="BG39">
        <f>(S39-E39/(N39/1.35))</f>
        <v>395.3167609913084</v>
      </c>
      <c r="BH39">
        <f>E39*BF39/100/BG39</f>
        <v>-1.1338399184530295E-2</v>
      </c>
    </row>
    <row r="40" spans="1:60" x14ac:dyDescent="0.35">
      <c r="A40" s="1" t="s">
        <v>9</v>
      </c>
      <c r="B40" s="1" t="s">
        <v>314</v>
      </c>
      <c r="K40" s="1">
        <v>2.72</v>
      </c>
    </row>
    <row r="41" spans="1:60" x14ac:dyDescent="0.35">
      <c r="A41" s="1" t="s">
        <v>9</v>
      </c>
      <c r="B41" s="1" t="s">
        <v>313</v>
      </c>
      <c r="K41" s="1">
        <v>2.72</v>
      </c>
    </row>
    <row r="42" spans="1:60" x14ac:dyDescent="0.35">
      <c r="A42" s="1">
        <v>9</v>
      </c>
      <c r="B42" s="1" t="s">
        <v>312</v>
      </c>
      <c r="C42" s="1">
        <v>1905.0000050067902</v>
      </c>
      <c r="D42" s="1">
        <v>0</v>
      </c>
      <c r="E42">
        <f>(R42-S42*(1000-T42)/(1000-U42))*AO42</f>
        <v>-3.9731159785959513</v>
      </c>
      <c r="F42">
        <f>IF(AZ42&lt;&gt;0,1/(1/AZ42-1/N42),0)</f>
        <v>16.412206510351893</v>
      </c>
      <c r="G42">
        <f>((BC42-AP42/2)*S42-E42)/(BC42+AP42/2)</f>
        <v>389.81924560563783</v>
      </c>
      <c r="H42">
        <f>AP42*1000</f>
        <v>29.673687455832784</v>
      </c>
      <c r="I42">
        <f>(AU42-BA42)</f>
        <v>0.73663406765785355</v>
      </c>
      <c r="J42">
        <f>(P42+AT42*D42)</f>
        <v>28.893625259399414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29.802118301391602</v>
      </c>
      <c r="P42" s="1">
        <v>28.893625259399414</v>
      </c>
      <c r="Q42" s="1">
        <v>29.942581176757813</v>
      </c>
      <c r="R42" s="1">
        <v>399.97433471679688</v>
      </c>
      <c r="S42" s="1">
        <v>393.01004028320313</v>
      </c>
      <c r="T42" s="1">
        <v>11.209809303283691</v>
      </c>
      <c r="U42" s="1">
        <v>37.090019226074219</v>
      </c>
      <c r="V42" s="1">
        <v>23.393922805786133</v>
      </c>
      <c r="W42" s="1">
        <v>77.403724670410156</v>
      </c>
      <c r="X42" s="1">
        <v>300.30206298828125</v>
      </c>
      <c r="Y42" s="1">
        <v>1000.4964599609375</v>
      </c>
      <c r="Z42" s="1">
        <v>0.15320082008838654</v>
      </c>
      <c r="AA42" s="1">
        <v>87.906379699707031</v>
      </c>
      <c r="AB42" s="1">
        <v>-2.4483191967010498</v>
      </c>
      <c r="AC42" s="1">
        <v>1.2216403484344482</v>
      </c>
      <c r="AD42" s="1">
        <v>8.1862553954124451E-2</v>
      </c>
      <c r="AE42" s="1">
        <v>5.3136013448238373E-3</v>
      </c>
      <c r="AF42" s="1">
        <v>4.3717902153730392E-2</v>
      </c>
      <c r="AG42" s="1">
        <v>1.338593102991581E-2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1.1040517021627985</v>
      </c>
      <c r="AP42">
        <f>(U42-T42)/(1000-U42)*AO42</f>
        <v>2.9673687455832785E-2</v>
      </c>
      <c r="AQ42">
        <f>(P42+273.15)</f>
        <v>302.04362525939939</v>
      </c>
      <c r="AR42">
        <f>(O42+273.15)</f>
        <v>302.95211830139158</v>
      </c>
      <c r="AS42">
        <f>(Y42*AK42+Z42*AL42)*AM42</f>
        <v>160.07943001569583</v>
      </c>
      <c r="AT42">
        <f>((AS42+0.00000010773*(AR42^4-AQ42^4))-AP42*44100)/(L42*0.92*2*29.3+0.00000043092*AQ42^3)</f>
        <v>-8.9402467457319581</v>
      </c>
      <c r="AU42">
        <f>0.61365*EXP(17.502*J42/(240.97+J42))</f>
        <v>3.9970833808145678</v>
      </c>
      <c r="AV42">
        <f>AU42*1000/AA42</f>
        <v>45.469775850954413</v>
      </c>
      <c r="AW42">
        <f>(AV42-U42)</f>
        <v>8.3797566248801942</v>
      </c>
      <c r="AX42">
        <f>IF(D42,P42,(O42+P42)/2)</f>
        <v>29.347871780395508</v>
      </c>
      <c r="AY42">
        <f>0.61365*EXP(17.502*AX42/(240.97+AX42))</f>
        <v>4.1034441587266608</v>
      </c>
      <c r="AZ42">
        <f>IF(AW42&lt;&gt;0,(1000-(AV42+U42)/2)/AW42*AP42,0)</f>
        <v>3.3949387734721763</v>
      </c>
      <c r="BA42">
        <f>U42*AA42/1000</f>
        <v>3.2604493131567143</v>
      </c>
      <c r="BB42">
        <f>(AY42-BA42)</f>
        <v>0.84299484556994653</v>
      </c>
      <c r="BC42">
        <f>1/(1.6/F42+1.37/N42)</f>
        <v>2.3948892279097964</v>
      </c>
      <c r="BD42">
        <f>G42*AA42*0.001</f>
        <v>34.26759861846255</v>
      </c>
      <c r="BE42">
        <f>G42/S42</f>
        <v>0.99188113699266811</v>
      </c>
      <c r="BF42">
        <f>(1-AP42*AA42/AU42/F42)*100</f>
        <v>96.023676298820689</v>
      </c>
      <c r="BG42">
        <f>(S42-E42/(N42/1.35))</f>
        <v>394.26314085833593</v>
      </c>
      <c r="BH42">
        <f>E42*BF42/100/BG42</f>
        <v>-9.6766134870176126E-3</v>
      </c>
    </row>
    <row r="43" spans="1:60" x14ac:dyDescent="0.35">
      <c r="A43" s="1" t="s">
        <v>9</v>
      </c>
      <c r="B43" s="1" t="s">
        <v>311</v>
      </c>
      <c r="K43" s="1">
        <v>2.72</v>
      </c>
    </row>
    <row r="44" spans="1:60" x14ac:dyDescent="0.35">
      <c r="A44" s="1" t="s">
        <v>9</v>
      </c>
      <c r="B44" s="1" t="s">
        <v>310</v>
      </c>
      <c r="K44" s="1">
        <v>2.72</v>
      </c>
    </row>
    <row r="45" spans="1:60" x14ac:dyDescent="0.35">
      <c r="A45" s="1">
        <v>10</v>
      </c>
      <c r="B45" s="1" t="s">
        <v>309</v>
      </c>
      <c r="C45" s="1">
        <v>2109.0000050067902</v>
      </c>
      <c r="D45" s="1">
        <v>0</v>
      </c>
      <c r="E45">
        <f>(R45-S45*(1000-T45)/(1000-U45))*AO45</f>
        <v>-2.7963166902161412</v>
      </c>
      <c r="F45">
        <f>IF(AZ45&lt;&gt;0,1/(1/AZ45-1/N45),0)</f>
        <v>20.786046047317765</v>
      </c>
      <c r="G45">
        <f>((BC45-AP45/2)*S45-E45)/(BC45+AP45/2)</f>
        <v>388.34876373428034</v>
      </c>
      <c r="H45">
        <f>AP45*1000</f>
        <v>30.02206149132299</v>
      </c>
      <c r="I45">
        <f>(AU45-BA45)</f>
        <v>0.71256813012819453</v>
      </c>
      <c r="J45">
        <f>(P45+AT45*D45)</f>
        <v>28.954730987548828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29.828187942504883</v>
      </c>
      <c r="P45" s="1">
        <v>28.954730987548828</v>
      </c>
      <c r="Q45" s="1">
        <v>29.957185745239258</v>
      </c>
      <c r="R45" s="1">
        <v>400.01278686523438</v>
      </c>
      <c r="S45" s="1">
        <v>391.88873291015625</v>
      </c>
      <c r="T45" s="1">
        <v>11.354335784912109</v>
      </c>
      <c r="U45" s="1">
        <v>37.527606964111328</v>
      </c>
      <c r="V45" s="1">
        <v>23.658349990844727</v>
      </c>
      <c r="W45" s="1">
        <v>78.194023132324219</v>
      </c>
      <c r="X45" s="1">
        <v>300.2891845703125</v>
      </c>
      <c r="Y45" s="1">
        <v>1250.11083984375</v>
      </c>
      <c r="Z45" s="1">
        <v>4.3445486575365067E-2</v>
      </c>
      <c r="AA45" s="1">
        <v>87.900131225585938</v>
      </c>
      <c r="AB45" s="1">
        <v>-2.4934775829315186</v>
      </c>
      <c r="AC45" s="1">
        <v>1.222723126411438</v>
      </c>
      <c r="AD45" s="1">
        <v>0.13635498285293579</v>
      </c>
      <c r="AE45" s="1">
        <v>9.2891743406653404E-3</v>
      </c>
      <c r="AF45" s="1">
        <v>5.3394224494695663E-2</v>
      </c>
      <c r="AG45" s="1">
        <v>1.2453432194888592E-2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1.1040043550379135</v>
      </c>
      <c r="AP45">
        <f>(U45-T45)/(1000-U45)*AO45</f>
        <v>3.0022061491322992E-2</v>
      </c>
      <c r="AQ45">
        <f>(P45+273.15)</f>
        <v>302.10473098754881</v>
      </c>
      <c r="AR45">
        <f>(O45+273.15)</f>
        <v>302.97818794250486</v>
      </c>
      <c r="AS45">
        <f>(Y45*AK45+Z45*AL45)*AM45</f>
        <v>200.01772990425525</v>
      </c>
      <c r="AT45">
        <f>((AS45+0.00000010773*(AR45^4-AQ45^4))-AP45*44100)/(L45*0.92*2*29.3+0.00000043092*AQ45^3)</f>
        <v>-8.7498839756720717</v>
      </c>
      <c r="AU45">
        <f>0.61365*EXP(17.502*J45/(240.97+J45))</f>
        <v>4.0112497068557929</v>
      </c>
      <c r="AV45">
        <f>AU45*1000/AA45</f>
        <v>45.634171996414494</v>
      </c>
      <c r="AW45">
        <f>(AV45-U45)</f>
        <v>8.1065650323031662</v>
      </c>
      <c r="AX45">
        <f>IF(D45,P45,(O45+P45)/2)</f>
        <v>29.391459465026855</v>
      </c>
      <c r="AY45">
        <f>0.61365*EXP(17.502*AX45/(240.97+AX45))</f>
        <v>4.1137786655073514</v>
      </c>
      <c r="AZ45">
        <f>IF(AW45&lt;&gt;0,(1000-(AV45+U45)/2)/AW45*AP45,0)</f>
        <v>3.5494339903306362</v>
      </c>
      <c r="BA45">
        <f>U45*AA45/1000</f>
        <v>3.2986815767275983</v>
      </c>
      <c r="BB45">
        <f>(AY45-BA45)</f>
        <v>0.81509708877975307</v>
      </c>
      <c r="BC45">
        <f>1/(1.6/F45+1.37/N45)</f>
        <v>2.5186242924347781</v>
      </c>
      <c r="BD45">
        <f>G45*AA45*0.001</f>
        <v>34.135907293537315</v>
      </c>
      <c r="BE45">
        <f>G45/S45</f>
        <v>0.9909669023919413</v>
      </c>
      <c r="BF45">
        <f>(1-AP45*AA45/AU45/F45)*100</f>
        <v>96.834965486717493</v>
      </c>
      <c r="BG45">
        <f>(S45-E45/(N45/1.35))</f>
        <v>392.77067697412031</v>
      </c>
      <c r="BH45">
        <f>E45*BF45/100/BG45</f>
        <v>-6.8941304955118608E-3</v>
      </c>
    </row>
    <row r="46" spans="1:60" x14ac:dyDescent="0.35">
      <c r="A46" s="1" t="s">
        <v>9</v>
      </c>
      <c r="B46" s="1" t="s">
        <v>308</v>
      </c>
      <c r="K46" s="1">
        <v>2.72</v>
      </c>
    </row>
    <row r="47" spans="1:60" x14ac:dyDescent="0.35">
      <c r="A47" s="1" t="s">
        <v>9</v>
      </c>
      <c r="B47" s="1" t="s">
        <v>307</v>
      </c>
      <c r="K47" s="1">
        <v>2.72</v>
      </c>
    </row>
    <row r="48" spans="1:60" x14ac:dyDescent="0.35">
      <c r="A48" s="1">
        <v>11</v>
      </c>
      <c r="B48" s="1" t="s">
        <v>306</v>
      </c>
      <c r="C48" s="1">
        <v>2313.5000049956143</v>
      </c>
      <c r="D48" s="1">
        <v>0</v>
      </c>
      <c r="E48">
        <f>(R48-S48*(1000-T48)/(1000-U48))*AO48</f>
        <v>-1.3249166553496208</v>
      </c>
      <c r="F48">
        <f>IF(AZ48&lt;&gt;0,1/(1/AZ48-1/N48),0)</f>
        <v>40.403236643649279</v>
      </c>
      <c r="G48">
        <f>((BC48-AP48/2)*S48-E48)/(BC48+AP48/2)</f>
        <v>386.33112771825267</v>
      </c>
      <c r="H48">
        <f>AP48*1000</f>
        <v>30.875524572494708</v>
      </c>
      <c r="I48">
        <f>(AU48-BA48)</f>
        <v>0.67157979738729345</v>
      </c>
      <c r="J48">
        <f>(P48+AT48*D48)</f>
        <v>29.102392196655273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29.894994735717773</v>
      </c>
      <c r="P48" s="1">
        <v>29.102392196655273</v>
      </c>
      <c r="Q48" s="1">
        <v>29.994495391845703</v>
      </c>
      <c r="R48" s="1">
        <v>399.87823486328125</v>
      </c>
      <c r="S48" s="1">
        <v>390.16607666015625</v>
      </c>
      <c r="T48" s="1">
        <v>11.493312835693359</v>
      </c>
      <c r="U48" s="1">
        <v>38.388072967529297</v>
      </c>
      <c r="V48" s="1">
        <v>23.854467391967773</v>
      </c>
      <c r="W48" s="1">
        <v>79.674766540527344</v>
      </c>
      <c r="X48" s="1">
        <v>300.27239990234375</v>
      </c>
      <c r="Y48" s="1">
        <v>1599.8648681640625</v>
      </c>
      <c r="Z48" s="1">
        <v>0.10861614346504211</v>
      </c>
      <c r="AA48" s="1">
        <v>87.894058227539063</v>
      </c>
      <c r="AB48" s="1">
        <v>-2.3737800121307373</v>
      </c>
      <c r="AC48" s="1">
        <v>1.2449240684509277</v>
      </c>
      <c r="AD48" s="1">
        <v>9.6379250288009644E-2</v>
      </c>
      <c r="AE48" s="1">
        <v>8.0241085961461067E-3</v>
      </c>
      <c r="AF48" s="1">
        <v>3.232840821146965E-2</v>
      </c>
      <c r="AG48" s="1">
        <v>1.7882872372865677E-2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1.103942646699793</v>
      </c>
      <c r="AP48">
        <f>(U48-T48)/(1000-U48)*AO48</f>
        <v>3.0875524572494709E-2</v>
      </c>
      <c r="AQ48">
        <f>(P48+273.15)</f>
        <v>302.25239219665525</v>
      </c>
      <c r="AR48">
        <f>(O48+273.15)</f>
        <v>303.04499473571775</v>
      </c>
      <c r="AS48">
        <f>(Y48*AK48+Z48*AL48)*AM48</f>
        <v>255.97837318468737</v>
      </c>
      <c r="AT48">
        <f>((AS48+0.00000010773*(AR48^4-AQ48^4))-AP48*44100)/(L48*0.92*2*29.3+0.00000043092*AQ48^3)</f>
        <v>-8.6122295020501678</v>
      </c>
      <c r="AU48">
        <f>0.61365*EXP(17.502*J48/(240.97+J48))</f>
        <v>4.0456633180383319</v>
      </c>
      <c r="AV48">
        <f>AU48*1000/AA48</f>
        <v>46.028860193995918</v>
      </c>
      <c r="AW48">
        <f>(AV48-U48)</f>
        <v>7.640787226466621</v>
      </c>
      <c r="AX48">
        <f>IF(D48,P48,(O48+P48)/2)</f>
        <v>29.498693466186523</v>
      </c>
      <c r="AY48">
        <f>0.61365*EXP(17.502*AX48/(240.97+AX48))</f>
        <v>4.13930015372308</v>
      </c>
      <c r="AZ48">
        <f>IF(AW48&lt;&gt;0,(1000-(AV48+U48)/2)/AW48*AP48,0)</f>
        <v>3.8703231943141505</v>
      </c>
      <c r="BA48">
        <f>U48*AA48/1000</f>
        <v>3.3740835206510384</v>
      </c>
      <c r="BB48">
        <f>(AY48-BA48)</f>
        <v>0.76521663307204157</v>
      </c>
      <c r="BC48">
        <f>1/(1.6/F48+1.37/N48)</f>
        <v>2.7803401722702756</v>
      </c>
      <c r="BD48">
        <f>G48*AA48*0.001</f>
        <v>33.956210634778934</v>
      </c>
      <c r="BE48">
        <f>G48/S48</f>
        <v>0.99017098314971164</v>
      </c>
      <c r="BF48">
        <f>(1-AP48*AA48/AU48/F48)*100</f>
        <v>98.339771108989694</v>
      </c>
      <c r="BG48">
        <f>(S48-E48/(N48/1.35))</f>
        <v>390.58394863564496</v>
      </c>
      <c r="BH48">
        <f>E48*BF48/100/BG48</f>
        <v>-3.3358257829256672E-3</v>
      </c>
    </row>
    <row r="49" spans="1:60" x14ac:dyDescent="0.35">
      <c r="A49" s="1" t="s">
        <v>9</v>
      </c>
      <c r="B49" s="1" t="s">
        <v>305</v>
      </c>
      <c r="K49" s="1">
        <v>2.72</v>
      </c>
    </row>
    <row r="50" spans="1:60" x14ac:dyDescent="0.35">
      <c r="A50" s="1" t="s">
        <v>9</v>
      </c>
      <c r="B50" s="1" t="s">
        <v>300</v>
      </c>
      <c r="K50" s="1">
        <v>2.72</v>
      </c>
    </row>
    <row r="51" spans="1:60" x14ac:dyDescent="0.35">
      <c r="A51" s="1">
        <v>12</v>
      </c>
      <c r="B51" s="1" t="s">
        <v>304</v>
      </c>
      <c r="C51" s="1">
        <v>2517.5000049956143</v>
      </c>
      <c r="D51" s="1">
        <v>0</v>
      </c>
      <c r="E51">
        <f>(R51-S51*(1000-T51)/(1000-U51))*AO51</f>
        <v>-2.3070913544419373E-2</v>
      </c>
      <c r="F51">
        <f>IF(AZ51&lt;&gt;0,1/(1/AZ51-1/N51),0)</f>
        <v>714.07284511710657</v>
      </c>
      <c r="G51">
        <f>((BC51-AP51/2)*S51-E51)/(BC51+AP51/2)</f>
        <v>384.98795516440526</v>
      </c>
      <c r="H51">
        <f>AP51*1000</f>
        <v>31.739992724446122</v>
      </c>
      <c r="I51">
        <f>(AU51-BA51)</f>
        <v>0.62755461156159464</v>
      </c>
      <c r="J51">
        <f>(P51+AT51*D51)</f>
        <v>29.245315551757813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29.987621307373047</v>
      </c>
      <c r="P51" s="1">
        <v>29.245315551757813</v>
      </c>
      <c r="Q51" s="1">
        <v>30.055742263793945</v>
      </c>
      <c r="R51" s="1">
        <v>400.100830078125</v>
      </c>
      <c r="S51" s="1">
        <v>388.93917846679688</v>
      </c>
      <c r="T51" s="1">
        <v>11.649776458740234</v>
      </c>
      <c r="U51" s="1">
        <v>39.272060394287109</v>
      </c>
      <c r="V51" s="1">
        <v>24.050029754638672</v>
      </c>
      <c r="W51" s="1">
        <v>81.074028015136719</v>
      </c>
      <c r="X51" s="1">
        <v>300.273193359375</v>
      </c>
      <c r="Y51" s="1">
        <v>2001.011962890625</v>
      </c>
      <c r="Z51" s="1">
        <v>0.10404171049594879</v>
      </c>
      <c r="AA51" s="1">
        <v>87.891059875488281</v>
      </c>
      <c r="AB51" s="1">
        <v>-2.2710058689117432</v>
      </c>
      <c r="AC51" s="1">
        <v>1.277646541595459</v>
      </c>
      <c r="AD51" s="1">
        <v>6.3572905957698822E-2</v>
      </c>
      <c r="AE51" s="1">
        <v>7.0790192112326622E-3</v>
      </c>
      <c r="AF51" s="1">
        <v>3.3667463809251785E-2</v>
      </c>
      <c r="AG51" s="1">
        <v>2.1745964884757996E-2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1.1039455638212314</v>
      </c>
      <c r="AP51">
        <f>(U51-T51)/(1000-U51)*AO51</f>
        <v>3.1739992724446123E-2</v>
      </c>
      <c r="AQ51">
        <f>(P51+273.15)</f>
        <v>302.39531555175779</v>
      </c>
      <c r="AR51">
        <f>(O51+273.15)</f>
        <v>303.13762130737302</v>
      </c>
      <c r="AS51">
        <f>(Y51*AK51+Z51*AL51)*AM51</f>
        <v>320.16190690632357</v>
      </c>
      <c r="AT51">
        <f>((AS51+0.00000010773*(AR51^4-AQ51^4))-AP51*44100)/(L51*0.92*2*29.3+0.00000043092*AQ51^3)</f>
        <v>-8.411003362043477</v>
      </c>
      <c r="AU51">
        <f>0.61365*EXP(17.502*J51/(240.97+J51))</f>
        <v>4.0792176231096748</v>
      </c>
      <c r="AV51">
        <f>AU51*1000/AA51</f>
        <v>46.412201979229039</v>
      </c>
      <c r="AW51">
        <f>(AV51-U51)</f>
        <v>7.1401415849419294</v>
      </c>
      <c r="AX51">
        <f>IF(D51,P51,(O51+P51)/2)</f>
        <v>29.61646842956543</v>
      </c>
      <c r="AY51">
        <f>0.61365*EXP(17.502*AX51/(240.97+AX51))</f>
        <v>4.1674893113513836</v>
      </c>
      <c r="AZ51">
        <f>IF(AW51&lt;&gt;0,(1000-(AV51+U51)/2)/AW51*AP51,0)</f>
        <v>4.2548433292062988</v>
      </c>
      <c r="BA51">
        <f>U51*AA51/1000</f>
        <v>3.4516630115480802</v>
      </c>
      <c r="BB51">
        <f>(AY51-BA51)</f>
        <v>0.71582629980330337</v>
      </c>
      <c r="BC51">
        <f>1/(1.6/F51+1.37/N51)</f>
        <v>3.1026213766222863</v>
      </c>
      <c r="BD51">
        <f>G51*AA51*0.001</f>
        <v>33.836999418696543</v>
      </c>
      <c r="BE51">
        <f>G51/S51</f>
        <v>0.98984102522670159</v>
      </c>
      <c r="BF51">
        <f>(1-AP51*AA51/AU51/F51)*100</f>
        <v>99.904229416964696</v>
      </c>
      <c r="BG51">
        <f>(S51-E51/(N51/1.35))</f>
        <v>388.94645491560607</v>
      </c>
      <c r="BH51">
        <f>E51*BF51/100/BG51</f>
        <v>-5.9259618142058823E-5</v>
      </c>
    </row>
    <row r="52" spans="1:60" x14ac:dyDescent="0.35">
      <c r="A52" s="1" t="s">
        <v>9</v>
      </c>
      <c r="B52" s="1" t="s">
        <v>303</v>
      </c>
      <c r="K52" s="1">
        <v>1.9203199999999998</v>
      </c>
    </row>
    <row r="53" spans="1:60" x14ac:dyDescent="0.35">
      <c r="A53" s="1" t="s">
        <v>9</v>
      </c>
      <c r="B53" s="1" t="s">
        <v>302</v>
      </c>
      <c r="K53" s="1">
        <v>1.9203199999999998</v>
      </c>
    </row>
    <row r="54" spans="1:60" x14ac:dyDescent="0.35">
      <c r="A54" s="1" t="s">
        <v>9</v>
      </c>
      <c r="B54" s="1" t="s">
        <v>301</v>
      </c>
      <c r="K54" s="1">
        <v>1.9203199999999998</v>
      </c>
    </row>
    <row r="55" spans="1:60" x14ac:dyDescent="0.35">
      <c r="A55" s="1" t="s">
        <v>9</v>
      </c>
      <c r="B55" s="1" t="s">
        <v>300</v>
      </c>
      <c r="K55" s="1">
        <v>1.9203199999999998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55"/>
  <sheetViews>
    <sheetView topLeftCell="A10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661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660</v>
      </c>
    </row>
    <row r="12" spans="1:56" x14ac:dyDescent="0.35">
      <c r="A12" s="1" t="s">
        <v>9</v>
      </c>
      <c r="B12" s="1" t="s">
        <v>659</v>
      </c>
    </row>
    <row r="13" spans="1:56" x14ac:dyDescent="0.35">
      <c r="A13" s="1" t="s">
        <v>9</v>
      </c>
      <c r="B13" s="1" t="s">
        <v>658</v>
      </c>
    </row>
    <row r="14" spans="1:56" x14ac:dyDescent="0.35">
      <c r="A14" s="1" t="s">
        <v>9</v>
      </c>
      <c r="B14" s="1" t="s">
        <v>657</v>
      </c>
    </row>
    <row r="15" spans="1:56" x14ac:dyDescent="0.35">
      <c r="A15" s="1" t="s">
        <v>9</v>
      </c>
      <c r="B15" s="1" t="s">
        <v>656</v>
      </c>
    </row>
    <row r="16" spans="1:56" x14ac:dyDescent="0.35">
      <c r="A16" s="1" t="s">
        <v>9</v>
      </c>
      <c r="B16" s="1" t="s">
        <v>655</v>
      </c>
    </row>
    <row r="17" spans="1:56" x14ac:dyDescent="0.35">
      <c r="A17" s="1" t="s">
        <v>9</v>
      </c>
      <c r="B17" s="1" t="s">
        <v>654</v>
      </c>
    </row>
    <row r="18" spans="1:56" x14ac:dyDescent="0.35">
      <c r="A18" s="1">
        <v>1</v>
      </c>
      <c r="B18" s="1" t="s">
        <v>653</v>
      </c>
      <c r="C18" s="1">
        <v>1260.5000015757978</v>
      </c>
      <c r="D18" s="1">
        <v>0</v>
      </c>
      <c r="E18">
        <f>(R18-S18*(1000-T18)/(1000-U18))*AK18</f>
        <v>-6.4679962191478362</v>
      </c>
      <c r="F18">
        <f>IF(AV18&lt;&gt;0,1/(1/AV18-1/N18),0)</f>
        <v>0.2296605966542786</v>
      </c>
      <c r="G18">
        <f>((AY18-AL18/2)*S18-E18)/(AY18+AL18/2)</f>
        <v>360.14172133046776</v>
      </c>
      <c r="H18">
        <f>AL18*1000</f>
        <v>29.794350878275424</v>
      </c>
      <c r="I18">
        <f>(AQ18-AW18)</f>
        <v>11.022426973896073</v>
      </c>
      <c r="J18">
        <f>(P18+AP18*D18)</f>
        <v>51.413028717041016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27.832929611206055</v>
      </c>
      <c r="P18" s="1">
        <v>51.413028717041016</v>
      </c>
      <c r="Q18" s="1">
        <v>27.844419479370117</v>
      </c>
      <c r="R18" s="1">
        <v>399.98989868164063</v>
      </c>
      <c r="S18" s="1">
        <v>395.17263793945313</v>
      </c>
      <c r="T18" s="1">
        <v>-0.23609311878681183</v>
      </c>
      <c r="U18" s="1">
        <v>26.108074188232422</v>
      </c>
      <c r="V18" s="1">
        <v>-0.55279242992401123</v>
      </c>
      <c r="W18" s="1">
        <v>61.129890441894531</v>
      </c>
      <c r="X18" s="1">
        <v>299.59124755859375</v>
      </c>
      <c r="Y18" s="1">
        <v>0.13223184645175934</v>
      </c>
      <c r="Z18" s="1">
        <v>0.25933051109313965</v>
      </c>
      <c r="AA18" s="1">
        <v>87.991287231445313</v>
      </c>
      <c r="AB18" s="1">
        <v>-4.0479798316955566</v>
      </c>
      <c r="AC18" s="1">
        <v>1.0683528184890747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1.1014384101418886</v>
      </c>
      <c r="AL18">
        <f>(U18-T18)/(1000-U18)*AK18</f>
        <v>2.9794350878275425E-2</v>
      </c>
      <c r="AM18">
        <f>(P18+273.15)</f>
        <v>324.56302871704099</v>
      </c>
      <c r="AN18">
        <f>(O18+273.15)</f>
        <v>300.98292961120603</v>
      </c>
      <c r="AO18">
        <f>(Y18*AG18+Z18*AH18)*AI18</f>
        <v>2.115709495938356E-2</v>
      </c>
      <c r="AP18">
        <f>((AO18+0.00000010773*(AN18^4-AM18^4))-AL18*44100)/(L18*51.4+0.00000043092*AM18^3)</f>
        <v>-13.029371004156033</v>
      </c>
      <c r="AQ18">
        <f>0.61365*EXP(17.502*J18/(240.97+J18))</f>
        <v>13.319710028852715</v>
      </c>
      <c r="AR18">
        <f>AQ18*1000/AA18</f>
        <v>151.37532871655355</v>
      </c>
      <c r="AS18">
        <f>(AR18-U18)</f>
        <v>125.26725452832113</v>
      </c>
      <c r="AT18">
        <f>IF(D18,P18,(O18+P18)/2)</f>
        <v>39.622979164123535</v>
      </c>
      <c r="AU18">
        <f>0.61365*EXP(17.502*AT18/(240.97+AT18))</f>
        <v>7.2656270511187895</v>
      </c>
      <c r="AV18">
        <f>IF(AS18&lt;&gt;0,(1000-(AR18+U18)/2)/AS18*AL18,0)</f>
        <v>0.21673939921409677</v>
      </c>
      <c r="AW18">
        <f>U18*AA18/1000</f>
        <v>2.2972830549566425</v>
      </c>
      <c r="AX18">
        <f>(AU18-AW18)</f>
        <v>4.9683439961621474</v>
      </c>
      <c r="AY18">
        <f>1/(1.6/F18+1.37/N18)</f>
        <v>0.13656663215512235</v>
      </c>
      <c r="AZ18">
        <f>G18*AA18*0.001</f>
        <v>31.689333645616323</v>
      </c>
      <c r="BA18">
        <f>G18/S18</f>
        <v>0.91135287910709883</v>
      </c>
      <c r="BB18">
        <f>(1-AL18*AA18/AQ18/F18)*100</f>
        <v>14.297727092611169</v>
      </c>
      <c r="BC18">
        <f>(S18-E18/(N18/1.35))</f>
        <v>397.43927473475287</v>
      </c>
      <c r="BD18">
        <f>E18*BB18/100/BC18</f>
        <v>-2.3268370957836341E-3</v>
      </c>
    </row>
    <row r="19" spans="1:56" x14ac:dyDescent="0.35">
      <c r="A19" s="1" t="s">
        <v>9</v>
      </c>
      <c r="B19" s="1" t="s">
        <v>652</v>
      </c>
      <c r="K19" s="1">
        <v>2.72</v>
      </c>
    </row>
    <row r="20" spans="1:56" x14ac:dyDescent="0.35">
      <c r="A20" s="1" t="s">
        <v>9</v>
      </c>
      <c r="B20" s="1" t="s">
        <v>651</v>
      </c>
      <c r="K20" s="1">
        <v>2.72</v>
      </c>
    </row>
    <row r="21" spans="1:56" x14ac:dyDescent="0.35">
      <c r="A21" s="1">
        <v>2</v>
      </c>
      <c r="B21" s="1" t="s">
        <v>650</v>
      </c>
      <c r="C21" s="1">
        <v>1463.5000015757978</v>
      </c>
      <c r="D21" s="1">
        <v>0</v>
      </c>
      <c r="E21">
        <f>(R21-S21*(1000-T21)/(1000-U21))*AK21</f>
        <v>-6.7147365846264817</v>
      </c>
      <c r="F21">
        <f>IF(AV21&lt;&gt;0,1/(1/AV21-1/N21),0)</f>
        <v>0.45725027822843511</v>
      </c>
      <c r="G21">
        <f>((AY21-AL21/2)*S21-E21)/(AY21+AL21/2)</f>
        <v>376.50109585808451</v>
      </c>
      <c r="H21">
        <f>AL21*1000</f>
        <v>30.028055331897381</v>
      </c>
      <c r="I21">
        <f>(AQ21-AW21)</f>
        <v>6.0709536479954345</v>
      </c>
      <c r="J21">
        <f>(P21+AP21*D21)</f>
        <v>42.325664520263672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27.994140625</v>
      </c>
      <c r="P21" s="1">
        <v>42.325664520263672</v>
      </c>
      <c r="Q21" s="1">
        <v>28.016969680786133</v>
      </c>
      <c r="R21" s="1">
        <v>399.96572875976563</v>
      </c>
      <c r="S21" s="1">
        <v>395.28512573242188</v>
      </c>
      <c r="T21" s="1">
        <v>-0.23805125057697296</v>
      </c>
      <c r="U21" s="1">
        <v>26.309776306152344</v>
      </c>
      <c r="V21" s="1">
        <v>-0.55213266611099243</v>
      </c>
      <c r="W21" s="1">
        <v>61.02252197265625</v>
      </c>
      <c r="X21" s="1">
        <v>299.56283569335938</v>
      </c>
      <c r="Y21" s="1">
        <v>25.740209579467773</v>
      </c>
      <c r="Z21" s="1">
        <v>7.465624064207077E-2</v>
      </c>
      <c r="AA21" s="1">
        <v>87.986907958984375</v>
      </c>
      <c r="AB21" s="1">
        <v>-3.9685897827148438</v>
      </c>
      <c r="AC21" s="1">
        <v>1.0722453594207764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1.1013339547549974</v>
      </c>
      <c r="AL21">
        <f>(U21-T21)/(1000-U21)*AK21</f>
        <v>3.0028055331897383E-2</v>
      </c>
      <c r="AM21">
        <f>(P21+273.15)</f>
        <v>315.47566452026365</v>
      </c>
      <c r="AN21">
        <f>(O21+273.15)</f>
        <v>301.14414062499998</v>
      </c>
      <c r="AO21">
        <f>(Y21*AG21+Z21*AH21)*AI21</f>
        <v>4.1184334406606808</v>
      </c>
      <c r="AP21">
        <f>((AO21+0.00000010773*(AN21^4-AM21^4))-AL21*44100)/(L21*51.4+0.00000043092*AM21^3)</f>
        <v>-12.152080726716845</v>
      </c>
      <c r="AQ21">
        <f>0.61365*EXP(17.502*J21/(240.97+J21))</f>
        <v>8.3858695142663287</v>
      </c>
      <c r="AR21">
        <f>AQ21*1000/AA21</f>
        <v>95.308151051011507</v>
      </c>
      <c r="AS21">
        <f>(AR21-U21)</f>
        <v>68.998374744859163</v>
      </c>
      <c r="AT21">
        <f>IF(D21,P21,(O21+P21)/2)</f>
        <v>35.159902572631836</v>
      </c>
      <c r="AU21">
        <f>0.61365*EXP(17.502*AT21/(240.97+AT21))</f>
        <v>5.6985798408806438</v>
      </c>
      <c r="AV21">
        <f>IF(AS21&lt;&gt;0,(1000-(AR21+U21)/2)/AS21*AL21,0)</f>
        <v>0.40873543051074301</v>
      </c>
      <c r="AW21">
        <f>U21*AA21/1000</f>
        <v>2.3149158662708942</v>
      </c>
      <c r="AX21">
        <f>(AU21-AW21)</f>
        <v>3.3836639746097497</v>
      </c>
      <c r="AY21">
        <f>1/(1.6/F21+1.37/N21)</f>
        <v>0.25941627707847165</v>
      </c>
      <c r="AZ21">
        <f>G21*AA21*0.001</f>
        <v>33.127167267722037</v>
      </c>
      <c r="BA21">
        <f>G21/S21</f>
        <v>0.95247979584475251</v>
      </c>
      <c r="BB21">
        <f>(1-AL21*AA21/AQ21/F21)*100</f>
        <v>31.096198259067322</v>
      </c>
      <c r="BC21">
        <f>(S21-E21/(N21/1.35))</f>
        <v>397.63822992385644</v>
      </c>
      <c r="BD21">
        <f>E21*BB21/100/BC21</f>
        <v>-5.2510740763769409E-3</v>
      </c>
    </row>
    <row r="22" spans="1:56" x14ac:dyDescent="0.35">
      <c r="A22" s="1" t="s">
        <v>9</v>
      </c>
      <c r="B22" s="1" t="s">
        <v>649</v>
      </c>
      <c r="K22" s="1">
        <v>2.72</v>
      </c>
    </row>
    <row r="23" spans="1:56" x14ac:dyDescent="0.35">
      <c r="A23" s="1" t="s">
        <v>9</v>
      </c>
      <c r="B23" s="1" t="s">
        <v>648</v>
      </c>
      <c r="K23" s="1">
        <v>2.72</v>
      </c>
    </row>
    <row r="24" spans="1:56" x14ac:dyDescent="0.35">
      <c r="A24" s="1">
        <v>3</v>
      </c>
      <c r="B24" s="1" t="s">
        <v>647</v>
      </c>
      <c r="C24" s="1">
        <v>1666.5000015757978</v>
      </c>
      <c r="D24" s="1">
        <v>0</v>
      </c>
      <c r="E24">
        <f>(R24-S24*(1000-T24)/(1000-U24))*AK24</f>
        <v>-6.7817628262413612</v>
      </c>
      <c r="F24">
        <f>IF(AV24&lt;&gt;0,1/(1/AV24-1/N24),0)</f>
        <v>0.46253174784731432</v>
      </c>
      <c r="G24">
        <f>((AY24-AL24/2)*S24-E24)/(AY24+AL24/2)</f>
        <v>376.94014348934866</v>
      </c>
      <c r="H24">
        <f>AL24*1000</f>
        <v>30.062434862590028</v>
      </c>
      <c r="I24">
        <f>(AQ24-AW24)</f>
        <v>6.017427095946541</v>
      </c>
      <c r="J24">
        <f>(P24+AP24*D24)</f>
        <v>42.209197998046875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28.152965545654297</v>
      </c>
      <c r="P24" s="1">
        <v>42.209197998046875</v>
      </c>
      <c r="Q24" s="1">
        <v>28.180723190307617</v>
      </c>
      <c r="R24" s="1">
        <v>399.98751831054688</v>
      </c>
      <c r="S24" s="1">
        <v>395.35348510742188</v>
      </c>
      <c r="T24" s="1">
        <v>-0.24070675671100616</v>
      </c>
      <c r="U24" s="1">
        <v>26.337247848510742</v>
      </c>
      <c r="V24" s="1">
        <v>-0.55313044786453247</v>
      </c>
      <c r="W24" s="1">
        <v>60.521495819091797</v>
      </c>
      <c r="X24" s="1">
        <v>299.55740356445313</v>
      </c>
      <c r="Y24" s="1">
        <v>49.949729919433594</v>
      </c>
      <c r="Z24" s="1">
        <v>2.095605805516243E-2</v>
      </c>
      <c r="AA24" s="1">
        <v>87.983917236328125</v>
      </c>
      <c r="AB24" s="1">
        <v>-3.9496383666992188</v>
      </c>
      <c r="AC24" s="1">
        <v>1.0841344594955444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1.1013139836928421</v>
      </c>
      <c r="AL24">
        <f>(U24-T24)/(1000-U24)*AK24</f>
        <v>3.0062434862590026E-2</v>
      </c>
      <c r="AM24">
        <f>(P24+273.15)</f>
        <v>315.35919799804685</v>
      </c>
      <c r="AN24">
        <f>(O24+273.15)</f>
        <v>301.30296554565427</v>
      </c>
      <c r="AO24">
        <f>(Y24*AG24+Z24*AH24)*AI24</f>
        <v>7.9919566084752205</v>
      </c>
      <c r="AP24">
        <f>((AO24+0.00000010773*(AN24^4-AM24^4))-AL24*44100)/(L24*51.4+0.00000043092*AM24^3)</f>
        <v>-12.10657493709239</v>
      </c>
      <c r="AQ24">
        <f>0.61365*EXP(17.502*J24/(240.97+J24))</f>
        <v>8.3346813308825709</v>
      </c>
      <c r="AR24">
        <f>AQ24*1000/AA24</f>
        <v>94.729600507503008</v>
      </c>
      <c r="AS24">
        <f>(AR24-U24)</f>
        <v>68.392352658992266</v>
      </c>
      <c r="AT24">
        <f>IF(D24,P24,(O24+P24)/2)</f>
        <v>35.181081771850586</v>
      </c>
      <c r="AU24">
        <f>0.61365*EXP(17.502*AT24/(240.97+AT24))</f>
        <v>5.7052589883073583</v>
      </c>
      <c r="AV24">
        <f>IF(AS24&lt;&gt;0,(1000-(AR24+U24)/2)/AS24*AL24,0)</f>
        <v>0.41295044903702116</v>
      </c>
      <c r="AW24">
        <f>U24*AA24/1000</f>
        <v>2.3172542349360303</v>
      </c>
      <c r="AX24">
        <f>(AU24-AW24)</f>
        <v>3.388004753371328</v>
      </c>
      <c r="AY24">
        <f>1/(1.6/F24+1.37/N24)</f>
        <v>0.26213333386824733</v>
      </c>
      <c r="AZ24">
        <f>G24*AA24*0.001</f>
        <v>33.1646703878165</v>
      </c>
      <c r="BA24">
        <f>G24/S24</f>
        <v>0.9534256246329279</v>
      </c>
      <c r="BB24">
        <f>(1-AL24*AA24/AQ24/F24)*100</f>
        <v>31.388502357811397</v>
      </c>
      <c r="BC24">
        <f>(S24-E24/(N24/1.35))</f>
        <v>397.73007789414123</v>
      </c>
      <c r="BD24">
        <f>E24*BB24/100/BC24</f>
        <v>-5.3521066243889005E-3</v>
      </c>
    </row>
    <row r="25" spans="1:56" x14ac:dyDescent="0.35">
      <c r="A25" s="1" t="s">
        <v>9</v>
      </c>
      <c r="B25" s="1" t="s">
        <v>646</v>
      </c>
      <c r="K25" s="1">
        <v>2.72</v>
      </c>
    </row>
    <row r="26" spans="1:56" x14ac:dyDescent="0.35">
      <c r="A26" s="1" t="s">
        <v>9</v>
      </c>
      <c r="B26" s="1" t="s">
        <v>645</v>
      </c>
      <c r="K26" s="1">
        <v>2.72</v>
      </c>
    </row>
    <row r="27" spans="1:56" x14ac:dyDescent="0.35">
      <c r="A27" s="1">
        <v>4</v>
      </c>
      <c r="B27" s="1" t="s">
        <v>644</v>
      </c>
      <c r="C27" s="1">
        <v>1869.5000015757978</v>
      </c>
      <c r="D27" s="1">
        <v>0</v>
      </c>
      <c r="E27">
        <f>(R27-S27*(1000-T27)/(1000-U27))*AK27</f>
        <v>-6.8305726212931397</v>
      </c>
      <c r="F27">
        <f>IF(AV27&lt;&gt;0,1/(1/AV27-1/N27),0)</f>
        <v>0.44598973832369004</v>
      </c>
      <c r="G27">
        <f>((AY27-AL27/2)*S27-E27)/(AY27+AL27/2)</f>
        <v>376.69695095591874</v>
      </c>
      <c r="H27">
        <f>AL27*1000</f>
        <v>30.043079214717238</v>
      </c>
      <c r="I27">
        <f>(AQ27-AW27)</f>
        <v>6.205288057729291</v>
      </c>
      <c r="J27">
        <f>(P27+AP27*D27)</f>
        <v>42.629001617431641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28.299985885620117</v>
      </c>
      <c r="P27" s="1">
        <v>42.629001617431641</v>
      </c>
      <c r="Q27" s="1">
        <v>28.329740524291992</v>
      </c>
      <c r="R27" s="1">
        <v>400.08810424804688</v>
      </c>
      <c r="S27" s="1">
        <v>395.50204467773438</v>
      </c>
      <c r="T27" s="1">
        <v>-0.24138371646404266</v>
      </c>
      <c r="U27" s="1">
        <v>26.315656661987305</v>
      </c>
      <c r="V27" s="1">
        <v>-0.54991888999938965</v>
      </c>
      <c r="W27" s="1">
        <v>59.952167510986328</v>
      </c>
      <c r="X27" s="1">
        <v>299.60693359375</v>
      </c>
      <c r="Y27" s="1">
        <v>101.01625061035156</v>
      </c>
      <c r="Z27" s="1">
        <v>9.8230905830860138E-2</v>
      </c>
      <c r="AA27" s="1">
        <v>87.977302551269531</v>
      </c>
      <c r="AB27" s="1">
        <v>-4.0374937057495117</v>
      </c>
      <c r="AC27" s="1">
        <v>1.0905619859695435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1.1014960793887865</v>
      </c>
      <c r="AL27">
        <f>(U27-T27)/(1000-U27)*AK27</f>
        <v>3.0043079214717237E-2</v>
      </c>
      <c r="AM27">
        <f>(P27+273.15)</f>
        <v>315.77900161743162</v>
      </c>
      <c r="AN27">
        <f>(O27+273.15)</f>
        <v>301.44998588562009</v>
      </c>
      <c r="AO27">
        <f>(Y27*AG27+Z27*AH27)*AI27</f>
        <v>16.162599736393986</v>
      </c>
      <c r="AP27">
        <f>((AO27+0.00000010773*(AN27^4-AM27^4))-AL27*44100)/(L27*51.4+0.00000043092*AM27^3)</f>
        <v>-12.060223821788831</v>
      </c>
      <c r="AQ27">
        <f>0.61365*EXP(17.502*J27/(240.97+J27))</f>
        <v>8.5204685457162803</v>
      </c>
      <c r="AR27">
        <f>AQ27*1000/AA27</f>
        <v>96.848485900677659</v>
      </c>
      <c r="AS27">
        <f>(AR27-U27)</f>
        <v>70.532829238690354</v>
      </c>
      <c r="AT27">
        <f>IF(D27,P27,(O27+P27)/2)</f>
        <v>35.464493751525879</v>
      </c>
      <c r="AU27">
        <f>0.61365*EXP(17.502*AT27/(240.97+AT27))</f>
        <v>5.7952936464377673</v>
      </c>
      <c r="AV27">
        <f>IF(AS27&lt;&gt;0,(1000-(AR27+U27)/2)/AS27*AL27,0)</f>
        <v>0.3997140689422497</v>
      </c>
      <c r="AW27">
        <f>U27*AA27/1000</f>
        <v>2.3151804879869888</v>
      </c>
      <c r="AX27">
        <f>(AU27-AW27)</f>
        <v>3.4801131584507785</v>
      </c>
      <c r="AY27">
        <f>1/(1.6/F27+1.37/N27)</f>
        <v>0.25360390365126351</v>
      </c>
      <c r="AZ27">
        <f>G27*AA27*0.001</f>
        <v>33.140781624389604</v>
      </c>
      <c r="BA27">
        <f>G27/S27</f>
        <v>0.95245260049884561</v>
      </c>
      <c r="BB27">
        <f>(1-AL27*AA27/AQ27/F27)*100</f>
        <v>30.445258457291647</v>
      </c>
      <c r="BC27">
        <f>(S27-E27/(N27/1.35))</f>
        <v>397.89574231017207</v>
      </c>
      <c r="BD27">
        <f>E27*BB27/100/BC27</f>
        <v>-5.2264582591200386E-3</v>
      </c>
    </row>
    <row r="28" spans="1:56" x14ac:dyDescent="0.35">
      <c r="A28" s="1" t="s">
        <v>9</v>
      </c>
      <c r="B28" s="1" t="s">
        <v>643</v>
      </c>
      <c r="K28" s="1">
        <v>2.72</v>
      </c>
    </row>
    <row r="29" spans="1:56" x14ac:dyDescent="0.35">
      <c r="A29" s="1" t="s">
        <v>9</v>
      </c>
      <c r="B29" s="1" t="s">
        <v>642</v>
      </c>
      <c r="K29" s="1">
        <v>2.72</v>
      </c>
    </row>
    <row r="30" spans="1:56" x14ac:dyDescent="0.35">
      <c r="A30" s="1">
        <v>5</v>
      </c>
      <c r="B30" s="1" t="s">
        <v>641</v>
      </c>
      <c r="C30" s="1">
        <v>2071.5000015757978</v>
      </c>
      <c r="D30" s="1">
        <v>0</v>
      </c>
      <c r="E30">
        <f>(R30-S30*(1000-T30)/(1000-U30))*AK30</f>
        <v>-6.9233519501476453</v>
      </c>
      <c r="F30">
        <f>IF(AV30&lt;&gt;0,1/(1/AV30-1/N30),0)</f>
        <v>0.48816040460566923</v>
      </c>
      <c r="G30">
        <f>((AY30-AL30/2)*S30-E30)/(AY30+AL30/2)</f>
        <v>378.22363612380269</v>
      </c>
      <c r="H30">
        <f>AL30*1000</f>
        <v>30.12300283024269</v>
      </c>
      <c r="I30">
        <f>(AQ30-AW30)</f>
        <v>5.7551029245278968</v>
      </c>
      <c r="J30">
        <f>(P30+AP30*D30)</f>
        <v>41.612442016601563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28.43756103515625</v>
      </c>
      <c r="P30" s="1">
        <v>41.612442016601563</v>
      </c>
      <c r="Q30" s="1">
        <v>28.468212127685547</v>
      </c>
      <c r="R30" s="1">
        <v>399.93289184570313</v>
      </c>
      <c r="S30" s="1">
        <v>395.4039306640625</v>
      </c>
      <c r="T30" s="1">
        <v>-0.24373938143253326</v>
      </c>
      <c r="U30" s="1">
        <v>26.388530731201172</v>
      </c>
      <c r="V30" s="1">
        <v>-0.55084490776062012</v>
      </c>
      <c r="W30" s="1">
        <v>59.637420654296875</v>
      </c>
      <c r="X30" s="1">
        <v>299.53298950195313</v>
      </c>
      <c r="Y30" s="1">
        <v>150.29496765136719</v>
      </c>
      <c r="Z30" s="1">
        <v>0.19514647126197815</v>
      </c>
      <c r="AA30" s="1">
        <v>87.974578857421875</v>
      </c>
      <c r="AB30" s="1">
        <v>-3.963831901550293</v>
      </c>
      <c r="AC30" s="1">
        <v>1.0980620384216309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1.1012242261101215</v>
      </c>
      <c r="AL30">
        <f>(U30-T30)/(1000-U30)*AK30</f>
        <v>3.012300283024269E-2</v>
      </c>
      <c r="AM30">
        <f>(P30+273.15)</f>
        <v>314.76244201660154</v>
      </c>
      <c r="AN30">
        <f>(O30+273.15)</f>
        <v>301.58756103515623</v>
      </c>
      <c r="AO30">
        <f>(Y30*AG30+Z30*AH30)*AI30</f>
        <v>24.04719428672206</v>
      </c>
      <c r="AP30">
        <f>((AO30+0.00000010773*(AN30^4-AM30^4))-AL30*44100)/(L30*51.4+0.00000043092*AM30^3)</f>
        <v>-11.913298762592811</v>
      </c>
      <c r="AQ30">
        <f>0.61365*EXP(17.502*J30/(240.97+J30))</f>
        <v>8.076622802271455</v>
      </c>
      <c r="AR30">
        <f>AQ30*1000/AA30</f>
        <v>91.806325272224697</v>
      </c>
      <c r="AS30">
        <f>(AR30-U30)</f>
        <v>65.417794541023525</v>
      </c>
      <c r="AT30">
        <f>IF(D30,P30,(O30+P30)/2)</f>
        <v>35.025001525878906</v>
      </c>
      <c r="AU30">
        <f>0.61365*EXP(17.502*AT30/(240.97+AT30))</f>
        <v>5.6561962370249121</v>
      </c>
      <c r="AV30">
        <f>IF(AS30&lt;&gt;0,(1000-(AR30+U30)/2)/AS30*AL30,0)</f>
        <v>0.43325842820202748</v>
      </c>
      <c r="AW30">
        <f>U30*AA30/1000</f>
        <v>2.3215198777435582</v>
      </c>
      <c r="AX30">
        <f>(AU30-AW30)</f>
        <v>3.334676359281354</v>
      </c>
      <c r="AY30">
        <f>1/(1.6/F30+1.37/N30)</f>
        <v>0.27523630230690893</v>
      </c>
      <c r="AZ30">
        <f>G30*AA30*0.001</f>
        <v>33.274065101914317</v>
      </c>
      <c r="BA30">
        <f>G30/S30</f>
        <v>0.95655001579927068</v>
      </c>
      <c r="BB30">
        <f>(1-AL30*AA30/AQ30/F30)*100</f>
        <v>32.785478987233105</v>
      </c>
      <c r="BC30">
        <f>(S30-E30/(N30/1.35))</f>
        <v>397.83014177262163</v>
      </c>
      <c r="BD30">
        <f>E30*BB30/100/BC30</f>
        <v>-5.7055860290374299E-3</v>
      </c>
    </row>
    <row r="31" spans="1:56" x14ac:dyDescent="0.35">
      <c r="A31" s="1" t="s">
        <v>9</v>
      </c>
      <c r="B31" s="1" t="s">
        <v>640</v>
      </c>
      <c r="K31" s="1">
        <v>2.72</v>
      </c>
    </row>
    <row r="32" spans="1:56" x14ac:dyDescent="0.35">
      <c r="A32" s="1" t="s">
        <v>9</v>
      </c>
      <c r="B32" s="1" t="s">
        <v>639</v>
      </c>
      <c r="K32" s="1">
        <v>2.72</v>
      </c>
    </row>
    <row r="33" spans="1:56" x14ac:dyDescent="0.35">
      <c r="A33" s="1">
        <v>6</v>
      </c>
      <c r="B33" s="1" t="s">
        <v>638</v>
      </c>
      <c r="C33" s="1">
        <v>2273.5000015757978</v>
      </c>
      <c r="D33" s="1">
        <v>0</v>
      </c>
      <c r="E33">
        <f>(R33-S33*(1000-T33)/(1000-U33))*AK33</f>
        <v>-6.7123956134699396</v>
      </c>
      <c r="F33">
        <f>IF(AV33&lt;&gt;0,1/(1/AV33-1/N33),0)</f>
        <v>0.48520272124429009</v>
      </c>
      <c r="G33">
        <f>((AY33-AL33/2)*S33-E33)/(AY33+AL33/2)</f>
        <v>376.68885850261682</v>
      </c>
      <c r="H33">
        <f>AL33*1000</f>
        <v>30.511290601916887</v>
      </c>
      <c r="I33">
        <f>(AQ33-AW33)</f>
        <v>5.8552884326571446</v>
      </c>
      <c r="J33">
        <f>(P33+AP33*D33)</f>
        <v>41.912982940673828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28.576086044311523</v>
      </c>
      <c r="P33" s="1">
        <v>41.912982940673828</v>
      </c>
      <c r="Q33" s="1">
        <v>28.604364395141602</v>
      </c>
      <c r="R33" s="1">
        <v>400.03829956054688</v>
      </c>
      <c r="S33" s="1">
        <v>395.18527221679688</v>
      </c>
      <c r="T33" s="1">
        <v>-0.24489855766296387</v>
      </c>
      <c r="U33" s="1">
        <v>26.716796875</v>
      </c>
      <c r="V33" s="1">
        <v>-0.54903483390808105</v>
      </c>
      <c r="W33" s="1">
        <v>59.896034240722656</v>
      </c>
      <c r="X33" s="1">
        <v>299.58599853515625</v>
      </c>
      <c r="Y33" s="1">
        <v>300.906982421875</v>
      </c>
      <c r="Z33" s="1">
        <v>0.12704533338546753</v>
      </c>
      <c r="AA33" s="1">
        <v>87.975387573242188</v>
      </c>
      <c r="AB33" s="1">
        <v>-4.0349178314208984</v>
      </c>
      <c r="AC33" s="1">
        <v>1.0990418195724487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1.1014191122616037</v>
      </c>
      <c r="AL33">
        <f>(U33-T33)/(1000-U33)*AK33</f>
        <v>3.0511290601916888E-2</v>
      </c>
      <c r="AM33">
        <f>(P33+273.15)</f>
        <v>315.06298294067381</v>
      </c>
      <c r="AN33">
        <f>(O33+273.15)</f>
        <v>301.7260860443115</v>
      </c>
      <c r="AO33">
        <f>(Y33*AG33+Z33*AH33)*AI33</f>
        <v>48.145116111372772</v>
      </c>
      <c r="AP33">
        <f>((AO33+0.00000010773*(AN33^4-AM33^4))-AL33*44100)/(L33*51.4+0.00000043092*AM33^3)</f>
        <v>-11.872584552802584</v>
      </c>
      <c r="AQ33">
        <f>0.61365*EXP(17.502*J33/(240.97+J33))</f>
        <v>8.2057089924508553</v>
      </c>
      <c r="AR33">
        <f>AQ33*1000/AA33</f>
        <v>93.272780249127663</v>
      </c>
      <c r="AS33">
        <f>(AR33-U33)</f>
        <v>66.555983374127663</v>
      </c>
      <c r="AT33">
        <f>IF(D33,P33,(O33+P33)/2)</f>
        <v>35.244534492492676</v>
      </c>
      <c r="AU33">
        <f>0.61365*EXP(17.502*AT33/(240.97+AT33))</f>
        <v>5.7253104045313989</v>
      </c>
      <c r="AV33">
        <f>IF(AS33&lt;&gt;0,(1000-(AR33+U33)/2)/AS33*AL33,0)</f>
        <v>0.43092702893859258</v>
      </c>
      <c r="AW33">
        <f>U33*AA33/1000</f>
        <v>2.3504205597937107</v>
      </c>
      <c r="AX33">
        <f>(AU33-AW33)</f>
        <v>3.3748898447376883</v>
      </c>
      <c r="AY33">
        <f>1/(1.6/F33+1.37/N33)</f>
        <v>0.27373102807976069</v>
      </c>
      <c r="AZ33">
        <f>G33*AA33*0.001</f>
        <v>33.139348321289901</v>
      </c>
      <c r="BA33">
        <f>G33/S33</f>
        <v>0.95319558947522465</v>
      </c>
      <c r="BB33">
        <f>(1-AL33*AA33/AQ33/F33)*100</f>
        <v>32.580981123329586</v>
      </c>
      <c r="BC33">
        <f>(S33-E33/(N33/1.35))</f>
        <v>397.53755604112234</v>
      </c>
      <c r="BD33">
        <f>E33*BB33/100/BC33</f>
        <v>-5.5012773372325584E-3</v>
      </c>
    </row>
    <row r="34" spans="1:56" x14ac:dyDescent="0.35">
      <c r="A34" s="1" t="s">
        <v>9</v>
      </c>
      <c r="B34" s="1" t="s">
        <v>637</v>
      </c>
      <c r="K34" s="1">
        <v>2.72</v>
      </c>
    </row>
    <row r="35" spans="1:56" x14ac:dyDescent="0.35">
      <c r="A35" s="1" t="s">
        <v>9</v>
      </c>
      <c r="B35" s="1" t="s">
        <v>636</v>
      </c>
      <c r="K35" s="1">
        <v>2.72</v>
      </c>
    </row>
    <row r="36" spans="1:56" x14ac:dyDescent="0.35">
      <c r="A36" s="1">
        <v>7</v>
      </c>
      <c r="B36" s="1" t="s">
        <v>635</v>
      </c>
      <c r="C36" s="1">
        <v>2476.5000015757978</v>
      </c>
      <c r="D36" s="1">
        <v>0</v>
      </c>
      <c r="E36">
        <f>(R36-S36*(1000-T36)/(1000-U36))*AK36</f>
        <v>-6.5834375854033036</v>
      </c>
      <c r="F36">
        <f>IF(AV36&lt;&gt;0,1/(1/AV36-1/N36),0)</f>
        <v>0.49251486707648484</v>
      </c>
      <c r="G36">
        <f>((AY36-AL36/2)*S36-E36)/(AY36+AL36/2)</f>
        <v>375.53030749304986</v>
      </c>
      <c r="H36">
        <f>AL36*1000</f>
        <v>31.142487447035425</v>
      </c>
      <c r="I36">
        <f>(AQ36-AW36)</f>
        <v>5.8928032000746633</v>
      </c>
      <c r="J36">
        <f>(P36+AP36*D36)</f>
        <v>42.09112548828125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28.718193054199219</v>
      </c>
      <c r="P36" s="1">
        <v>42.09112548828125</v>
      </c>
      <c r="Q36" s="1">
        <v>28.736398696899414</v>
      </c>
      <c r="R36" s="1">
        <v>400.2249755859375</v>
      </c>
      <c r="S36" s="1">
        <v>395.04898071289063</v>
      </c>
      <c r="T36" s="1">
        <v>-0.24554894864559174</v>
      </c>
      <c r="U36" s="1">
        <v>27.172389984130859</v>
      </c>
      <c r="V36" s="1">
        <v>-0.54591792821884155</v>
      </c>
      <c r="W36" s="1">
        <v>60.411148071289063</v>
      </c>
      <c r="X36" s="1">
        <v>300.55453491210938</v>
      </c>
      <c r="Y36" s="1">
        <v>499.83953857421875</v>
      </c>
      <c r="Z36" s="1">
        <v>5.8938123285770416E-2</v>
      </c>
      <c r="AA36" s="1">
        <v>87.966514587402344</v>
      </c>
      <c r="AB36" s="1">
        <v>-4.008185863494873</v>
      </c>
      <c r="AC36" s="1">
        <v>1.1052062511444092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1.1049799077651077</v>
      </c>
      <c r="AL36">
        <f>(U36-T36)/(1000-U36)*AK36</f>
        <v>3.1142487447035426E-2</v>
      </c>
      <c r="AM36">
        <f>(P36+273.15)</f>
        <v>315.24112548828123</v>
      </c>
      <c r="AN36">
        <f>(O36+273.15)</f>
        <v>301.8681930541992</v>
      </c>
      <c r="AO36">
        <f>(Y36*AG36+Z36*AH36)*AI36</f>
        <v>79.974324384309512</v>
      </c>
      <c r="AP36">
        <f>((AO36+0.00000010773*(AN36^4-AM36^4))-AL36*44100)/(L36*51.4+0.00000043092*AM36^3)</f>
        <v>-11.84387765898772</v>
      </c>
      <c r="AQ36">
        <f>0.61365*EXP(17.502*J36/(240.97+J36))</f>
        <v>8.2830636399882955</v>
      </c>
      <c r="AR36">
        <f>AQ36*1000/AA36</f>
        <v>94.161553164168566</v>
      </c>
      <c r="AS36">
        <f>(AR36-U36)</f>
        <v>66.989163180037707</v>
      </c>
      <c r="AT36">
        <f>IF(D36,P36,(O36+P36)/2)</f>
        <v>35.404659271240234</v>
      </c>
      <c r="AU36">
        <f>0.61365*EXP(17.502*AT36/(240.97+AT36))</f>
        <v>5.7761832310196626</v>
      </c>
      <c r="AV36">
        <f>IF(AS36&lt;&gt;0,(1000-(AR36+U36)/2)/AS36*AL36,0)</f>
        <v>0.43668506453376699</v>
      </c>
      <c r="AW36">
        <f>U36*AA36/1000</f>
        <v>2.3902604399136327</v>
      </c>
      <c r="AX36">
        <f>(AU36-AW36)</f>
        <v>3.3859227911060299</v>
      </c>
      <c r="AY36">
        <f>1/(1.6/F36+1.37/N36)</f>
        <v>0.27744920254320254</v>
      </c>
      <c r="AZ36">
        <f>G36*AA36*0.001</f>
        <v>33.034092272099059</v>
      </c>
      <c r="BA36">
        <f>G36/S36</f>
        <v>0.95059176412854407</v>
      </c>
      <c r="BB36">
        <f>(1-AL36*AA36/AQ36/F36)*100</f>
        <v>32.847785368491422</v>
      </c>
      <c r="BC36">
        <f>(S36-E36/(N36/1.35))</f>
        <v>397.35607264137053</v>
      </c>
      <c r="BD36">
        <f>E36*BB36/100/BC36</f>
        <v>-5.4422559432572822E-3</v>
      </c>
    </row>
    <row r="37" spans="1:56" x14ac:dyDescent="0.35">
      <c r="A37" s="1" t="s">
        <v>9</v>
      </c>
      <c r="B37" s="1" t="s">
        <v>634</v>
      </c>
      <c r="K37" s="1">
        <v>2.72</v>
      </c>
    </row>
    <row r="38" spans="1:56" x14ac:dyDescent="0.35">
      <c r="A38" s="1" t="s">
        <v>9</v>
      </c>
      <c r="B38" s="1" t="s">
        <v>633</v>
      </c>
      <c r="K38" s="1">
        <v>2.72</v>
      </c>
    </row>
    <row r="39" spans="1:56" x14ac:dyDescent="0.35">
      <c r="A39" s="1">
        <v>8</v>
      </c>
      <c r="B39" s="1" t="s">
        <v>632</v>
      </c>
      <c r="C39" s="1">
        <v>2679.5000015757978</v>
      </c>
      <c r="D39" s="1">
        <v>0</v>
      </c>
      <c r="E39">
        <f>(R39-S39*(1000-T39)/(1000-U39))*AK39</f>
        <v>-6.6013609296067788</v>
      </c>
      <c r="F39">
        <f>IF(AV39&lt;&gt;0,1/(1/AV39-1/N39),0)</f>
        <v>0.5999112235904549</v>
      </c>
      <c r="G39">
        <f>((AY39-AL39/2)*S39-E39)/(AY39+AL39/2)</f>
        <v>377.41317219714284</v>
      </c>
      <c r="H39">
        <f>AL39*1000</f>
        <v>31.833053731240678</v>
      </c>
      <c r="I39">
        <f>(AQ39-AW39)</f>
        <v>5.0885141676205112</v>
      </c>
      <c r="J39">
        <f>(P39+AP39*D39)</f>
        <v>40.295253753662109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28.863227844238281</v>
      </c>
      <c r="P39" s="1">
        <v>40.295253753662109</v>
      </c>
      <c r="Q39" s="1">
        <v>28.869760513305664</v>
      </c>
      <c r="R39" s="1">
        <v>399.99740600585938</v>
      </c>
      <c r="S39" s="1">
        <v>394.60150146484375</v>
      </c>
      <c r="T39" s="1">
        <v>-0.2475719153881073</v>
      </c>
      <c r="U39" s="1">
        <v>27.772138595581055</v>
      </c>
      <c r="V39" s="1">
        <v>-0.54577755928039551</v>
      </c>
      <c r="W39" s="1">
        <v>61.224266052246094</v>
      </c>
      <c r="X39" s="1">
        <v>300.43576049804688</v>
      </c>
      <c r="Y39" s="1">
        <v>749.908935546875</v>
      </c>
      <c r="Z39" s="1">
        <v>0.18729439377784729</v>
      </c>
      <c r="AA39" s="1">
        <v>87.961555480957031</v>
      </c>
      <c r="AB39" s="1">
        <v>-4.0149102210998535</v>
      </c>
      <c r="AC39" s="1">
        <v>1.1145142316818237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1.104543237125172</v>
      </c>
      <c r="AL39">
        <f>(U39-T39)/(1000-U39)*AK39</f>
        <v>3.1833053731240679E-2</v>
      </c>
      <c r="AM39">
        <f>(P39+273.15)</f>
        <v>313.44525375366209</v>
      </c>
      <c r="AN39">
        <f>(O39+273.15)</f>
        <v>302.01322784423826</v>
      </c>
      <c r="AO39">
        <f>(Y39*AG39+Z39*AH39)*AI39</f>
        <v>119.98542700561666</v>
      </c>
      <c r="AP39">
        <f>((AO39+0.00000010773*(AN39^4-AM39^4))-AL39*44100)/(L39*51.4+0.00000043092*AM39^3)</f>
        <v>-11.579445760607266</v>
      </c>
      <c r="AQ39">
        <f>0.61365*EXP(17.502*J39/(240.97+J39))</f>
        <v>7.5313946775205425</v>
      </c>
      <c r="AR39">
        <f>AQ39*1000/AA39</f>
        <v>85.62143582318788</v>
      </c>
      <c r="AS39">
        <f>(AR39-U39)</f>
        <v>57.849297227606826</v>
      </c>
      <c r="AT39">
        <f>IF(D39,P39,(O39+P39)/2)</f>
        <v>34.579240798950195</v>
      </c>
      <c r="AU39">
        <f>0.61365*EXP(17.502*AT39/(240.97+AT39))</f>
        <v>5.5180879854129641</v>
      </c>
      <c r="AV39">
        <f>IF(AS39&lt;&gt;0,(1000-(AR39+U39)/2)/AS39*AL39,0)</f>
        <v>0.51907669231434617</v>
      </c>
      <c r="AW39">
        <f>U39*AA39/1000</f>
        <v>2.4428805099000312</v>
      </c>
      <c r="AX39">
        <f>(AU39-AW39)</f>
        <v>3.0752074755129328</v>
      </c>
      <c r="AY39">
        <f>1/(1.6/F39+1.37/N39)</f>
        <v>0.33083095371421001</v>
      </c>
      <c r="AZ39">
        <f>G39*AA39*0.001</f>
        <v>33.19784968546297</v>
      </c>
      <c r="BA39">
        <f>G39/S39</f>
        <v>0.9564412978564597</v>
      </c>
      <c r="BB39">
        <f>(1-AL39*AA39/AQ39/F39)*100</f>
        <v>38.026102609885491</v>
      </c>
      <c r="BC39">
        <f>(S39-E39/(N39/1.35))</f>
        <v>396.91487442845261</v>
      </c>
      <c r="BD39">
        <f>E39*BB39/100/BC39</f>
        <v>-6.3243794638733232E-3</v>
      </c>
    </row>
    <row r="40" spans="1:56" x14ac:dyDescent="0.35">
      <c r="A40" s="1" t="s">
        <v>9</v>
      </c>
      <c r="B40" s="1" t="s">
        <v>631</v>
      </c>
      <c r="K40" s="1">
        <v>2.72</v>
      </c>
    </row>
    <row r="41" spans="1:56" x14ac:dyDescent="0.35">
      <c r="A41" s="1" t="s">
        <v>9</v>
      </c>
      <c r="B41" s="1" t="s">
        <v>630</v>
      </c>
      <c r="K41" s="1">
        <v>2.72</v>
      </c>
    </row>
    <row r="42" spans="1:56" x14ac:dyDescent="0.35">
      <c r="A42" s="1">
        <v>9</v>
      </c>
      <c r="B42" s="1" t="s">
        <v>629</v>
      </c>
      <c r="C42" s="1">
        <v>2882.5000015757978</v>
      </c>
      <c r="D42" s="1">
        <v>0</v>
      </c>
      <c r="E42">
        <f>(R42-S42*(1000-T42)/(1000-U42))*AK42</f>
        <v>-6.416437430984689</v>
      </c>
      <c r="F42">
        <f>IF(AV42&lt;&gt;0,1/(1/AV42-1/N42),0)</f>
        <v>0.56544984931363618</v>
      </c>
      <c r="G42">
        <f>((AY42-AL42/2)*S42-E42)/(AY42+AL42/2)</f>
        <v>375.23272867724921</v>
      </c>
      <c r="H42">
        <f>AL42*1000</f>
        <v>32.352318170560743</v>
      </c>
      <c r="I42">
        <f>(AQ42-AW42)</f>
        <v>5.4301176708284844</v>
      </c>
      <c r="J42">
        <f>(P42+AP42*D42)</f>
        <v>41.221855163574219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29.011642456054688</v>
      </c>
      <c r="P42" s="1">
        <v>41.221855163574219</v>
      </c>
      <c r="Q42" s="1">
        <v>29.004898071289063</v>
      </c>
      <c r="R42" s="1">
        <v>400.19650268554688</v>
      </c>
      <c r="S42" s="1">
        <v>394.45281982421875</v>
      </c>
      <c r="T42" s="1">
        <v>-0.24835392832756042</v>
      </c>
      <c r="U42" s="1">
        <v>28.211599349975586</v>
      </c>
      <c r="V42" s="1">
        <v>-0.54278188943862915</v>
      </c>
      <c r="W42" s="1">
        <v>61.656948089599609</v>
      </c>
      <c r="X42" s="1">
        <v>300.4774169921875</v>
      </c>
      <c r="Y42" s="1">
        <v>1000.9640502929688</v>
      </c>
      <c r="Z42" s="1">
        <v>7.596423476934433E-2</v>
      </c>
      <c r="AA42" s="1">
        <v>87.955787658691406</v>
      </c>
      <c r="AB42" s="1">
        <v>-3.8799569606781006</v>
      </c>
      <c r="AC42" s="1">
        <v>1.12333083152771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1.1046963860006891</v>
      </c>
      <c r="AL42">
        <f>(U42-T42)/(1000-U42)*AK42</f>
        <v>3.2352318170560744E-2</v>
      </c>
      <c r="AM42">
        <f>(P42+273.15)</f>
        <v>314.3718551635742</v>
      </c>
      <c r="AN42">
        <f>(O42+273.15)</f>
        <v>302.16164245605466</v>
      </c>
      <c r="AO42">
        <f>(Y42*AG42+Z42*AH42)*AI42</f>
        <v>160.1542444671486</v>
      </c>
      <c r="AP42">
        <f>((AO42+0.00000010773*(AN42^4-AM42^4))-AL42*44100)/(L42*51.4+0.00000043092*AM42^3)</f>
        <v>-11.514221853541564</v>
      </c>
      <c r="AQ42">
        <f>0.61365*EXP(17.502*J42/(240.97+J42))</f>
        <v>7.9114911127670133</v>
      </c>
      <c r="AR42">
        <f>AQ42*1000/AA42</f>
        <v>89.948499392299325</v>
      </c>
      <c r="AS42">
        <f>(AR42-U42)</f>
        <v>61.73690004232374</v>
      </c>
      <c r="AT42">
        <f>IF(D42,P42,(O42+P42)/2)</f>
        <v>35.116748809814453</v>
      </c>
      <c r="AU42">
        <f>0.61365*EXP(17.502*AT42/(240.97+AT42))</f>
        <v>5.6849917430135291</v>
      </c>
      <c r="AV42">
        <f>IF(AS42&lt;&gt;0,(1000-(AR42+U42)/2)/AS42*AL42,0)</f>
        <v>0.49307531792014953</v>
      </c>
      <c r="AW42">
        <f>U42*AA42/1000</f>
        <v>2.4813734419385289</v>
      </c>
      <c r="AX42">
        <f>(AU42-AW42)</f>
        <v>3.2036183010750001</v>
      </c>
      <c r="AY42">
        <f>1/(1.6/F42+1.37/N42)</f>
        <v>0.31394848240185047</v>
      </c>
      <c r="AZ42">
        <f>G42*AA42*0.001</f>
        <v>33.003890206127501</v>
      </c>
      <c r="BA42">
        <f>G42/S42</f>
        <v>0.95127404297544471</v>
      </c>
      <c r="BB42">
        <f>(1-AL42*AA42/AQ42/F42)*100</f>
        <v>36.39117255559318</v>
      </c>
      <c r="BC42">
        <f>(S42-E42/(N42/1.35))</f>
        <v>396.70138841996919</v>
      </c>
      <c r="BD42">
        <f>E42*BB42/100/BC42</f>
        <v>-5.8860817874409237E-3</v>
      </c>
    </row>
    <row r="43" spans="1:56" x14ac:dyDescent="0.35">
      <c r="A43" s="1" t="s">
        <v>9</v>
      </c>
      <c r="B43" s="1" t="s">
        <v>628</v>
      </c>
      <c r="K43" s="1">
        <v>2.72</v>
      </c>
    </row>
    <row r="44" spans="1:56" x14ac:dyDescent="0.35">
      <c r="A44" s="1" t="s">
        <v>9</v>
      </c>
      <c r="B44" s="1" t="s">
        <v>627</v>
      </c>
      <c r="K44" s="1">
        <v>2.72</v>
      </c>
    </row>
    <row r="45" spans="1:56" x14ac:dyDescent="0.35">
      <c r="A45" s="1">
        <v>10</v>
      </c>
      <c r="B45" s="1" t="s">
        <v>626</v>
      </c>
      <c r="C45" s="1">
        <v>3084.5000015757978</v>
      </c>
      <c r="D45" s="1">
        <v>0</v>
      </c>
      <c r="E45">
        <f>(R45-S45*(1000-T45)/(1000-U45))*AK45</f>
        <v>-6.0012329315053314</v>
      </c>
      <c r="F45">
        <f>IF(AV45&lt;&gt;0,1/(1/AV45-1/N45),0)</f>
        <v>0.60639522593282458</v>
      </c>
      <c r="G45">
        <f>((AY45-AL45/2)*S45-E45)/(AY45+AL45/2)</f>
        <v>374.68039089640206</v>
      </c>
      <c r="H45">
        <f>AL45*1000</f>
        <v>32.414869482201091</v>
      </c>
      <c r="I45">
        <f>(AQ45-AW45)</f>
        <v>5.1291809607381138</v>
      </c>
      <c r="J45">
        <f>(P45+AP45*D45)</f>
        <v>40.502204895019531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29.170097351074219</v>
      </c>
      <c r="P45" s="1">
        <v>40.502204895019531</v>
      </c>
      <c r="Q45" s="1">
        <v>29.145332336425781</v>
      </c>
      <c r="R45" s="1">
        <v>400.14324951171875</v>
      </c>
      <c r="S45" s="1">
        <v>394.01480102539063</v>
      </c>
      <c r="T45" s="1">
        <v>-0.24932661652565002</v>
      </c>
      <c r="U45" s="1">
        <v>28.261531829833984</v>
      </c>
      <c r="V45" s="1">
        <v>-0.53992438316345215</v>
      </c>
      <c r="W45" s="1">
        <v>61.201210021972656</v>
      </c>
      <c r="X45" s="1">
        <v>300.50540161132813</v>
      </c>
      <c r="Y45" s="1">
        <v>1251.1126708984375</v>
      </c>
      <c r="Z45" s="1">
        <v>4.7150228172540665E-2</v>
      </c>
      <c r="AA45" s="1">
        <v>87.953636169433594</v>
      </c>
      <c r="AB45" s="1">
        <v>-3.8850471973419189</v>
      </c>
      <c r="AC45" s="1">
        <v>1.1254093647003174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1.1047992706298826</v>
      </c>
      <c r="AL45">
        <f>(U45-T45)/(1000-U45)*AK45</f>
        <v>3.241486948220109E-2</v>
      </c>
      <c r="AM45">
        <f>(P45+273.15)</f>
        <v>313.65220489501951</v>
      </c>
      <c r="AN45">
        <f>(O45+273.15)</f>
        <v>302.3200973510742</v>
      </c>
      <c r="AO45">
        <f>(Y45*AG45+Z45*AH45)*AI45</f>
        <v>200.17802286942242</v>
      </c>
      <c r="AP45">
        <f>((AO45+0.00000010773*(AN45^4-AM45^4))-AL45*44100)/(L45*51.4+0.00000043092*AM45^3)</f>
        <v>-11.127396764372875</v>
      </c>
      <c r="AQ45">
        <f>0.61365*EXP(17.502*J45/(240.97+J45))</f>
        <v>7.6148854488901989</v>
      </c>
      <c r="AR45">
        <f>AQ45*1000/AA45</f>
        <v>86.578404038019627</v>
      </c>
      <c r="AS45">
        <f>(AR45-U45)</f>
        <v>58.316872208185643</v>
      </c>
      <c r="AT45">
        <f>IF(D45,P45,(O45+P45)/2)</f>
        <v>34.836151123046875</v>
      </c>
      <c r="AU45">
        <f>0.61365*EXP(17.502*AT45/(240.97+AT45))</f>
        <v>5.5973230144487518</v>
      </c>
      <c r="AV45">
        <f>IF(AS45&lt;&gt;0,(1000-(AR45+U45)/2)/AS45*AL45,0)</f>
        <v>0.52392399590425953</v>
      </c>
      <c r="AW45">
        <f>U45*AA45/1000</f>
        <v>2.4857044881520851</v>
      </c>
      <c r="AX45">
        <f>(AU45-AW45)</f>
        <v>3.1116185262966667</v>
      </c>
      <c r="AY45">
        <f>1/(1.6/F45+1.37/N45)</f>
        <v>0.33398196191582818</v>
      </c>
      <c r="AZ45">
        <f>G45*AA45*0.001</f>
        <v>32.954502780723303</v>
      </c>
      <c r="BA45">
        <f>G45/S45</f>
        <v>0.95092973644981771</v>
      </c>
      <c r="BB45">
        <f>(1-AL45*AA45/AQ45/F45)*100</f>
        <v>38.258250998807817</v>
      </c>
      <c r="BC45">
        <f>(S45-E45/(N45/1.35))</f>
        <v>396.11786585703749</v>
      </c>
      <c r="BD45">
        <f>E45*BB45/100/BC45</f>
        <v>-5.7961706750865342E-3</v>
      </c>
    </row>
    <row r="46" spans="1:56" x14ac:dyDescent="0.35">
      <c r="A46" s="1" t="s">
        <v>9</v>
      </c>
      <c r="B46" s="1" t="s">
        <v>625</v>
      </c>
      <c r="K46" s="1">
        <v>2.72</v>
      </c>
    </row>
    <row r="47" spans="1:56" x14ac:dyDescent="0.35">
      <c r="A47" s="1" t="s">
        <v>9</v>
      </c>
      <c r="B47" s="1" t="s">
        <v>624</v>
      </c>
      <c r="K47" s="1">
        <v>2.72</v>
      </c>
    </row>
    <row r="48" spans="1:56" x14ac:dyDescent="0.35">
      <c r="A48" s="1">
        <v>11</v>
      </c>
      <c r="B48" s="1" t="s">
        <v>623</v>
      </c>
      <c r="C48" s="1">
        <v>3287.5000015757978</v>
      </c>
      <c r="D48" s="1">
        <v>0</v>
      </c>
      <c r="E48">
        <f>(R48-S48*(1000-T48)/(1000-U48))*AK48</f>
        <v>-5.8394021460511922</v>
      </c>
      <c r="F48">
        <f>IF(AV48&lt;&gt;0,1/(1/AV48-1/N48),0)</f>
        <v>0.46086634463290704</v>
      </c>
      <c r="G48">
        <f>((AY48-AL48/2)*S48-E48)/(AY48+AL48/2)</f>
        <v>369.46388805300995</v>
      </c>
      <c r="H48">
        <f>AL48*1000</f>
        <v>32.085507004035811</v>
      </c>
      <c r="I48">
        <f>(AQ48-AW48)</f>
        <v>6.4138752740313603</v>
      </c>
      <c r="J48">
        <f>(P48+AP48*D48)</f>
        <v>43.408927917480469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29.346626281738281</v>
      </c>
      <c r="P48" s="1">
        <v>43.408927917480469</v>
      </c>
      <c r="Q48" s="1">
        <v>29.301280975341797</v>
      </c>
      <c r="R48" s="1">
        <v>400.14892578125</v>
      </c>
      <c r="S48" s="1">
        <v>393.9915771484375</v>
      </c>
      <c r="T48" s="1">
        <v>-0.24712957441806793</v>
      </c>
      <c r="U48" s="1">
        <v>27.984636306762695</v>
      </c>
      <c r="V48" s="1">
        <v>-0.52972418069839478</v>
      </c>
      <c r="W48" s="1">
        <v>59.985282897949219</v>
      </c>
      <c r="X48" s="1">
        <v>300.4781494140625</v>
      </c>
      <c r="Y48" s="1">
        <v>1600.19189453125</v>
      </c>
      <c r="Z48" s="1">
        <v>6.1557196080684662E-2</v>
      </c>
      <c r="AA48" s="1">
        <v>87.951324462890625</v>
      </c>
      <c r="AB48" s="1">
        <v>-3.7303521633148193</v>
      </c>
      <c r="AC48" s="1">
        <v>1.1311006546020508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1.1046990787281705</v>
      </c>
      <c r="AL48">
        <f>(U48-T48)/(1000-U48)*AK48</f>
        <v>3.2085507004035813E-2</v>
      </c>
      <c r="AM48">
        <f>(P48+273.15)</f>
        <v>316.55892791748045</v>
      </c>
      <c r="AN48">
        <f>(O48+273.15)</f>
        <v>302.49662628173826</v>
      </c>
      <c r="AO48">
        <f>(Y48*AG48+Z48*AH48)*AI48</f>
        <v>256.03069740226783</v>
      </c>
      <c r="AP48">
        <f>((AO48+0.00000010773*(AN48^4-AM48^4))-AL48*44100)/(L48*51.4+0.00000043092*AM48^3)</f>
        <v>-10.824644228071049</v>
      </c>
      <c r="AQ48">
        <f>0.61365*EXP(17.502*J48/(240.97+J48))</f>
        <v>8.8751611018234353</v>
      </c>
      <c r="AR48">
        <f>AQ48*1000/AA48</f>
        <v>100.90991984513138</v>
      </c>
      <c r="AS48">
        <f>(AR48-U48)</f>
        <v>72.925283538368689</v>
      </c>
      <c r="AT48">
        <f>IF(D48,P48,(O48+P48)/2)</f>
        <v>36.377777099609375</v>
      </c>
      <c r="AU48">
        <f>0.61365*EXP(17.502*AT48/(240.97+AT48))</f>
        <v>6.0938797614483775</v>
      </c>
      <c r="AV48">
        <f>IF(AS48&lt;&gt;0,(1000-(AR48+U48)/2)/AS48*AL48,0)</f>
        <v>0.41162244362266426</v>
      </c>
      <c r="AW48">
        <f>U48*AA48/1000</f>
        <v>2.4612858277920751</v>
      </c>
      <c r="AX48">
        <f>(AU48-AW48)</f>
        <v>3.6325939336563025</v>
      </c>
      <c r="AY48">
        <f>1/(1.6/F48+1.37/N48)</f>
        <v>0.26127719032196617</v>
      </c>
      <c r="AZ48">
        <f>G48*AA48*0.001</f>
        <v>32.494838295471382</v>
      </c>
      <c r="BA48">
        <f>G48/S48</f>
        <v>0.93774565113054009</v>
      </c>
      <c r="BB48">
        <f>(1-AL48*AA48/AQ48/F48)*100</f>
        <v>31.007790963442329</v>
      </c>
      <c r="BC48">
        <f>(S48-E48/(N48/1.35))</f>
        <v>396.0379301947811</v>
      </c>
      <c r="BD48">
        <f>E48*BB48/100/BC48</f>
        <v>-4.5719600899635738E-3</v>
      </c>
    </row>
    <row r="49" spans="1:56" x14ac:dyDescent="0.35">
      <c r="A49" s="1" t="s">
        <v>9</v>
      </c>
      <c r="B49" s="1" t="s">
        <v>622</v>
      </c>
      <c r="K49" s="1">
        <v>2.72</v>
      </c>
    </row>
    <row r="50" spans="1:56" x14ac:dyDescent="0.35">
      <c r="A50" s="1" t="s">
        <v>9</v>
      </c>
      <c r="B50" s="1" t="s">
        <v>617</v>
      </c>
      <c r="K50" s="1">
        <v>2.72</v>
      </c>
    </row>
    <row r="51" spans="1:56" x14ac:dyDescent="0.35">
      <c r="A51" s="1">
        <v>12</v>
      </c>
      <c r="B51" s="1" t="s">
        <v>621</v>
      </c>
      <c r="C51" s="1">
        <v>3490.5000015757978</v>
      </c>
      <c r="D51" s="1">
        <v>0</v>
      </c>
      <c r="E51">
        <f>(R51-S51*(1000-T51)/(1000-U51))*AK51</f>
        <v>-5.406096215303938</v>
      </c>
      <c r="F51">
        <f>IF(AV51&lt;&gt;0,1/(1/AV51-1/N51),0)</f>
        <v>0.49900523968218252</v>
      </c>
      <c r="G51">
        <f>((AY51-AL51/2)*S51-E51)/(AY51+AL51/2)</f>
        <v>370.50402163016088</v>
      </c>
      <c r="H51">
        <f>AL51*1000</f>
        <v>31.269901840208433</v>
      </c>
      <c r="I51">
        <f>(AQ51-AW51)</f>
        <v>5.8482572361325555</v>
      </c>
      <c r="J51">
        <f>(P51+AP51*D51)</f>
        <v>42.010284423828125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29.544500350952148</v>
      </c>
      <c r="P51" s="1">
        <v>42.010284423828125</v>
      </c>
      <c r="Q51" s="1">
        <v>29.473371505737305</v>
      </c>
      <c r="R51" s="1">
        <v>400.06719970703125</v>
      </c>
      <c r="S51" s="1">
        <v>393.813720703125</v>
      </c>
      <c r="T51" s="1">
        <v>-0.24841606616973877</v>
      </c>
      <c r="U51" s="1">
        <v>27.284690856933594</v>
      </c>
      <c r="V51" s="1">
        <v>-0.52641755342483521</v>
      </c>
      <c r="W51" s="1">
        <v>57.818881988525391</v>
      </c>
      <c r="X51" s="1">
        <v>300.4871826171875</v>
      </c>
      <c r="Y51" s="1">
        <v>2000.093017578125</v>
      </c>
      <c r="Z51" s="1">
        <v>0.14145068824291229</v>
      </c>
      <c r="AA51" s="1">
        <v>87.947669982910156</v>
      </c>
      <c r="AB51" s="1">
        <v>-3.6827919483184814</v>
      </c>
      <c r="AC51" s="1">
        <v>1.1338437795639038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1.1047322890337774</v>
      </c>
      <c r="AL51">
        <f>(U51-T51)/(1000-U51)*AK51</f>
        <v>3.1269901840208433E-2</v>
      </c>
      <c r="AM51">
        <f>(P51+273.15)</f>
        <v>315.1602844238281</v>
      </c>
      <c r="AN51">
        <f>(O51+273.15)</f>
        <v>302.69450035095213</v>
      </c>
      <c r="AO51">
        <f>(Y51*AG51+Z51*AH51)*AI51</f>
        <v>320.01487565960997</v>
      </c>
      <c r="AP51">
        <f>((AO51+0.00000010773*(AN51^4-AM51^4))-AL51*44100)/(L51*51.4+0.00000043092*AM51^3)</f>
        <v>-9.8581625915122082</v>
      </c>
      <c r="AQ51">
        <f>0.61365*EXP(17.502*J51/(240.97+J51))</f>
        <v>8.2478822232038773</v>
      </c>
      <c r="AR51">
        <f>AQ51*1000/AA51</f>
        <v>93.781702514763509</v>
      </c>
      <c r="AS51">
        <f>(AR51-U51)</f>
        <v>66.497011657829916</v>
      </c>
      <c r="AT51">
        <f>IF(D51,P51,(O51+P51)/2)</f>
        <v>35.777392387390137</v>
      </c>
      <c r="AU51">
        <f>0.61365*EXP(17.502*AT51/(240.97+AT51))</f>
        <v>5.8961272029311527</v>
      </c>
      <c r="AV51">
        <f>IF(AS51&lt;&gt;0,(1000-(AR51+U51)/2)/AS51*AL51,0)</f>
        <v>0.44177977309614663</v>
      </c>
      <c r="AW51">
        <f>U51*AA51/1000</f>
        <v>2.3996249870713218</v>
      </c>
      <c r="AX51">
        <f>(AU51-AW51)</f>
        <v>3.4965022158598309</v>
      </c>
      <c r="AY51">
        <f>1/(1.6/F51+1.37/N51)</f>
        <v>0.28074039707496262</v>
      </c>
      <c r="AZ51">
        <f>G51*AA51*0.001</f>
        <v>32.584965421670397</v>
      </c>
      <c r="BA51">
        <f>G51/S51</f>
        <v>0.94081034294247956</v>
      </c>
      <c r="BB51">
        <f>(1-AL51*AA51/AQ51/F51)*100</f>
        <v>33.180488018360911</v>
      </c>
      <c r="BC51">
        <f>(S51-E51/(N51/1.35))</f>
        <v>395.70822654161992</v>
      </c>
      <c r="BD51">
        <f>E51*BB51/100/BC51</f>
        <v>-4.5330599332165274E-3</v>
      </c>
    </row>
    <row r="52" spans="1:56" x14ac:dyDescent="0.35">
      <c r="A52" s="1" t="s">
        <v>9</v>
      </c>
      <c r="B52" s="1" t="s">
        <v>620</v>
      </c>
      <c r="K52" s="1">
        <v>1.2784</v>
      </c>
    </row>
    <row r="53" spans="1:56" x14ac:dyDescent="0.35">
      <c r="A53" s="1" t="s">
        <v>9</v>
      </c>
      <c r="B53" s="1" t="s">
        <v>619</v>
      </c>
      <c r="K53" s="1">
        <v>1.2784</v>
      </c>
    </row>
    <row r="54" spans="1:56" x14ac:dyDescent="0.35">
      <c r="A54" s="1" t="s">
        <v>9</v>
      </c>
      <c r="B54" s="1" t="s">
        <v>618</v>
      </c>
      <c r="K54" s="1">
        <v>1.2784</v>
      </c>
    </row>
    <row r="55" spans="1:56" x14ac:dyDescent="0.35">
      <c r="A55" s="1" t="s">
        <v>9</v>
      </c>
      <c r="B55" s="1" t="s">
        <v>617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55"/>
  <sheetViews>
    <sheetView topLeftCell="A6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707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706</v>
      </c>
    </row>
    <row r="12" spans="1:56" x14ac:dyDescent="0.35">
      <c r="A12" s="1" t="s">
        <v>9</v>
      </c>
      <c r="B12" s="1" t="s">
        <v>705</v>
      </c>
    </row>
    <row r="13" spans="1:56" x14ac:dyDescent="0.35">
      <c r="A13" s="1" t="s">
        <v>9</v>
      </c>
      <c r="B13" s="1" t="s">
        <v>704</v>
      </c>
    </row>
    <row r="14" spans="1:56" x14ac:dyDescent="0.35">
      <c r="A14" s="1" t="s">
        <v>9</v>
      </c>
      <c r="B14" s="1" t="s">
        <v>703</v>
      </c>
    </row>
    <row r="15" spans="1:56" x14ac:dyDescent="0.35">
      <c r="A15" s="1" t="s">
        <v>9</v>
      </c>
      <c r="B15" s="1" t="s">
        <v>702</v>
      </c>
    </row>
    <row r="16" spans="1:56" x14ac:dyDescent="0.35">
      <c r="A16" s="1" t="s">
        <v>9</v>
      </c>
      <c r="B16" s="1" t="s">
        <v>701</v>
      </c>
    </row>
    <row r="17" spans="1:56" x14ac:dyDescent="0.35">
      <c r="A17" s="1" t="s">
        <v>9</v>
      </c>
      <c r="B17" s="1" t="s">
        <v>700</v>
      </c>
    </row>
    <row r="18" spans="1:56" x14ac:dyDescent="0.35">
      <c r="A18" s="1">
        <v>1</v>
      </c>
      <c r="B18" s="1" t="s">
        <v>699</v>
      </c>
      <c r="C18" s="1">
        <v>488.00000049173832</v>
      </c>
      <c r="D18" s="1">
        <v>0</v>
      </c>
      <c r="E18">
        <f>(R18-S18*(1000-T18)/(1000-U18))*AK18</f>
        <v>-8.7574644944069231</v>
      </c>
      <c r="F18">
        <f>IF(AV18&lt;&gt;0,1/(1/AV18-1/N18),0)</f>
        <v>0.10565008461830044</v>
      </c>
      <c r="G18">
        <f>((AY18-AL18/2)*S18-E18)/(AY18+AL18/2)</f>
        <v>320.90963343168659</v>
      </c>
      <c r="H18">
        <f>AL18*1000</f>
        <v>37.748029749779107</v>
      </c>
      <c r="I18">
        <f>(AQ18-AW18)</f>
        <v>26.380904162430276</v>
      </c>
      <c r="J18">
        <f>(P18+AP18*D18)</f>
        <v>68.28936767578125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29.649591445922852</v>
      </c>
      <c r="P18" s="1">
        <v>68.28936767578125</v>
      </c>
      <c r="Q18" s="1">
        <v>29.675004959106445</v>
      </c>
      <c r="R18" s="1">
        <v>399.993896484375</v>
      </c>
      <c r="S18" s="1">
        <v>394.44326782226563</v>
      </c>
      <c r="T18" s="1">
        <v>-0.25339725613594055</v>
      </c>
      <c r="U18" s="1">
        <v>32.795223236083984</v>
      </c>
      <c r="V18" s="1">
        <v>-0.53367960453033447</v>
      </c>
      <c r="W18" s="1">
        <v>69.069976806640625</v>
      </c>
      <c r="X18" s="1">
        <v>300.48880004882813</v>
      </c>
      <c r="Y18" s="1">
        <v>6.218821182847023E-2</v>
      </c>
      <c r="Z18" s="1">
        <v>0.25016212463378906</v>
      </c>
      <c r="AA18" s="1">
        <v>87.939041137695313</v>
      </c>
      <c r="AB18" s="1">
        <v>-3.7306573390960693</v>
      </c>
      <c r="AC18" s="1">
        <v>1.1567611694335938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1.1047382354736324</v>
      </c>
      <c r="AL18">
        <f>(U18-T18)/(1000-U18)*AK18</f>
        <v>3.7748029749779109E-2</v>
      </c>
      <c r="AM18">
        <f>(P18+273.15)</f>
        <v>341.43936767578123</v>
      </c>
      <c r="AN18">
        <f>(O18+273.15)</f>
        <v>302.79959144592283</v>
      </c>
      <c r="AO18">
        <f>(Y18*AG18+Z18*AH18)*AI18</f>
        <v>9.9501136701528603E-3</v>
      </c>
      <c r="AP18">
        <f>((AO18+0.00000010773*(AN18^4-AM18^4))-AL18*44100)/(L18*51.4+0.00000043092*AM18^3)</f>
        <v>-17.483798034865526</v>
      </c>
      <c r="AQ18">
        <f>0.61365*EXP(17.502*J18/(240.97+J18))</f>
        <v>29.264884647708168</v>
      </c>
      <c r="AR18">
        <f>AQ18*1000/AA18</f>
        <v>332.78603301899881</v>
      </c>
      <c r="AS18">
        <f>(AR18-U18)</f>
        <v>299.99080978291482</v>
      </c>
      <c r="AT18">
        <f>IF(D18,P18,(O18+P18)/2)</f>
        <v>48.969479560852051</v>
      </c>
      <c r="AU18">
        <f>0.61365*EXP(17.502*AT18/(240.97+AT18))</f>
        <v>11.795037223876481</v>
      </c>
      <c r="AV18">
        <f>IF(AS18&lt;&gt;0,(1000-(AR18+U18)/2)/AS18*AL18,0)</f>
        <v>0.10282996236972303</v>
      </c>
      <c r="AW18">
        <f>U18*AA18/1000</f>
        <v>2.8839804852778905</v>
      </c>
      <c r="AX18">
        <f>(AU18-AW18)</f>
        <v>8.9110567385985906</v>
      </c>
      <c r="AY18">
        <f>1/(1.6/F18+1.37/N18)</f>
        <v>6.451628352077457E-2</v>
      </c>
      <c r="AZ18">
        <f>G18*AA18*0.001</f>
        <v>28.220485455831813</v>
      </c>
      <c r="BA18">
        <f>G18/S18</f>
        <v>0.81357614544529899</v>
      </c>
      <c r="BB18">
        <f>(1-AL18*AA18/AQ18/F18)*100</f>
        <v>-7.3641644736487599</v>
      </c>
      <c r="BC18">
        <f>(S18-E18/(N18/1.35))</f>
        <v>397.51222311908384</v>
      </c>
      <c r="BD18">
        <f>E18*BB18/100/BC18</f>
        <v>1.622375493335006E-3</v>
      </c>
    </row>
    <row r="19" spans="1:56" x14ac:dyDescent="0.35">
      <c r="A19" s="1" t="s">
        <v>9</v>
      </c>
      <c r="B19" s="1" t="s">
        <v>698</v>
      </c>
      <c r="K19" s="1">
        <v>2.72</v>
      </c>
    </row>
    <row r="20" spans="1:56" x14ac:dyDescent="0.35">
      <c r="A20" s="1" t="s">
        <v>9</v>
      </c>
      <c r="B20" s="1" t="s">
        <v>697</v>
      </c>
      <c r="K20" s="1">
        <v>2.72</v>
      </c>
    </row>
    <row r="21" spans="1:56" x14ac:dyDescent="0.35">
      <c r="A21" s="1">
        <v>2</v>
      </c>
      <c r="B21" s="1" t="s">
        <v>696</v>
      </c>
      <c r="C21" s="1">
        <v>691.00000049173832</v>
      </c>
      <c r="D21" s="1">
        <v>0</v>
      </c>
      <c r="E21">
        <f>(R21-S21*(1000-T21)/(1000-U21))*AK21</f>
        <v>-8.0682662693877543</v>
      </c>
      <c r="F21">
        <f>IF(AV21&lt;&gt;0,1/(1/AV21-1/N21),0)</f>
        <v>0.24500223627114426</v>
      </c>
      <c r="G21">
        <f>((AY21-AL21/2)*S21-E21)/(AY21+AL21/2)</f>
        <v>353.92912151215381</v>
      </c>
      <c r="H21">
        <f>AL21*1000</f>
        <v>37.115046981104356</v>
      </c>
      <c r="I21">
        <f>(AQ21-AW21)</f>
        <v>12.688916051818163</v>
      </c>
      <c r="J21">
        <f>(P21+AP21*D21)</f>
        <v>54.552806854248047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29.598655700683594</v>
      </c>
      <c r="P21" s="1">
        <v>54.552806854248047</v>
      </c>
      <c r="Q21" s="1">
        <v>29.657554626464844</v>
      </c>
      <c r="R21" s="1">
        <v>399.87222290039063</v>
      </c>
      <c r="S21" s="1">
        <v>393.94015502929688</v>
      </c>
      <c r="T21" s="1">
        <v>-0.25473374128341675</v>
      </c>
      <c r="U21" s="1">
        <v>32.260360717773438</v>
      </c>
      <c r="V21" s="1">
        <v>-0.53804099559783936</v>
      </c>
      <c r="W21" s="1">
        <v>68.139366149902344</v>
      </c>
      <c r="X21" s="1">
        <v>300.4639892578125</v>
      </c>
      <c r="Y21" s="1">
        <v>25.872854232788086</v>
      </c>
      <c r="Z21" s="1">
        <v>1.0477970354259014E-2</v>
      </c>
      <c r="AA21" s="1">
        <v>87.934181213378906</v>
      </c>
      <c r="AB21" s="1">
        <v>-3.7883462905883789</v>
      </c>
      <c r="AC21" s="1">
        <v>1.1504919528961182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1.1046470193301927</v>
      </c>
      <c r="AL21">
        <f>(U21-T21)/(1000-U21)*AK21</f>
        <v>3.7115046981104356E-2</v>
      </c>
      <c r="AM21">
        <f>(P21+273.15)</f>
        <v>327.70280685424802</v>
      </c>
      <c r="AN21">
        <f>(O21+273.15)</f>
        <v>302.74865570068357</v>
      </c>
      <c r="AO21">
        <f>(Y21*AG21+Z21*AH21)*AI21</f>
        <v>4.1396565847175566</v>
      </c>
      <c r="AP21">
        <f>((AO21+0.00000010773*(AN21^4-AM21^4))-AL21*44100)/(L21*51.4+0.00000043092*AM21^3)</f>
        <v>-15.738519491821716</v>
      </c>
      <c r="AQ21">
        <f>0.61365*EXP(17.502*J21/(240.97+J21))</f>
        <v>15.525704457183823</v>
      </c>
      <c r="AR21">
        <f>AQ21*1000/AA21</f>
        <v>176.56051654713806</v>
      </c>
      <c r="AS21">
        <f>(AR21-U21)</f>
        <v>144.30015582936463</v>
      </c>
      <c r="AT21">
        <f>IF(D21,P21,(O21+P21)/2)</f>
        <v>42.07573127746582</v>
      </c>
      <c r="AU21">
        <f>0.61365*EXP(17.502*AT21/(240.97+AT21))</f>
        <v>8.2763541996795613</v>
      </c>
      <c r="AV21">
        <f>IF(AS21&lt;&gt;0,(1000-(AR21+U21)/2)/AS21*AL21,0)</f>
        <v>0.23035213271182653</v>
      </c>
      <c r="AW21">
        <f>U21*AA21/1000</f>
        <v>2.83678840536566</v>
      </c>
      <c r="AX21">
        <f>(AU21-AW21)</f>
        <v>5.4395657943139017</v>
      </c>
      <c r="AY21">
        <f>1/(1.6/F21+1.37/N21)</f>
        <v>0.14521832822446301</v>
      </c>
      <c r="AZ21">
        <f>G21*AA21*0.001</f>
        <v>31.122467507741735</v>
      </c>
      <c r="BA21">
        <f>G21/S21</f>
        <v>0.8984337265284178</v>
      </c>
      <c r="BB21">
        <f>(1-AL21*AA21/AQ21/F21)*100</f>
        <v>14.200180251235272</v>
      </c>
      <c r="BC21">
        <f>(S21-E21/(N21/1.35))</f>
        <v>396.76758853124159</v>
      </c>
      <c r="BD21">
        <f>E21*BB21/100/BC21</f>
        <v>-2.8876057080263842E-3</v>
      </c>
    </row>
    <row r="22" spans="1:56" x14ac:dyDescent="0.35">
      <c r="A22" s="1" t="s">
        <v>9</v>
      </c>
      <c r="B22" s="1" t="s">
        <v>695</v>
      </c>
      <c r="K22" s="1">
        <v>2.72</v>
      </c>
    </row>
    <row r="23" spans="1:56" x14ac:dyDescent="0.35">
      <c r="A23" s="1" t="s">
        <v>9</v>
      </c>
      <c r="B23" s="1" t="s">
        <v>694</v>
      </c>
      <c r="K23" s="1">
        <v>2.72</v>
      </c>
    </row>
    <row r="24" spans="1:56" x14ac:dyDescent="0.35">
      <c r="A24" s="1">
        <v>3</v>
      </c>
      <c r="B24" s="1" t="s">
        <v>693</v>
      </c>
      <c r="C24" s="1">
        <v>894.00000049173832</v>
      </c>
      <c r="D24" s="1">
        <v>0</v>
      </c>
      <c r="E24">
        <f>(R24-S24*(1000-T24)/(1000-U24))*AK24</f>
        <v>-7.5718048824265729</v>
      </c>
      <c r="F24">
        <f>IF(AV24&lt;&gt;0,1/(1/AV24-1/N24),0)</f>
        <v>0.16401582241516391</v>
      </c>
      <c r="G24">
        <f>((AY24-AL24/2)*S24-E24)/(AY24+AL24/2)</f>
        <v>334.91121112665525</v>
      </c>
      <c r="H24">
        <f>AL24*1000</f>
        <v>36.735591999671897</v>
      </c>
      <c r="I24">
        <f>(AQ24-AW24)</f>
        <v>17.800016705391766</v>
      </c>
      <c r="J24">
        <f>(P24+AP24*D24)</f>
        <v>60.536003112792969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29.538152694702148</v>
      </c>
      <c r="P24" s="1">
        <v>60.536003112792969</v>
      </c>
      <c r="Q24" s="1">
        <v>29.612607955932617</v>
      </c>
      <c r="R24" s="1">
        <v>399.89578247070313</v>
      </c>
      <c r="S24" s="1">
        <v>393.65921020507813</v>
      </c>
      <c r="T24" s="1">
        <v>-0.25520247220993042</v>
      </c>
      <c r="U24" s="1">
        <v>31.93687629699707</v>
      </c>
      <c r="V24" s="1">
        <v>-0.5409238338470459</v>
      </c>
      <c r="W24" s="1">
        <v>67.692985534667969</v>
      </c>
      <c r="X24" s="1">
        <v>300.4765625</v>
      </c>
      <c r="Y24" s="1">
        <v>50.268028259277344</v>
      </c>
      <c r="Z24" s="1">
        <v>0.12966430187225342</v>
      </c>
      <c r="AA24" s="1">
        <v>87.935859680175781</v>
      </c>
      <c r="AB24" s="1">
        <v>-3.8409981727600098</v>
      </c>
      <c r="AC24" s="1">
        <v>1.1457837820053101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1.1046932444852937</v>
      </c>
      <c r="AL24">
        <f>(U24-T24)/(1000-U24)*AK24</f>
        <v>3.6735591999671899E-2</v>
      </c>
      <c r="AM24">
        <f>(P24+273.15)</f>
        <v>333.68600311279295</v>
      </c>
      <c r="AN24">
        <f>(O24+273.15)</f>
        <v>302.68815269470213</v>
      </c>
      <c r="AO24">
        <f>(Y24*AG24+Z24*AH24)*AI24</f>
        <v>8.0428843417118969</v>
      </c>
      <c r="AP24">
        <f>((AO24+0.00000010773*(AN24^4-AM24^4))-AL24*44100)/(L24*51.4+0.00000043092*AM24^3)</f>
        <v>-16.214827804582413</v>
      </c>
      <c r="AQ24">
        <f>0.61365*EXP(17.502*J24/(240.97+J24))</f>
        <v>20.608413378067631</v>
      </c>
      <c r="AR24">
        <f>AQ24*1000/AA24</f>
        <v>234.35733104811601</v>
      </c>
      <c r="AS24">
        <f>(AR24-U24)</f>
        <v>202.42045475111894</v>
      </c>
      <c r="AT24">
        <f>IF(D24,P24,(O24+P24)/2)</f>
        <v>45.037077903747559</v>
      </c>
      <c r="AU24">
        <f>0.61365*EXP(17.502*AT24/(240.97+AT24))</f>
        <v>9.6569846306491094</v>
      </c>
      <c r="AV24">
        <f>IF(AS24&lt;&gt;0,(1000-(AR24+U24)/2)/AS24*AL24,0)</f>
        <v>0.15731786771436851</v>
      </c>
      <c r="AW24">
        <f>U24*AA24/1000</f>
        <v>2.8083966726758662</v>
      </c>
      <c r="AX24">
        <f>(AU24-AW24)</f>
        <v>6.8485879579732432</v>
      </c>
      <c r="AY24">
        <f>1/(1.6/F24+1.37/N24)</f>
        <v>9.8904270430604402E-2</v>
      </c>
      <c r="AZ24">
        <f>G24*AA24*0.001</f>
        <v>29.450705266951282</v>
      </c>
      <c r="BA24">
        <f>G24/S24</f>
        <v>0.85076432214600561</v>
      </c>
      <c r="BB24">
        <f>(1-AL24*AA24/AQ24/F24)*100</f>
        <v>4.4297430711514485</v>
      </c>
      <c r="BC24">
        <f>(S24-E24/(N24/1.35))</f>
        <v>396.31266437725753</v>
      </c>
      <c r="BD24">
        <f>E24*BB24/100/BC24</f>
        <v>-8.4633051701096687E-4</v>
      </c>
    </row>
    <row r="25" spans="1:56" x14ac:dyDescent="0.35">
      <c r="A25" s="1" t="s">
        <v>9</v>
      </c>
      <c r="B25" s="1" t="s">
        <v>692</v>
      </c>
      <c r="K25" s="1">
        <v>2.72</v>
      </c>
    </row>
    <row r="26" spans="1:56" x14ac:dyDescent="0.35">
      <c r="A26" s="1" t="s">
        <v>9</v>
      </c>
      <c r="B26" s="1" t="s">
        <v>691</v>
      </c>
      <c r="K26" s="1">
        <v>2.72</v>
      </c>
    </row>
    <row r="27" spans="1:56" x14ac:dyDescent="0.35">
      <c r="A27" s="1">
        <v>4</v>
      </c>
      <c r="B27" s="1" t="s">
        <v>690</v>
      </c>
      <c r="C27" s="1">
        <v>1097.0000004917383</v>
      </c>
      <c r="D27" s="1">
        <v>0</v>
      </c>
      <c r="E27">
        <f>(R27-S27*(1000-T27)/(1000-U27))*AK27</f>
        <v>-6.8477687522415618</v>
      </c>
      <c r="F27">
        <f>IF(AV27&lt;&gt;0,1/(1/AV27-1/N27),0)</f>
        <v>0.15333526357666816</v>
      </c>
      <c r="G27">
        <f>((AY27-AL27/2)*S27-E27)/(AY27+AL27/2)</f>
        <v>325.00457980398335</v>
      </c>
      <c r="H27">
        <f>AL27*1000</f>
        <v>36.64605802816623</v>
      </c>
      <c r="I27">
        <f>(AQ27-AW27)</f>
        <v>18.817711874141434</v>
      </c>
      <c r="J27">
        <f>(P27+AP27*D27)</f>
        <v>61.571910858154297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29.500766754150391</v>
      </c>
      <c r="P27" s="1">
        <v>61.571910858154297</v>
      </c>
      <c r="Q27" s="1">
        <v>29.577716827392578</v>
      </c>
      <c r="R27" s="1">
        <v>399.9317626953125</v>
      </c>
      <c r="S27" s="1">
        <v>393.0902099609375</v>
      </c>
      <c r="T27" s="1">
        <v>-0.25564730167388916</v>
      </c>
      <c r="U27" s="1">
        <v>31.862064361572266</v>
      </c>
      <c r="V27" s="1">
        <v>-0.54302465915679932</v>
      </c>
      <c r="W27" s="1">
        <v>67.678733825683594</v>
      </c>
      <c r="X27" s="1">
        <v>300.46148681640625</v>
      </c>
      <c r="Y27" s="1">
        <v>99.925392150878906</v>
      </c>
      <c r="Z27" s="1">
        <v>9.0372174978256226E-2</v>
      </c>
      <c r="AA27" s="1">
        <v>87.934059143066406</v>
      </c>
      <c r="AB27" s="1">
        <v>-3.7733361721038818</v>
      </c>
      <c r="AC27" s="1">
        <v>1.146699070930481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1.1046378191779638</v>
      </c>
      <c r="AL27">
        <f>(U27-T27)/(1000-U27)*AK27</f>
        <v>3.6646058028166228E-2</v>
      </c>
      <c r="AM27">
        <f>(P27+273.15)</f>
        <v>334.72191085815427</v>
      </c>
      <c r="AN27">
        <f>(O27+273.15)</f>
        <v>302.65076675415037</v>
      </c>
      <c r="AO27">
        <f>(Y27*AG27+Z27*AH27)*AI27</f>
        <v>15.988062386779575</v>
      </c>
      <c r="AP27">
        <f>((AO27+0.00000010773*(AN27^4-AM27^4))-AL27*44100)/(L27*51.4+0.00000043092*AM27^3)</f>
        <v>-16.236947442548036</v>
      </c>
      <c r="AQ27">
        <f>0.61365*EXP(17.502*J27/(240.97+J27))</f>
        <v>21.619472526132117</v>
      </c>
      <c r="AR27">
        <f>AQ27*1000/AA27</f>
        <v>245.86005396336594</v>
      </c>
      <c r="AS27">
        <f>(AR27-U27)</f>
        <v>213.99798960179368</v>
      </c>
      <c r="AT27">
        <f>IF(D27,P27,(O27+P27)/2)</f>
        <v>45.536338806152344</v>
      </c>
      <c r="AU27">
        <f>0.61365*EXP(17.502*AT27/(240.97+AT27))</f>
        <v>9.908347152117722</v>
      </c>
      <c r="AV27">
        <f>IF(AS27&lt;&gt;0,(1000-(AR27+U27)/2)/AS27*AL27,0)</f>
        <v>0.14746562645269476</v>
      </c>
      <c r="AW27">
        <f>U27*AA27/1000</f>
        <v>2.8017606519906839</v>
      </c>
      <c r="AX27">
        <f>(AU27-AW27)</f>
        <v>7.1065865001270385</v>
      </c>
      <c r="AY27">
        <f>1/(1.6/F27+1.37/N27)</f>
        <v>9.2675986121258186E-2</v>
      </c>
      <c r="AZ27">
        <f>G27*AA27*0.001</f>
        <v>28.57897194225092</v>
      </c>
      <c r="BA27">
        <f>G27/S27</f>
        <v>0.82679387979741337</v>
      </c>
      <c r="BB27">
        <f>(1-AL27*AA27/AQ27/F27)*100</f>
        <v>2.7930653264906069</v>
      </c>
      <c r="BC27">
        <f>(S27-E27/(N27/1.35))</f>
        <v>395.48993378476797</v>
      </c>
      <c r="BD27">
        <f>E27*BB27/100/BC27</f>
        <v>-4.8360941282820556E-4</v>
      </c>
    </row>
    <row r="28" spans="1:56" x14ac:dyDescent="0.35">
      <c r="A28" s="1" t="s">
        <v>9</v>
      </c>
      <c r="B28" s="1" t="s">
        <v>689</v>
      </c>
      <c r="K28" s="1">
        <v>2.72</v>
      </c>
    </row>
    <row r="29" spans="1:56" x14ac:dyDescent="0.35">
      <c r="A29" s="1" t="s">
        <v>9</v>
      </c>
      <c r="B29" s="1" t="s">
        <v>688</v>
      </c>
      <c r="K29" s="1">
        <v>2.72</v>
      </c>
    </row>
    <row r="30" spans="1:56" x14ac:dyDescent="0.35">
      <c r="A30" s="1">
        <v>5</v>
      </c>
      <c r="B30" s="1" t="s">
        <v>687</v>
      </c>
      <c r="C30" s="1">
        <v>1299.0000004917383</v>
      </c>
      <c r="D30" s="1">
        <v>0</v>
      </c>
      <c r="E30">
        <f>(R30-S30*(1000-T30)/(1000-U30))*AK30</f>
        <v>-6.0285179733399756</v>
      </c>
      <c r="F30">
        <f>IF(AV30&lt;&gt;0,1/(1/AV30-1/N30),0)</f>
        <v>0.17580130121782558</v>
      </c>
      <c r="G30">
        <f>((AY30-AL30/2)*S30-E30)/(AY30+AL30/2)</f>
        <v>325.11636246858882</v>
      </c>
      <c r="H30">
        <f>AL30*1000</f>
        <v>36.634173690809611</v>
      </c>
      <c r="I30">
        <f>(AQ30-AW30)</f>
        <v>16.729293691893879</v>
      </c>
      <c r="J30">
        <f>(P30+AP30*D30)</f>
        <v>59.382125854492188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29.484807968139648</v>
      </c>
      <c r="P30" s="1">
        <v>59.382125854492188</v>
      </c>
      <c r="Q30" s="1">
        <v>29.560188293457031</v>
      </c>
      <c r="R30" s="1">
        <v>399.94931030273438</v>
      </c>
      <c r="S30" s="1">
        <v>392.39382934570313</v>
      </c>
      <c r="T30" s="1">
        <v>-0.25708553194999695</v>
      </c>
      <c r="U30" s="1">
        <v>31.848968505859375</v>
      </c>
      <c r="V30" s="1">
        <v>-0.54663705825805664</v>
      </c>
      <c r="W30" s="1">
        <v>67.719978332519531</v>
      </c>
      <c r="X30" s="1">
        <v>300.4771728515625</v>
      </c>
      <c r="Y30" s="1">
        <v>151.39666748046875</v>
      </c>
      <c r="Z30" s="1">
        <v>0.1964612752199173</v>
      </c>
      <c r="AA30" s="1">
        <v>87.942878723144531</v>
      </c>
      <c r="AB30" s="1">
        <v>-3.7593941688537598</v>
      </c>
      <c r="AC30" s="1">
        <v>1.1461623907089233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1.1046954884248619</v>
      </c>
      <c r="AL30">
        <f>(U30-T30)/(1000-U30)*AK30</f>
        <v>3.663417369080961E-2</v>
      </c>
      <c r="AM30">
        <f>(P30+273.15)</f>
        <v>332.53212585449216</v>
      </c>
      <c r="AN30">
        <f>(O30+273.15)</f>
        <v>302.63480796813963</v>
      </c>
      <c r="AO30">
        <f>(Y30*AG30+Z30*AH30)*AI30</f>
        <v>24.223466255438325</v>
      </c>
      <c r="AP30">
        <f>((AO30+0.00000010773*(AN30^4-AM30^4))-AL30*44100)/(L30*51.4+0.00000043092*AM30^3)</f>
        <v>-15.931071924366396</v>
      </c>
      <c r="AQ30">
        <f>0.61365*EXP(17.502*J30/(240.97+J30))</f>
        <v>19.53018366666192</v>
      </c>
      <c r="AR30">
        <f>AQ30*1000/AA30</f>
        <v>222.07805737341673</v>
      </c>
      <c r="AS30">
        <f>(AR30-U30)</f>
        <v>190.22908886755735</v>
      </c>
      <c r="AT30">
        <f>IF(D30,P30,(O30+P30)/2)</f>
        <v>44.433466911315918</v>
      </c>
      <c r="AU30">
        <f>0.61365*EXP(17.502*AT30/(240.97+AT30))</f>
        <v>9.3604613681382567</v>
      </c>
      <c r="AV30">
        <f>IF(AS30&lt;&gt;0,(1000-(AR30+U30)/2)/AS30*AL30,0)</f>
        <v>0.16812870468853988</v>
      </c>
      <c r="AW30">
        <f>U30*AA30/1000</f>
        <v>2.8008899747680407</v>
      </c>
      <c r="AX30">
        <f>(AU30-AW30)</f>
        <v>6.5595713933702164</v>
      </c>
      <c r="AY30">
        <f>1/(1.6/F30+1.37/N30)</f>
        <v>0.10574385232993198</v>
      </c>
      <c r="AZ30">
        <f>G30*AA30*0.001</f>
        <v>28.591668835485006</v>
      </c>
      <c r="BA30">
        <f>G30/S30</f>
        <v>0.82854606304768841</v>
      </c>
      <c r="BB30">
        <f>(1-AL30*AA30/AQ30/F30)*100</f>
        <v>6.166338113228587</v>
      </c>
      <c r="BC30">
        <f>(S30-E30/(N30/1.35))</f>
        <v>394.50645591450757</v>
      </c>
      <c r="BD30">
        <f>E30*BB30/100/BC30</f>
        <v>-9.4228825886047613E-4</v>
      </c>
    </row>
    <row r="31" spans="1:56" x14ac:dyDescent="0.35">
      <c r="A31" s="1" t="s">
        <v>9</v>
      </c>
      <c r="B31" s="1" t="s">
        <v>686</v>
      </c>
      <c r="K31" s="1">
        <v>2.72</v>
      </c>
    </row>
    <row r="32" spans="1:56" x14ac:dyDescent="0.35">
      <c r="A32" s="1" t="s">
        <v>9</v>
      </c>
      <c r="B32" s="1" t="s">
        <v>685</v>
      </c>
      <c r="K32" s="1">
        <v>2.72</v>
      </c>
    </row>
    <row r="33" spans="1:56" x14ac:dyDescent="0.35">
      <c r="A33" s="1">
        <v>6</v>
      </c>
      <c r="B33" s="1" t="s">
        <v>684</v>
      </c>
      <c r="C33" s="1">
        <v>1502.0000004917383</v>
      </c>
      <c r="D33" s="1">
        <v>0</v>
      </c>
      <c r="E33">
        <f>(R33-S33*(1000-T33)/(1000-U33))*AK33</f>
        <v>-4.601820294251791</v>
      </c>
      <c r="F33">
        <f>IF(AV33&lt;&gt;0,1/(1/AV33-1/N33),0)</f>
        <v>0.17405345921784607</v>
      </c>
      <c r="G33">
        <f>((AY33-AL33/2)*S33-E33)/(AY33+AL33/2)</f>
        <v>311.30831056460937</v>
      </c>
      <c r="H33">
        <f>AL33*1000</f>
        <v>36.915221349330338</v>
      </c>
      <c r="I33">
        <f>(AQ33-AW33)</f>
        <v>16.986003495672417</v>
      </c>
      <c r="J33">
        <f>(P33+AP33*D33)</f>
        <v>59.684028625488281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29.492238998413086</v>
      </c>
      <c r="P33" s="1">
        <v>59.684028625488281</v>
      </c>
      <c r="Q33" s="1">
        <v>29.561393737792969</v>
      </c>
      <c r="R33" s="1">
        <v>400.07769775390625</v>
      </c>
      <c r="S33" s="1">
        <v>391.17233276367188</v>
      </c>
      <c r="T33" s="1">
        <v>-0.25804135203361511</v>
      </c>
      <c r="U33" s="1">
        <v>32.084236145019531</v>
      </c>
      <c r="V33" s="1">
        <v>-0.54842013120651245</v>
      </c>
      <c r="W33" s="1">
        <v>68.189231872558594</v>
      </c>
      <c r="X33" s="1">
        <v>300.49783325195313</v>
      </c>
      <c r="Y33" s="1">
        <v>300.97372436523438</v>
      </c>
      <c r="Z33" s="1">
        <v>4.846080020070076E-2</v>
      </c>
      <c r="AA33" s="1">
        <v>87.940597534179688</v>
      </c>
      <c r="AB33" s="1">
        <v>-3.6997201442718506</v>
      </c>
      <c r="AC33" s="1">
        <v>1.1462730169296265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1.1047714457792392</v>
      </c>
      <c r="AL33">
        <f>(U33-T33)/(1000-U33)*AK33</f>
        <v>3.691522134933034E-2</v>
      </c>
      <c r="AM33">
        <f>(P33+273.15)</f>
        <v>332.83402862548826</v>
      </c>
      <c r="AN33">
        <f>(O33+273.15)</f>
        <v>302.64223899841306</v>
      </c>
      <c r="AO33">
        <f>(Y33*AG33+Z33*AH33)*AI33</f>
        <v>48.155794822071584</v>
      </c>
      <c r="AP33">
        <f>((AO33+0.00000010773*(AN33^4-AM33^4))-AL33*44100)/(L33*51.4+0.00000043092*AM33^3)</f>
        <v>-15.871300492995694</v>
      </c>
      <c r="AQ33">
        <f>0.61365*EXP(17.502*J33/(240.97+J33))</f>
        <v>19.80751039369316</v>
      </c>
      <c r="AR33">
        <f>AQ33*1000/AA33</f>
        <v>225.23738693036074</v>
      </c>
      <c r="AS33">
        <f>(AR33-U33)</f>
        <v>193.15315078534121</v>
      </c>
      <c r="AT33">
        <f>IF(D33,P33,(O33+P33)/2)</f>
        <v>44.588133811950684</v>
      </c>
      <c r="AU33">
        <f>0.61365*EXP(17.502*AT33/(240.97+AT33))</f>
        <v>9.4356809076134738</v>
      </c>
      <c r="AV33">
        <f>IF(AS33&lt;&gt;0,(1000-(AR33+U33)/2)/AS33*AL33,0)</f>
        <v>0.16652940364498134</v>
      </c>
      <c r="AW33">
        <f>U33*AA33/1000</f>
        <v>2.8215068980207434</v>
      </c>
      <c r="AX33">
        <f>(AU33-AW33)</f>
        <v>6.6141740095927304</v>
      </c>
      <c r="AY33">
        <f>1/(1.6/F33+1.37/N33)</f>
        <v>0.10473168889417803</v>
      </c>
      <c r="AZ33">
        <f>G33*AA33*0.001</f>
        <v>27.376638848407733</v>
      </c>
      <c r="BA33">
        <f>G33/S33</f>
        <v>0.79583417458281069</v>
      </c>
      <c r="BB33">
        <f>(1-AL33*AA33/AQ33/F33)*100</f>
        <v>5.8365553063219444</v>
      </c>
      <c r="BC33">
        <f>(S33-E33/(N33/1.35))</f>
        <v>392.78498911826733</v>
      </c>
      <c r="BD33">
        <f>E33*BB33/100/BC33</f>
        <v>-6.8380359232791705E-4</v>
      </c>
    </row>
    <row r="34" spans="1:56" x14ac:dyDescent="0.35">
      <c r="A34" s="1" t="s">
        <v>9</v>
      </c>
      <c r="B34" s="1" t="s">
        <v>683</v>
      </c>
      <c r="K34" s="1">
        <v>2.72</v>
      </c>
    </row>
    <row r="35" spans="1:56" x14ac:dyDescent="0.35">
      <c r="A35" s="1" t="s">
        <v>9</v>
      </c>
      <c r="B35" s="1" t="s">
        <v>682</v>
      </c>
      <c r="K35" s="1">
        <v>2.72</v>
      </c>
    </row>
    <row r="36" spans="1:56" x14ac:dyDescent="0.35">
      <c r="A36" s="1">
        <v>7</v>
      </c>
      <c r="B36" s="1" t="s">
        <v>681</v>
      </c>
      <c r="C36" s="1">
        <v>1704.0000004917383</v>
      </c>
      <c r="D36" s="1">
        <v>0</v>
      </c>
      <c r="E36">
        <f>(R36-S36*(1000-T36)/(1000-U36))*AK36</f>
        <v>-3.5406466592159664</v>
      </c>
      <c r="F36">
        <f>IF(AV36&lt;&gt;0,1/(1/AV36-1/N36),0)</f>
        <v>0.75356725035398675</v>
      </c>
      <c r="G36">
        <f>((AY36-AL36/2)*S36-E36)/(AY36+AL36/2)</f>
        <v>363.94053502903824</v>
      </c>
      <c r="H36">
        <f>AL36*1000</f>
        <v>37.364207146625404</v>
      </c>
      <c r="I36">
        <f>(AQ36-AW36)</f>
        <v>4.8987621357212481</v>
      </c>
      <c r="J36">
        <f>(P36+AP36*D36)</f>
        <v>40.841793060302734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29.523670196533203</v>
      </c>
      <c r="P36" s="1">
        <v>40.841793060302734</v>
      </c>
      <c r="Q36" s="1">
        <v>29.582138061523438</v>
      </c>
      <c r="R36" s="1">
        <v>400.07080078125</v>
      </c>
      <c r="S36" s="1">
        <v>390.0828857421875</v>
      </c>
      <c r="T36" s="1">
        <v>-0.25820788741111755</v>
      </c>
      <c r="U36" s="1">
        <v>32.464206695556641</v>
      </c>
      <c r="V36" s="1">
        <v>-0.54776924848556519</v>
      </c>
      <c r="W36" s="1">
        <v>68.870452880859375</v>
      </c>
      <c r="X36" s="1">
        <v>300.50131225585938</v>
      </c>
      <c r="Y36" s="1">
        <v>499.3397216796875</v>
      </c>
      <c r="Z36" s="1">
        <v>0.12180554121732712</v>
      </c>
      <c r="AA36" s="1">
        <v>87.938766479492188</v>
      </c>
      <c r="AB36" s="1">
        <v>-3.677278995513916</v>
      </c>
      <c r="AC36" s="1">
        <v>1.1565799713134766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1.1047842362347768</v>
      </c>
      <c r="AL36">
        <f>(U36-T36)/(1000-U36)*AK36</f>
        <v>3.7364207146625403E-2</v>
      </c>
      <c r="AM36">
        <f>(P36+273.15)</f>
        <v>313.99179306030271</v>
      </c>
      <c r="AN36">
        <f>(O36+273.15)</f>
        <v>302.67367019653318</v>
      </c>
      <c r="AO36">
        <f>(Y36*AG36+Z36*AH36)*AI36</f>
        <v>79.894353682971996</v>
      </c>
      <c r="AP36">
        <f>((AO36+0.00000010773*(AN36^4-AM36^4))-AL36*44100)/(L36*51.4+0.00000043092*AM36^3)</f>
        <v>-13.870712335260412</v>
      </c>
      <c r="AQ36">
        <f>0.61365*EXP(17.502*J36/(240.97+J36))</f>
        <v>7.7536244272637704</v>
      </c>
      <c r="AR36">
        <f>AQ36*1000/AA36</f>
        <v>88.170720805732003</v>
      </c>
      <c r="AS36">
        <f>(AR36-U36)</f>
        <v>55.706514110175362</v>
      </c>
      <c r="AT36">
        <f>IF(D36,P36,(O36+P36)/2)</f>
        <v>35.182731628417969</v>
      </c>
      <c r="AU36">
        <f>0.61365*EXP(17.502*AT36/(240.97+AT36))</f>
        <v>5.7057795784396896</v>
      </c>
      <c r="AV36">
        <f>IF(AS36&lt;&gt;0,(1000-(AR36+U36)/2)/AS36*AL36,0)</f>
        <v>0.63027625219999128</v>
      </c>
      <c r="AW36">
        <f>U36*AA36/1000</f>
        <v>2.8548622915425224</v>
      </c>
      <c r="AX36">
        <f>(AU36-AW36)</f>
        <v>2.8509172868971673</v>
      </c>
      <c r="AY36">
        <f>1/(1.6/F36+1.37/N36)</f>
        <v>0.403410431604035</v>
      </c>
      <c r="AZ36">
        <f>G36*AA36*0.001</f>
        <v>32.004481722340046</v>
      </c>
      <c r="BA36">
        <f>G36/S36</f>
        <v>0.93298257455358558</v>
      </c>
      <c r="BB36">
        <f>(1-AL36*AA36/AQ36/F36)*100</f>
        <v>43.764654988254279</v>
      </c>
      <c r="BC36">
        <f>(S36-E36/(N36/1.35))</f>
        <v>391.3236656877873</v>
      </c>
      <c r="BD36">
        <f>E36*BB36/100/BC36</f>
        <v>-3.9597702123012144E-3</v>
      </c>
    </row>
    <row r="37" spans="1:56" x14ac:dyDescent="0.35">
      <c r="A37" s="1" t="s">
        <v>9</v>
      </c>
      <c r="B37" s="1" t="s">
        <v>680</v>
      </c>
      <c r="K37" s="1">
        <v>2.72</v>
      </c>
    </row>
    <row r="38" spans="1:56" x14ac:dyDescent="0.35">
      <c r="A38" s="1" t="s">
        <v>9</v>
      </c>
      <c r="B38" s="1" t="s">
        <v>679</v>
      </c>
      <c r="K38" s="1">
        <v>2.72</v>
      </c>
    </row>
    <row r="39" spans="1:56" x14ac:dyDescent="0.35">
      <c r="A39" s="1">
        <v>8</v>
      </c>
      <c r="B39" s="1" t="s">
        <v>678</v>
      </c>
      <c r="C39" s="1">
        <v>1907.0000004917383</v>
      </c>
      <c r="D39" s="1">
        <v>0</v>
      </c>
      <c r="E39">
        <f>(R39-S39*(1000-T39)/(1000-U39))*AK39</f>
        <v>-2.9370016397633258</v>
      </c>
      <c r="F39">
        <f>IF(AV39&lt;&gt;0,1/(1/AV39-1/N39),0)</f>
        <v>0.25512576370624845</v>
      </c>
      <c r="G39">
        <f>((AY39-AL39/2)*S39-E39)/(AY39+AL39/2)</f>
        <v>319.63185060771366</v>
      </c>
      <c r="H39">
        <f>AL39*1000</f>
        <v>37.965079822011603</v>
      </c>
      <c r="I39">
        <f>(AQ39-AW39)</f>
        <v>12.500505385429623</v>
      </c>
      <c r="J39">
        <f>(P39+AP39*D39)</f>
        <v>54.384567260742188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29.579595565795898</v>
      </c>
      <c r="P39" s="1">
        <v>54.384567260742188</v>
      </c>
      <c r="Q39" s="1">
        <v>29.621549606323242</v>
      </c>
      <c r="R39" s="1">
        <v>400.08016967773438</v>
      </c>
      <c r="S39" s="1">
        <v>389.35781860351563</v>
      </c>
      <c r="T39" s="1">
        <v>-0.26063254475593567</v>
      </c>
      <c r="U39" s="1">
        <v>32.973007202148438</v>
      </c>
      <c r="V39" s="1">
        <v>-0.55111372470855713</v>
      </c>
      <c r="W39" s="1">
        <v>69.722213745117188</v>
      </c>
      <c r="X39" s="1">
        <v>300.47885131835938</v>
      </c>
      <c r="Y39" s="1">
        <v>750.371337890625</v>
      </c>
      <c r="Z39" s="1">
        <v>0.26719138026237488</v>
      </c>
      <c r="AA39" s="1">
        <v>87.935569763183594</v>
      </c>
      <c r="AB39" s="1">
        <v>-3.529726505279541</v>
      </c>
      <c r="AC39" s="1">
        <v>1.1558682918548584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1.1047016592586738</v>
      </c>
      <c r="AL39">
        <f>(U39-T39)/(1000-U39)*AK39</f>
        <v>3.7965079822011603E-2</v>
      </c>
      <c r="AM39">
        <f>(P39+273.15)</f>
        <v>327.53456726074216</v>
      </c>
      <c r="AN39">
        <f>(O39+273.15)</f>
        <v>302.72959556579588</v>
      </c>
      <c r="AO39">
        <f>(Y39*AG39+Z39*AH39)*AI39</f>
        <v>120.05941137896298</v>
      </c>
      <c r="AP39">
        <f>((AO39+0.00000010773*(AN39^4-AM39^4))-AL39*44100)/(L39*51.4+0.00000043092*AM39^3)</f>
        <v>-15.096172956447685</v>
      </c>
      <c r="AQ39">
        <f>0.61365*EXP(17.502*J39/(240.97+J39))</f>
        <v>15.400005560556101</v>
      </c>
      <c r="AR39">
        <f>AQ39*1000/AA39</f>
        <v>175.12828542567419</v>
      </c>
      <c r="AS39">
        <f>(AR39-U39)</f>
        <v>142.15527822352576</v>
      </c>
      <c r="AT39">
        <f>IF(D39,P39,(O39+P39)/2)</f>
        <v>41.982081413269043</v>
      </c>
      <c r="AU39">
        <f>0.61365*EXP(17.502*AT39/(240.97+AT39))</f>
        <v>8.2356389660718783</v>
      </c>
      <c r="AV39">
        <f>IF(AS39&lt;&gt;0,(1000-(AR39+U39)/2)/AS39*AL39,0)</f>
        <v>0.23927911192778237</v>
      </c>
      <c r="AW39">
        <f>U39*AA39/1000</f>
        <v>2.8995001751264788</v>
      </c>
      <c r="AX39">
        <f>(AU39-AW39)</f>
        <v>5.3361387909453999</v>
      </c>
      <c r="AY39">
        <f>1/(1.6/F39+1.37/N39)</f>
        <v>0.15089676565211824</v>
      </c>
      <c r="AZ39">
        <f>G39*AA39*0.001</f>
        <v>28.107008897650083</v>
      </c>
      <c r="BA39">
        <f>G39/S39</f>
        <v>0.82092059112647697</v>
      </c>
      <c r="BB39">
        <f>(1-AL39*AA39/AQ39/F39)*100</f>
        <v>15.02841804720102</v>
      </c>
      <c r="BC39">
        <f>(S39-E39/(N39/1.35))</f>
        <v>390.3870579164323</v>
      </c>
      <c r="BD39">
        <f>E39*BB39/100/BC39</f>
        <v>-1.130634009315099E-3</v>
      </c>
    </row>
    <row r="40" spans="1:56" x14ac:dyDescent="0.35">
      <c r="A40" s="1" t="s">
        <v>9</v>
      </c>
      <c r="B40" s="1" t="s">
        <v>677</v>
      </c>
      <c r="K40" s="1">
        <v>2.72</v>
      </c>
    </row>
    <row r="41" spans="1:56" x14ac:dyDescent="0.35">
      <c r="A41" s="1" t="s">
        <v>9</v>
      </c>
      <c r="B41" s="1" t="s">
        <v>676</v>
      </c>
      <c r="K41" s="1">
        <v>2.72</v>
      </c>
    </row>
    <row r="42" spans="1:56" x14ac:dyDescent="0.35">
      <c r="A42" s="1">
        <v>9</v>
      </c>
      <c r="B42" s="1" t="s">
        <v>675</v>
      </c>
      <c r="C42" s="1">
        <v>2110.0000004917383</v>
      </c>
      <c r="D42" s="1">
        <v>0</v>
      </c>
      <c r="E42">
        <f>(R42-S42*(1000-T42)/(1000-U42))*AK42</f>
        <v>-2.2130748884391833</v>
      </c>
      <c r="F42">
        <f>IF(AV42&lt;&gt;0,1/(1/AV42-1/N42),0)</f>
        <v>0.34204830528747232</v>
      </c>
      <c r="G42">
        <f>((AY42-AL42/2)*S42-E42)/(AY42+AL42/2)</f>
        <v>330.05236604124349</v>
      </c>
      <c r="H42">
        <f>AL42*1000</f>
        <v>38.483722761140832</v>
      </c>
      <c r="I42">
        <f>(AQ42-AW42)</f>
        <v>9.8107623817021832</v>
      </c>
      <c r="J42">
        <f>(P42+AP42*D42)</f>
        <v>50.527748107910156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29.648923873901367</v>
      </c>
      <c r="P42" s="1">
        <v>50.527748107910156</v>
      </c>
      <c r="Q42" s="1">
        <v>29.674461364746094</v>
      </c>
      <c r="R42" s="1">
        <v>400.03729248046875</v>
      </c>
      <c r="S42" s="1">
        <v>388.506103515625</v>
      </c>
      <c r="T42" s="1">
        <v>-0.26065397262573242</v>
      </c>
      <c r="U42" s="1">
        <v>33.412826538085938</v>
      </c>
      <c r="V42" s="1">
        <v>-0.54893815517425537</v>
      </c>
      <c r="W42" s="1">
        <v>70.367530822753906</v>
      </c>
      <c r="X42" s="1">
        <v>300.46853637695313</v>
      </c>
      <c r="Y42" s="1">
        <v>998.87469482421875</v>
      </c>
      <c r="Z42" s="1">
        <v>8.2513168454170227E-2</v>
      </c>
      <c r="AA42" s="1">
        <v>87.931686401367188</v>
      </c>
      <c r="AB42" s="1">
        <v>-3.5970344543457031</v>
      </c>
      <c r="AC42" s="1">
        <v>1.1669814586639404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1.1046637366799745</v>
      </c>
      <c r="AL42">
        <f>(U42-T42)/(1000-U42)*AK42</f>
        <v>3.8483722761140836E-2</v>
      </c>
      <c r="AM42">
        <f>(P42+273.15)</f>
        <v>323.67774810791013</v>
      </c>
      <c r="AN42">
        <f>(O42+273.15)</f>
        <v>302.79892387390134</v>
      </c>
      <c r="AO42">
        <f>(Y42*AG42+Z42*AH42)*AI42</f>
        <v>159.81994759962072</v>
      </c>
      <c r="AP42">
        <f>((AO42+0.00000010773*(AN42^4-AM42^4))-AL42*44100)/(L42*51.4+0.00000043092*AM42^3)</f>
        <v>-14.55763037868914</v>
      </c>
      <c r="AQ42">
        <f>0.61365*EXP(17.502*J42/(240.97+J42))</f>
        <v>12.748808566632436</v>
      </c>
      <c r="AR42">
        <f>AQ42*1000/AA42</f>
        <v>144.9853754474816</v>
      </c>
      <c r="AS42">
        <f>(AR42-U42)</f>
        <v>111.57254890939566</v>
      </c>
      <c r="AT42">
        <f>IF(D42,P42,(O42+P42)/2)</f>
        <v>40.088335990905762</v>
      </c>
      <c r="AU42">
        <f>0.61365*EXP(17.502*AT42/(240.97+AT42))</f>
        <v>7.4487116508621423</v>
      </c>
      <c r="AV42">
        <f>IF(AS42&lt;&gt;0,(1000-(AR42+U42)/2)/AS42*AL42,0)</f>
        <v>0.31415441908076597</v>
      </c>
      <c r="AW42">
        <f>U42*AA42/1000</f>
        <v>2.9380461849302519</v>
      </c>
      <c r="AX42">
        <f>(AU42-AW42)</f>
        <v>4.5106654659318899</v>
      </c>
      <c r="AY42">
        <f>1/(1.6/F42+1.37/N42)</f>
        <v>0.19867553519052009</v>
      </c>
      <c r="AZ42">
        <f>G42*AA42*0.001</f>
        <v>29.022061146767875</v>
      </c>
      <c r="BA42">
        <f>G42/S42</f>
        <v>0.84954229304139972</v>
      </c>
      <c r="BB42">
        <f>(1-AL42*AA42/AQ42/F42)*100</f>
        <v>22.39933610738969</v>
      </c>
      <c r="BC42">
        <f>(S42-E42/(N42/1.35))</f>
        <v>389.28165081078885</v>
      </c>
      <c r="BD42">
        <f>E42*BB42/100/BC42</f>
        <v>-1.2734072657605816E-3</v>
      </c>
    </row>
    <row r="43" spans="1:56" x14ac:dyDescent="0.35">
      <c r="A43" s="1" t="s">
        <v>9</v>
      </c>
      <c r="B43" s="1" t="s">
        <v>674</v>
      </c>
      <c r="K43" s="1">
        <v>2.72</v>
      </c>
    </row>
    <row r="44" spans="1:56" x14ac:dyDescent="0.35">
      <c r="A44" s="1" t="s">
        <v>9</v>
      </c>
      <c r="B44" s="1" t="s">
        <v>673</v>
      </c>
      <c r="K44" s="1">
        <v>2.72</v>
      </c>
    </row>
    <row r="45" spans="1:56" x14ac:dyDescent="0.35">
      <c r="A45" s="1">
        <v>10</v>
      </c>
      <c r="B45" s="1" t="s">
        <v>672</v>
      </c>
      <c r="C45" s="1">
        <v>2313.0000004917383</v>
      </c>
      <c r="D45" s="1">
        <v>0</v>
      </c>
      <c r="E45">
        <f>(R45-S45*(1000-T45)/(1000-U45))*AK45</f>
        <v>-1.570896003953383</v>
      </c>
      <c r="F45">
        <f>IF(AV45&lt;&gt;0,1/(1/AV45-1/N45),0)</f>
        <v>0.27138429847571988</v>
      </c>
      <c r="G45">
        <f>((AY45-AL45/2)*S45-E45)/(AY45+AL45/2)</f>
        <v>312.65063559198484</v>
      </c>
      <c r="H45">
        <f>AL45*1000</f>
        <v>38.803166614562507</v>
      </c>
      <c r="I45">
        <f>(AQ45-AW45)</f>
        <v>12.079979757665029</v>
      </c>
      <c r="J45">
        <f>(P45+AP45*D45)</f>
        <v>53.898235321044922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29.732450485229492</v>
      </c>
      <c r="P45" s="1">
        <v>53.898235321044922</v>
      </c>
      <c r="Q45" s="1">
        <v>29.738859176635742</v>
      </c>
      <c r="R45" s="1">
        <v>399.98236083984375</v>
      </c>
      <c r="S45" s="1">
        <v>387.78302001953125</v>
      </c>
      <c r="T45" s="1">
        <v>-0.2610727846622467</v>
      </c>
      <c r="U45" s="1">
        <v>33.682102203369141</v>
      </c>
      <c r="V45" s="1">
        <v>-0.54715520143508911</v>
      </c>
      <c r="W45" s="1">
        <v>70.590812683105469</v>
      </c>
      <c r="X45" s="1">
        <v>300.47174072265625</v>
      </c>
      <c r="Y45" s="1">
        <v>1250.510498046875</v>
      </c>
      <c r="Z45" s="1">
        <v>6.1557862907648087E-2</v>
      </c>
      <c r="AA45" s="1">
        <v>87.927284240722656</v>
      </c>
      <c r="AB45" s="1">
        <v>-3.5538628101348877</v>
      </c>
      <c r="AC45" s="1">
        <v>1.1738263368606567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1.1046755173627065</v>
      </c>
      <c r="AL45">
        <f>(U45-T45)/(1000-U45)*AK45</f>
        <v>3.8803166614562505E-2</v>
      </c>
      <c r="AM45">
        <f>(P45+273.15)</f>
        <v>327.0482353210449</v>
      </c>
      <c r="AN45">
        <f>(O45+273.15)</f>
        <v>302.88245048522947</v>
      </c>
      <c r="AO45">
        <f>(Y45*AG45+Z45*AH45)*AI45</f>
        <v>200.08167521532596</v>
      </c>
      <c r="AP45">
        <f>((AO45+0.00000010773*(AN45^4-AM45^4))-AL45*44100)/(L45*51.4+0.00000043092*AM45^3)</f>
        <v>-14.686654706712339</v>
      </c>
      <c r="AQ45">
        <f>0.61365*EXP(17.502*J45/(240.97+J45))</f>
        <v>15.041555531925738</v>
      </c>
      <c r="AR45">
        <f>AQ45*1000/AA45</f>
        <v>171.06812364118701</v>
      </c>
      <c r="AS45">
        <f>(AR45-U45)</f>
        <v>137.38602143781787</v>
      </c>
      <c r="AT45">
        <f>IF(D45,P45,(O45+P45)/2)</f>
        <v>41.815342903137207</v>
      </c>
      <c r="AU45">
        <f>0.61365*EXP(17.502*AT45/(240.97+AT45))</f>
        <v>8.1635768393423405</v>
      </c>
      <c r="AV45">
        <f>IF(AS45&lt;&gt;0,(1000-(AR45+U45)/2)/AS45*AL45,0)</f>
        <v>0.25352425003747109</v>
      </c>
      <c r="AW45">
        <f>U45*AA45/1000</f>
        <v>2.9615757742607092</v>
      </c>
      <c r="AX45">
        <f>(AU45-AW45)</f>
        <v>5.2020010650816317</v>
      </c>
      <c r="AY45">
        <f>1/(1.6/F45+1.37/N45)</f>
        <v>0.15996598548269295</v>
      </c>
      <c r="AZ45">
        <f>G45*AA45*0.001</f>
        <v>27.490521303739051</v>
      </c>
      <c r="BA45">
        <f>G45/S45</f>
        <v>0.80625148459630269</v>
      </c>
      <c r="BB45">
        <f>(1-AL45*AA45/AQ45/F45)*100</f>
        <v>16.417884389986771</v>
      </c>
      <c r="BC45">
        <f>(S45-E45/(N45/1.35))</f>
        <v>388.33352292081759</v>
      </c>
      <c r="BD45">
        <f>E45*BB45/100/BC45</f>
        <v>-6.6414016455791961E-4</v>
      </c>
    </row>
    <row r="46" spans="1:56" x14ac:dyDescent="0.35">
      <c r="A46" s="1" t="s">
        <v>9</v>
      </c>
      <c r="B46" s="1" t="s">
        <v>671</v>
      </c>
      <c r="K46" s="1">
        <v>2.72</v>
      </c>
    </row>
    <row r="47" spans="1:56" x14ac:dyDescent="0.35">
      <c r="A47" s="1" t="s">
        <v>9</v>
      </c>
      <c r="B47" s="1" t="s">
        <v>670</v>
      </c>
      <c r="K47" s="1">
        <v>2.72</v>
      </c>
    </row>
    <row r="48" spans="1:56" x14ac:dyDescent="0.35">
      <c r="A48" s="1">
        <v>11</v>
      </c>
      <c r="B48" s="1" t="s">
        <v>669</v>
      </c>
      <c r="C48" s="1">
        <v>2515.0000004917383</v>
      </c>
      <c r="D48" s="1">
        <v>0</v>
      </c>
      <c r="E48">
        <f>(R48-S48*(1000-T48)/(1000-U48))*AK48</f>
        <v>-1.1792274067385438</v>
      </c>
      <c r="F48">
        <f>IF(AV48&lt;&gt;0,1/(1/AV48-1/N48),0)</f>
        <v>0.4290608310977842</v>
      </c>
      <c r="G48">
        <f>((AY48-AL48/2)*S48-E48)/(AY48+AL48/2)</f>
        <v>334.5935055069923</v>
      </c>
      <c r="H48">
        <f>AL48*1000</f>
        <v>39.084680474523537</v>
      </c>
      <c r="I48">
        <f>(AQ48-AW48)</f>
        <v>8.1848970571832513</v>
      </c>
      <c r="J48">
        <f>(P48+AP48*D48)</f>
        <v>47.882606506347656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29.840705871582031</v>
      </c>
      <c r="P48" s="1">
        <v>47.882606506347656</v>
      </c>
      <c r="Q48" s="1">
        <v>29.822500228881836</v>
      </c>
      <c r="R48" s="1">
        <v>400.04876708984375</v>
      </c>
      <c r="S48" s="1">
        <v>387.41046142578125</v>
      </c>
      <c r="T48" s="1">
        <v>-0.26211735606193542</v>
      </c>
      <c r="U48" s="1">
        <v>33.915718078613281</v>
      </c>
      <c r="V48" s="1">
        <v>-0.54589712619781494</v>
      </c>
      <c r="W48" s="1">
        <v>70.634361267089844</v>
      </c>
      <c r="X48" s="1">
        <v>300.50100708007813</v>
      </c>
      <c r="Y48" s="1">
        <v>1600.6451416015625</v>
      </c>
      <c r="Z48" s="1">
        <v>4.191134124994278E-2</v>
      </c>
      <c r="AA48" s="1">
        <v>87.921371459960938</v>
      </c>
      <c r="AB48" s="1">
        <v>-3.4462120532989502</v>
      </c>
      <c r="AC48" s="1">
        <v>1.1828950643539429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1.1047831142649929</v>
      </c>
      <c r="AL48">
        <f>(U48-T48)/(1000-U48)*AK48</f>
        <v>3.9084680474523535E-2</v>
      </c>
      <c r="AM48">
        <f>(P48+273.15)</f>
        <v>321.03260650634763</v>
      </c>
      <c r="AN48">
        <f>(O48+273.15)</f>
        <v>302.99070587158201</v>
      </c>
      <c r="AO48">
        <f>(Y48*AG48+Z48*AH48)*AI48</f>
        <v>256.1032169318969</v>
      </c>
      <c r="AP48">
        <f>((AO48+0.00000010773*(AN48^4-AM48^4))-AL48*44100)/(L48*51.4+0.00000043092*AM48^3)</f>
        <v>-13.711947813941084</v>
      </c>
      <c r="AQ48">
        <f>0.61365*EXP(17.502*J48/(240.97+J48))</f>
        <v>11.166813504704322</v>
      </c>
      <c r="AR48">
        <f>AQ48*1000/AA48</f>
        <v>127.00909141060939</v>
      </c>
      <c r="AS48">
        <f>(AR48-U48)</f>
        <v>93.093373331996105</v>
      </c>
      <c r="AT48">
        <f>IF(D48,P48,(O48+P48)/2)</f>
        <v>38.861656188964844</v>
      </c>
      <c r="AU48">
        <f>0.61365*EXP(17.502*AT48/(240.97+AT48))</f>
        <v>6.9745087080671064</v>
      </c>
      <c r="AV48">
        <f>IF(AS48&lt;&gt;0,(1000-(AR48+U48)/2)/AS48*AL48,0)</f>
        <v>0.38606220623993792</v>
      </c>
      <c r="AW48">
        <f>U48*AA48/1000</f>
        <v>2.9819164475210709</v>
      </c>
      <c r="AX48">
        <f>(AU48-AW48)</f>
        <v>3.9925922605460356</v>
      </c>
      <c r="AY48">
        <f>1/(1.6/F48+1.37/N48)</f>
        <v>0.24481569493698477</v>
      </c>
      <c r="AZ48">
        <f>G48*AA48*0.001</f>
        <v>29.417919885770758</v>
      </c>
      <c r="BA48">
        <f>G48/S48</f>
        <v>0.86366667610263426</v>
      </c>
      <c r="BB48">
        <f>(1-AL48*AA48/AQ48/F48)*100</f>
        <v>28.277918180910788</v>
      </c>
      <c r="BC48">
        <f>(S48-E48/(N48/1.35))</f>
        <v>387.82370845617169</v>
      </c>
      <c r="BD48">
        <f>E48*BB48/100/BC48</f>
        <v>-8.5982613742678442E-4</v>
      </c>
    </row>
    <row r="49" spans="1:56" x14ac:dyDescent="0.35">
      <c r="A49" s="1" t="s">
        <v>9</v>
      </c>
      <c r="B49" s="1" t="s">
        <v>668</v>
      </c>
      <c r="K49" s="1">
        <v>2.72</v>
      </c>
    </row>
    <row r="50" spans="1:56" x14ac:dyDescent="0.35">
      <c r="A50" s="1" t="s">
        <v>9</v>
      </c>
      <c r="B50" s="1" t="s">
        <v>667</v>
      </c>
      <c r="K50" s="1">
        <v>2.72</v>
      </c>
    </row>
    <row r="51" spans="1:56" x14ac:dyDescent="0.35">
      <c r="A51" s="1">
        <v>12</v>
      </c>
      <c r="B51" s="1" t="s">
        <v>666</v>
      </c>
      <c r="C51" s="1">
        <v>2718.0000004917383</v>
      </c>
      <c r="D51" s="1">
        <v>0</v>
      </c>
      <c r="E51">
        <f>(R51-S51*(1000-T51)/(1000-U51))*AK51</f>
        <v>-0.98255527515399221</v>
      </c>
      <c r="F51">
        <f>IF(AV51&lt;&gt;0,1/(1/AV51-1/N51),0)</f>
        <v>0.8388968888469639</v>
      </c>
      <c r="G51">
        <f>((AY51-AL51/2)*S51-E51)/(AY51+AL51/2)</f>
        <v>356.58191732623214</v>
      </c>
      <c r="H51">
        <f>AL51*1000</f>
        <v>39.00165938729802</v>
      </c>
      <c r="I51">
        <f>(AQ51-AW51)</f>
        <v>4.676631997529773</v>
      </c>
      <c r="J51">
        <f>(P51+AP51*D51)</f>
        <v>40.594917297363281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29.983392715454102</v>
      </c>
      <c r="P51" s="1">
        <v>40.594917297363281</v>
      </c>
      <c r="Q51" s="1">
        <v>29.937492370605469</v>
      </c>
      <c r="R51" s="1">
        <v>399.95968627929688</v>
      </c>
      <c r="S51" s="1">
        <v>387.17947387695313</v>
      </c>
      <c r="T51" s="1">
        <v>-0.26157781481742859</v>
      </c>
      <c r="U51" s="1">
        <v>33.849094390869141</v>
      </c>
      <c r="V51" s="1">
        <v>-0.54029804468154907</v>
      </c>
      <c r="W51" s="1">
        <v>69.916473388671875</v>
      </c>
      <c r="X51" s="1">
        <v>300.47384643554688</v>
      </c>
      <c r="Y51" s="1">
        <v>1999.0501708984375</v>
      </c>
      <c r="Z51" s="1">
        <v>0.35886529088020325</v>
      </c>
      <c r="AA51" s="1">
        <v>87.917152404785156</v>
      </c>
      <c r="AB51" s="1">
        <v>-3.3279197216033936</v>
      </c>
      <c r="AC51" s="1">
        <v>1.1921489238739014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1.1046832589542162</v>
      </c>
      <c r="AL51">
        <f>(U51-T51)/(1000-U51)*AK51</f>
        <v>3.9001659387298021E-2</v>
      </c>
      <c r="AM51">
        <f>(P51+273.15)</f>
        <v>313.74491729736326</v>
      </c>
      <c r="AN51">
        <f>(O51+273.15)</f>
        <v>303.13339271545408</v>
      </c>
      <c r="AO51">
        <f>(Y51*AG51+Z51*AH51)*AI51</f>
        <v>319.84802019458948</v>
      </c>
      <c r="AP51">
        <f>((AO51+0.00000010773*(AN51^4-AM51^4))-AL51*44100)/(L51*51.4+0.00000043092*AM51^3)</f>
        <v>-12.442635743418464</v>
      </c>
      <c r="AQ51">
        <f>0.61365*EXP(17.502*J51/(240.97+J51))</f>
        <v>7.6525479878557734</v>
      </c>
      <c r="AR51">
        <f>AQ51*1000/AA51</f>
        <v>87.042718952294692</v>
      </c>
      <c r="AS51">
        <f>(AR51-U51)</f>
        <v>53.193624561425551</v>
      </c>
      <c r="AT51">
        <f>IF(D51,P51,(O51+P51)/2)</f>
        <v>35.289155006408691</v>
      </c>
      <c r="AU51">
        <f>0.61365*EXP(17.502*AT51/(240.97+AT51))</f>
        <v>5.739447385936427</v>
      </c>
      <c r="AV51">
        <f>IF(AS51&lt;&gt;0,(1000-(AR51+U51)/2)/AS51*AL51,0)</f>
        <v>0.68888271904881337</v>
      </c>
      <c r="AW51">
        <f>U51*AA51/1000</f>
        <v>2.9759159903260004</v>
      </c>
      <c r="AX51">
        <f>(AU51-AW51)</f>
        <v>2.7635313956104266</v>
      </c>
      <c r="AY51">
        <f>1/(1.6/F51+1.37/N51)</f>
        <v>0.44191139658477702</v>
      </c>
      <c r="AZ51">
        <f>G51*AA51*0.001</f>
        <v>31.349666770360852</v>
      </c>
      <c r="BA51">
        <f>G51/S51</f>
        <v>0.92097319559754098</v>
      </c>
      <c r="BB51">
        <f>(1-AL51*AA51/AQ51/F51)*100</f>
        <v>46.587604912787953</v>
      </c>
      <c r="BC51">
        <f>(S51-E51/(N51/1.35))</f>
        <v>387.52379936271745</v>
      </c>
      <c r="BD51">
        <f>E51*BB51/100/BC51</f>
        <v>-1.1812151160554946E-3</v>
      </c>
    </row>
    <row r="52" spans="1:56" x14ac:dyDescent="0.35">
      <c r="A52" s="1" t="s">
        <v>9</v>
      </c>
      <c r="B52" s="1" t="s">
        <v>665</v>
      </c>
      <c r="K52" s="1">
        <v>1.92848</v>
      </c>
    </row>
    <row r="53" spans="1:56" x14ac:dyDescent="0.35">
      <c r="A53" s="1" t="s">
        <v>9</v>
      </c>
      <c r="B53" s="1" t="s">
        <v>664</v>
      </c>
      <c r="K53" s="1">
        <v>1.92848</v>
      </c>
    </row>
    <row r="54" spans="1:56" x14ac:dyDescent="0.35">
      <c r="A54" s="1" t="s">
        <v>9</v>
      </c>
      <c r="B54" s="1" t="s">
        <v>663</v>
      </c>
      <c r="K54" s="1">
        <v>1.92848</v>
      </c>
    </row>
    <row r="55" spans="1:56" x14ac:dyDescent="0.35">
      <c r="A55" s="1" t="s">
        <v>9</v>
      </c>
      <c r="B55" s="1" t="s">
        <v>662</v>
      </c>
      <c r="K55" s="1">
        <v>1.92848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841E5-7574-4E30-B438-0A9ECCEC87B3}">
  <dimension ref="A1:BD56"/>
  <sheetViews>
    <sheetView topLeftCell="A4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1889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1888</v>
      </c>
    </row>
    <row r="12" spans="1:56" x14ac:dyDescent="0.35">
      <c r="A12" s="1" t="s">
        <v>9</v>
      </c>
      <c r="B12" s="1" t="s">
        <v>1887</v>
      </c>
    </row>
    <row r="13" spans="1:56" x14ac:dyDescent="0.35">
      <c r="A13" s="1" t="s">
        <v>9</v>
      </c>
      <c r="B13" s="1" t="s">
        <v>1886</v>
      </c>
    </row>
    <row r="14" spans="1:56" x14ac:dyDescent="0.35">
      <c r="A14" s="1" t="s">
        <v>9</v>
      </c>
      <c r="B14" s="1" t="s">
        <v>1885</v>
      </c>
    </row>
    <row r="15" spans="1:56" x14ac:dyDescent="0.35">
      <c r="A15" s="1" t="s">
        <v>9</v>
      </c>
      <c r="B15" s="1" t="s">
        <v>1884</v>
      </c>
    </row>
    <row r="16" spans="1:56" x14ac:dyDescent="0.35">
      <c r="A16" s="1" t="s">
        <v>9</v>
      </c>
      <c r="B16" s="1" t="s">
        <v>1883</v>
      </c>
    </row>
    <row r="17" spans="1:56" x14ac:dyDescent="0.35">
      <c r="A17" s="1" t="s">
        <v>9</v>
      </c>
      <c r="B17" s="1" t="s">
        <v>1882</v>
      </c>
    </row>
    <row r="18" spans="1:56" x14ac:dyDescent="0.35">
      <c r="A18" s="1">
        <v>1</v>
      </c>
      <c r="B18" s="1" t="s">
        <v>1881</v>
      </c>
      <c r="C18" s="1">
        <v>568.50000027939677</v>
      </c>
      <c r="D18" s="1">
        <v>0</v>
      </c>
      <c r="E18">
        <f>(R18-S18*(1000-T18)/(1000-U18))*AK18</f>
        <v>-10.251597990637832</v>
      </c>
      <c r="F18">
        <f>IF(AV18&lt;&gt;0,1/(1/AV18-1/N18),0)</f>
        <v>0.25813680173875975</v>
      </c>
      <c r="G18">
        <f>((AY18-AL18/2)*S18-E18)/(AY18+AL18/2)</f>
        <v>368.35594721562904</v>
      </c>
      <c r="H18">
        <f>AL18*1000</f>
        <v>37.708902772594953</v>
      </c>
      <c r="I18">
        <f>(AQ18-AW18)</f>
        <v>12.294126398744041</v>
      </c>
      <c r="J18">
        <f>(P18+AP18*D18)</f>
        <v>54.077964782714844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30.018274307250977</v>
      </c>
      <c r="P18" s="1">
        <v>54.077964782714844</v>
      </c>
      <c r="Q18" s="1">
        <v>30.0482177734375</v>
      </c>
      <c r="R18" s="1">
        <v>399.78848266601563</v>
      </c>
      <c r="S18" s="1">
        <v>395.56594848632813</v>
      </c>
      <c r="T18" s="1">
        <v>-0.26248365640640259</v>
      </c>
      <c r="U18" s="1">
        <v>32.753551483154297</v>
      </c>
      <c r="V18" s="1">
        <v>-0.54098129272460938</v>
      </c>
      <c r="W18" s="1">
        <v>67.505378723144531</v>
      </c>
      <c r="X18" s="1">
        <v>300.48654174804688</v>
      </c>
      <c r="Y18" s="1">
        <v>0.12895746529102325</v>
      </c>
      <c r="Z18" s="1">
        <v>0.11132762581110001</v>
      </c>
      <c r="AA18" s="1">
        <v>87.900489807128906</v>
      </c>
      <c r="AB18" s="1">
        <v>-3.5355322360992432</v>
      </c>
      <c r="AC18" s="1">
        <v>1.1640616655349731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1.1047299328972309</v>
      </c>
      <c r="AL18">
        <f>(U18-T18)/(1000-U18)*AK18</f>
        <v>3.7708902772594956E-2</v>
      </c>
      <c r="AM18">
        <f>(P18+273.15)</f>
        <v>327.22796478271482</v>
      </c>
      <c r="AN18">
        <f>(O18+273.15)</f>
        <v>303.16827430725095</v>
      </c>
      <c r="AO18">
        <f>(Y18*AG18+Z18*AH18)*AI18</f>
        <v>2.0633193985375886E-2</v>
      </c>
      <c r="AP18">
        <f>((AO18+0.00000010773*(AN18^4-AM18^4))-AL18*44100)/(L18*51.4+0.00000043092*AM18^3)</f>
        <v>-15.891438324380168</v>
      </c>
      <c r="AQ18">
        <f>0.61365*EXP(17.502*J18/(240.97+J18))</f>
        <v>15.173179617036316</v>
      </c>
      <c r="AR18">
        <f>AQ18*1000/AA18</f>
        <v>172.61769132719601</v>
      </c>
      <c r="AS18">
        <f>(AR18-U18)</f>
        <v>139.86413984404172</v>
      </c>
      <c r="AT18">
        <f>IF(D18,P18,(O18+P18)/2)</f>
        <v>42.04811954498291</v>
      </c>
      <c r="AU18">
        <f>0.61365*EXP(17.502*AT18/(240.97+AT18))</f>
        <v>8.2643316410227463</v>
      </c>
      <c r="AV18">
        <f>IF(AS18&lt;&gt;0,(1000-(AR18+U18)/2)/AS18*AL18,0)</f>
        <v>0.24192577666165205</v>
      </c>
      <c r="AW18">
        <f>U18*AA18/1000</f>
        <v>2.8790532182922761</v>
      </c>
      <c r="AX18">
        <f>(AU18-AW18)</f>
        <v>5.3852784227304706</v>
      </c>
      <c r="AY18">
        <f>1/(1.6/F18+1.37/N18)</f>
        <v>0.15258103862250472</v>
      </c>
      <c r="AZ18">
        <f>G18*AA18*0.001</f>
        <v>32.378668183622715</v>
      </c>
      <c r="BA18">
        <f>G18/S18</f>
        <v>0.93121247828631148</v>
      </c>
      <c r="BB18">
        <f>(1-AL18*AA18/AQ18/F18)*100</f>
        <v>15.373054276246734</v>
      </c>
      <c r="BC18">
        <f>(S18-E18/(N18/1.35))</f>
        <v>399.1585061237941</v>
      </c>
      <c r="BD18">
        <f>E18*BB18/100/BC18</f>
        <v>-3.9482654111211686E-3</v>
      </c>
    </row>
    <row r="19" spans="1:56" x14ac:dyDescent="0.35">
      <c r="A19" s="1" t="s">
        <v>9</v>
      </c>
      <c r="B19" s="1" t="s">
        <v>1880</v>
      </c>
      <c r="K19" s="1">
        <v>2.72</v>
      </c>
    </row>
    <row r="20" spans="1:56" x14ac:dyDescent="0.35">
      <c r="A20" s="1" t="s">
        <v>9</v>
      </c>
      <c r="B20" s="1" t="s">
        <v>1879</v>
      </c>
      <c r="K20" s="1">
        <v>2.72</v>
      </c>
    </row>
    <row r="21" spans="1:56" x14ac:dyDescent="0.35">
      <c r="A21" s="1">
        <v>2</v>
      </c>
      <c r="B21" s="1" t="s">
        <v>1878</v>
      </c>
      <c r="C21" s="1">
        <v>771.50000027939677</v>
      </c>
      <c r="D21" s="1">
        <v>0</v>
      </c>
      <c r="E21">
        <f>(R21-S21*(1000-T21)/(1000-U21))*AK21</f>
        <v>-9.0904681806184087</v>
      </c>
      <c r="F21">
        <f>IF(AV21&lt;&gt;0,1/(1/AV21-1/N21),0)</f>
        <v>0.44387892804196</v>
      </c>
      <c r="G21">
        <f>((AY21-AL21/2)*S21-E21)/(AY21+AL21/2)</f>
        <v>374.39676318562863</v>
      </c>
      <c r="H21">
        <f>AL21*1000</f>
        <v>37.041163920904438</v>
      </c>
      <c r="I21">
        <f>(AQ21-AW21)</f>
        <v>7.5645732874971747</v>
      </c>
      <c r="J21">
        <f>(P21+AP21*D21)</f>
        <v>46.470470428466797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29.940334320068359</v>
      </c>
      <c r="P21" s="1">
        <v>46.470470428466797</v>
      </c>
      <c r="Q21" s="1">
        <v>29.99993896484375</v>
      </c>
      <c r="R21" s="1">
        <v>399.8243408203125</v>
      </c>
      <c r="S21" s="1">
        <v>394.81475830078125</v>
      </c>
      <c r="T21" s="1">
        <v>-0.26264616847038269</v>
      </c>
      <c r="U21" s="1">
        <v>32.189456939697266</v>
      </c>
      <c r="V21" s="1">
        <v>-0.54371178150177002</v>
      </c>
      <c r="W21" s="1">
        <v>66.636367797851563</v>
      </c>
      <c r="X21" s="1">
        <v>300.46994018554688</v>
      </c>
      <c r="Y21" s="1">
        <v>26.333806991577148</v>
      </c>
      <c r="Z21" s="1">
        <v>1.1787472292780876E-2</v>
      </c>
      <c r="AA21" s="1">
        <v>87.895050048828125</v>
      </c>
      <c r="AB21" s="1">
        <v>-3.584775447845459</v>
      </c>
      <c r="AC21" s="1">
        <v>1.1632817983627319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1.1046688977409809</v>
      </c>
      <c r="AL21">
        <f>(U21-T21)/(1000-U21)*AK21</f>
        <v>3.7041163920904438E-2</v>
      </c>
      <c r="AM21">
        <f>(P21+273.15)</f>
        <v>319.62047042846677</v>
      </c>
      <c r="AN21">
        <f>(O21+273.15)</f>
        <v>303.09033432006834</v>
      </c>
      <c r="AO21">
        <f>(Y21*AG21+Z21*AH21)*AI21</f>
        <v>4.2134090244753111</v>
      </c>
      <c r="AP21">
        <f>((AO21+0.00000010773*(AN21^4-AM21^4))-AL21*44100)/(L21*51.4+0.00000043092*AM21^3)</f>
        <v>-14.865630561557797</v>
      </c>
      <c r="AQ21">
        <f>0.61365*EXP(17.502*J21/(240.97+J21))</f>
        <v>10.393867216256464</v>
      </c>
      <c r="AR21">
        <f>AQ21*1000/AA21</f>
        <v>118.25315772028554</v>
      </c>
      <c r="AS21">
        <f>(AR21-U21)</f>
        <v>86.063700780588277</v>
      </c>
      <c r="AT21">
        <f>IF(D21,P21,(O21+P21)/2)</f>
        <v>38.205402374267578</v>
      </c>
      <c r="AU21">
        <f>0.61365*EXP(17.502*AT21/(240.97+AT21))</f>
        <v>6.7317405561312791</v>
      </c>
      <c r="AV21">
        <f>IF(AS21&lt;&gt;0,(1000-(AR21+U21)/2)/AS21*AL21,0)</f>
        <v>0.39801773378394745</v>
      </c>
      <c r="AW21">
        <f>U21*AA21/1000</f>
        <v>2.8292939287592889</v>
      </c>
      <c r="AX21">
        <f>(AU21-AW21)</f>
        <v>3.9024466273719902</v>
      </c>
      <c r="AY21">
        <f>1/(1.6/F21+1.37/N21)</f>
        <v>0.25251141548998457</v>
      </c>
      <c r="AZ21">
        <f>G21*AA21*0.001</f>
        <v>32.90762223832008</v>
      </c>
      <c r="BA21">
        <f>G21/S21</f>
        <v>0.94828462035454708</v>
      </c>
      <c r="BB21">
        <f>(1-AL21*AA21/AQ21/F21)*100</f>
        <v>29.432074646041716</v>
      </c>
      <c r="BC21">
        <f>(S21-E21/(N21/1.35))</f>
        <v>398.00041100782721</v>
      </c>
      <c r="BD21">
        <f>E21*BB21/100/BC21</f>
        <v>-6.7223884865326494E-3</v>
      </c>
    </row>
    <row r="22" spans="1:56" x14ac:dyDescent="0.35">
      <c r="A22" s="1" t="s">
        <v>9</v>
      </c>
      <c r="B22" s="1" t="s">
        <v>1877</v>
      </c>
      <c r="K22" s="1">
        <v>2.72</v>
      </c>
    </row>
    <row r="23" spans="1:56" x14ac:dyDescent="0.35">
      <c r="A23" s="1" t="s">
        <v>9</v>
      </c>
      <c r="B23" s="1" t="s">
        <v>1876</v>
      </c>
      <c r="K23" s="1">
        <v>2.72</v>
      </c>
    </row>
    <row r="24" spans="1:56" x14ac:dyDescent="0.35">
      <c r="A24" s="1">
        <v>3</v>
      </c>
      <c r="B24" s="1" t="s">
        <v>1875</v>
      </c>
      <c r="C24" s="1">
        <v>973.50000027939677</v>
      </c>
      <c r="D24" s="1">
        <v>0</v>
      </c>
      <c r="E24">
        <f>(R24-S24*(1000-T24)/(1000-U24))*AK24</f>
        <v>-7.8544635852061377</v>
      </c>
      <c r="F24">
        <f>IF(AV24&lt;&gt;0,1/(1/AV24-1/N24),0)</f>
        <v>0.46713302017002922</v>
      </c>
      <c r="G24">
        <f>((AY24-AL24/2)*S24-E24)/(AY24+AL24/2)</f>
        <v>370.678849063749</v>
      </c>
      <c r="H24">
        <f>AL24*1000</f>
        <v>36.68985263896765</v>
      </c>
      <c r="I24">
        <f>(AQ24-AW24)</f>
        <v>7.1774476869419113</v>
      </c>
      <c r="J24">
        <f>(P24+AP24*D24)</f>
        <v>45.677295684814453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29.872392654418945</v>
      </c>
      <c r="P24" s="1">
        <v>45.677295684814453</v>
      </c>
      <c r="Q24" s="1">
        <v>29.942783355712891</v>
      </c>
      <c r="R24" s="1">
        <v>399.99713134765625</v>
      </c>
      <c r="S24" s="1">
        <v>394.02099609375</v>
      </c>
      <c r="T24" s="1">
        <v>-0.26184707880020142</v>
      </c>
      <c r="U24" s="1">
        <v>31.890178680419922</v>
      </c>
      <c r="V24" s="1">
        <v>-0.54415786266326904</v>
      </c>
      <c r="W24" s="1">
        <v>66.272621154785156</v>
      </c>
      <c r="X24" s="1">
        <v>300.49078369140625</v>
      </c>
      <c r="Y24" s="1">
        <v>51.20794677734375</v>
      </c>
      <c r="Z24" s="1">
        <v>0.1191861629486084</v>
      </c>
      <c r="AA24" s="1">
        <v>87.891708374023438</v>
      </c>
      <c r="AB24" s="1">
        <v>-3.5395591259002686</v>
      </c>
      <c r="AC24" s="1">
        <v>1.162392258644104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1.1047455282772287</v>
      </c>
      <c r="AL24">
        <f>(U24-T24)/(1000-U24)*AK24</f>
        <v>3.6689852638967652E-2</v>
      </c>
      <c r="AM24">
        <f>(P24+273.15)</f>
        <v>318.82729568481443</v>
      </c>
      <c r="AN24">
        <f>(O24+273.15)</f>
        <v>303.02239265441892</v>
      </c>
      <c r="AO24">
        <f>(Y24*AG24+Z24*AH24)*AI24</f>
        <v>8.1932713012411114</v>
      </c>
      <c r="AP24">
        <f>((AO24+0.00000010773*(AN24^4-AM24^4))-AL24*44100)/(L24*51.4+0.00000043092*AM24^3)</f>
        <v>-14.637970816327055</v>
      </c>
      <c r="AQ24">
        <f>0.61365*EXP(17.502*J24/(240.97+J24))</f>
        <v>9.9803299715168787</v>
      </c>
      <c r="AR24">
        <f>AQ24*1000/AA24</f>
        <v>113.55257687159242</v>
      </c>
      <c r="AS24">
        <f>(AR24-U24)</f>
        <v>81.6623981911725</v>
      </c>
      <c r="AT24">
        <f>IF(D24,P24,(O24+P24)/2)</f>
        <v>37.774844169616699</v>
      </c>
      <c r="AU24">
        <f>0.61365*EXP(17.502*AT24/(240.97+AT24))</f>
        <v>6.5764772846306361</v>
      </c>
      <c r="AV24">
        <f>IF(AS24&lt;&gt;0,(1000-(AR24+U24)/2)/AS24*AL24,0)</f>
        <v>0.41661421606818483</v>
      </c>
      <c r="AW24">
        <f>U24*AA24/1000</f>
        <v>2.8028822845749675</v>
      </c>
      <c r="AX24">
        <f>(AU24-AW24)</f>
        <v>3.7735950000556686</v>
      </c>
      <c r="AY24">
        <f>1/(1.6/F24+1.37/N24)</f>
        <v>0.26449575194577113</v>
      </c>
      <c r="AZ24">
        <f>G24*AA24*0.001</f>
        <v>32.579597302329681</v>
      </c>
      <c r="BA24">
        <f>G24/S24</f>
        <v>0.94075912892609614</v>
      </c>
      <c r="BB24">
        <f>(1-AL24*AA24/AQ24/F24)*100</f>
        <v>30.831492295531447</v>
      </c>
      <c r="BC24">
        <f>(S24-E24/(N24/1.35))</f>
        <v>396.77350484087412</v>
      </c>
      <c r="BD24">
        <f>E24*BB24/100/BC24</f>
        <v>-6.1033519264330786E-3</v>
      </c>
    </row>
    <row r="25" spans="1:56" x14ac:dyDescent="0.35">
      <c r="A25" s="1" t="s">
        <v>9</v>
      </c>
      <c r="B25" s="1" t="s">
        <v>1874</v>
      </c>
      <c r="K25" s="1">
        <v>2.72</v>
      </c>
    </row>
    <row r="26" spans="1:56" x14ac:dyDescent="0.35">
      <c r="A26" s="1" t="s">
        <v>9</v>
      </c>
      <c r="B26" s="1" t="s">
        <v>1873</v>
      </c>
      <c r="K26" s="1">
        <v>2.72</v>
      </c>
    </row>
    <row r="27" spans="1:56" x14ac:dyDescent="0.35">
      <c r="A27" s="1">
        <v>4</v>
      </c>
      <c r="B27" s="1" t="s">
        <v>1872</v>
      </c>
      <c r="C27" s="1">
        <v>1176.5000002793968</v>
      </c>
      <c r="D27" s="1">
        <v>0</v>
      </c>
      <c r="E27">
        <f>(R27-S27*(1000-T27)/(1000-U27))*AK27</f>
        <v>-6.60241034515749</v>
      </c>
      <c r="F27">
        <f>IF(AV27&lt;&gt;0,1/(1/AV27-1/N27),0)</f>
        <v>0.66183625539527147</v>
      </c>
      <c r="G27">
        <f>((AY27-AL27/2)*S27-E27)/(AY27+AL27/2)</f>
        <v>372.3959740919787</v>
      </c>
      <c r="H27">
        <f>AL27*1000</f>
        <v>36.55380883919279</v>
      </c>
      <c r="I27">
        <f>(AQ27-AW27)</f>
        <v>5.3345632392012936</v>
      </c>
      <c r="J27">
        <f>(P27+AP27*D27)</f>
        <v>41.730800628662109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29.831096649169922</v>
      </c>
      <c r="P27" s="1">
        <v>41.730800628662109</v>
      </c>
      <c r="Q27" s="1">
        <v>29.90179443359375</v>
      </c>
      <c r="R27" s="1">
        <v>399.89739990234375</v>
      </c>
      <c r="S27" s="1">
        <v>392.87387084960938</v>
      </c>
      <c r="T27" s="1">
        <v>-0.26264318823814392</v>
      </c>
      <c r="U27" s="1">
        <v>31.776351928710938</v>
      </c>
      <c r="V27" s="1">
        <v>-0.54707211256027222</v>
      </c>
      <c r="W27" s="1">
        <v>66.188484191894531</v>
      </c>
      <c r="X27" s="1">
        <v>300.46807861328125</v>
      </c>
      <c r="Y27" s="1">
        <v>100.1748046875</v>
      </c>
      <c r="Z27" s="1">
        <v>5.1079597324132919E-2</v>
      </c>
      <c r="AA27" s="1">
        <v>87.885627746582031</v>
      </c>
      <c r="AB27" s="1">
        <v>-3.5709373950958252</v>
      </c>
      <c r="AC27" s="1">
        <v>1.1638818979263306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1.1046620537252985</v>
      </c>
      <c r="AL27">
        <f>(U27-T27)/(1000-U27)*AK27</f>
        <v>3.6553808839192792E-2</v>
      </c>
      <c r="AM27">
        <f>(P27+273.15)</f>
        <v>314.88080062866209</v>
      </c>
      <c r="AN27">
        <f>(O27+273.15)</f>
        <v>302.9810966491699</v>
      </c>
      <c r="AO27">
        <f>(Y27*AG27+Z27*AH27)*AI27</f>
        <v>16.027968391746981</v>
      </c>
      <c r="AP27">
        <f>((AO27+0.00000010773*(AN27^4-AM27^4))-AL27*44100)/(L27*51.4+0.00000043092*AM27^3)</f>
        <v>-14.152446525803574</v>
      </c>
      <c r="AQ27">
        <f>0.61365*EXP(17.502*J27/(240.97+J27))</f>
        <v>8.1272478759523672</v>
      </c>
      <c r="AR27">
        <f>AQ27*1000/AA27</f>
        <v>92.475278203476734</v>
      </c>
      <c r="AS27">
        <f>(AR27-U27)</f>
        <v>60.698926274765796</v>
      </c>
      <c r="AT27">
        <f>IF(D27,P27,(O27+P27)/2)</f>
        <v>35.780948638916016</v>
      </c>
      <c r="AU27">
        <f>0.61365*EXP(17.502*AT27/(240.97+AT27))</f>
        <v>5.8972819313112508</v>
      </c>
      <c r="AV27">
        <f>IF(AS27&lt;&gt;0,(1000-(AR27+U27)/2)/AS27*AL27,0)</f>
        <v>0.56480197880436123</v>
      </c>
      <c r="AW27">
        <f>U27*AA27/1000</f>
        <v>2.7926846367510736</v>
      </c>
      <c r="AX27">
        <f>(AU27-AW27)</f>
        <v>3.1045972945601772</v>
      </c>
      <c r="AY27">
        <f>1/(1.6/F27+1.37/N27)</f>
        <v>0.36060116687948623</v>
      </c>
      <c r="AZ27">
        <f>G27*AA27*0.001</f>
        <v>32.728253953373446</v>
      </c>
      <c r="BA27">
        <f>G27/S27</f>
        <v>0.94787666404653936</v>
      </c>
      <c r="BB27">
        <f>(1-AL27*AA27/AQ27/F27)*100</f>
        <v>40.274961871349412</v>
      </c>
      <c r="BC27">
        <f>(S27-E27/(N27/1.35))</f>
        <v>395.18761156913831</v>
      </c>
      <c r="BD27">
        <f>E27*BB27/100/BC27</f>
        <v>-6.7287490074495774E-3</v>
      </c>
    </row>
    <row r="28" spans="1:56" x14ac:dyDescent="0.35">
      <c r="A28" s="1" t="s">
        <v>9</v>
      </c>
      <c r="B28" s="1" t="s">
        <v>1871</v>
      </c>
      <c r="K28" s="1">
        <v>2.72</v>
      </c>
    </row>
    <row r="29" spans="1:56" x14ac:dyDescent="0.35">
      <c r="A29" s="1" t="s">
        <v>9</v>
      </c>
      <c r="B29" s="1" t="s">
        <v>1870</v>
      </c>
      <c r="K29" s="1">
        <v>2.72</v>
      </c>
    </row>
    <row r="30" spans="1:56" x14ac:dyDescent="0.35">
      <c r="A30" s="1">
        <v>5</v>
      </c>
      <c r="B30" s="1" t="s">
        <v>1869</v>
      </c>
      <c r="C30" s="1">
        <v>1379.5000002793968</v>
      </c>
      <c r="D30" s="1">
        <v>0</v>
      </c>
      <c r="E30">
        <f>(R30-S30*(1000-T30)/(1000-U30))*AK30</f>
        <v>-5.3663468055522472</v>
      </c>
      <c r="F30">
        <f>IF(AV30&lt;&gt;0,1/(1/AV30-1/N30),0)</f>
        <v>0.45697323345806679</v>
      </c>
      <c r="G30">
        <f>((AY30-AL30/2)*S30-E30)/(AY30+AL30/2)</f>
        <v>359.93482597842836</v>
      </c>
      <c r="H30">
        <f>AL30*1000</f>
        <v>36.311132311229116</v>
      </c>
      <c r="I30">
        <f>(AQ30-AW30)</f>
        <v>7.2427383181642728</v>
      </c>
      <c r="J30">
        <f>(P30+AP30*D30)</f>
        <v>45.748970031738281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29.812902450561523</v>
      </c>
      <c r="P30" s="1">
        <v>45.748970031738281</v>
      </c>
      <c r="Q30" s="1">
        <v>29.883598327636719</v>
      </c>
      <c r="R30" s="1">
        <v>399.90670776367188</v>
      </c>
      <c r="S30" s="1">
        <v>391.883056640625</v>
      </c>
      <c r="T30" s="1">
        <v>-0.26305782794952393</v>
      </c>
      <c r="U30" s="1">
        <v>31.570198059082031</v>
      </c>
      <c r="V30" s="1">
        <v>-0.5484699010848999</v>
      </c>
      <c r="W30" s="1">
        <v>65.82318115234375</v>
      </c>
      <c r="X30" s="1">
        <v>300.46630859375</v>
      </c>
      <c r="Y30" s="1">
        <v>150.75723266601563</v>
      </c>
      <c r="Z30" s="1">
        <v>0.15454632043838501</v>
      </c>
      <c r="AA30" s="1">
        <v>87.879295349121094</v>
      </c>
      <c r="AB30" s="1">
        <v>-3.5364494323730469</v>
      </c>
      <c r="AC30" s="1">
        <v>1.1610550880432129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1.1046555463005512</v>
      </c>
      <c r="AL30">
        <f>(U30-T30)/(1000-U30)*AK30</f>
        <v>3.6311132311229115E-2</v>
      </c>
      <c r="AM30">
        <f>(P30+273.15)</f>
        <v>318.89897003173826</v>
      </c>
      <c r="AN30">
        <f>(O30+273.15)</f>
        <v>302.9629024505615</v>
      </c>
      <c r="AO30">
        <f>(Y30*AG30+Z30*AH30)*AI30</f>
        <v>24.121156687412622</v>
      </c>
      <c r="AP30">
        <f>((AO30+0.00000010773*(AN30^4-AM30^4))-AL30*44100)/(L30*51.4+0.00000043092*AM30^3)</f>
        <v>-14.387503538910952</v>
      </c>
      <c r="AQ30">
        <f>0.61365*EXP(17.502*J30/(240.97+J30))</f>
        <v>10.017105077628592</v>
      </c>
      <c r="AR30">
        <f>AQ30*1000/AA30</f>
        <v>113.98708919812448</v>
      </c>
      <c r="AS30">
        <f>(AR30-U30)</f>
        <v>82.416891139042448</v>
      </c>
      <c r="AT30">
        <f>IF(D30,P30,(O30+P30)/2)</f>
        <v>37.780936241149902</v>
      </c>
      <c r="AU30">
        <f>0.61365*EXP(17.502*AT30/(240.97+AT30))</f>
        <v>6.5786522763283388</v>
      </c>
      <c r="AV30">
        <f>IF(AS30&lt;&gt;0,(1000-(AR30+U30)/2)/AS30*AL30,0)</f>
        <v>0.40851404229987659</v>
      </c>
      <c r="AW30">
        <f>U30*AA30/1000</f>
        <v>2.7743667594643195</v>
      </c>
      <c r="AX30">
        <f>(AU30-AW30)</f>
        <v>3.8042855168640193</v>
      </c>
      <c r="AY30">
        <f>1/(1.6/F30+1.37/N30)</f>
        <v>0.25927359129510252</v>
      </c>
      <c r="AZ30">
        <f>G30*AA30*0.001</f>
        <v>31.630818878592812</v>
      </c>
      <c r="BA30">
        <f>G30/S30</f>
        <v>0.91847509066590072</v>
      </c>
      <c r="BB30">
        <f>(1-AL30*AA30/AQ30/F30)*100</f>
        <v>30.29027559307519</v>
      </c>
      <c r="BC30">
        <f>(S30-E30/(N30/1.35))</f>
        <v>393.76363274390025</v>
      </c>
      <c r="BD30">
        <f>E30*BB30/100/BC30</f>
        <v>-4.1280633900976794E-3</v>
      </c>
    </row>
    <row r="31" spans="1:56" x14ac:dyDescent="0.35">
      <c r="A31" s="1" t="s">
        <v>9</v>
      </c>
      <c r="B31" s="1" t="s">
        <v>1868</v>
      </c>
      <c r="K31" s="1">
        <v>2.72</v>
      </c>
    </row>
    <row r="32" spans="1:56" x14ac:dyDescent="0.35">
      <c r="A32" s="1" t="s">
        <v>9</v>
      </c>
      <c r="B32" s="1" t="s">
        <v>1867</v>
      </c>
      <c r="K32" s="1">
        <v>2.72</v>
      </c>
    </row>
    <row r="33" spans="1:56" x14ac:dyDescent="0.35">
      <c r="A33" s="1">
        <v>6</v>
      </c>
      <c r="B33" s="1" t="s">
        <v>1866</v>
      </c>
      <c r="C33" s="1">
        <v>1582.5000002793968</v>
      </c>
      <c r="D33" s="1">
        <v>0</v>
      </c>
      <c r="E33">
        <f>(R33-S33*(1000-T33)/(1000-U33))*AK33</f>
        <v>-3.4142762398197033</v>
      </c>
      <c r="F33">
        <f>IF(AV33&lt;&gt;0,1/(1/AV33-1/N33),0)</f>
        <v>0.5243002779923851</v>
      </c>
      <c r="G33">
        <f>((AY33-AL33/2)*S33-E33)/(AY33+AL33/2)</f>
        <v>356.38869253364658</v>
      </c>
      <c r="H33">
        <f>AL33*1000</f>
        <v>35.903622469619599</v>
      </c>
      <c r="I33">
        <f>(AQ33-AW33)</f>
        <v>6.3751406612075225</v>
      </c>
      <c r="J33">
        <f>(P33+AP33*D33)</f>
        <v>43.929931640625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29.817876815795898</v>
      </c>
      <c r="P33" s="1">
        <v>43.929931640625</v>
      </c>
      <c r="Q33" s="1">
        <v>29.880380630493164</v>
      </c>
      <c r="R33" s="1">
        <v>400.03652954101563</v>
      </c>
      <c r="S33" s="1">
        <v>390.43661499023438</v>
      </c>
      <c r="T33" s="1">
        <v>-0.26322868466377258</v>
      </c>
      <c r="U33" s="1">
        <v>31.226284027099609</v>
      </c>
      <c r="V33" s="1">
        <v>-0.54864341020584106</v>
      </c>
      <c r="W33" s="1">
        <v>65.084449768066406</v>
      </c>
      <c r="X33" s="1">
        <v>300.44403076171875</v>
      </c>
      <c r="Y33" s="1">
        <v>300.07406616210938</v>
      </c>
      <c r="Z33" s="1">
        <v>0.17681322991847992</v>
      </c>
      <c r="AA33" s="1">
        <v>87.875175476074219</v>
      </c>
      <c r="AB33" s="1">
        <v>-3.5470314025878906</v>
      </c>
      <c r="AC33" s="1">
        <v>1.1665544509887695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1.1045736425063186</v>
      </c>
      <c r="AL33">
        <f>(U33-T33)/(1000-U33)*AK33</f>
        <v>3.5903622469619596E-2</v>
      </c>
      <c r="AM33">
        <f>(P33+273.15)</f>
        <v>317.07993164062498</v>
      </c>
      <c r="AN33">
        <f>(O33+273.15)</f>
        <v>302.96787681579588</v>
      </c>
      <c r="AO33">
        <f>(Y33*AG33+Z33*AH33)*AI33</f>
        <v>48.011849512789013</v>
      </c>
      <c r="AP33">
        <f>((AO33+0.00000010773*(AN33^4-AM33^4))-AL33*44100)/(L33*51.4+0.00000043092*AM33^3)</f>
        <v>-13.872683908710647</v>
      </c>
      <c r="AQ33">
        <f>0.61365*EXP(17.502*J33/(240.97+J33))</f>
        <v>9.1191558495546339</v>
      </c>
      <c r="AR33">
        <f>AQ33*1000/AA33</f>
        <v>103.77397029537093</v>
      </c>
      <c r="AS33">
        <f>(AR33-U33)</f>
        <v>72.54768626827132</v>
      </c>
      <c r="AT33">
        <f>IF(D33,P33,(O33+P33)/2)</f>
        <v>36.873904228210449</v>
      </c>
      <c r="AU33">
        <f>0.61365*EXP(17.502*AT33/(240.97+AT33))</f>
        <v>6.2616139124641359</v>
      </c>
      <c r="AV33">
        <f>IF(AS33&lt;&gt;0,(1000-(AR33+U33)/2)/AS33*AL33,0)</f>
        <v>0.4614912633266679</v>
      </c>
      <c r="AW33">
        <f>U33*AA33/1000</f>
        <v>2.7440151883471118</v>
      </c>
      <c r="AX33">
        <f>(AU33-AW33)</f>
        <v>3.5175987241170241</v>
      </c>
      <c r="AY33">
        <f>1/(1.6/F33+1.37/N33)</f>
        <v>0.29348606273903149</v>
      </c>
      <c r="AZ33">
        <f>G33*AA33*0.001</f>
        <v>31.317718894082859</v>
      </c>
      <c r="BA33">
        <f>G33/S33</f>
        <v>0.91279526266398092</v>
      </c>
      <c r="BB33">
        <f>(1-AL33*AA33/AQ33/F33)*100</f>
        <v>34.011273382667873</v>
      </c>
      <c r="BC33">
        <f>(S33-E33/(N33/1.35))</f>
        <v>391.63310983845071</v>
      </c>
      <c r="BD33">
        <f>E33*BB33/100/BC33</f>
        <v>-2.9651191301051263E-3</v>
      </c>
    </row>
    <row r="34" spans="1:56" x14ac:dyDescent="0.35">
      <c r="A34" s="1" t="s">
        <v>9</v>
      </c>
      <c r="B34" s="1" t="s">
        <v>1865</v>
      </c>
      <c r="K34" s="1">
        <v>2.72</v>
      </c>
    </row>
    <row r="35" spans="1:56" x14ac:dyDescent="0.35">
      <c r="A35" s="1" t="s">
        <v>9</v>
      </c>
      <c r="B35" s="1" t="s">
        <v>1864</v>
      </c>
      <c r="K35" s="1">
        <v>2.72</v>
      </c>
    </row>
    <row r="36" spans="1:56" x14ac:dyDescent="0.35">
      <c r="A36" s="1">
        <v>7</v>
      </c>
      <c r="B36" s="1" t="s">
        <v>1863</v>
      </c>
      <c r="C36" s="1">
        <v>1784.5000002793968</v>
      </c>
      <c r="D36" s="1">
        <v>0</v>
      </c>
      <c r="E36">
        <f>(R36-S36*(1000-T36)/(1000-U36))*AK36</f>
        <v>-2.0088874564676811</v>
      </c>
      <c r="F36">
        <f>IF(AV36&lt;&gt;0,1/(1/AV36-1/N36),0)</f>
        <v>0.74362563426158645</v>
      </c>
      <c r="G36">
        <f>((AY36-AL36/2)*S36-E36)/(AY36+AL36/2)</f>
        <v>361.57090083474412</v>
      </c>
      <c r="H36">
        <f>AL36*1000</f>
        <v>34.935437987209511</v>
      </c>
      <c r="I36">
        <f>(AQ36-AW36)</f>
        <v>4.6452176980343438</v>
      </c>
      <c r="J36">
        <f>(P36+AP36*D36)</f>
        <v>39.752468109130859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29.847562789916992</v>
      </c>
      <c r="P36" s="1">
        <v>39.752468109130859</v>
      </c>
      <c r="Q36" s="1">
        <v>29.899133682250977</v>
      </c>
      <c r="R36" s="1">
        <v>399.919677734375</v>
      </c>
      <c r="S36" s="1">
        <v>389.4246826171875</v>
      </c>
      <c r="T36" s="1">
        <v>-0.26178491115570068</v>
      </c>
      <c r="U36" s="1">
        <v>30.396003723144531</v>
      </c>
      <c r="V36" s="1">
        <v>-0.54468375444412231</v>
      </c>
      <c r="W36" s="1">
        <v>63.243560791015625</v>
      </c>
      <c r="X36" s="1">
        <v>300.53057861328125</v>
      </c>
      <c r="Y36" s="1">
        <v>499.84933471679688</v>
      </c>
      <c r="Z36" s="1">
        <v>3.9291363209486008E-2</v>
      </c>
      <c r="AA36" s="1">
        <v>87.87200927734375</v>
      </c>
      <c r="AB36" s="1">
        <v>-3.5120475292205811</v>
      </c>
      <c r="AC36" s="1">
        <v>1.1678383350372314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1.1048918331370632</v>
      </c>
      <c r="AL36">
        <f>(U36-T36)/(1000-U36)*AK36</f>
        <v>3.4935437987209508E-2</v>
      </c>
      <c r="AM36">
        <f>(P36+273.15)</f>
        <v>312.90246810913084</v>
      </c>
      <c r="AN36">
        <f>(O36+273.15)</f>
        <v>302.99756278991697</v>
      </c>
      <c r="AO36">
        <f>(Y36*AG36+Z36*AH36)*AI36</f>
        <v>79.975891767086978</v>
      </c>
      <c r="AP36">
        <f>((AO36+0.00000010773*(AN36^4-AM36^4))-AL36*44100)/(L36*51.4+0.00000043092*AM36^3)</f>
        <v>-12.867490134435313</v>
      </c>
      <c r="AQ36">
        <f>0.61365*EXP(17.502*J36/(240.97+J36))</f>
        <v>7.3161756191886749</v>
      </c>
      <c r="AR36">
        <f>AQ36*1000/AA36</f>
        <v>83.259455193486986</v>
      </c>
      <c r="AS36">
        <f>(AR36-U36)</f>
        <v>52.863451470342454</v>
      </c>
      <c r="AT36">
        <f>IF(D36,P36,(O36+P36)/2)</f>
        <v>34.800015449523926</v>
      </c>
      <c r="AU36">
        <f>0.61365*EXP(17.502*AT36/(240.97+AT36))</f>
        <v>5.5861188064756853</v>
      </c>
      <c r="AV36">
        <f>IF(AS36&lt;&gt;0,(1000-(AR36+U36)/2)/AS36*AL36,0)</f>
        <v>0.62330656535452189</v>
      </c>
      <c r="AW36">
        <f>U36*AA36/1000</f>
        <v>2.6709579211543315</v>
      </c>
      <c r="AX36">
        <f>(AU36-AW36)</f>
        <v>2.9151608853213538</v>
      </c>
      <c r="AY36">
        <f>1/(1.6/F36+1.37/N36)</f>
        <v>0.39884323240125552</v>
      </c>
      <c r="AZ36">
        <f>G36*AA36*0.001</f>
        <v>31.771961552568175</v>
      </c>
      <c r="BA36">
        <f>G36/S36</f>
        <v>0.92847453429184867</v>
      </c>
      <c r="BB36">
        <f>(1-AL36*AA36/AQ36/F36)*100</f>
        <v>43.574128529045296</v>
      </c>
      <c r="BC36">
        <f>(S36-E36/(N36/1.35))</f>
        <v>390.12867471492029</v>
      </c>
      <c r="BD36">
        <f>E36*BB36/100/BC36</f>
        <v>-2.2437602232769655E-3</v>
      </c>
    </row>
    <row r="37" spans="1:56" x14ac:dyDescent="0.35">
      <c r="A37" s="1" t="s">
        <v>9</v>
      </c>
      <c r="B37" s="1" t="s">
        <v>1862</v>
      </c>
      <c r="K37" s="1">
        <v>2.72</v>
      </c>
    </row>
    <row r="38" spans="1:56" x14ac:dyDescent="0.35">
      <c r="A38" s="1" t="s">
        <v>9</v>
      </c>
      <c r="B38" s="1" t="s">
        <v>1861</v>
      </c>
      <c r="K38" s="1">
        <v>2.72</v>
      </c>
    </row>
    <row r="39" spans="1:56" x14ac:dyDescent="0.35">
      <c r="A39" s="1">
        <v>8</v>
      </c>
      <c r="B39" s="1" t="s">
        <v>1860</v>
      </c>
      <c r="C39" s="1">
        <v>1987.5000002793968</v>
      </c>
      <c r="D39" s="1">
        <v>0</v>
      </c>
      <c r="E39">
        <f>(R39-S39*(1000-T39)/(1000-U39))*AK39</f>
        <v>-0.91191877609088745</v>
      </c>
      <c r="F39">
        <f>IF(AV39&lt;&gt;0,1/(1/AV39-1/N39),0)</f>
        <v>0.66875261105264361</v>
      </c>
      <c r="G39">
        <f>((AY39-AL39/2)*S39-E39)/(AY39+AL39/2)</f>
        <v>356.72730767562149</v>
      </c>
      <c r="H39">
        <f>AL39*1000</f>
        <v>33.777163631557841</v>
      </c>
      <c r="I39">
        <f>(AQ39-AW39)</f>
        <v>4.9097516742387652</v>
      </c>
      <c r="J39">
        <f>(P39+AP39*D39)</f>
        <v>40.203666687011719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29.906112670898438</v>
      </c>
      <c r="P39" s="1">
        <v>40.203666687011719</v>
      </c>
      <c r="Q39" s="1">
        <v>29.942062377929688</v>
      </c>
      <c r="R39" s="1">
        <v>399.88723754882813</v>
      </c>
      <c r="S39" s="1">
        <v>388.82394409179688</v>
      </c>
      <c r="T39" s="1">
        <v>-0.25854486227035522</v>
      </c>
      <c r="U39" s="1">
        <v>29.418247222900391</v>
      </c>
      <c r="V39" s="1">
        <v>-0.53611546754837036</v>
      </c>
      <c r="W39" s="1">
        <v>61.001316070556641</v>
      </c>
      <c r="X39" s="1">
        <v>300.4742431640625</v>
      </c>
      <c r="Y39" s="1">
        <v>750.1302490234375</v>
      </c>
      <c r="Z39" s="1">
        <v>0.12180514633655548</v>
      </c>
      <c r="AA39" s="1">
        <v>87.868858337402344</v>
      </c>
      <c r="AB39" s="1">
        <v>-3.6187293529510498</v>
      </c>
      <c r="AC39" s="1">
        <v>1.1647906303405762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1.1046847175149352</v>
      </c>
      <c r="AL39">
        <f>(U39-T39)/(1000-U39)*AK39</f>
        <v>3.377716363155784E-2</v>
      </c>
      <c r="AM39">
        <f>(P39+273.15)</f>
        <v>313.3536666870117</v>
      </c>
      <c r="AN39">
        <f>(O39+273.15)</f>
        <v>303.05611267089841</v>
      </c>
      <c r="AO39">
        <f>(Y39*AG39+Z39*AH39)*AI39</f>
        <v>120.02083716107518</v>
      </c>
      <c r="AP39">
        <f>((AO39+0.00000010773*(AN39^4-AM39^4))-AL39*44100)/(L39*51.4+0.00000043092*AM39^3)</f>
        <v>-12.164984542968758</v>
      </c>
      <c r="AQ39">
        <f>0.61365*EXP(17.502*J39/(240.97+J39))</f>
        <v>7.4946994720024795</v>
      </c>
      <c r="AR39">
        <f>AQ39*1000/AA39</f>
        <v>85.294148732694737</v>
      </c>
      <c r="AS39">
        <f>(AR39-U39)</f>
        <v>55.875901509794346</v>
      </c>
      <c r="AT39">
        <f>IF(D39,P39,(O39+P39)/2)</f>
        <v>35.054889678955078</v>
      </c>
      <c r="AU39">
        <f>0.61365*EXP(17.502*AT39/(240.97+AT39))</f>
        <v>5.6655628826636288</v>
      </c>
      <c r="AV39">
        <f>IF(AS39&lt;&gt;0,(1000-(AR39+U39)/2)/AS39*AL39,0)</f>
        <v>0.56983123469778141</v>
      </c>
      <c r="AW39">
        <f>U39*AA39/1000</f>
        <v>2.5849477977637143</v>
      </c>
      <c r="AX39">
        <f>(AU39-AW39)</f>
        <v>3.0806150848999145</v>
      </c>
      <c r="AY39">
        <f>1/(1.6/F39+1.37/N39)</f>
        <v>0.36388188425107348</v>
      </c>
      <c r="AZ39">
        <f>G39*AA39*0.001</f>
        <v>31.345221263232126</v>
      </c>
      <c r="BA39">
        <f>G39/S39</f>
        <v>0.91745200648291936</v>
      </c>
      <c r="BB39">
        <f>(1-AL39*AA39/AQ39/F39)*100</f>
        <v>40.784084508296672</v>
      </c>
      <c r="BC39">
        <f>(S39-E39/(N39/1.35))</f>
        <v>389.14351580800991</v>
      </c>
      <c r="BD39">
        <f>E39*BB39/100/BC39</f>
        <v>-9.5573409084226835E-4</v>
      </c>
    </row>
    <row r="40" spans="1:56" x14ac:dyDescent="0.35">
      <c r="A40" s="1" t="s">
        <v>9</v>
      </c>
      <c r="B40" s="1" t="s">
        <v>1859</v>
      </c>
      <c r="K40" s="1">
        <v>2.72</v>
      </c>
    </row>
    <row r="41" spans="1:56" x14ac:dyDescent="0.35">
      <c r="A41" s="1" t="s">
        <v>9</v>
      </c>
      <c r="B41" s="1" t="s">
        <v>1858</v>
      </c>
      <c r="K41" s="1">
        <v>2.72</v>
      </c>
    </row>
    <row r="42" spans="1:56" x14ac:dyDescent="0.35">
      <c r="A42" s="1">
        <v>9</v>
      </c>
      <c r="B42" s="1" t="s">
        <v>1857</v>
      </c>
      <c r="C42" s="1">
        <v>2190.5000002793968</v>
      </c>
      <c r="D42" s="1">
        <v>0</v>
      </c>
      <c r="E42">
        <f>(R42-S42*(1000-T42)/(1000-U42))*AK42</f>
        <v>-0.24106554725658327</v>
      </c>
      <c r="F42">
        <f>IF(AV42&lt;&gt;0,1/(1/AV42-1/N42),0)</f>
        <v>1.162680344688517</v>
      </c>
      <c r="G42">
        <f>((AY42-AL42/2)*S42-E42)/(AY42+AL42/2)</f>
        <v>367.52956356556302</v>
      </c>
      <c r="H42">
        <f>AL42*1000</f>
        <v>32.8915197053349</v>
      </c>
      <c r="I42">
        <f>(AQ42-AW42)</f>
        <v>3.0863063750534678</v>
      </c>
      <c r="J42">
        <f>(P42+AP42*D42)</f>
        <v>34.859375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29.999383926391602</v>
      </c>
      <c r="P42" s="1">
        <v>34.859375</v>
      </c>
      <c r="Q42" s="1">
        <v>30.015956878662109</v>
      </c>
      <c r="R42" s="1">
        <v>400.00021362304688</v>
      </c>
      <c r="S42" s="1">
        <v>388.64813232421875</v>
      </c>
      <c r="T42" s="1">
        <v>-0.25739008188247681</v>
      </c>
      <c r="U42" s="1">
        <v>28.659948348999023</v>
      </c>
      <c r="V42" s="1">
        <v>-0.5308493971824646</v>
      </c>
      <c r="W42" s="1">
        <v>59.109176635742188</v>
      </c>
      <c r="X42" s="1">
        <v>300.5147705078125</v>
      </c>
      <c r="Y42" s="1">
        <v>999.81341552734375</v>
      </c>
      <c r="Z42" s="1">
        <v>0.33660665154457092</v>
      </c>
      <c r="AA42" s="1">
        <v>87.865745544433594</v>
      </c>
      <c r="AB42" s="1">
        <v>-3.4692511558532715</v>
      </c>
      <c r="AC42" s="1">
        <v>1.1562738418579102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1.1048337151022516</v>
      </c>
      <c r="AL42">
        <f>(U42-T42)/(1000-U42)*AK42</f>
        <v>3.2891519705334903E-2</v>
      </c>
      <c r="AM42">
        <f>(P42+273.15)</f>
        <v>308.00937499999998</v>
      </c>
      <c r="AN42">
        <f>(O42+273.15)</f>
        <v>303.14938392639158</v>
      </c>
      <c r="AO42">
        <f>(Y42*AG42+Z42*AH42)*AI42</f>
        <v>159.97014290876359</v>
      </c>
      <c r="AP42">
        <f>((AO42+0.00000010773*(AN42^4-AM42^4))-AL42*44100)/(L42*51.4+0.00000043092*AM42^3)</f>
        <v>-11.014228702773536</v>
      </c>
      <c r="AQ42">
        <f>0.61365*EXP(17.502*J42/(240.97+J42))</f>
        <v>5.6045341040032257</v>
      </c>
      <c r="AR42">
        <f>AQ42*1000/AA42</f>
        <v>63.785199445772868</v>
      </c>
      <c r="AS42">
        <f>(AR42-U42)</f>
        <v>35.125251096773844</v>
      </c>
      <c r="AT42">
        <f>IF(D42,P42,(O42+P42)/2)</f>
        <v>32.429379463195801</v>
      </c>
      <c r="AU42">
        <f>0.61365*EXP(17.502*AT42/(240.97+AT42))</f>
        <v>4.8923676007410313</v>
      </c>
      <c r="AV42">
        <f>IF(AS42&lt;&gt;0,(1000-(AR42+U42)/2)/AS42*AL42,0)</f>
        <v>0.89312355145097</v>
      </c>
      <c r="AW42">
        <f>U42*AA42/1000</f>
        <v>2.5182277289497579</v>
      </c>
      <c r="AX42">
        <f>(AU42-AW42)</f>
        <v>2.3741398717912734</v>
      </c>
      <c r="AY42">
        <f>1/(1.6/F42+1.37/N42)</f>
        <v>0.57744686132160084</v>
      </c>
      <c r="AZ42">
        <f>G42*AA42*0.001</f>
        <v>32.29325911230849</v>
      </c>
      <c r="BA42">
        <f>G42/S42</f>
        <v>0.94566146855676081</v>
      </c>
      <c r="BB42">
        <f>(1-AL42*AA42/AQ42/F42)*100</f>
        <v>55.648971929852344</v>
      </c>
      <c r="BC42">
        <f>(S42-E42/(N42/1.35))</f>
        <v>388.73261104389906</v>
      </c>
      <c r="BD42">
        <f>E42*BB42/100/BC42</f>
        <v>-3.4509710509008859E-4</v>
      </c>
    </row>
    <row r="43" spans="1:56" x14ac:dyDescent="0.35">
      <c r="A43" s="1" t="s">
        <v>9</v>
      </c>
      <c r="B43" s="1" t="s">
        <v>1856</v>
      </c>
      <c r="K43" s="1">
        <v>2.72</v>
      </c>
    </row>
    <row r="44" spans="1:56" x14ac:dyDescent="0.35">
      <c r="A44" s="1" t="s">
        <v>9</v>
      </c>
      <c r="B44" s="1" t="s">
        <v>1855</v>
      </c>
      <c r="K44" s="1">
        <v>2.72</v>
      </c>
    </row>
    <row r="45" spans="1:56" x14ac:dyDescent="0.35">
      <c r="A45" s="1">
        <v>10</v>
      </c>
      <c r="B45" s="1" t="s">
        <v>1854</v>
      </c>
      <c r="C45" s="1">
        <v>2392.5000002793968</v>
      </c>
      <c r="D45" s="1">
        <v>0</v>
      </c>
      <c r="E45">
        <f>(R45-S45*(1000-T45)/(1000-U45))*AK45</f>
        <v>-0.20562966506682856</v>
      </c>
      <c r="F45">
        <f>IF(AV45&lt;&gt;0,1/(1/AV45-1/N45),0)</f>
        <v>1.3326656066595863</v>
      </c>
      <c r="G45">
        <f>((AY45-AL45/2)*S45-E45)/(AY45+AL45/2)</f>
        <v>369.89842623068517</v>
      </c>
      <c r="H45">
        <f>AL45*1000</f>
        <v>32.566126320615986</v>
      </c>
      <c r="I45">
        <f>(AQ45-AW45)</f>
        <v>2.7624428913474084</v>
      </c>
      <c r="J45">
        <f>(P45+AP45*D45)</f>
        <v>33.707546234130859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30.102619171142578</v>
      </c>
      <c r="P45" s="1">
        <v>33.707546234130859</v>
      </c>
      <c r="Q45" s="1">
        <v>30.099479675292969</v>
      </c>
      <c r="R45" s="1">
        <v>400.07858276367188</v>
      </c>
      <c r="S45" s="1">
        <v>388.80410766601563</v>
      </c>
      <c r="T45" s="1">
        <v>-0.25493380427360535</v>
      </c>
      <c r="U45" s="1">
        <v>28.384908676147461</v>
      </c>
      <c r="V45" s="1">
        <v>-0.52266788482666016</v>
      </c>
      <c r="W45" s="1">
        <v>58.195026397705078</v>
      </c>
      <c r="X45" s="1">
        <v>300.50979614257813</v>
      </c>
      <c r="Y45" s="1">
        <v>1249.568359375</v>
      </c>
      <c r="Z45" s="1">
        <v>0.24360990524291992</v>
      </c>
      <c r="AA45" s="1">
        <v>87.864356994628906</v>
      </c>
      <c r="AB45" s="1">
        <v>-3.4013786315917969</v>
      </c>
      <c r="AC45" s="1">
        <v>1.1562098264694214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1.1048154269947723</v>
      </c>
      <c r="AL45">
        <f>(U45-T45)/(1000-U45)*AK45</f>
        <v>3.2566126320615986E-2</v>
      </c>
      <c r="AM45">
        <f>(P45+273.15)</f>
        <v>306.85754623413084</v>
      </c>
      <c r="AN45">
        <f>(O45+273.15)</f>
        <v>303.25261917114256</v>
      </c>
      <c r="AO45">
        <f>(Y45*AG45+Z45*AH45)*AI45</f>
        <v>199.93093303119531</v>
      </c>
      <c r="AP45">
        <f>((AO45+0.00000010773*(AN45^4-AM45^4))-AL45*44100)/(L45*51.4+0.00000043092*AM45^3)</f>
        <v>-10.45547319997373</v>
      </c>
      <c r="AQ45">
        <f>0.61365*EXP(17.502*J45/(240.97+J45))</f>
        <v>5.2564646405283684</v>
      </c>
      <c r="AR45">
        <f>AQ45*1000/AA45</f>
        <v>59.824766496039942</v>
      </c>
      <c r="AS45">
        <f>(AR45-U45)</f>
        <v>31.439857819892481</v>
      </c>
      <c r="AT45">
        <f>IF(D45,P45,(O45+P45)/2)</f>
        <v>31.905082702636719</v>
      </c>
      <c r="AU45">
        <f>0.61365*EXP(17.502*AT45/(240.97+AT45))</f>
        <v>4.7494896097706967</v>
      </c>
      <c r="AV45">
        <f>IF(AS45&lt;&gt;0,(1000-(AR45+U45)/2)/AS45*AL45,0)</f>
        <v>0.99013814842192771</v>
      </c>
      <c r="AW45">
        <f>U45*AA45/1000</f>
        <v>2.49402174918096</v>
      </c>
      <c r="AX45">
        <f>(AU45-AW45)</f>
        <v>2.2554678605897367</v>
      </c>
      <c r="AY45">
        <f>1/(1.6/F45+1.37/N45)</f>
        <v>0.64257782274678132</v>
      </c>
      <c r="AZ45">
        <f>G45*AA45*0.001</f>
        <v>32.500887374084328</v>
      </c>
      <c r="BA45">
        <f>G45/S45</f>
        <v>0.95137478986829405</v>
      </c>
      <c r="BB45">
        <f>(1-AL45*AA45/AQ45/F45)*100</f>
        <v>59.152648617887515</v>
      </c>
      <c r="BC45">
        <f>(S45-E45/(N45/1.35))</f>
        <v>388.87616827787343</v>
      </c>
      <c r="BD45">
        <f>E45*BB45/100/BC45</f>
        <v>-3.1278695675741414E-4</v>
      </c>
    </row>
    <row r="46" spans="1:56" x14ac:dyDescent="0.35">
      <c r="A46" s="1" t="s">
        <v>9</v>
      </c>
      <c r="B46" s="1" t="s">
        <v>1853</v>
      </c>
      <c r="K46" s="1">
        <v>2.72</v>
      </c>
    </row>
    <row r="47" spans="1:56" x14ac:dyDescent="0.35">
      <c r="A47" s="1" t="s">
        <v>9</v>
      </c>
      <c r="B47" s="1" t="s">
        <v>1852</v>
      </c>
      <c r="K47" s="1">
        <v>2.72</v>
      </c>
    </row>
    <row r="48" spans="1:56" x14ac:dyDescent="0.35">
      <c r="A48" s="1">
        <v>11</v>
      </c>
      <c r="B48" s="1" t="s">
        <v>1851</v>
      </c>
      <c r="C48" s="1">
        <v>2595.5000002793968</v>
      </c>
      <c r="D48" s="1">
        <v>0</v>
      </c>
      <c r="E48">
        <f>(R48-S48*(1000-T48)/(1000-U48))*AK48</f>
        <v>-0.9420538282602674</v>
      </c>
      <c r="F48">
        <f>IF(AV48&lt;&gt;0,1/(1/AV48-1/N48),0)</f>
        <v>1.491763973468851</v>
      </c>
      <c r="G48">
        <f>((AY48-AL48/2)*S48-E48)/(AY48+AL48/2)</f>
        <v>373.32156229125508</v>
      </c>
      <c r="H48">
        <f>AL48*1000</f>
        <v>32.085778854856422</v>
      </c>
      <c r="I48">
        <f>(AQ48-AW48)</f>
        <v>2.5107557355744472</v>
      </c>
      <c r="J48">
        <f>(P48+AP48*D48)</f>
        <v>32.703510284423828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30.231966018676758</v>
      </c>
      <c r="P48" s="1">
        <v>32.703510284423828</v>
      </c>
      <c r="Q48" s="1">
        <v>30.206396102905273</v>
      </c>
      <c r="R48" s="1">
        <v>399.91009521484375</v>
      </c>
      <c r="S48" s="1">
        <v>389.4530029296875</v>
      </c>
      <c r="T48" s="1">
        <v>-0.25385862588882446</v>
      </c>
      <c r="U48" s="1">
        <v>27.973796844482422</v>
      </c>
      <c r="V48" s="1">
        <v>-0.51659369468688965</v>
      </c>
      <c r="W48" s="1">
        <v>56.925727844238281</v>
      </c>
      <c r="X48" s="1">
        <v>300.52780151367188</v>
      </c>
      <c r="Y48" s="1">
        <v>1599.9500732421875</v>
      </c>
      <c r="Z48" s="1">
        <v>6.6795140504837036E-2</v>
      </c>
      <c r="AA48" s="1">
        <v>87.860603332519531</v>
      </c>
      <c r="AB48" s="1">
        <v>-3.4349448680877686</v>
      </c>
      <c r="AC48" s="1">
        <v>1.1632844209671021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1.1048816232120287</v>
      </c>
      <c r="AL48">
        <f>(U48-T48)/(1000-U48)*AK48</f>
        <v>3.2085778854856424E-2</v>
      </c>
      <c r="AM48">
        <f>(P48+273.15)</f>
        <v>305.85351028442381</v>
      </c>
      <c r="AN48">
        <f>(O48+273.15)</f>
        <v>303.38196601867674</v>
      </c>
      <c r="AO48">
        <f>(Y48*AG48+Z48*AH48)*AI48</f>
        <v>255.99200599688265</v>
      </c>
      <c r="AP48">
        <f>((AO48+0.00000010773*(AN48^4-AM48^4))-AL48*44100)/(L48*51.4+0.00000043092*AM48^3)</f>
        <v>-9.7200596948745535</v>
      </c>
      <c r="AQ48">
        <f>0.61365*EXP(17.502*J48/(240.97+J48))</f>
        <v>4.9685504038320039</v>
      </c>
      <c r="AR48">
        <f>AQ48*1000/AA48</f>
        <v>56.550378843039567</v>
      </c>
      <c r="AS48">
        <f>(AR48-U48)</f>
        <v>28.576581998557145</v>
      </c>
      <c r="AT48">
        <f>IF(D48,P48,(O48+P48)/2)</f>
        <v>31.467738151550293</v>
      </c>
      <c r="AU48">
        <f>0.61365*EXP(17.502*AT48/(240.97+AT48))</f>
        <v>4.6331001413423056</v>
      </c>
      <c r="AV48">
        <f>IF(AS48&lt;&gt;0,(1000-(AR48+U48)/2)/AS48*AL48,0)</f>
        <v>1.0753478793198068</v>
      </c>
      <c r="AW48">
        <f>U48*AA48/1000</f>
        <v>2.4577946682575567</v>
      </c>
      <c r="AX48">
        <f>(AU48-AW48)</f>
        <v>2.175305473084749</v>
      </c>
      <c r="AY48">
        <f>1/(1.6/F48+1.37/N48)</f>
        <v>0.70018880723672183</v>
      </c>
      <c r="AZ48">
        <f>G48*AA48*0.001</f>
        <v>32.800257699948446</v>
      </c>
      <c r="BA48">
        <f>G48/S48</f>
        <v>0.95857923673181988</v>
      </c>
      <c r="BB48">
        <f>(1-AL48*AA48/AQ48/F48)*100</f>
        <v>61.965566457046251</v>
      </c>
      <c r="BC48">
        <f>(S48-E48/(N48/1.35))</f>
        <v>389.78313513724299</v>
      </c>
      <c r="BD48">
        <f>E48*BB48/100/BC48</f>
        <v>-1.4976250596533014E-3</v>
      </c>
    </row>
    <row r="49" spans="1:56" x14ac:dyDescent="0.35">
      <c r="A49" s="1" t="s">
        <v>9</v>
      </c>
      <c r="B49" s="1" t="s">
        <v>1850</v>
      </c>
      <c r="K49" s="1">
        <v>2.72</v>
      </c>
    </row>
    <row r="50" spans="1:56" x14ac:dyDescent="0.35">
      <c r="A50" s="1" t="s">
        <v>9</v>
      </c>
      <c r="B50" s="1" t="s">
        <v>1845</v>
      </c>
      <c r="K50" s="1">
        <v>2.72</v>
      </c>
    </row>
    <row r="51" spans="1:56" x14ac:dyDescent="0.35">
      <c r="A51" s="1">
        <v>12</v>
      </c>
      <c r="B51" s="1" t="s">
        <v>1849</v>
      </c>
      <c r="C51" s="1">
        <v>2798.5000002793968</v>
      </c>
      <c r="D51" s="1">
        <v>0</v>
      </c>
      <c r="E51">
        <f>(R51-S51*(1000-T51)/(1000-U51))*AK51</f>
        <v>-2.068644765610903</v>
      </c>
      <c r="F51">
        <f>IF(AV51&lt;&gt;0,1/(1/AV51-1/N51),0)</f>
        <v>1.5012978326375526</v>
      </c>
      <c r="G51">
        <f>((AY51-AL51/2)*S51-E51)/(AY51+AL51/2)</f>
        <v>377.21890073866933</v>
      </c>
      <c r="H51">
        <f>AL51*1000</f>
        <v>30.687716822347831</v>
      </c>
      <c r="I51">
        <f>(AQ51-AW51)</f>
        <v>2.3948018160739561</v>
      </c>
      <c r="J51">
        <f>(P51+AP51*D51)</f>
        <v>31.897710800170898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30.387626647949219</v>
      </c>
      <c r="P51" s="1">
        <v>31.897710800170898</v>
      </c>
      <c r="Q51" s="1">
        <v>30.332517623901367</v>
      </c>
      <c r="R51" s="1">
        <v>400.02325439453125</v>
      </c>
      <c r="S51" s="1">
        <v>391.03369140625</v>
      </c>
      <c r="T51" s="1">
        <v>-0.25413087010383606</v>
      </c>
      <c r="U51" s="1">
        <v>26.779773712158203</v>
      </c>
      <c r="V51" s="1">
        <v>-0.51251524686813354</v>
      </c>
      <c r="W51" s="1">
        <v>54.007774353027344</v>
      </c>
      <c r="X51" s="1">
        <v>300.4940185546875</v>
      </c>
      <c r="Y51" s="1">
        <v>1999.85986328125</v>
      </c>
      <c r="Z51" s="1">
        <v>0.22003442049026489</v>
      </c>
      <c r="AA51" s="1">
        <v>87.853805541992188</v>
      </c>
      <c r="AB51" s="1">
        <v>-3.1267721652984619</v>
      </c>
      <c r="AC51" s="1">
        <v>1.1669639348983765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1.1047574211569391</v>
      </c>
      <c r="AL51">
        <f>(U51-T51)/(1000-U51)*AK51</f>
        <v>3.0687716822347832E-2</v>
      </c>
      <c r="AM51">
        <f>(P51+273.15)</f>
        <v>305.04771080017088</v>
      </c>
      <c r="AN51">
        <f>(O51+273.15)</f>
        <v>303.5376266479492</v>
      </c>
      <c r="AO51">
        <f>(Y51*AG51+Z51*AH51)*AI51</f>
        <v>319.97757097294379</v>
      </c>
      <c r="AP51">
        <f>((AO51+0.00000010773*(AN51^4-AM51^4))-AL51*44100)/(L51*51.4+0.00000043092*AM51^3)</f>
        <v>-8.6036581834524668</v>
      </c>
      <c r="AQ51">
        <f>0.61365*EXP(17.502*J51/(240.97+J51))</f>
        <v>4.747506848240457</v>
      </c>
      <c r="AR51">
        <f>AQ51*1000/AA51</f>
        <v>54.038716011809562</v>
      </c>
      <c r="AS51">
        <f>(AR51-U51)</f>
        <v>27.258942299651359</v>
      </c>
      <c r="AT51">
        <f>IF(D51,P51,(O51+P51)/2)</f>
        <v>31.142668724060059</v>
      </c>
      <c r="AU51">
        <f>0.61365*EXP(17.502*AT51/(240.97+AT51))</f>
        <v>4.5482069428713388</v>
      </c>
      <c r="AV51">
        <f>IF(AS51&lt;&gt;0,(1000-(AR51+U51)/2)/AS51*AL51,0)</f>
        <v>1.0802931762834758</v>
      </c>
      <c r="AW51">
        <f>U51*AA51/1000</f>
        <v>2.3527050321665008</v>
      </c>
      <c r="AX51">
        <f>(AU51-AW51)</f>
        <v>2.1955019107048379</v>
      </c>
      <c r="AY51">
        <f>1/(1.6/F51+1.37/N51)</f>
        <v>0.70354408301578708</v>
      </c>
      <c r="AZ51">
        <f>G51*AA51*0.001</f>
        <v>33.140115952259109</v>
      </c>
      <c r="BA51">
        <f>G51/S51</f>
        <v>0.96467109875392221</v>
      </c>
      <c r="BB51">
        <f>(1-AL51*AA51/AQ51/F51)*100</f>
        <v>62.173801355593874</v>
      </c>
      <c r="BC51">
        <f>(S51-E51/(N51/1.35))</f>
        <v>391.75862478333778</v>
      </c>
      <c r="BD51">
        <f>E51*BB51/100/BC51</f>
        <v>-3.2830294113757462E-3</v>
      </c>
    </row>
    <row r="52" spans="1:56" x14ac:dyDescent="0.35">
      <c r="A52" s="1" t="s">
        <v>9</v>
      </c>
      <c r="B52" s="1" t="s">
        <v>1848</v>
      </c>
      <c r="K52" s="1">
        <v>1.41168</v>
      </c>
    </row>
    <row r="53" spans="1:56" x14ac:dyDescent="0.35">
      <c r="A53" s="1" t="s">
        <v>9</v>
      </c>
      <c r="B53" s="1" t="s">
        <v>1847</v>
      </c>
      <c r="K53" s="1">
        <v>1.41168</v>
      </c>
    </row>
    <row r="54" spans="1:56" x14ac:dyDescent="0.35">
      <c r="A54" s="1" t="s">
        <v>9</v>
      </c>
      <c r="B54" s="1" t="s">
        <v>1846</v>
      </c>
      <c r="K54" s="1">
        <v>1.41168</v>
      </c>
    </row>
    <row r="55" spans="1:56" x14ac:dyDescent="0.35">
      <c r="A55" s="1" t="s">
        <v>9</v>
      </c>
      <c r="B55" s="1" t="s">
        <v>1845</v>
      </c>
      <c r="K55" s="1">
        <v>1.41168</v>
      </c>
    </row>
    <row r="56" spans="1:56" x14ac:dyDescent="0.35">
      <c r="K56" s="1">
        <v>1.41168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55"/>
  <sheetViews>
    <sheetView topLeftCell="A8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526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523</v>
      </c>
    </row>
    <row r="12" spans="1:56" x14ac:dyDescent="0.35">
      <c r="A12" s="1" t="s">
        <v>9</v>
      </c>
      <c r="B12" s="1" t="s">
        <v>522</v>
      </c>
    </row>
    <row r="13" spans="1:56" x14ac:dyDescent="0.35">
      <c r="A13" s="1" t="s">
        <v>9</v>
      </c>
      <c r="B13" s="1" t="s">
        <v>521</v>
      </c>
    </row>
    <row r="14" spans="1:56" x14ac:dyDescent="0.35">
      <c r="A14" s="1" t="s">
        <v>9</v>
      </c>
      <c r="B14" s="1" t="s">
        <v>520</v>
      </c>
    </row>
    <row r="15" spans="1:56" x14ac:dyDescent="0.35">
      <c r="A15" s="1" t="s">
        <v>9</v>
      </c>
      <c r="B15" s="1" t="s">
        <v>519</v>
      </c>
    </row>
    <row r="16" spans="1:56" x14ac:dyDescent="0.35">
      <c r="A16" s="1" t="s">
        <v>9</v>
      </c>
      <c r="B16" s="1" t="s">
        <v>518</v>
      </c>
    </row>
    <row r="17" spans="1:56" x14ac:dyDescent="0.35">
      <c r="A17" s="1" t="s">
        <v>9</v>
      </c>
      <c r="B17" s="1" t="s">
        <v>517</v>
      </c>
    </row>
    <row r="18" spans="1:56" x14ac:dyDescent="0.35">
      <c r="A18" s="1">
        <v>1</v>
      </c>
      <c r="B18" s="1" t="s">
        <v>516</v>
      </c>
      <c r="C18" s="1">
        <v>467.0000002682209</v>
      </c>
      <c r="D18" s="1">
        <v>0</v>
      </c>
      <c r="E18">
        <f>(R18-S18*(1000-T18)/(1000-U18))*AK18</f>
        <v>-9.7073673197991273</v>
      </c>
      <c r="F18">
        <f>IF(AV18&lt;&gt;0,1/(1/AV18-1/N18),0)</f>
        <v>0.16163755952542833</v>
      </c>
      <c r="G18">
        <f>((AY18-AL18/2)*S18-E18)/(AY18+AL18/2)</f>
        <v>338.12967214877284</v>
      </c>
      <c r="H18">
        <f>AL18*1000</f>
        <v>41.412353795610578</v>
      </c>
      <c r="I18">
        <f>(AQ18-AW18)</f>
        <v>19.948739028578995</v>
      </c>
      <c r="J18">
        <f>(P18+AP18*D18)</f>
        <v>63.018081665039063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30.417932510375977</v>
      </c>
      <c r="P18" s="1">
        <v>63.018081665039063</v>
      </c>
      <c r="Q18" s="1">
        <v>30.434690475463867</v>
      </c>
      <c r="R18" s="1">
        <v>400.03317260742188</v>
      </c>
      <c r="S18" s="1">
        <v>394.04910278320313</v>
      </c>
      <c r="T18" s="1">
        <v>-0.24912340939044952</v>
      </c>
      <c r="U18" s="1">
        <v>35.889968872070313</v>
      </c>
      <c r="V18" s="1">
        <v>-0.5015488862991333</v>
      </c>
      <c r="W18" s="1">
        <v>72.255653381347656</v>
      </c>
      <c r="X18" s="1">
        <v>300.5025634765625</v>
      </c>
      <c r="Y18" s="1">
        <v>7.3969170451164246E-2</v>
      </c>
      <c r="Z18" s="1">
        <v>0.30254361033439636</v>
      </c>
      <c r="AA18" s="1">
        <v>87.85443115234375</v>
      </c>
      <c r="AB18" s="1">
        <v>-2.8921668529510498</v>
      </c>
      <c r="AC18" s="1">
        <v>1.1957525014877319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1.1047888363108913</v>
      </c>
      <c r="AL18">
        <f>(U18-T18)/(1000-U18)*AK18</f>
        <v>4.1412353795610576E-2</v>
      </c>
      <c r="AM18">
        <f>(P18+273.15)</f>
        <v>336.16808166503904</v>
      </c>
      <c r="AN18">
        <f>(O18+273.15)</f>
        <v>303.56793251037595</v>
      </c>
      <c r="AO18">
        <f>(Y18*AG18+Z18*AH18)*AI18</f>
        <v>1.1835067007651912E-2</v>
      </c>
      <c r="AP18">
        <f>((AO18+0.00000010773*(AN18^4-AM18^4))-AL18*44100)/(L18*51.4+0.00000043092*AM18^3)</f>
        <v>-18.098621730255633</v>
      </c>
      <c r="AQ18">
        <f>0.61365*EXP(17.502*J18/(240.97+J18))</f>
        <v>23.101831827910058</v>
      </c>
      <c r="AR18">
        <f>AQ18*1000/AA18</f>
        <v>262.95579545498833</v>
      </c>
      <c r="AS18">
        <f>(AR18-U18)</f>
        <v>227.06582658291802</v>
      </c>
      <c r="AT18">
        <f>IF(D18,P18,(O18+P18)/2)</f>
        <v>46.71800708770752</v>
      </c>
      <c r="AU18">
        <f>0.61365*EXP(17.502*AT18/(240.97+AT18))</f>
        <v>10.525918301137207</v>
      </c>
      <c r="AV18">
        <f>IF(AS18&lt;&gt;0,(1000-(AR18+U18)/2)/AS18*AL18,0)</f>
        <v>0.1551285856809973</v>
      </c>
      <c r="AW18">
        <f>U18*AA18/1000</f>
        <v>3.1530927993310613</v>
      </c>
      <c r="AX18">
        <f>(AU18-AW18)</f>
        <v>7.3728255018061457</v>
      </c>
      <c r="AY18">
        <f>1/(1.6/F18+1.37/N18)</f>
        <v>9.7519875522535951E-2</v>
      </c>
      <c r="AZ18">
        <f>G18*AA18*0.001</f>
        <v>29.706190002358927</v>
      </c>
      <c r="BA18">
        <f>G18/S18</f>
        <v>0.85809019678139986</v>
      </c>
      <c r="BB18">
        <f>(1-AL18*AA18/AQ18/F18)*100</f>
        <v>2.5672671581535855</v>
      </c>
      <c r="BC18">
        <f>(S18-E18/(N18/1.35))</f>
        <v>397.45094088066662</v>
      </c>
      <c r="BD18">
        <f>E18*BB18/100/BC18</f>
        <v>-6.2703098040309496E-4</v>
      </c>
    </row>
    <row r="19" spans="1:56" x14ac:dyDescent="0.35">
      <c r="A19" s="1" t="s">
        <v>9</v>
      </c>
      <c r="B19" s="1" t="s">
        <v>515</v>
      </c>
      <c r="K19" s="1">
        <v>2.72</v>
      </c>
    </row>
    <row r="20" spans="1:56" x14ac:dyDescent="0.35">
      <c r="A20" s="1" t="s">
        <v>9</v>
      </c>
      <c r="B20" s="1" t="s">
        <v>514</v>
      </c>
      <c r="K20" s="1">
        <v>2.72</v>
      </c>
    </row>
    <row r="21" spans="1:56" x14ac:dyDescent="0.35">
      <c r="A21" s="1">
        <v>2</v>
      </c>
      <c r="B21" s="1" t="s">
        <v>513</v>
      </c>
      <c r="C21" s="1">
        <v>669.50000027939677</v>
      </c>
      <c r="D21" s="1">
        <v>0</v>
      </c>
      <c r="E21">
        <f>(R21-S21*(1000-T21)/(1000-U21))*AK21</f>
        <v>-8.232087708874376</v>
      </c>
      <c r="F21">
        <f>IF(AV21&lt;&gt;0,1/(1/AV21-1/N21),0)</f>
        <v>4.8132823029873055</v>
      </c>
      <c r="G21">
        <f>((AY21-AL21/2)*S21-E21)/(AY21+AL21/2)</f>
        <v>387.80253834998251</v>
      </c>
      <c r="H21">
        <f>AL21*1000</f>
        <v>40.508278502105561</v>
      </c>
      <c r="I21">
        <f>(AQ21-AW21)</f>
        <v>1.589624768066078</v>
      </c>
      <c r="J21">
        <f>(P21+AP21*D21)</f>
        <v>31.632953643798828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30.348028182983398</v>
      </c>
      <c r="P21" s="1">
        <v>31.632953643798828</v>
      </c>
      <c r="Q21" s="1">
        <v>30.393312454223633</v>
      </c>
      <c r="R21" s="1">
        <v>399.98065185546875</v>
      </c>
      <c r="S21" s="1">
        <v>393.01983642578125</v>
      </c>
      <c r="T21" s="1">
        <v>-0.24467632174491882</v>
      </c>
      <c r="U21" s="1">
        <v>35.141029357910156</v>
      </c>
      <c r="V21" s="1">
        <v>-0.49454855918884277</v>
      </c>
      <c r="W21" s="1">
        <v>71.028305053710938</v>
      </c>
      <c r="X21" s="1">
        <v>300.4337158203125</v>
      </c>
      <c r="Y21" s="1">
        <v>25.339023590087891</v>
      </c>
      <c r="Z21" s="1">
        <v>0.38113132119178772</v>
      </c>
      <c r="AA21" s="1">
        <v>87.850257873535156</v>
      </c>
      <c r="AB21" s="1">
        <v>-2.9659233093261719</v>
      </c>
      <c r="AC21" s="1">
        <v>1.1936532258987427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1.1045357199276193</v>
      </c>
      <c r="AL21">
        <f>(U21-T21)/(1000-U21)*AK21</f>
        <v>4.050827850210556E-2</v>
      </c>
      <c r="AM21">
        <f>(P21+273.15)</f>
        <v>304.78295364379881</v>
      </c>
      <c r="AN21">
        <f>(O21+273.15)</f>
        <v>303.49802818298338</v>
      </c>
      <c r="AO21">
        <f>(Y21*AG21+Z21*AH21)*AI21</f>
        <v>4.0542436837946525</v>
      </c>
      <c r="AP21">
        <f>((AO21+0.00000010773*(AN21^4-AM21^4))-AL21*44100)/(L21*51.4+0.00000043092*AM21^3)</f>
        <v>-14.712454959944342</v>
      </c>
      <c r="AQ21">
        <f>0.61365*EXP(17.502*J21/(240.97+J21))</f>
        <v>4.6767732590999547</v>
      </c>
      <c r="AR21">
        <f>AQ21*1000/AA21</f>
        <v>53.235737404805391</v>
      </c>
      <c r="AS21">
        <f>(AR21-U21)</f>
        <v>18.094708046895235</v>
      </c>
      <c r="AT21">
        <f>IF(D21,P21,(O21+P21)/2)</f>
        <v>30.990490913391113</v>
      </c>
      <c r="AU21">
        <f>0.61365*EXP(17.502*AT21/(240.97+AT21))</f>
        <v>4.5089328859015056</v>
      </c>
      <c r="AV21">
        <f>IF(AS21&lt;&gt;0,(1000-(AR21+U21)/2)/AS21*AL21,0)</f>
        <v>2.1397572738499724</v>
      </c>
      <c r="AW21">
        <f>U21*AA21/1000</f>
        <v>3.0871484910338767</v>
      </c>
      <c r="AX21">
        <f>(AU21-AW21)</f>
        <v>1.421784394867629</v>
      </c>
      <c r="AY21">
        <f>1/(1.6/F21+1.37/N21)</f>
        <v>1.4533954721401912</v>
      </c>
      <c r="AZ21">
        <f>G21*AA21*0.001</f>
        <v>34.06855299805747</v>
      </c>
      <c r="BA21">
        <f>G21/S21</f>
        <v>0.98672510241913969</v>
      </c>
      <c r="BB21">
        <f>(1-AL21*AA21/AQ21/F21)*100</f>
        <v>84.191190036641302</v>
      </c>
      <c r="BC21">
        <f>(S21-E21/(N21/1.35))</f>
        <v>395.90467931542781</v>
      </c>
      <c r="BD21">
        <f>E21*BB21/100/BC21</f>
        <v>-1.7505962846777946E-2</v>
      </c>
    </row>
    <row r="22" spans="1:56" x14ac:dyDescent="0.35">
      <c r="A22" s="1" t="s">
        <v>9</v>
      </c>
      <c r="B22" s="1" t="s">
        <v>512</v>
      </c>
      <c r="K22" s="1">
        <v>2.72</v>
      </c>
    </row>
    <row r="23" spans="1:56" x14ac:dyDescent="0.35">
      <c r="A23" s="1" t="s">
        <v>9</v>
      </c>
      <c r="B23" s="1" t="s">
        <v>511</v>
      </c>
      <c r="K23" s="1">
        <v>2.72</v>
      </c>
    </row>
    <row r="24" spans="1:56" x14ac:dyDescent="0.35">
      <c r="A24" s="1">
        <v>3</v>
      </c>
      <c r="B24" s="1" t="s">
        <v>510</v>
      </c>
      <c r="C24" s="1">
        <v>872.50000027939677</v>
      </c>
      <c r="D24" s="1">
        <v>0</v>
      </c>
      <c r="E24">
        <f>(R24-S24*(1000-T24)/(1000-U24))*AK24</f>
        <v>-7.5300995267531698</v>
      </c>
      <c r="F24">
        <f>IF(AV24&lt;&gt;0,1/(1/AV24-1/N24),0)</f>
        <v>-3.7862943695434974</v>
      </c>
      <c r="G24">
        <f>((AY24-AL24/2)*S24-E24)/(AY24+AL24/2)</f>
        <v>393.28993497672258</v>
      </c>
      <c r="H24">
        <f>AL24*1000</f>
        <v>39.977998209533588</v>
      </c>
      <c r="I24">
        <f>(AQ24-AW24)</f>
        <v>-1.5346391875670218E-2</v>
      </c>
      <c r="J24">
        <f>(P24+AP24*D24)</f>
        <v>24.206151962280273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30.255180358886719</v>
      </c>
      <c r="P24" s="1">
        <v>24.206151962280273</v>
      </c>
      <c r="Q24" s="1">
        <v>30.316635131835938</v>
      </c>
      <c r="R24" s="1">
        <v>400.13873291015625</v>
      </c>
      <c r="S24" s="1">
        <v>392.7421875</v>
      </c>
      <c r="T24" s="1">
        <v>-0.24304108321666718</v>
      </c>
      <c r="U24" s="1">
        <v>34.690620422363281</v>
      </c>
      <c r="V24" s="1">
        <v>-0.49386933445930481</v>
      </c>
      <c r="W24" s="1">
        <v>70.492744445800781</v>
      </c>
      <c r="X24" s="1">
        <v>300.477783203125</v>
      </c>
      <c r="Y24" s="1">
        <v>50.945953369140625</v>
      </c>
      <c r="Z24" s="1">
        <v>5.2388686686754227E-2</v>
      </c>
      <c r="AA24" s="1">
        <v>87.851142883300781</v>
      </c>
      <c r="AB24" s="1">
        <v>-2.9937508106231689</v>
      </c>
      <c r="AC24" s="1">
        <v>1.185027003288269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1.1046977323644298</v>
      </c>
      <c r="AL24">
        <f>(U24-T24)/(1000-U24)*AK24</f>
        <v>3.9977998209533586E-2</v>
      </c>
      <c r="AM24">
        <f>(P24+273.15)</f>
        <v>297.35615196228025</v>
      </c>
      <c r="AN24">
        <f>(O24+273.15)</f>
        <v>303.4051803588867</v>
      </c>
      <c r="AO24">
        <f>(Y24*AG24+Z24*AH24)*AI24</f>
        <v>8.1513523568655728</v>
      </c>
      <c r="AP24">
        <f>((AO24+0.00000010773*(AN24^4-AM24^4))-AL24*44100)/(L24*51.4+0.00000043092*AM24^3)</f>
        <v>-13.880785824478862</v>
      </c>
      <c r="AQ24">
        <f>0.61365*EXP(17.502*J24/(240.97+J24))</f>
        <v>3.0322642595597187</v>
      </c>
      <c r="AR24">
        <f>AQ24*1000/AA24</f>
        <v>34.515934113545924</v>
      </c>
      <c r="AS24">
        <f>(AR24-U24)</f>
        <v>-0.17468630881735692</v>
      </c>
      <c r="AT24">
        <f>IF(D24,P24,(O24+P24)/2)</f>
        <v>27.230666160583496</v>
      </c>
      <c r="AU24">
        <f>0.61365*EXP(17.502*AT24/(240.97+AT24))</f>
        <v>3.6279363686284194</v>
      </c>
      <c r="AV24">
        <f>IF(AS24&lt;&gt;0,(1000-(AR24+U24)/2)/AS24*AL24,0)</f>
        <v>-220.93676782204997</v>
      </c>
      <c r="AW24">
        <f>U24*AA24/1000</f>
        <v>3.0476106514353889</v>
      </c>
      <c r="AX24">
        <f>(AU24-AW24)</f>
        <v>0.5803257171930305</v>
      </c>
      <c r="AY24">
        <f>1/(1.6/F24+1.37/N24)</f>
        <v>-14.93735017221306</v>
      </c>
      <c r="AZ24">
        <f>G24*AA24*0.001</f>
        <v>34.550970272204125</v>
      </c>
      <c r="BA24">
        <f>G24/S24</f>
        <v>1.0013946744051341</v>
      </c>
      <c r="BB24">
        <f>(1-AL24*AA24/AQ24/F24)*100</f>
        <v>130.59053252089475</v>
      </c>
      <c r="BC24">
        <f>(S24-E24/(N24/1.35))</f>
        <v>395.38102649762959</v>
      </c>
      <c r="BD24">
        <f>E24*BB24/100/BC24</f>
        <v>-2.487119111012601E-2</v>
      </c>
    </row>
    <row r="25" spans="1:56" x14ac:dyDescent="0.35">
      <c r="A25" s="1" t="s">
        <v>9</v>
      </c>
      <c r="B25" s="1" t="s">
        <v>509</v>
      </c>
      <c r="K25" s="1">
        <v>2.72</v>
      </c>
    </row>
    <row r="26" spans="1:56" x14ac:dyDescent="0.35">
      <c r="A26" s="1" t="s">
        <v>9</v>
      </c>
      <c r="B26" s="1" t="s">
        <v>508</v>
      </c>
      <c r="K26" s="1">
        <v>2.72</v>
      </c>
    </row>
    <row r="27" spans="1:56" x14ac:dyDescent="0.35">
      <c r="A27" s="1">
        <v>4</v>
      </c>
      <c r="B27" s="1" t="s">
        <v>507</v>
      </c>
      <c r="C27" s="1">
        <v>1075.5000002793968</v>
      </c>
      <c r="D27" s="1">
        <v>0</v>
      </c>
      <c r="E27">
        <f>(R27-S27*(1000-T27)/(1000-U27))*AK27</f>
        <v>-6.5349939808751234</v>
      </c>
      <c r="F27">
        <f>IF(AV27&lt;&gt;0,1/(1/AV27-1/N27),0)</f>
        <v>5.3366180512672737E-2</v>
      </c>
      <c r="G27">
        <f>((AY27-AL27/2)*S27-E27)/(AY27+AL27/2)</f>
        <v>220.56229550208161</v>
      </c>
      <c r="H27">
        <f>AL27*1000</f>
        <v>39.779775515983303</v>
      </c>
      <c r="I27">
        <f>(AQ27-AW27)</f>
        <v>46.520345631708103</v>
      </c>
      <c r="J27">
        <f>(P27+AP27*D27)</f>
        <v>80.713493347167969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30.182966232299805</v>
      </c>
      <c r="P27" s="1">
        <v>80.713493347167969</v>
      </c>
      <c r="Q27" s="1">
        <v>30.248859405517578</v>
      </c>
      <c r="R27" s="1">
        <v>400.02438354492188</v>
      </c>
      <c r="S27" s="1">
        <v>391.8258056640625</v>
      </c>
      <c r="T27" s="1">
        <v>-0.238587886095047</v>
      </c>
      <c r="U27" s="1">
        <v>34.547012329101563</v>
      </c>
      <c r="V27" s="1">
        <v>-0.48683330416679382</v>
      </c>
      <c r="W27" s="1">
        <v>70.492416381835938</v>
      </c>
      <c r="X27" s="1">
        <v>300.30520629882813</v>
      </c>
      <c r="Y27" s="1">
        <v>101.36007690429688</v>
      </c>
      <c r="Z27" s="1">
        <v>0.1899096816778183</v>
      </c>
      <c r="AA27" s="1">
        <v>87.851364135742188</v>
      </c>
      <c r="AB27" s="1">
        <v>-3.0755212306976318</v>
      </c>
      <c r="AC27" s="1">
        <v>1.1884169578552246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1.1040632584515737</v>
      </c>
      <c r="AL27">
        <f>(U27-T27)/(1000-U27)*AK27</f>
        <v>3.9779775515983301E-2</v>
      </c>
      <c r="AM27">
        <f>(P27+273.15)</f>
        <v>353.86349334716795</v>
      </c>
      <c r="AN27">
        <f>(O27+273.15)</f>
        <v>303.33296623229978</v>
      </c>
      <c r="AO27">
        <f>(Y27*AG27+Z27*AH27)*AI27</f>
        <v>16.217611942195617</v>
      </c>
      <c r="AP27">
        <f>((AO27+0.00000010773*(AN27^4-AM27^4))-AL27*44100)/(L27*51.4+0.00000043092*AM27^3)</f>
        <v>-19.482859424969696</v>
      </c>
      <c r="AQ27">
        <f>0.61365*EXP(17.502*J27/(240.97+J27))</f>
        <v>49.555347791633977</v>
      </c>
      <c r="AR27">
        <f>AQ27*1000/AA27</f>
        <v>564.08171095743364</v>
      </c>
      <c r="AS27">
        <f>(AR27-U27)</f>
        <v>529.53469862833208</v>
      </c>
      <c r="AT27">
        <f>IF(D27,P27,(O27+P27)/2)</f>
        <v>55.448229789733887</v>
      </c>
      <c r="AU27">
        <f>0.61365*EXP(17.502*AT27/(240.97+AT27))</f>
        <v>16.209662133639608</v>
      </c>
      <c r="AV27">
        <f>IF(AS27&lt;&gt;0,(1000-(AR27+U27)/2)/AS27*AL27,0)</f>
        <v>5.2636998997997217E-2</v>
      </c>
      <c r="AW27">
        <f>U27*AA27/1000</f>
        <v>3.0350021599258761</v>
      </c>
      <c r="AX27">
        <f>(AU27-AW27)</f>
        <v>13.174659973713732</v>
      </c>
      <c r="AY27">
        <f>1/(1.6/F27+1.37/N27)</f>
        <v>3.296286879972133E-2</v>
      </c>
      <c r="AZ27">
        <f>G27*AA27*0.001</f>
        <v>19.37669853676854</v>
      </c>
      <c r="BA27">
        <f>G27/S27</f>
        <v>0.5629090588565876</v>
      </c>
      <c r="BB27">
        <f>(1-AL27*AA27/AQ27/F27)*100</f>
        <v>-32.146050624710924</v>
      </c>
      <c r="BC27">
        <f>(S27-E27/(N27/1.35))</f>
        <v>394.11592107418954</v>
      </c>
      <c r="BD27">
        <f>E27*BB27/100/BC27</f>
        <v>5.3302654398944696E-3</v>
      </c>
    </row>
    <row r="28" spans="1:56" x14ac:dyDescent="0.35">
      <c r="A28" s="1" t="s">
        <v>9</v>
      </c>
      <c r="B28" s="1" t="s">
        <v>506</v>
      </c>
      <c r="K28" s="1">
        <v>2.72</v>
      </c>
    </row>
    <row r="29" spans="1:56" x14ac:dyDescent="0.35">
      <c r="A29" s="1" t="s">
        <v>9</v>
      </c>
      <c r="B29" s="1" t="s">
        <v>505</v>
      </c>
      <c r="K29" s="1">
        <v>2.72</v>
      </c>
    </row>
    <row r="30" spans="1:56" x14ac:dyDescent="0.35">
      <c r="A30" s="1">
        <v>5</v>
      </c>
      <c r="B30" s="1" t="s">
        <v>504</v>
      </c>
      <c r="C30" s="1">
        <v>1278.0000002682209</v>
      </c>
      <c r="D30" s="1">
        <v>0</v>
      </c>
      <c r="E30">
        <f>(R30-S30*(1000-T30)/(1000-U30))*AK30</f>
        <v>-6.1552020913468031</v>
      </c>
      <c r="F30">
        <f>IF(AV30&lt;&gt;0,1/(1/AV30-1/N30),0)</f>
        <v>34.130278598271531</v>
      </c>
      <c r="G30">
        <f>((AY30-AL30/2)*S30-E30)/(AY30+AL30/2)</f>
        <v>387.5558284313903</v>
      </c>
      <c r="H30">
        <f>AL30*1000</f>
        <v>39.980309770958186</v>
      </c>
      <c r="I30">
        <f>(AQ30-AW30)</f>
        <v>0.97381798748953097</v>
      </c>
      <c r="J30">
        <f>(P30+AP30*D30)</f>
        <v>29.002180099487305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30.160816192626953</v>
      </c>
      <c r="P30" s="1">
        <v>29.002180099487305</v>
      </c>
      <c r="Q30" s="1">
        <v>30.221288681030273</v>
      </c>
      <c r="R30" s="1">
        <v>399.93661499023438</v>
      </c>
      <c r="S30" s="1">
        <v>391.34552001953125</v>
      </c>
      <c r="T30" s="1">
        <v>-0.2337014228105545</v>
      </c>
      <c r="U30" s="1">
        <v>34.700340270996094</v>
      </c>
      <c r="V30" s="1">
        <v>-0.47746741771697998</v>
      </c>
      <c r="W30" s="1">
        <v>70.89508056640625</v>
      </c>
      <c r="X30" s="1">
        <v>300.48886108398438</v>
      </c>
      <c r="Y30" s="1">
        <v>149.80560302734375</v>
      </c>
      <c r="Z30" s="1">
        <v>0.11918675899505615</v>
      </c>
      <c r="AA30" s="1">
        <v>87.85107421875</v>
      </c>
      <c r="AB30" s="1">
        <v>-2.9721765518188477</v>
      </c>
      <c r="AC30" s="1">
        <v>1.1852161884307861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1.1047384598675893</v>
      </c>
      <c r="AL30">
        <f>(U30-T30)/(1000-U30)*AK30</f>
        <v>3.9980309770958185E-2</v>
      </c>
      <c r="AM30">
        <f>(P30+273.15)</f>
        <v>302.15218009948728</v>
      </c>
      <c r="AN30">
        <f>(O30+273.15)</f>
        <v>303.31081619262693</v>
      </c>
      <c r="AO30">
        <f>(Y30*AG30+Z30*AH30)*AI30</f>
        <v>23.968895948628415</v>
      </c>
      <c r="AP30">
        <f>((AO30+0.00000010773*(AN30^4-AM30^4))-AL30*44100)/(L30*51.4+0.00000043092*AM30^3)</f>
        <v>-14.154421622612679</v>
      </c>
      <c r="AQ30">
        <f>0.61365*EXP(17.502*J30/(240.97+J30))</f>
        <v>4.0222801560526884</v>
      </c>
      <c r="AR30">
        <f>AQ30*1000/AA30</f>
        <v>45.785213121437458</v>
      </c>
      <c r="AS30">
        <f>(AR30-U30)</f>
        <v>11.084872850441364</v>
      </c>
      <c r="AT30">
        <f>IF(D30,P30,(O30+P30)/2)</f>
        <v>29.581498146057129</v>
      </c>
      <c r="AU30">
        <f>0.61365*EXP(17.502*AT30/(240.97+AT30))</f>
        <v>4.1591018430663782</v>
      </c>
      <c r="AV30">
        <f>IF(AS30&lt;&gt;0,(1000-(AR30+U30)/2)/AS30*AL30,0)</f>
        <v>3.4615995700006712</v>
      </c>
      <c r="AW30">
        <f>U30*AA30/1000</f>
        <v>3.0484621685631574</v>
      </c>
      <c r="AX30">
        <f>(AU30-AW30)</f>
        <v>1.1106396745032208</v>
      </c>
      <c r="AY30">
        <f>1/(1.6/F30+1.37/N30)</f>
        <v>2.4844123290028222</v>
      </c>
      <c r="AZ30">
        <f>G30*AA30*0.001</f>
        <v>34.047195847435205</v>
      </c>
      <c r="BA30">
        <f>G30/S30</f>
        <v>0.99031625151106417</v>
      </c>
      <c r="BB30">
        <f>(1-AL30*AA30/AQ30/F30)*100</f>
        <v>97.441525567489052</v>
      </c>
      <c r="BC30">
        <f>(S30-E30/(N30/1.35))</f>
        <v>393.50254161788195</v>
      </c>
      <c r="BD30">
        <f>E30*BB30/100/BC30</f>
        <v>-1.5241890928863473E-2</v>
      </c>
    </row>
    <row r="31" spans="1:56" x14ac:dyDescent="0.35">
      <c r="A31" s="1" t="s">
        <v>9</v>
      </c>
      <c r="B31" s="1" t="s">
        <v>503</v>
      </c>
      <c r="K31" s="1">
        <v>2.72</v>
      </c>
    </row>
    <row r="32" spans="1:56" x14ac:dyDescent="0.35">
      <c r="A32" s="1" t="s">
        <v>9</v>
      </c>
      <c r="B32" s="1" t="s">
        <v>502</v>
      </c>
      <c r="K32" s="1">
        <v>2.72</v>
      </c>
    </row>
    <row r="33" spans="1:56" x14ac:dyDescent="0.35">
      <c r="A33" s="1">
        <v>6</v>
      </c>
      <c r="B33" s="1" t="s">
        <v>501</v>
      </c>
      <c r="C33" s="1">
        <v>1481.0000002682209</v>
      </c>
      <c r="D33" s="1">
        <v>0</v>
      </c>
      <c r="E33">
        <f>(R33-S33*(1000-T33)/(1000-U33))*AK33</f>
        <v>-5.5187338751458048</v>
      </c>
      <c r="F33">
        <f>IF(AV33&lt;&gt;0,1/(1/AV33-1/N33),0)</f>
        <v>1.0252529936199186</v>
      </c>
      <c r="G33">
        <f>((AY33-AL33/2)*S33-E33)/(AY33+AL33/2)</f>
        <v>371.79508995366575</v>
      </c>
      <c r="H33">
        <f>AL33*1000</f>
        <v>40.266931081143753</v>
      </c>
      <c r="I33">
        <f>(AQ33-AW33)</f>
        <v>4.1136604650736111</v>
      </c>
      <c r="J33">
        <f>(P33+AP33*D33)</f>
        <v>39.410797119140625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30.150749206542969</v>
      </c>
      <c r="P33" s="1">
        <v>39.410797119140625</v>
      </c>
      <c r="Q33" s="1">
        <v>30.208045959472656</v>
      </c>
      <c r="R33" s="1">
        <v>399.87704467773438</v>
      </c>
      <c r="S33" s="1">
        <v>390.6346435546875</v>
      </c>
      <c r="T33" s="1">
        <v>-0.23046760261058807</v>
      </c>
      <c r="U33" s="1">
        <v>34.943473815917969</v>
      </c>
      <c r="V33" s="1">
        <v>-0.47112792730331421</v>
      </c>
      <c r="W33" s="1">
        <v>71.432365417480469</v>
      </c>
      <c r="X33" s="1">
        <v>300.50323486328125</v>
      </c>
      <c r="Y33" s="1">
        <v>299.54840087890625</v>
      </c>
      <c r="Z33" s="1">
        <v>7.8583303838968277E-3</v>
      </c>
      <c r="AA33" s="1">
        <v>87.850212097167969</v>
      </c>
      <c r="AB33" s="1">
        <v>-2.9699976444244385</v>
      </c>
      <c r="AC33" s="1">
        <v>1.1896225214004517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1.1047913046444162</v>
      </c>
      <c r="AL33">
        <f>(U33-T33)/(1000-U33)*AK33</f>
        <v>4.026693108114375E-2</v>
      </c>
      <c r="AM33">
        <f>(P33+273.15)</f>
        <v>312.5607971191406</v>
      </c>
      <c r="AN33">
        <f>(O33+273.15)</f>
        <v>303.30074920654295</v>
      </c>
      <c r="AO33">
        <f>(Y33*AG33+Z33*AH33)*AI33</f>
        <v>47.927743069356438</v>
      </c>
      <c r="AP33">
        <f>((AO33+0.00000010773*(AN33^4-AM33^4))-AL33*44100)/(L33*51.4+0.00000043092*AM33^3)</f>
        <v>-14.975098247640403</v>
      </c>
      <c r="AQ33">
        <f>0.61365*EXP(17.502*J33/(240.97+J33))</f>
        <v>7.1834520512138402</v>
      </c>
      <c r="AR33">
        <f>AQ33*1000/AA33</f>
        <v>81.76931938728255</v>
      </c>
      <c r="AS33">
        <f>(AR33-U33)</f>
        <v>46.825845571364582</v>
      </c>
      <c r="AT33">
        <f>IF(D33,P33,(O33+P33)/2)</f>
        <v>34.780773162841797</v>
      </c>
      <c r="AU33">
        <f>0.61365*EXP(17.502*AT33/(240.97+AT33))</f>
        <v>5.5801605114162918</v>
      </c>
      <c r="AV33">
        <f>IF(AS33&lt;&gt;0,(1000-(AR33+U33)/2)/AS33*AL33,0)</f>
        <v>0.80974721584591458</v>
      </c>
      <c r="AW33">
        <f>U33*AA33/1000</f>
        <v>3.0697915861402287</v>
      </c>
      <c r="AX33">
        <f>(AU33-AW33)</f>
        <v>2.510368925276063</v>
      </c>
      <c r="AY33">
        <f>1/(1.6/F33+1.37/N33)</f>
        <v>0.52186050156829578</v>
      </c>
      <c r="AZ33">
        <f>G33*AA33*0.001</f>
        <v>32.662277509115185</v>
      </c>
      <c r="BA33">
        <f>G33/S33</f>
        <v>0.95177193341177824</v>
      </c>
      <c r="BB33">
        <f>(1-AL33*AA33/AQ33/F33)*100</f>
        <v>51.968394623688717</v>
      </c>
      <c r="BC33">
        <f>(S33-E33/(N33/1.35))</f>
        <v>392.56862199886797</v>
      </c>
      <c r="BD33">
        <f>E33*BB33/100/BC33</f>
        <v>-7.3057224590793463E-3</v>
      </c>
    </row>
    <row r="34" spans="1:56" x14ac:dyDescent="0.35">
      <c r="A34" s="1" t="s">
        <v>9</v>
      </c>
      <c r="B34" s="1" t="s">
        <v>500</v>
      </c>
      <c r="K34" s="1">
        <v>2.72</v>
      </c>
    </row>
    <row r="35" spans="1:56" x14ac:dyDescent="0.35">
      <c r="A35" s="1" t="s">
        <v>9</v>
      </c>
      <c r="B35" s="1" t="s">
        <v>499</v>
      </c>
      <c r="K35" s="1">
        <v>2.72</v>
      </c>
    </row>
    <row r="36" spans="1:56" x14ac:dyDescent="0.35">
      <c r="A36" s="1">
        <v>7</v>
      </c>
      <c r="B36" s="1" t="s">
        <v>498</v>
      </c>
      <c r="C36" s="1">
        <v>1684.0000002682209</v>
      </c>
      <c r="D36" s="1">
        <v>0</v>
      </c>
      <c r="E36">
        <f>(R36-S36*(1000-T36)/(1000-U36))*AK36</f>
        <v>-5.1951602772201833</v>
      </c>
      <c r="F36">
        <f>IF(AV36&lt;&gt;0,1/(1/AV36-1/N36),0)</f>
        <v>-1.5329892372200387</v>
      </c>
      <c r="G36">
        <f>((AY36-AL36/2)*S36-E36)/(AY36+AL36/2)</f>
        <v>397.66427152423768</v>
      </c>
      <c r="H36">
        <f>AL36*1000</f>
        <v>40.808152419697137</v>
      </c>
      <c r="I36">
        <f>(AQ36-AW36)</f>
        <v>-1.3690632629834687</v>
      </c>
      <c r="J36">
        <f>(P36+AP36*D36)</f>
        <v>15.267679214477539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30.15679931640625</v>
      </c>
      <c r="P36" s="1">
        <v>15.267679214477539</v>
      </c>
      <c r="Q36" s="1">
        <v>30.204301834106445</v>
      </c>
      <c r="R36" s="1">
        <v>399.887451171875</v>
      </c>
      <c r="S36" s="1">
        <v>390.17791748046875</v>
      </c>
      <c r="T36" s="1">
        <v>-0.2253832221031189</v>
      </c>
      <c r="U36" s="1">
        <v>35.403434753417969</v>
      </c>
      <c r="V36" s="1">
        <v>-0.46056711673736572</v>
      </c>
      <c r="W36" s="1">
        <v>72.34637451171875</v>
      </c>
      <c r="X36" s="1">
        <v>300.51083374023438</v>
      </c>
      <c r="Y36" s="1">
        <v>500.34561157226563</v>
      </c>
      <c r="Z36" s="1">
        <v>0.11394749581813812</v>
      </c>
      <c r="AA36" s="1">
        <v>87.848823547363281</v>
      </c>
      <c r="AB36" s="1">
        <v>-2.9626398086547852</v>
      </c>
      <c r="AC36" s="1">
        <v>1.1985510587692261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1.1048192416920379</v>
      </c>
      <c r="AL36">
        <f>(U36-T36)/(1000-U36)*AK36</f>
        <v>4.0808152419697138E-2</v>
      </c>
      <c r="AM36">
        <f>(P36+273.15)</f>
        <v>288.41767921447752</v>
      </c>
      <c r="AN36">
        <f>(O36+273.15)</f>
        <v>303.30679931640623</v>
      </c>
      <c r="AO36">
        <f>(Y36*AG36+Z36*AH36)*AI36</f>
        <v>80.055296062187153</v>
      </c>
      <c r="AP36">
        <f>((AO36+0.00000010773*(AN36^4-AM36^4))-AL36*44100)/(L36*51.4+0.00000043092*AM36^3)</f>
        <v>-12.907346792603494</v>
      </c>
      <c r="AQ36">
        <f>0.61365*EXP(17.502*J36/(240.97+J36))</f>
        <v>1.7410868296401352</v>
      </c>
      <c r="AR36">
        <f>AQ36*1000/AA36</f>
        <v>19.819125166786513</v>
      </c>
      <c r="AS36">
        <f>(AR36-U36)</f>
        <v>-15.584309586631456</v>
      </c>
      <c r="AT36">
        <f>IF(D36,P36,(O36+P36)/2)</f>
        <v>22.712239265441895</v>
      </c>
      <c r="AU36">
        <f>0.61365*EXP(17.502*AT36/(240.97+AT36))</f>
        <v>2.7709832062987867</v>
      </c>
      <c r="AV36">
        <f>IF(AS36&lt;&gt;0,(1000-(AR36+U36)/2)/AS36*AL36,0)</f>
        <v>-2.5462396571370651</v>
      </c>
      <c r="AW36">
        <f>U36*AA36/1000</f>
        <v>3.1101500926236039</v>
      </c>
      <c r="AX36">
        <f>(AU36-AW36)</f>
        <v>-0.33916688632481717</v>
      </c>
      <c r="AY36">
        <f>1/(1.6/F36+1.37/N36)</f>
        <v>-1.4533151551416899</v>
      </c>
      <c r="AZ36">
        <f>G36*AA36*0.001</f>
        <v>34.934338420223519</v>
      </c>
      <c r="BA36">
        <f>G36/S36</f>
        <v>1.0191870265034764</v>
      </c>
      <c r="BB36">
        <f>(1-AL36*AA36/AQ36/F36)*100</f>
        <v>234.31463815009766</v>
      </c>
      <c r="BC36">
        <f>(S36-E36/(N36/1.35))</f>
        <v>391.99850318318863</v>
      </c>
      <c r="BD36">
        <f>E36*BB36/100/BC36</f>
        <v>-3.1053743588396795E-2</v>
      </c>
    </row>
    <row r="37" spans="1:56" x14ac:dyDescent="0.35">
      <c r="A37" s="1" t="s">
        <v>9</v>
      </c>
      <c r="B37" s="1" t="s">
        <v>497</v>
      </c>
      <c r="K37" s="1">
        <v>2.72</v>
      </c>
    </row>
    <row r="38" spans="1:56" x14ac:dyDescent="0.35">
      <c r="A38" s="1" t="s">
        <v>9</v>
      </c>
      <c r="B38" s="1" t="s">
        <v>496</v>
      </c>
      <c r="K38" s="1">
        <v>2.72</v>
      </c>
    </row>
    <row r="39" spans="1:56" x14ac:dyDescent="0.35">
      <c r="A39" s="1">
        <v>8</v>
      </c>
      <c r="B39" s="1" t="s">
        <v>495</v>
      </c>
      <c r="C39" s="1">
        <v>1887.0000002682209</v>
      </c>
      <c r="D39" s="1">
        <v>0</v>
      </c>
      <c r="E39">
        <f>(R39-S39*(1000-T39)/(1000-U39))*AK39</f>
        <v>-5.0081189813941158</v>
      </c>
      <c r="F39">
        <f>IF(AV39&lt;&gt;0,1/(1/AV39-1/N39),0)</f>
        <v>-5.1134236941700859</v>
      </c>
      <c r="G39">
        <f>((AY39-AL39/2)*S39-E39)/(AY39+AL39/2)</f>
        <v>389.48649073621834</v>
      </c>
      <c r="H39">
        <f>AL39*1000</f>
        <v>41.519338554114789</v>
      </c>
      <c r="I39">
        <f>(AQ39-AW39)</f>
        <v>0.22480457541015175</v>
      </c>
      <c r="J39">
        <f>(P39+AP39*D39)</f>
        <v>26.07061767578125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30.180971145629883</v>
      </c>
      <c r="P39" s="1">
        <v>26.07061767578125</v>
      </c>
      <c r="Q39" s="1">
        <v>30.214057922363281</v>
      </c>
      <c r="R39" s="1">
        <v>400.0860595703125</v>
      </c>
      <c r="S39" s="1">
        <v>389.96389770507813</v>
      </c>
      <c r="T39" s="1">
        <v>-0.21634787321090698</v>
      </c>
      <c r="U39" s="1">
        <v>36.011310577392578</v>
      </c>
      <c r="V39" s="1">
        <v>-0.44149482250213623</v>
      </c>
      <c r="W39" s="1">
        <v>73.487236022949219</v>
      </c>
      <c r="X39" s="1">
        <v>300.5045166015625</v>
      </c>
      <c r="Y39" s="1">
        <v>748.67828369140625</v>
      </c>
      <c r="Z39" s="1">
        <v>0.11394594609737396</v>
      </c>
      <c r="AA39" s="1">
        <v>87.849609375</v>
      </c>
      <c r="AB39" s="1">
        <v>-2.8768258094787598</v>
      </c>
      <c r="AC39" s="1">
        <v>1.2014704942703247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1.1047960169175088</v>
      </c>
      <c r="AL39">
        <f>(U39-T39)/(1000-U39)*AK39</f>
        <v>4.1519338554114792E-2</v>
      </c>
      <c r="AM39">
        <f>(P39+273.15)</f>
        <v>299.22061767578123</v>
      </c>
      <c r="AN39">
        <f>(O39+273.15)</f>
        <v>303.33097114562986</v>
      </c>
      <c r="AO39">
        <f>(Y39*AG39+Z39*AH39)*AI39</f>
        <v>119.78852271314281</v>
      </c>
      <c r="AP39">
        <f>((AO39+0.00000010773*(AN39^4-AM39^4))-AL39*44100)/(L39*51.4+0.00000043092*AM39^3)</f>
        <v>-13.679844144992405</v>
      </c>
      <c r="AQ39">
        <f>0.61365*EXP(17.502*J39/(240.97+J39))</f>
        <v>3.3883841427158954</v>
      </c>
      <c r="AR39">
        <f>AQ39*1000/AA39</f>
        <v>38.570281266158396</v>
      </c>
      <c r="AS39">
        <f>(AR39-U39)</f>
        <v>2.5589706887658181</v>
      </c>
      <c r="AT39">
        <f>IF(D39,P39,(O39+P39)/2)</f>
        <v>28.125794410705566</v>
      </c>
      <c r="AU39">
        <f>0.61365*EXP(17.502*AT39/(240.97+AT39))</f>
        <v>3.8227578743354425</v>
      </c>
      <c r="AV39">
        <f>IF(AS39&lt;&gt;0,(1000-(AR39+U39)/2)/AS39*AL39,0)</f>
        <v>15.619971556830953</v>
      </c>
      <c r="AW39">
        <f>U39*AA39/1000</f>
        <v>3.1635795673057436</v>
      </c>
      <c r="AX39">
        <f>(AU39-AW39)</f>
        <v>0.65917830702969882</v>
      </c>
      <c r="AY39">
        <f>1/(1.6/F39+1.37/N39)</f>
        <v>23.403540436806338</v>
      </c>
      <c r="AZ39">
        <f>G39*AA39*0.001</f>
        <v>34.216236068016343</v>
      </c>
      <c r="BA39">
        <f>G39/S39</f>
        <v>0.99877576623972297</v>
      </c>
      <c r="BB39">
        <f>(1-AL39*AA39/AQ39/F39)*100</f>
        <v>121.0516354493522</v>
      </c>
      <c r="BC39">
        <f>(S39-E39/(N39/1.35))</f>
        <v>391.7189368816413</v>
      </c>
      <c r="BD39">
        <f>E39*BB39/100/BC39</f>
        <v>-1.5476428023848094E-2</v>
      </c>
    </row>
    <row r="40" spans="1:56" x14ac:dyDescent="0.35">
      <c r="A40" s="1" t="s">
        <v>9</v>
      </c>
      <c r="B40" s="1" t="s">
        <v>494</v>
      </c>
      <c r="K40" s="1">
        <v>2.72</v>
      </c>
    </row>
    <row r="41" spans="1:56" x14ac:dyDescent="0.35">
      <c r="A41" s="1" t="s">
        <v>9</v>
      </c>
      <c r="B41" s="1" t="s">
        <v>493</v>
      </c>
      <c r="K41" s="1">
        <v>2.72</v>
      </c>
    </row>
    <row r="42" spans="1:56" x14ac:dyDescent="0.35">
      <c r="A42" s="1">
        <v>9</v>
      </c>
      <c r="B42" s="1" t="s">
        <v>492</v>
      </c>
      <c r="C42" s="1">
        <v>2090.0000002682209</v>
      </c>
      <c r="D42" s="1">
        <v>0</v>
      </c>
      <c r="E42">
        <f>(R42-S42*(1000-T42)/(1000-U42))*AK42</f>
        <v>-4.9303261198338086</v>
      </c>
      <c r="F42">
        <f>IF(AV42&lt;&gt;0,1/(1/AV42-1/N42),0)</f>
        <v>6.4851268430512393E-2</v>
      </c>
      <c r="G42">
        <f>((AY42-AL42/2)*S42-E42)/(AY42+AL42/2)</f>
        <v>200.36293303720578</v>
      </c>
      <c r="H42">
        <f>AL42*1000</f>
        <v>42.350005960562783</v>
      </c>
      <c r="I42">
        <f>(AQ42-AW42)</f>
        <v>42.185851273335565</v>
      </c>
      <c r="J42">
        <f>(P42+AP42*D42)</f>
        <v>78.584976196289063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30.220464706420898</v>
      </c>
      <c r="P42" s="1">
        <v>78.584976196289063</v>
      </c>
      <c r="Q42" s="1">
        <v>30.239686965942383</v>
      </c>
      <c r="R42" s="1">
        <v>400.12460327148438</v>
      </c>
      <c r="S42" s="1">
        <v>389.65142822265625</v>
      </c>
      <c r="T42" s="1">
        <v>-0.20668497681617737</v>
      </c>
      <c r="U42" s="1">
        <v>36.716529846191406</v>
      </c>
      <c r="V42" s="1">
        <v>-0.42081806063652039</v>
      </c>
      <c r="W42" s="1">
        <v>74.756172180175781</v>
      </c>
      <c r="X42" s="1">
        <v>300.52249145507813</v>
      </c>
      <c r="Y42" s="1">
        <v>999.5550537109375</v>
      </c>
      <c r="Z42" s="1">
        <v>2.6194183155894279E-2</v>
      </c>
      <c r="AA42" s="1">
        <v>87.848831176757813</v>
      </c>
      <c r="AB42" s="1">
        <v>-2.8235008716583252</v>
      </c>
      <c r="AC42" s="1">
        <v>1.2047098875045776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1.104862100937787</v>
      </c>
      <c r="AL42">
        <f>(U42-T42)/(1000-U42)*AK42</f>
        <v>4.2350005960562785E-2</v>
      </c>
      <c r="AM42">
        <f>(P42+273.15)</f>
        <v>351.73497619628904</v>
      </c>
      <c r="AN42">
        <f>(O42+273.15)</f>
        <v>303.37046470642088</v>
      </c>
      <c r="AO42">
        <f>(Y42*AG42+Z42*AH42)*AI42</f>
        <v>159.92880501906257</v>
      </c>
      <c r="AP42">
        <f>((AO42+0.00000010773*(AN42^4-AM42^4))-AL42*44100)/(L42*51.4+0.00000043092*AM42^3)</f>
        <v>-18.982538562651762</v>
      </c>
      <c r="AQ42">
        <f>0.61365*EXP(17.502*J42/(240.97+J42))</f>
        <v>45.411355505190024</v>
      </c>
      <c r="AR42">
        <f>AQ42*1000/AA42</f>
        <v>516.92612066538823</v>
      </c>
      <c r="AS42">
        <f>(AR42-U42)</f>
        <v>480.20959081919682</v>
      </c>
      <c r="AT42">
        <f>IF(D42,P42,(O42+P42)/2)</f>
        <v>54.40272045135498</v>
      </c>
      <c r="AU42">
        <f>0.61365*EXP(17.502*AT42/(240.97+AT42))</f>
        <v>15.413526317567904</v>
      </c>
      <c r="AV42">
        <f>IF(AS42&lt;&gt;0,(1000-(AR42+U42)/2)/AS42*AL42,0)</f>
        <v>6.377761246651234E-2</v>
      </c>
      <c r="AW42">
        <f>U42*AA42/1000</f>
        <v>3.2255042318544582</v>
      </c>
      <c r="AX42">
        <f>(AU42-AW42)</f>
        <v>12.188022085713445</v>
      </c>
      <c r="AY42">
        <f>1/(1.6/F42+1.37/N42)</f>
        <v>3.9956098392787763E-2</v>
      </c>
      <c r="AZ42">
        <f>G42*AA42*0.001</f>
        <v>17.601649478465522</v>
      </c>
      <c r="BA42">
        <f>G42/S42</f>
        <v>0.51421069839557609</v>
      </c>
      <c r="BB42">
        <f>(1-AL42*AA42/AQ42/F42)*100</f>
        <v>-26.330007796757158</v>
      </c>
      <c r="BC42">
        <f>(S42-E42/(N42/1.35))</f>
        <v>391.37920576262445</v>
      </c>
      <c r="BD42">
        <f>E42*BB42/100/BC42</f>
        <v>3.3168733357416564E-3</v>
      </c>
    </row>
    <row r="43" spans="1:56" x14ac:dyDescent="0.35">
      <c r="A43" s="1" t="s">
        <v>9</v>
      </c>
      <c r="B43" s="1" t="s">
        <v>491</v>
      </c>
      <c r="K43" s="1">
        <v>2.72</v>
      </c>
    </row>
    <row r="44" spans="1:56" x14ac:dyDescent="0.35">
      <c r="A44" s="1" t="s">
        <v>9</v>
      </c>
      <c r="B44" s="1" t="s">
        <v>490</v>
      </c>
      <c r="K44" s="1">
        <v>2.72</v>
      </c>
    </row>
    <row r="45" spans="1:56" x14ac:dyDescent="0.35">
      <c r="A45" s="1">
        <v>10</v>
      </c>
      <c r="B45" s="1" t="s">
        <v>489</v>
      </c>
      <c r="C45" s="1">
        <v>2293.0000002682209</v>
      </c>
      <c r="D45" s="1">
        <v>0</v>
      </c>
      <c r="E45">
        <f>(R45-S45*(1000-T45)/(1000-U45))*AK45</f>
        <v>-5.0269786577793605</v>
      </c>
      <c r="F45">
        <f>IF(AV45&lt;&gt;0,1/(1/AV45-1/N45),0)</f>
        <v>5.8184158642201396E-2</v>
      </c>
      <c r="G45">
        <f>((AY45-AL45/2)*S45-E45)/(AY45+AL45/2)</f>
        <v>183.916371694622</v>
      </c>
      <c r="H45">
        <f>AL45*1000</f>
        <v>43.262832135460386</v>
      </c>
      <c r="I45">
        <f>(AQ45-AW45)</f>
        <v>46.331151744799122</v>
      </c>
      <c r="J45">
        <f>(P45+AP45*D45)</f>
        <v>80.748146057128906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30.280370712280273</v>
      </c>
      <c r="P45" s="1">
        <v>80.748146057128906</v>
      </c>
      <c r="Q45" s="1">
        <v>30.284252166748047</v>
      </c>
      <c r="R45" s="1">
        <v>399.92807006835938</v>
      </c>
      <c r="S45" s="1">
        <v>389.23443603515625</v>
      </c>
      <c r="T45" s="1">
        <v>-0.19549179077148438</v>
      </c>
      <c r="U45" s="1">
        <v>37.501106262207031</v>
      </c>
      <c r="V45" s="1">
        <v>-0.3966391384601593</v>
      </c>
      <c r="W45" s="1">
        <v>76.087120056152344</v>
      </c>
      <c r="X45" s="1">
        <v>300.45672607421875</v>
      </c>
      <c r="Y45" s="1">
        <v>1250.18212890625</v>
      </c>
      <c r="Z45" s="1">
        <v>0.1506173312664032</v>
      </c>
      <c r="AA45" s="1">
        <v>87.843421936035156</v>
      </c>
      <c r="AB45" s="1">
        <v>-2.7568047046661377</v>
      </c>
      <c r="AC45" s="1">
        <v>1.215204119682312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1.1046203164493336</v>
      </c>
      <c r="AL45">
        <f>(U45-T45)/(1000-U45)*AK45</f>
        <v>4.3262832135460387E-2</v>
      </c>
      <c r="AM45">
        <f>(P45+273.15)</f>
        <v>353.89814605712888</v>
      </c>
      <c r="AN45">
        <f>(O45+273.15)</f>
        <v>303.43037071228025</v>
      </c>
      <c r="AO45">
        <f>(Y45*AG45+Z45*AH45)*AI45</f>
        <v>200.0291361540003</v>
      </c>
      <c r="AP45">
        <f>((AO45+0.00000010773*(AN45^4-AM45^4))-AL45*44100)/(L45*51.4+0.00000043092*AM45^3)</f>
        <v>-19.244074428874317</v>
      </c>
      <c r="AQ45">
        <f>0.61365*EXP(17.502*J45/(240.97+J45))</f>
        <v>49.625377245258264</v>
      </c>
      <c r="AR45">
        <f>AQ45*1000/AA45</f>
        <v>564.92991907116186</v>
      </c>
      <c r="AS45">
        <f>(AR45-U45)</f>
        <v>527.42881280895483</v>
      </c>
      <c r="AT45">
        <f>IF(D45,P45,(O45+P45)/2)</f>
        <v>55.51425838470459</v>
      </c>
      <c r="AU45">
        <f>0.61365*EXP(17.502*AT45/(240.97+AT45))</f>
        <v>16.261106565464303</v>
      </c>
      <c r="AV45">
        <f>IF(AS45&lt;&gt;0,(1000-(AR45+U45)/2)/AS45*AL45,0)</f>
        <v>5.7318438508052058E-2</v>
      </c>
      <c r="AW45">
        <f>U45*AA45/1000</f>
        <v>3.2942255004591425</v>
      </c>
      <c r="AX45">
        <f>(AU45-AW45)</f>
        <v>12.966881065005161</v>
      </c>
      <c r="AY45">
        <f>1/(1.6/F45+1.37/N45)</f>
        <v>3.5900810566544435E-2</v>
      </c>
      <c r="AZ45">
        <f>G45*AA45*0.001</f>
        <v>16.155843439715355</v>
      </c>
      <c r="BA45">
        <f>G45/S45</f>
        <v>0.47250796606806494</v>
      </c>
      <c r="BB45">
        <f>(1-AL45*AA45/AQ45/F45)*100</f>
        <v>-31.618098403235038</v>
      </c>
      <c r="BC45">
        <f>(S45-E45/(N45/1.35))</f>
        <v>390.99608437396904</v>
      </c>
      <c r="BD45">
        <f>E45*BB45/100/BC45</f>
        <v>4.0650920105022937E-3</v>
      </c>
    </row>
    <row r="46" spans="1:56" x14ac:dyDescent="0.35">
      <c r="A46" s="1" t="s">
        <v>9</v>
      </c>
      <c r="B46" s="1" t="s">
        <v>488</v>
      </c>
      <c r="K46" s="1">
        <v>2.72</v>
      </c>
    </row>
    <row r="47" spans="1:56" x14ac:dyDescent="0.35">
      <c r="A47" s="1" t="s">
        <v>9</v>
      </c>
      <c r="B47" s="1" t="s">
        <v>487</v>
      </c>
      <c r="K47" s="1">
        <v>2.72</v>
      </c>
    </row>
    <row r="48" spans="1:56" x14ac:dyDescent="0.35">
      <c r="A48" s="1">
        <v>11</v>
      </c>
      <c r="B48" s="1" t="s">
        <v>486</v>
      </c>
      <c r="C48" s="1">
        <v>2496.0000002682209</v>
      </c>
      <c r="D48" s="1">
        <v>0</v>
      </c>
      <c r="E48">
        <f>(R48-S48*(1000-T48)/(1000-U48))*AK48</f>
        <v>-5.0449790627416764</v>
      </c>
      <c r="F48">
        <f>IF(AV48&lt;&gt;0,1/(1/AV48-1/N48),0)</f>
        <v>1.1245856071137397</v>
      </c>
      <c r="G48">
        <f>((AY48-AL48/2)*S48-E48)/(AY48+AL48/2)</f>
        <v>367.84327510776956</v>
      </c>
      <c r="H48">
        <f>AL48*1000</f>
        <v>44.494931810493831</v>
      </c>
      <c r="I48">
        <f>(AQ48-AW48)</f>
        <v>4.2093937249348636</v>
      </c>
      <c r="J48">
        <f>(P48+AP48*D48)</f>
        <v>40.45330810546875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30.364057540893555</v>
      </c>
      <c r="P48" s="1">
        <v>40.45330810546875</v>
      </c>
      <c r="Q48" s="1">
        <v>30.343633651733398</v>
      </c>
      <c r="R48" s="1">
        <v>399.90118408203125</v>
      </c>
      <c r="S48" s="1">
        <v>388.80783081054688</v>
      </c>
      <c r="T48" s="1">
        <v>-0.18120904266834259</v>
      </c>
      <c r="U48" s="1">
        <v>38.543636322021484</v>
      </c>
      <c r="V48" s="1">
        <v>-0.36588945984840393</v>
      </c>
      <c r="W48" s="1">
        <v>77.825645446777344</v>
      </c>
      <c r="X48" s="1">
        <v>300.48260498046875</v>
      </c>
      <c r="Y48" s="1">
        <v>1600.365234375</v>
      </c>
      <c r="Z48" s="1">
        <v>2.7504220604896545E-2</v>
      </c>
      <c r="AA48" s="1">
        <v>87.840522766113281</v>
      </c>
      <c r="AB48" s="1">
        <v>-2.5967292785644531</v>
      </c>
      <c r="AC48" s="1">
        <v>1.2297641038894653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1.1047154594870172</v>
      </c>
      <c r="AL48">
        <f>(U48-T48)/(1000-U48)*AK48</f>
        <v>4.4494931810493833E-2</v>
      </c>
      <c r="AM48">
        <f>(P48+273.15)</f>
        <v>313.60330810546873</v>
      </c>
      <c r="AN48">
        <f>(O48+273.15)</f>
        <v>303.51405754089353</v>
      </c>
      <c r="AO48">
        <f>(Y48*AG48+Z48*AH48)*AI48</f>
        <v>256.05843177664792</v>
      </c>
      <c r="AP48">
        <f>((AO48+0.00000010773*(AN48^4-AM48^4))-AL48*44100)/(L48*51.4+0.00000043092*AM48^3)</f>
        <v>-14.874242919238025</v>
      </c>
      <c r="AQ48">
        <f>0.61365*EXP(17.502*J48/(240.97+J48))</f>
        <v>7.5950868887681828</v>
      </c>
      <c r="AR48">
        <f>AQ48*1000/AA48</f>
        <v>86.464500091729661</v>
      </c>
      <c r="AS48">
        <f>(AR48-U48)</f>
        <v>47.920863769708177</v>
      </c>
      <c r="AT48">
        <f>IF(D48,P48,(O48+P48)/2)</f>
        <v>35.408682823181152</v>
      </c>
      <c r="AU48">
        <f>0.61365*EXP(17.502*AT48/(240.97+AT48))</f>
        <v>5.7774665857306298</v>
      </c>
      <c r="AV48">
        <f>IF(AS48&lt;&gt;0,(1000-(AR48+U48)/2)/AS48*AL48,0)</f>
        <v>0.8704729897652359</v>
      </c>
      <c r="AW48">
        <f>U48*AA48/1000</f>
        <v>3.3856931638333192</v>
      </c>
      <c r="AX48">
        <f>(AU48-AW48)</f>
        <v>2.3917734218973106</v>
      </c>
      <c r="AY48">
        <f>1/(1.6/F48+1.37/N48)</f>
        <v>0.56231053905815698</v>
      </c>
      <c r="AZ48">
        <f>G48*AA48*0.001</f>
        <v>32.311545581465701</v>
      </c>
      <c r="BA48">
        <f>G48/S48</f>
        <v>0.94607990364012851</v>
      </c>
      <c r="BB48">
        <f>(1-AL48*AA48/AQ48/F48)*100</f>
        <v>54.240613866226624</v>
      </c>
      <c r="BC48">
        <f>(S48-E48/(N48/1.35))</f>
        <v>390.57578718956802</v>
      </c>
      <c r="BD48">
        <f>E48*BB48/100/BC48</f>
        <v>-7.0061373561939519E-3</v>
      </c>
    </row>
    <row r="49" spans="1:56" x14ac:dyDescent="0.35">
      <c r="A49" s="1" t="s">
        <v>9</v>
      </c>
      <c r="B49" s="1" t="s">
        <v>485</v>
      </c>
      <c r="K49" s="1">
        <v>2.72</v>
      </c>
    </row>
    <row r="50" spans="1:56" x14ac:dyDescent="0.35">
      <c r="A50" s="1" t="s">
        <v>9</v>
      </c>
      <c r="B50" s="1" t="s">
        <v>480</v>
      </c>
      <c r="K50" s="1">
        <v>2.72</v>
      </c>
    </row>
    <row r="51" spans="1:56" x14ac:dyDescent="0.35">
      <c r="A51" s="1">
        <v>12</v>
      </c>
      <c r="B51" s="1" t="s">
        <v>484</v>
      </c>
      <c r="C51" s="1">
        <v>2699.0000002682209</v>
      </c>
      <c r="D51" s="1">
        <v>0</v>
      </c>
      <c r="E51">
        <f>(R51-S51*(1000-T51)/(1000-U51))*AK51</f>
        <v>-5.229340950877801</v>
      </c>
      <c r="F51">
        <f>IF(AV51&lt;&gt;0,1/(1/AV51-1/N51),0)</f>
        <v>-6.2243123095794957</v>
      </c>
      <c r="G51">
        <f>((AY51-AL51/2)*S51-E51)/(AY51+AL51/2)</f>
        <v>387.27051770273169</v>
      </c>
      <c r="H51">
        <f>AL51*1000</f>
        <v>46.052968739829772</v>
      </c>
      <c r="I51">
        <f>(AQ51-AW51)</f>
        <v>0.38333358967681086</v>
      </c>
      <c r="J51">
        <f>(P51+AP51*D51)</f>
        <v>28.401180267333984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30.476978302001953</v>
      </c>
      <c r="P51" s="1">
        <v>28.401180267333984</v>
      </c>
      <c r="Q51" s="1">
        <v>30.431079864501953</v>
      </c>
      <c r="R51" s="1">
        <v>399.97750854492188</v>
      </c>
      <c r="S51" s="1">
        <v>388.51593017578125</v>
      </c>
      <c r="T51" s="1">
        <v>-0.16179879009723663</v>
      </c>
      <c r="U51" s="1">
        <v>39.860389709472656</v>
      </c>
      <c r="V51" s="1">
        <v>-0.32457396388053894</v>
      </c>
      <c r="W51" s="1">
        <v>79.961318969726563</v>
      </c>
      <c r="X51" s="1">
        <v>300.51080322265625</v>
      </c>
      <c r="Y51" s="1">
        <v>1999.39697265625</v>
      </c>
      <c r="Z51" s="1">
        <v>0.26063698530197144</v>
      </c>
      <c r="AA51" s="1">
        <v>87.835777282714844</v>
      </c>
      <c r="AB51" s="1">
        <v>-2.5821769237518311</v>
      </c>
      <c r="AC51" s="1">
        <v>1.2465904951095581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1.1048191294950596</v>
      </c>
      <c r="AL51">
        <f>(U51-T51)/(1000-U51)*AK51</f>
        <v>4.6052968739829774E-2</v>
      </c>
      <c r="AM51">
        <f>(P51+273.15)</f>
        <v>301.55118026733396</v>
      </c>
      <c r="AN51">
        <f>(O51+273.15)</f>
        <v>303.62697830200193</v>
      </c>
      <c r="AO51">
        <f>(Y51*AG51+Z51*AH51)*AI51</f>
        <v>319.90350847459922</v>
      </c>
      <c r="AP51">
        <f>((AO51+0.00000010773*(AN51^4-AM51^4))-AL51*44100)/(L51*51.4+0.00000043092*AM51^3)</f>
        <v>-13.842006795962618</v>
      </c>
      <c r="AQ51">
        <f>0.61365*EXP(17.502*J51/(240.97+J51))</f>
        <v>3.8845019026002698</v>
      </c>
      <c r="AR51">
        <f>AQ51*1000/AA51</f>
        <v>44.224597570273893</v>
      </c>
      <c r="AS51">
        <f>(AR51-U51)</f>
        <v>4.3642078608012369</v>
      </c>
      <c r="AT51">
        <f>IF(D51,P51,(O51+P51)/2)</f>
        <v>29.439079284667969</v>
      </c>
      <c r="AU51">
        <f>0.61365*EXP(17.502*AT51/(240.97+AT51))</f>
        <v>4.1250951082952785</v>
      </c>
      <c r="AV51">
        <f>IF(AS51&lt;&gt;0,(1000-(AR51+U51)/2)/AS51*AL51,0)</f>
        <v>10.108773115675721</v>
      </c>
      <c r="AW51">
        <f>U51*AA51/1000</f>
        <v>3.501168312923459</v>
      </c>
      <c r="AX51">
        <f>(AU51-AW51)</f>
        <v>0.6239267953718195</v>
      </c>
      <c r="AY51">
        <f>1/(1.6/F51+1.37/N51)</f>
        <v>10.144665995396444</v>
      </c>
      <c r="AZ51">
        <f>G51*AA51*0.001</f>
        <v>34.016206941098822</v>
      </c>
      <c r="BA51">
        <f>G51/S51</f>
        <v>0.99679443653060484</v>
      </c>
      <c r="BB51">
        <f>(1-AL51*AA51/AQ51/F51)*100</f>
        <v>116.7302475232447</v>
      </c>
      <c r="BC51">
        <f>(S51-E51/(N51/1.35))</f>
        <v>390.34849411255937</v>
      </c>
      <c r="BD51">
        <f>E51*BB51/100/BC51</f>
        <v>-1.5637879299808095E-2</v>
      </c>
    </row>
    <row r="52" spans="1:56" x14ac:dyDescent="0.35">
      <c r="A52" s="1" t="s">
        <v>9</v>
      </c>
      <c r="B52" s="1" t="s">
        <v>483</v>
      </c>
      <c r="K52" s="1">
        <v>2.3065600000000002</v>
      </c>
    </row>
    <row r="53" spans="1:56" x14ac:dyDescent="0.35">
      <c r="A53" s="1" t="s">
        <v>9</v>
      </c>
      <c r="B53" s="1" t="s">
        <v>482</v>
      </c>
      <c r="K53" s="1">
        <v>2.3065600000000002</v>
      </c>
    </row>
    <row r="54" spans="1:56" x14ac:dyDescent="0.35">
      <c r="A54" s="1" t="s">
        <v>9</v>
      </c>
      <c r="B54" s="1" t="s">
        <v>481</v>
      </c>
      <c r="K54" s="1">
        <v>2.3065600000000002</v>
      </c>
    </row>
    <row r="55" spans="1:56" x14ac:dyDescent="0.35">
      <c r="A55" s="1" t="s">
        <v>9</v>
      </c>
      <c r="B55" s="1" t="s">
        <v>480</v>
      </c>
      <c r="K55" s="1">
        <v>2.3065600000000002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D55"/>
  <sheetViews>
    <sheetView topLeftCell="A11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572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571</v>
      </c>
    </row>
    <row r="12" spans="1:56" x14ac:dyDescent="0.35">
      <c r="A12" s="1" t="s">
        <v>9</v>
      </c>
      <c r="B12" s="1" t="s">
        <v>570</v>
      </c>
    </row>
    <row r="13" spans="1:56" x14ac:dyDescent="0.35">
      <c r="A13" s="1" t="s">
        <v>9</v>
      </c>
      <c r="B13" s="1" t="s">
        <v>569</v>
      </c>
    </row>
    <row r="14" spans="1:56" x14ac:dyDescent="0.35">
      <c r="A14" s="1" t="s">
        <v>9</v>
      </c>
      <c r="B14" s="1" t="s">
        <v>568</v>
      </c>
    </row>
    <row r="15" spans="1:56" x14ac:dyDescent="0.35">
      <c r="A15" s="1" t="s">
        <v>9</v>
      </c>
      <c r="B15" s="1" t="s">
        <v>567</v>
      </c>
    </row>
    <row r="16" spans="1:56" x14ac:dyDescent="0.35">
      <c r="A16" s="1" t="s">
        <v>9</v>
      </c>
      <c r="B16" s="1" t="s">
        <v>566</v>
      </c>
    </row>
    <row r="17" spans="1:56" x14ac:dyDescent="0.35">
      <c r="A17" s="1" t="s">
        <v>9</v>
      </c>
      <c r="B17" s="1" t="s">
        <v>565</v>
      </c>
    </row>
    <row r="18" spans="1:56" x14ac:dyDescent="0.35">
      <c r="A18" s="1">
        <v>1</v>
      </c>
      <c r="B18" s="1" t="s">
        <v>564</v>
      </c>
      <c r="C18" s="1">
        <v>220.00000107288361</v>
      </c>
      <c r="D18" s="1">
        <v>0</v>
      </c>
      <c r="E18">
        <f>(R18-S18*(1000-T18)/(1000-U18))*AK18</f>
        <v>-3.613776386640692</v>
      </c>
      <c r="F18">
        <f>IF(AV18&lt;&gt;0,1/(1/AV18-1/N18),0)</f>
        <v>2.0338047720391343</v>
      </c>
      <c r="G18">
        <f>((AY18-AL18/2)*S18-E18)/(AY18+AL18/2)</f>
        <v>381.91658490824324</v>
      </c>
      <c r="H18">
        <f>AL18*1000</f>
        <v>32.054157077075097</v>
      </c>
      <c r="I18">
        <f>(AQ18-AW18)</f>
        <v>2.0268543458517025</v>
      </c>
      <c r="J18">
        <f>(P18+AP18*D18)</f>
        <v>31.538972854614258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30.239107131958008</v>
      </c>
      <c r="P18" s="1">
        <v>31.538972854614258</v>
      </c>
      <c r="Q18" s="1">
        <v>30.228570938110352</v>
      </c>
      <c r="R18" s="1">
        <v>400.0587158203125</v>
      </c>
      <c r="S18" s="1">
        <v>391.95672607421875</v>
      </c>
      <c r="T18" s="1">
        <v>1.746790885925293</v>
      </c>
      <c r="U18" s="1">
        <v>29.896120071411133</v>
      </c>
      <c r="V18" s="1">
        <v>3.5509610176086426</v>
      </c>
      <c r="W18" s="1">
        <v>60.774276733398438</v>
      </c>
      <c r="X18" s="1">
        <v>300.47161865234375</v>
      </c>
      <c r="Y18" s="1">
        <v>7.3970213532447815E-2</v>
      </c>
      <c r="Z18" s="1">
        <v>0.39160963892936707</v>
      </c>
      <c r="AA18" s="1">
        <v>87.80511474609375</v>
      </c>
      <c r="AB18" s="1">
        <v>-2.9988081455230713</v>
      </c>
      <c r="AC18" s="1">
        <v>1.1690092086791992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1.1046750685747928</v>
      </c>
      <c r="AL18">
        <f>(U18-T18)/(1000-U18)*AK18</f>
        <v>3.2054157077075096E-2</v>
      </c>
      <c r="AM18">
        <f>(P18+273.15)</f>
        <v>304.68897285461424</v>
      </c>
      <c r="AN18">
        <f>(O18+273.15)</f>
        <v>303.38910713195799</v>
      </c>
      <c r="AO18">
        <f>(Y18*AG18+Z18*AH18)*AI18</f>
        <v>1.1835233900653552E-2</v>
      </c>
      <c r="AP18">
        <f>((AO18+0.00000010773*(AN18^4-AM18^4))-AL18*44100)/(L18*51.4+0.00000043092*AM18^3)</f>
        <v>-11.697141100153978</v>
      </c>
      <c r="AQ18">
        <f>0.61365*EXP(17.502*J18/(240.97+J18))</f>
        <v>4.6518865991849534</v>
      </c>
      <c r="AR18">
        <f>AQ18*1000/AA18</f>
        <v>52.97967678348607</v>
      </c>
      <c r="AS18">
        <f>(AR18-U18)</f>
        <v>23.083556712074937</v>
      </c>
      <c r="AT18">
        <f>IF(D18,P18,(O18+P18)/2)</f>
        <v>30.889039993286133</v>
      </c>
      <c r="AU18">
        <f>0.61365*EXP(17.502*AT18/(240.97+AT18))</f>
        <v>4.4829148332876825</v>
      </c>
      <c r="AV18">
        <f>IF(AS18&lt;&gt;0,(1000-(AR18+U18)/2)/AS18*AL18,0)</f>
        <v>1.3310730471559071</v>
      </c>
      <c r="AW18">
        <f>U18*AA18/1000</f>
        <v>2.6250322533332509</v>
      </c>
      <c r="AX18">
        <f>(AU18-AW18)</f>
        <v>1.8578825799544316</v>
      </c>
      <c r="AY18">
        <f>1/(1.6/F18+1.37/N18)</f>
        <v>0.8754012321199679</v>
      </c>
      <c r="AZ18">
        <f>G18*AA18*0.001</f>
        <v>33.534229561304556</v>
      </c>
      <c r="BA18">
        <f>G18/S18</f>
        <v>0.97438456722879563</v>
      </c>
      <c r="BB18">
        <f>(1-AL18*AA18/AQ18/F18)*100</f>
        <v>70.251450541657604</v>
      </c>
      <c r="BC18">
        <f>(S18-E18/(N18/1.35))</f>
        <v>393.22313351331036</v>
      </c>
      <c r="BD18">
        <f>E18*BB18/100/BC18</f>
        <v>-6.4562079760270589E-3</v>
      </c>
    </row>
    <row r="19" spans="1:56" x14ac:dyDescent="0.35">
      <c r="A19" s="1" t="s">
        <v>9</v>
      </c>
      <c r="B19" s="1" t="s">
        <v>563</v>
      </c>
      <c r="K19" s="1">
        <v>2.72</v>
      </c>
    </row>
    <row r="20" spans="1:56" x14ac:dyDescent="0.35">
      <c r="A20" s="1" t="s">
        <v>9</v>
      </c>
      <c r="B20" s="1" t="s">
        <v>562</v>
      </c>
      <c r="K20" s="1">
        <v>2.72</v>
      </c>
    </row>
    <row r="21" spans="1:56" x14ac:dyDescent="0.35">
      <c r="A21" s="1">
        <v>2</v>
      </c>
      <c r="B21" s="1" t="s">
        <v>561</v>
      </c>
      <c r="C21" s="1">
        <v>423.00000107288361</v>
      </c>
      <c r="D21" s="1">
        <v>0</v>
      </c>
      <c r="E21">
        <f>(R21-S21*(1000-T21)/(1000-U21))*AK21</f>
        <v>-4.4189366054201384</v>
      </c>
      <c r="F21">
        <f>IF(AV21&lt;&gt;0,1/(1/AV21-1/N21),0)</f>
        <v>1.7210316494487115</v>
      </c>
      <c r="G21">
        <f>((AY21-AL21/2)*S21-E21)/(AY21+AL21/2)</f>
        <v>383.22860490340736</v>
      </c>
      <c r="H21">
        <f>AL21*1000</f>
        <v>30.859569973449332</v>
      </c>
      <c r="I21">
        <f>(AQ21-AW21)</f>
        <v>2.183123241100553</v>
      </c>
      <c r="J21">
        <f>(P21+AP21*D21)</f>
        <v>31.877950668334961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30.143583297729492</v>
      </c>
      <c r="P21" s="1">
        <v>31.877950668334961</v>
      </c>
      <c r="Q21" s="1">
        <v>30.17974853515625</v>
      </c>
      <c r="R21" s="1">
        <v>399.91818237304688</v>
      </c>
      <c r="S21" s="1">
        <v>392.94192504882813</v>
      </c>
      <c r="T21" s="1">
        <v>2.0253441333770752</v>
      </c>
      <c r="U21" s="1">
        <v>29.144548416137695</v>
      </c>
      <c r="V21" s="1">
        <v>4.1398897171020508</v>
      </c>
      <c r="W21" s="1">
        <v>59.572696685791016</v>
      </c>
      <c r="X21" s="1">
        <v>300.49441528320313</v>
      </c>
      <c r="Y21" s="1">
        <v>26.256071090698242</v>
      </c>
      <c r="Z21" s="1">
        <v>0.2527710497379303</v>
      </c>
      <c r="AA21" s="1">
        <v>87.80621337890625</v>
      </c>
      <c r="AB21" s="1">
        <v>-3.1109511852264404</v>
      </c>
      <c r="AC21" s="1">
        <v>1.1667143106460571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1.1047588797176584</v>
      </c>
      <c r="AL21">
        <f>(U21-T21)/(1000-U21)*AK21</f>
        <v>3.0859569973449331E-2</v>
      </c>
      <c r="AM21">
        <f>(P21+273.15)</f>
        <v>305.02795066833494</v>
      </c>
      <c r="AN21">
        <f>(O21+273.15)</f>
        <v>303.29358329772947</v>
      </c>
      <c r="AO21">
        <f>(Y21*AG21+Z21*AH21)*AI21</f>
        <v>4.2009712806126913</v>
      </c>
      <c r="AP21">
        <f>((AO21+0.00000010773*(AN21^4-AM21^4))-AL21*44100)/(L21*51.4+0.00000043092*AM21^3)</f>
        <v>-11.271245652890249</v>
      </c>
      <c r="AQ21">
        <f>0.61365*EXP(17.502*J21/(240.97+J21))</f>
        <v>4.7421956781598036</v>
      </c>
      <c r="AR21">
        <f>AQ21*1000/AA21</f>
        <v>54.007518325565613</v>
      </c>
      <c r="AS21">
        <f>(AR21-U21)</f>
        <v>24.862969909427918</v>
      </c>
      <c r="AT21">
        <f>IF(D21,P21,(O21+P21)/2)</f>
        <v>31.010766983032227</v>
      </c>
      <c r="AU21">
        <f>0.61365*EXP(17.502*AT21/(240.97+AT21))</f>
        <v>4.5141486177702825</v>
      </c>
      <c r="AV21">
        <f>IF(AS21&lt;&gt;0,(1000-(AR21+U21)/2)/AS21*AL21,0)</f>
        <v>1.1895824018677588</v>
      </c>
      <c r="AW21">
        <f>U21*AA21/1000</f>
        <v>2.5590724370592506</v>
      </c>
      <c r="AX21">
        <f>(AU21-AW21)</f>
        <v>1.955076180711032</v>
      </c>
      <c r="AY21">
        <f>1/(1.6/F21+1.37/N21)</f>
        <v>0.77802519340801679</v>
      </c>
      <c r="AZ21">
        <f>G21*AA21*0.001</f>
        <v>33.649852655049145</v>
      </c>
      <c r="BA21">
        <f>G21/S21</f>
        <v>0.97528051977601071</v>
      </c>
      <c r="BB21">
        <f>(1-AL21*AA21/AQ21/F21)*100</f>
        <v>66.799334339520726</v>
      </c>
      <c r="BC21">
        <f>(S21-E21/(N21/1.35))</f>
        <v>394.49049186404835</v>
      </c>
      <c r="BD21">
        <f>E21*BB21/100/BC21</f>
        <v>-7.482614405630186E-3</v>
      </c>
    </row>
    <row r="22" spans="1:56" x14ac:dyDescent="0.35">
      <c r="A22" s="1" t="s">
        <v>9</v>
      </c>
      <c r="B22" s="1" t="s">
        <v>560</v>
      </c>
      <c r="K22" s="1">
        <v>2.72</v>
      </c>
    </row>
    <row r="23" spans="1:56" x14ac:dyDescent="0.35">
      <c r="A23" s="1" t="s">
        <v>9</v>
      </c>
      <c r="B23" s="1" t="s">
        <v>559</v>
      </c>
      <c r="K23" s="1">
        <v>2.72</v>
      </c>
    </row>
    <row r="24" spans="1:56" x14ac:dyDescent="0.35">
      <c r="A24" s="1">
        <v>3</v>
      </c>
      <c r="B24" s="1" t="s">
        <v>558</v>
      </c>
      <c r="C24" s="1">
        <v>626.00000107288361</v>
      </c>
      <c r="D24" s="1">
        <v>0</v>
      </c>
      <c r="E24">
        <f>(R24-S24*(1000-T24)/(1000-U24))*AK24</f>
        <v>-4.7985215620439119</v>
      </c>
      <c r="F24">
        <f>IF(AV24&lt;&gt;0,1/(1/AV24-1/N24),0)</f>
        <v>1.6366593370328419</v>
      </c>
      <c r="G24">
        <f>((AY24-AL24/2)*S24-E24)/(AY24+AL24/2)</f>
        <v>384.90208235179517</v>
      </c>
      <c r="H24">
        <f>AL24*1000</f>
        <v>29.525648300659835</v>
      </c>
      <c r="I24">
        <f>(AQ24-AW24)</f>
        <v>2.16537242199405</v>
      </c>
      <c r="J24">
        <f>(P24+AP24*D24)</f>
        <v>31.534332275390625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30.025928497314453</v>
      </c>
      <c r="P24" s="1">
        <v>31.534332275390625</v>
      </c>
      <c r="Q24" s="1">
        <v>30.083196640014648</v>
      </c>
      <c r="R24" s="1">
        <v>400.01409912109375</v>
      </c>
      <c r="S24" s="1">
        <v>393.831787109375</v>
      </c>
      <c r="T24" s="1">
        <v>2.3326878547668457</v>
      </c>
      <c r="U24" s="1">
        <v>28.303447723388672</v>
      </c>
      <c r="V24" s="1">
        <v>4.8005595207214355</v>
      </c>
      <c r="W24" s="1">
        <v>58.247138977050781</v>
      </c>
      <c r="X24" s="1">
        <v>300.47915649414063</v>
      </c>
      <c r="Y24" s="1">
        <v>51.308933258056641</v>
      </c>
      <c r="Z24" s="1">
        <v>0.18598106503486633</v>
      </c>
      <c r="AA24" s="1">
        <v>87.808677673339844</v>
      </c>
      <c r="AB24" s="1">
        <v>-3.1451399326324463</v>
      </c>
      <c r="AC24" s="1">
        <v>1.1590217351913452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1.1047027812284578</v>
      </c>
      <c r="AL24">
        <f>(U24-T24)/(1000-U24)*AK24</f>
        <v>2.9525648300659835E-2</v>
      </c>
      <c r="AM24">
        <f>(P24+273.15)</f>
        <v>304.6843322753906</v>
      </c>
      <c r="AN24">
        <f>(O24+273.15)</f>
        <v>303.17592849731443</v>
      </c>
      <c r="AO24">
        <f>(Y24*AG24+Z24*AH24)*AI24</f>
        <v>8.2094291377940181</v>
      </c>
      <c r="AP24">
        <f>((AO24+0.00000010773*(AN24^4-AM24^4))-AL24*44100)/(L24*51.4+0.00000043092*AM24^3)</f>
        <v>-10.738068727927656</v>
      </c>
      <c r="AQ24">
        <f>0.61365*EXP(17.502*J24/(240.97+J24))</f>
        <v>4.6506607401813103</v>
      </c>
      <c r="AR24">
        <f>AQ24*1000/AA24</f>
        <v>52.963566510845283</v>
      </c>
      <c r="AS24">
        <f>(AR24-U24)</f>
        <v>24.660118787456611</v>
      </c>
      <c r="AT24">
        <f>IF(D24,P24,(O24+P24)/2)</f>
        <v>30.780130386352539</v>
      </c>
      <c r="AU24">
        <f>0.61365*EXP(17.502*AT24/(240.97+AT24))</f>
        <v>4.4551295760911485</v>
      </c>
      <c r="AV24">
        <f>IF(AS24&lt;&gt;0,(1000-(AR24+U24)/2)/AS24*AL24,0)</f>
        <v>1.1486529284159606</v>
      </c>
      <c r="AW24">
        <f>U24*AA24/1000</f>
        <v>2.4852883181872603</v>
      </c>
      <c r="AX24">
        <f>(AU24-AW24)</f>
        <v>1.9698412579038882</v>
      </c>
      <c r="AY24">
        <f>1/(1.6/F24+1.37/N24)</f>
        <v>0.7500572297233028</v>
      </c>
      <c r="AZ24">
        <f>G24*AA24*0.001</f>
        <v>33.797742885026089</v>
      </c>
      <c r="BA24">
        <f>G24/S24</f>
        <v>0.97732609441426355</v>
      </c>
      <c r="BB24">
        <f>(1-AL24*AA24/AQ24/F24)*100</f>
        <v>65.938487610451219</v>
      </c>
      <c r="BC24">
        <f>(S24-E24/(N24/1.35))</f>
        <v>395.51337521905401</v>
      </c>
      <c r="BD24">
        <f>E24*BB24/100/BC24</f>
        <v>-7.9999128826445942E-3</v>
      </c>
    </row>
    <row r="25" spans="1:56" x14ac:dyDescent="0.35">
      <c r="A25" s="1" t="s">
        <v>9</v>
      </c>
      <c r="B25" s="1" t="s">
        <v>557</v>
      </c>
      <c r="K25" s="1">
        <v>2.72</v>
      </c>
    </row>
    <row r="26" spans="1:56" x14ac:dyDescent="0.35">
      <c r="A26" s="1" t="s">
        <v>9</v>
      </c>
      <c r="B26" s="1" t="s">
        <v>556</v>
      </c>
      <c r="K26" s="1">
        <v>2.72</v>
      </c>
    </row>
    <row r="27" spans="1:56" x14ac:dyDescent="0.35">
      <c r="A27" s="1">
        <v>4</v>
      </c>
      <c r="B27" s="1" t="s">
        <v>555</v>
      </c>
      <c r="C27" s="1">
        <v>829.00000107288361</v>
      </c>
      <c r="D27" s="1">
        <v>0</v>
      </c>
      <c r="E27">
        <f>(R27-S27*(1000-T27)/(1000-U27))*AK27</f>
        <v>-3.9752995352653673</v>
      </c>
      <c r="F27">
        <f>IF(AV27&lt;&gt;0,1/(1/AV27-1/N27),0)</f>
        <v>1.6312379544890592</v>
      </c>
      <c r="G27">
        <f>((AY27-AL27/2)*S27-E27)/(AY27+AL27/2)</f>
        <v>384.38840831780118</v>
      </c>
      <c r="H27">
        <f>AL27*1000</f>
        <v>28.03669195080489</v>
      </c>
      <c r="I27">
        <f>(AQ27-AW27)</f>
        <v>2.0642929927548623</v>
      </c>
      <c r="J27">
        <f>(P27+AP27*D27)</f>
        <v>30.833415985107422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29.933422088623047</v>
      </c>
      <c r="P27" s="1">
        <v>30.833415985107422</v>
      </c>
      <c r="Q27" s="1">
        <v>29.993370056152344</v>
      </c>
      <c r="R27" s="1">
        <v>400.044921875</v>
      </c>
      <c r="S27" s="1">
        <v>393.65228271484375</v>
      </c>
      <c r="T27" s="1">
        <v>2.6945922374725342</v>
      </c>
      <c r="U27" s="1">
        <v>27.381027221679688</v>
      </c>
      <c r="V27" s="1">
        <v>5.5751690864562988</v>
      </c>
      <c r="W27" s="1">
        <v>56.651927947998047</v>
      </c>
      <c r="X27" s="1">
        <v>300.45541381835938</v>
      </c>
      <c r="Y27" s="1">
        <v>100.21099853515625</v>
      </c>
      <c r="Z27" s="1">
        <v>8.6440302431583405E-2</v>
      </c>
      <c r="AA27" s="1">
        <v>87.813072204589844</v>
      </c>
      <c r="AB27" s="1">
        <v>-3.1731290817260742</v>
      </c>
      <c r="AC27" s="1">
        <v>1.1516960859298706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1.1046154919792621</v>
      </c>
      <c r="AL27">
        <f>(U27-T27)/(1000-U27)*AK27</f>
        <v>2.8036691950804889E-2</v>
      </c>
      <c r="AM27">
        <f>(P27+273.15)</f>
        <v>303.9834159851074</v>
      </c>
      <c r="AN27">
        <f>(O27+273.15)</f>
        <v>303.08342208862302</v>
      </c>
      <c r="AO27">
        <f>(Y27*AG27+Z27*AH27)*AI27</f>
        <v>16.033759407242542</v>
      </c>
      <c r="AP27">
        <f>((AO27+0.00000010773*(AN27^4-AM27^4))-AL27*44100)/(L27*51.4+0.00000043092*AM27^3)</f>
        <v>-10.083005377968384</v>
      </c>
      <c r="AQ27">
        <f>0.61365*EXP(17.502*J27/(240.97+J27))</f>
        <v>4.4687051132080606</v>
      </c>
      <c r="AR27">
        <f>AQ27*1000/AA27</f>
        <v>50.888836946698795</v>
      </c>
      <c r="AS27">
        <f>(AR27-U27)</f>
        <v>23.507809725019108</v>
      </c>
      <c r="AT27">
        <f>IF(D27,P27,(O27+P27)/2)</f>
        <v>30.383419036865234</v>
      </c>
      <c r="AU27">
        <f>0.61365*EXP(17.502*AT27/(240.97+AT27))</f>
        <v>4.3551841394055364</v>
      </c>
      <c r="AV27">
        <f>IF(AS27&lt;&gt;0,(1000-(AR27+U27)/2)/AS27*AL27,0)</f>
        <v>1.1459799203144565</v>
      </c>
      <c r="AW27">
        <f>U27*AA27/1000</f>
        <v>2.4044121204531983</v>
      </c>
      <c r="AX27">
        <f>(AU27-AW27)</f>
        <v>1.9507720189523381</v>
      </c>
      <c r="AY27">
        <f>1/(1.6/F27+1.37/N27)</f>
        <v>0.74823381206293682</v>
      </c>
      <c r="AZ27">
        <f>G27*AA27*0.001</f>
        <v>33.754327054218443</v>
      </c>
      <c r="BA27">
        <f>G27/S27</f>
        <v>0.97646685970381331</v>
      </c>
      <c r="BB27">
        <f>(1-AL27*AA27/AQ27/F27)*100</f>
        <v>66.22565565582515</v>
      </c>
      <c r="BC27">
        <f>(S27-E27/(N27/1.35))</f>
        <v>395.04538189017961</v>
      </c>
      <c r="BD27">
        <f>E27*BB27/100/BC27</f>
        <v>-6.6642170803665451E-3</v>
      </c>
    </row>
    <row r="28" spans="1:56" x14ac:dyDescent="0.35">
      <c r="A28" s="1" t="s">
        <v>9</v>
      </c>
      <c r="B28" s="1" t="s">
        <v>554</v>
      </c>
      <c r="K28" s="1">
        <v>2.72</v>
      </c>
    </row>
    <row r="29" spans="1:56" x14ac:dyDescent="0.35">
      <c r="A29" s="1" t="s">
        <v>9</v>
      </c>
      <c r="B29" s="1" t="s">
        <v>553</v>
      </c>
      <c r="K29" s="1">
        <v>2.72</v>
      </c>
    </row>
    <row r="30" spans="1:56" x14ac:dyDescent="0.35">
      <c r="A30" s="1">
        <v>5</v>
      </c>
      <c r="B30" s="1" t="s">
        <v>552</v>
      </c>
      <c r="C30" s="1">
        <v>1032.0000010728836</v>
      </c>
      <c r="D30" s="1">
        <v>0</v>
      </c>
      <c r="E30">
        <f>(R30-S30*(1000-T30)/(1000-U30))*AK30</f>
        <v>-2.9766292605687146</v>
      </c>
      <c r="F30">
        <f>IF(AV30&lt;&gt;0,1/(1/AV30-1/N30),0)</f>
        <v>1.4974973518075883</v>
      </c>
      <c r="G30">
        <f>((AY30-AL30/2)*S30-E30)/(AY30+AL30/2)</f>
        <v>382.56326999389529</v>
      </c>
      <c r="H30">
        <f>AL30*1000</f>
        <v>26.832214524422131</v>
      </c>
      <c r="I30">
        <f>(AQ30-AW30)</f>
        <v>2.1004137518080643</v>
      </c>
      <c r="J30">
        <f>(P30+AP30*D30)</f>
        <v>30.766889572143555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29.860620498657227</v>
      </c>
      <c r="P30" s="1">
        <v>30.766889572143555</v>
      </c>
      <c r="Q30" s="1">
        <v>29.918502807617188</v>
      </c>
      <c r="R30" s="1">
        <v>399.99942016601563</v>
      </c>
      <c r="S30" s="1">
        <v>393.14468383789063</v>
      </c>
      <c r="T30" s="1">
        <v>3.1378798484802246</v>
      </c>
      <c r="U30" s="1">
        <v>26.776987075805664</v>
      </c>
      <c r="V30" s="1">
        <v>6.5195074081420898</v>
      </c>
      <c r="W30" s="1">
        <v>55.633987426757813</v>
      </c>
      <c r="X30" s="1">
        <v>300.473876953125</v>
      </c>
      <c r="Y30" s="1">
        <v>150.91241455078125</v>
      </c>
      <c r="Z30" s="1">
        <v>3.2743155956268311E-2</v>
      </c>
      <c r="AA30" s="1">
        <v>87.812271118164063</v>
      </c>
      <c r="AB30" s="1">
        <v>-3.1847958564758301</v>
      </c>
      <c r="AC30" s="1">
        <v>1.1489530801773071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1.1046833711511945</v>
      </c>
      <c r="AL30">
        <f>(U30-T30)/(1000-U30)*AK30</f>
        <v>2.6832214524422131E-2</v>
      </c>
      <c r="AM30">
        <f>(P30+273.15)</f>
        <v>303.91688957214353</v>
      </c>
      <c r="AN30">
        <f>(O30+273.15)</f>
        <v>303.0106204986572</v>
      </c>
      <c r="AO30">
        <f>(Y30*AG30+Z30*AH30)*AI30</f>
        <v>24.145985788420148</v>
      </c>
      <c r="AP30">
        <f>((AO30+0.00000010773*(AN30^4-AM30^4))-AL30*44100)/(L30*51.4+0.00000043092*AM30^3)</f>
        <v>-9.5827537706073844</v>
      </c>
      <c r="AQ30">
        <f>0.61365*EXP(17.502*J30/(240.97+J30))</f>
        <v>4.4517618006362865</v>
      </c>
      <c r="AR30">
        <f>AQ30*1000/AA30</f>
        <v>50.69635193292973</v>
      </c>
      <c r="AS30">
        <f>(AR30-U30)</f>
        <v>23.919364857124066</v>
      </c>
      <c r="AT30">
        <f>IF(D30,P30,(O30+P30)/2)</f>
        <v>30.313755035400391</v>
      </c>
      <c r="AU30">
        <f>0.61365*EXP(17.502*AT30/(240.97+AT30))</f>
        <v>4.3378365103712229</v>
      </c>
      <c r="AV30">
        <f>IF(AS30&lt;&gt;0,(1000-(AR30+U30)/2)/AS30*AL30,0)</f>
        <v>1.078323945990449</v>
      </c>
      <c r="AW30">
        <f>U30*AA30/1000</f>
        <v>2.3513480488282221</v>
      </c>
      <c r="AX30">
        <f>(AU30-AW30)</f>
        <v>1.9864884615430007</v>
      </c>
      <c r="AY30">
        <f>1/(1.6/F30+1.37/N30)</f>
        <v>0.70220784875599029</v>
      </c>
      <c r="AZ30">
        <f>G30*AA30*0.001</f>
        <v>33.593749584555333</v>
      </c>
      <c r="BA30">
        <f>G30/S30</f>
        <v>0.97308519158723139</v>
      </c>
      <c r="BB30">
        <f>(1-AL30*AA30/AQ30/F30)*100</f>
        <v>64.65615894741444</v>
      </c>
      <c r="BC30">
        <f>(S30-E30/(N30/1.35))</f>
        <v>394.18781020645548</v>
      </c>
      <c r="BD30">
        <f>E30*BB30/100/BC30</f>
        <v>-4.8823786432679421E-3</v>
      </c>
    </row>
    <row r="31" spans="1:56" x14ac:dyDescent="0.35">
      <c r="A31" s="1" t="s">
        <v>9</v>
      </c>
      <c r="B31" s="1" t="s">
        <v>551</v>
      </c>
      <c r="K31" s="1">
        <v>2.72</v>
      </c>
    </row>
    <row r="32" spans="1:56" x14ac:dyDescent="0.35">
      <c r="A32" s="1" t="s">
        <v>9</v>
      </c>
      <c r="B32" s="1" t="s">
        <v>550</v>
      </c>
      <c r="K32" s="1">
        <v>2.72</v>
      </c>
    </row>
    <row r="33" spans="1:56" x14ac:dyDescent="0.35">
      <c r="A33" s="1">
        <v>6</v>
      </c>
      <c r="B33" s="1" t="s">
        <v>549</v>
      </c>
      <c r="C33" s="1">
        <v>1235.0000010728836</v>
      </c>
      <c r="D33" s="1">
        <v>0</v>
      </c>
      <c r="E33">
        <f>(R33-S33*(1000-T33)/(1000-U33))*AK33</f>
        <v>-2.4308072305781119</v>
      </c>
      <c r="F33">
        <f>IF(AV33&lt;&gt;0,1/(1/AV33-1/N33),0)</f>
        <v>1.5177022919840246</v>
      </c>
      <c r="G33">
        <f>((AY33-AL33/2)*S33-E33)/(AY33+AL33/2)</f>
        <v>382.1580579405213</v>
      </c>
      <c r="H33">
        <f>AL33*1000</f>
        <v>26.007516671322474</v>
      </c>
      <c r="I33">
        <f>(AQ33-AW33)</f>
        <v>2.0176784455094809</v>
      </c>
      <c r="J33">
        <f>(P33+AP33*D33)</f>
        <v>30.383661270141602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29.8173828125</v>
      </c>
      <c r="P33" s="1">
        <v>30.383661270141602</v>
      </c>
      <c r="Q33" s="1">
        <v>29.866823196411133</v>
      </c>
      <c r="R33" s="1">
        <v>399.9913330078125</v>
      </c>
      <c r="S33" s="1">
        <v>392.94119262695313</v>
      </c>
      <c r="T33" s="1">
        <v>3.7048318386077881</v>
      </c>
      <c r="U33" s="1">
        <v>26.619775772094727</v>
      </c>
      <c r="V33" s="1">
        <v>7.7166910171508789</v>
      </c>
      <c r="W33" s="1">
        <v>55.445590972900391</v>
      </c>
      <c r="X33" s="1">
        <v>300.49102783203125</v>
      </c>
      <c r="Y33" s="1">
        <v>300.55377197265625</v>
      </c>
      <c r="Z33" s="1">
        <v>7.8582942485809326E-2</v>
      </c>
      <c r="AA33" s="1">
        <v>87.813140869140625</v>
      </c>
      <c r="AB33" s="1">
        <v>-3.1364803314208984</v>
      </c>
      <c r="AC33" s="1">
        <v>1.156455397605896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1.1047464258530557</v>
      </c>
      <c r="AL33">
        <f>(U33-T33)/(1000-U33)*AK33</f>
        <v>2.6007516671322475E-2</v>
      </c>
      <c r="AM33">
        <f>(P33+273.15)</f>
        <v>303.53366127014158</v>
      </c>
      <c r="AN33">
        <f>(O33+273.15)</f>
        <v>302.96738281249998</v>
      </c>
      <c r="AO33">
        <f>(Y33*AG33+Z33*AH33)*AI33</f>
        <v>48.088602440760951</v>
      </c>
      <c r="AP33">
        <f>((AO33+0.00000010773*(AN33^4-AM33^4))-AL33*44100)/(L33*51.4+0.00000043092*AM33^3)</f>
        <v>-9.0585462084765069</v>
      </c>
      <c r="AQ33">
        <f>0.61365*EXP(17.502*J33/(240.97+J33))</f>
        <v>4.3552445652893716</v>
      </c>
      <c r="AR33">
        <f>AQ33*1000/AA33</f>
        <v>49.596729170404792</v>
      </c>
      <c r="AS33">
        <f>(AR33-U33)</f>
        <v>22.976953398310066</v>
      </c>
      <c r="AT33">
        <f>IF(D33,P33,(O33+P33)/2)</f>
        <v>30.100522041320801</v>
      </c>
      <c r="AU33">
        <f>0.61365*EXP(17.502*AT33/(240.97+AT33))</f>
        <v>4.2851111781229232</v>
      </c>
      <c r="AV33">
        <f>IF(AS33&lt;&gt;0,(1000-(AR33+U33)/2)/AS33*AL33,0)</f>
        <v>1.0887612132991233</v>
      </c>
      <c r="AW33">
        <f>U33*AA33/1000</f>
        <v>2.3375661197798907</v>
      </c>
      <c r="AX33">
        <f>(AU33-AW33)</f>
        <v>1.9475450583430325</v>
      </c>
      <c r="AY33">
        <f>1/(1.6/F33+1.37/N33)</f>
        <v>0.70929245830317611</v>
      </c>
      <c r="AZ33">
        <f>G33*AA33*0.001</f>
        <v>33.558499376208204</v>
      </c>
      <c r="BA33">
        <f>G33/S33</f>
        <v>0.97255789189638608</v>
      </c>
      <c r="BB33">
        <f>(1-AL33*AA33/AQ33/F33)*100</f>
        <v>65.449108384512073</v>
      </c>
      <c r="BC33">
        <f>(S33-E33/(N33/1.35))</f>
        <v>393.7930417815333</v>
      </c>
      <c r="BD33">
        <f>E33*BB33/100/BC33</f>
        <v>-4.0400451256379488E-3</v>
      </c>
    </row>
    <row r="34" spans="1:56" x14ac:dyDescent="0.35">
      <c r="A34" s="1" t="s">
        <v>9</v>
      </c>
      <c r="B34" s="1" t="s">
        <v>548</v>
      </c>
      <c r="K34" s="1">
        <v>2.72</v>
      </c>
    </row>
    <row r="35" spans="1:56" x14ac:dyDescent="0.35">
      <c r="A35" s="1" t="s">
        <v>9</v>
      </c>
      <c r="B35" s="1" t="s">
        <v>547</v>
      </c>
      <c r="K35" s="1">
        <v>2.72</v>
      </c>
    </row>
    <row r="36" spans="1:56" x14ac:dyDescent="0.35">
      <c r="A36" s="1">
        <v>7</v>
      </c>
      <c r="B36" s="1" t="s">
        <v>546</v>
      </c>
      <c r="C36" s="1">
        <v>1437.0000010728836</v>
      </c>
      <c r="D36" s="1">
        <v>0</v>
      </c>
      <c r="E36">
        <f>(R36-S36*(1000-T36)/(1000-U36))*AK36</f>
        <v>-1.834730438495612</v>
      </c>
      <c r="F36">
        <f>IF(AV36&lt;&gt;0,1/(1/AV36-1/N36),0)</f>
        <v>1.4599774757030295</v>
      </c>
      <c r="G36">
        <f>((AY36-AL36/2)*S36-E36)/(AY36+AL36/2)</f>
        <v>381.1845485279257</v>
      </c>
      <c r="H36">
        <f>AL36*1000</f>
        <v>25.402194488245517</v>
      </c>
      <c r="I36">
        <f>(AQ36-AW36)</f>
        <v>2.0261991479024481</v>
      </c>
      <c r="J36">
        <f>(P36+AP36*D36)</f>
        <v>30.463344573974609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29.799674987792969</v>
      </c>
      <c r="P36" s="1">
        <v>30.463344573974609</v>
      </c>
      <c r="Q36" s="1">
        <v>29.836271286010742</v>
      </c>
      <c r="R36" s="1">
        <v>400.16152954101563</v>
      </c>
      <c r="S36" s="1">
        <v>392.79046630859375</v>
      </c>
      <c r="T36" s="1">
        <v>4.3710436820983887</v>
      </c>
      <c r="U36" s="1">
        <v>26.750051498413086</v>
      </c>
      <c r="V36" s="1">
        <v>9.113433837890625</v>
      </c>
      <c r="W36" s="1">
        <v>55.772682189941406</v>
      </c>
      <c r="X36" s="1">
        <v>300.48562622070313</v>
      </c>
      <c r="Y36" s="1">
        <v>500.93612670898438</v>
      </c>
      <c r="Z36" s="1">
        <v>1.8336070701479912E-2</v>
      </c>
      <c r="AA36" s="1">
        <v>87.811508178710938</v>
      </c>
      <c r="AB36" s="1">
        <v>-3.0467326641082764</v>
      </c>
      <c r="AC36" s="1">
        <v>1.1572588682174683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1.104726566987879</v>
      </c>
      <c r="AL36">
        <f>(U36-T36)/(1000-U36)*AK36</f>
        <v>2.5402194488245516E-2</v>
      </c>
      <c r="AM36">
        <f>(P36+273.15)</f>
        <v>303.61334457397459</v>
      </c>
      <c r="AN36">
        <f>(O36+273.15)</f>
        <v>302.94967498779295</v>
      </c>
      <c r="AO36">
        <f>(Y36*AG36+Z36*AH36)*AI36</f>
        <v>80.149778481950307</v>
      </c>
      <c r="AP36">
        <f>((AO36+0.00000010773*(AN36^4-AM36^4))-AL36*44100)/(L36*51.4+0.00000043092*AM36^3)</f>
        <v>-8.5861017165920828</v>
      </c>
      <c r="AQ36">
        <f>0.61365*EXP(17.502*J36/(240.97+J36))</f>
        <v>4.3751615138362876</v>
      </c>
      <c r="AR36">
        <f>AQ36*1000/AA36</f>
        <v>49.824466115900329</v>
      </c>
      <c r="AS36">
        <f>(AR36-U36)</f>
        <v>23.074414617487243</v>
      </c>
      <c r="AT36">
        <f>IF(D36,P36,(O36+P36)/2)</f>
        <v>30.131509780883789</v>
      </c>
      <c r="AU36">
        <f>0.61365*EXP(17.502*AT36/(240.97+AT36))</f>
        <v>4.292738545227448</v>
      </c>
      <c r="AV36">
        <f>IF(AS36&lt;&gt;0,(1000-(AR36+U36)/2)/AS36*AL36,0)</f>
        <v>1.0587316947616097</v>
      </c>
      <c r="AW36">
        <f>U36*AA36/1000</f>
        <v>2.3489623659338394</v>
      </c>
      <c r="AX36">
        <f>(AU36-AW36)</f>
        <v>1.9437761792936086</v>
      </c>
      <c r="AY36">
        <f>1/(1.6/F36+1.37/N36)</f>
        <v>0.68892453320517022</v>
      </c>
      <c r="AZ36">
        <f>G36*AA36*0.001</f>
        <v>33.472390100658188</v>
      </c>
      <c r="BA36">
        <f>G36/S36</f>
        <v>0.97045264899186756</v>
      </c>
      <c r="BB36">
        <f>(1-AL36*AA36/AQ36/F36)*100</f>
        <v>65.079341275921834</v>
      </c>
      <c r="BC36">
        <f>(S36-E36/(N36/1.35))</f>
        <v>393.43342703096391</v>
      </c>
      <c r="BD36">
        <f>E36*BB36/100/BC36</f>
        <v>-3.0348984136210782E-3</v>
      </c>
    </row>
    <row r="37" spans="1:56" x14ac:dyDescent="0.35">
      <c r="A37" s="1" t="s">
        <v>9</v>
      </c>
      <c r="B37" s="1" t="s">
        <v>545</v>
      </c>
      <c r="K37" s="1">
        <v>2.72</v>
      </c>
    </row>
    <row r="38" spans="1:56" x14ac:dyDescent="0.35">
      <c r="A38" s="1" t="s">
        <v>9</v>
      </c>
      <c r="B38" s="1" t="s">
        <v>544</v>
      </c>
      <c r="K38" s="1">
        <v>2.72</v>
      </c>
    </row>
    <row r="39" spans="1:56" x14ac:dyDescent="0.35">
      <c r="A39" s="1">
        <v>8</v>
      </c>
      <c r="B39" s="1" t="s">
        <v>543</v>
      </c>
      <c r="C39" s="1">
        <v>1640.0000010728836</v>
      </c>
      <c r="D39" s="1">
        <v>0</v>
      </c>
      <c r="E39">
        <f>(R39-S39*(1000-T39)/(1000-U39))*AK39</f>
        <v>0.11860139025790711</v>
      </c>
      <c r="F39">
        <f>IF(AV39&lt;&gt;0,1/(1/AV39-1/N39),0)</f>
        <v>1.4919064368195598</v>
      </c>
      <c r="G39">
        <f>((AY39-AL39/2)*S39-E39)/(AY39+AL39/2)</f>
        <v>376.84341325436179</v>
      </c>
      <c r="H39">
        <f>AL39*1000</f>
        <v>24.997118385575657</v>
      </c>
      <c r="I39">
        <f>(AQ39-AW39)</f>
        <v>1.9626928088651336</v>
      </c>
      <c r="J39">
        <f>(P39+AP39*D39)</f>
        <v>30.371091842651367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29.825899124145508</v>
      </c>
      <c r="P39" s="1">
        <v>30.371091842651367</v>
      </c>
      <c r="Q39" s="1">
        <v>29.840158462524414</v>
      </c>
      <c r="R39" s="1">
        <v>399.68798828125</v>
      </c>
      <c r="S39" s="1">
        <v>390.712890625</v>
      </c>
      <c r="T39" s="1">
        <v>5.1334986686706543</v>
      </c>
      <c r="U39" s="1">
        <v>27.211402893066406</v>
      </c>
      <c r="V39" s="1">
        <v>10.686732292175293</v>
      </c>
      <c r="W39" s="1">
        <v>56.647716522216797</v>
      </c>
      <c r="X39" s="1">
        <v>299.5845947265625</v>
      </c>
      <c r="Y39" s="1">
        <v>750.95941162109375</v>
      </c>
      <c r="Z39" s="1">
        <v>4.976939782500267E-2</v>
      </c>
      <c r="AA39" s="1">
        <v>87.809410095214844</v>
      </c>
      <c r="AB39" s="1">
        <v>-3.1089777946472168</v>
      </c>
      <c r="AC39" s="1">
        <v>1.1684989929199219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1.1014139512005972</v>
      </c>
      <c r="AL39">
        <f>(U39-T39)/(1000-U39)*AK39</f>
        <v>2.4997118385575657E-2</v>
      </c>
      <c r="AM39">
        <f>(P39+273.15)</f>
        <v>303.52109184265134</v>
      </c>
      <c r="AN39">
        <f>(O39+273.15)</f>
        <v>302.97589912414549</v>
      </c>
      <c r="AO39">
        <f>(Y39*AG39+Z39*AH39)*AI39</f>
        <v>120.15350317373486</v>
      </c>
      <c r="AP39">
        <f>((AO39+0.00000010773*(AN39^4-AM39^4))-AL39*44100)/(L39*51.4+0.00000043092*AM39^3)</f>
        <v>-8.1010753022286082</v>
      </c>
      <c r="AQ39">
        <f>0.61365*EXP(17.502*J39/(240.97+J39))</f>
        <v>4.3521100447685175</v>
      </c>
      <c r="AR39">
        <f>AQ39*1000/AA39</f>
        <v>49.563139531963273</v>
      </c>
      <c r="AS39">
        <f>(AR39-U39)</f>
        <v>22.351736638896867</v>
      </c>
      <c r="AT39">
        <f>IF(D39,P39,(O39+P39)/2)</f>
        <v>30.098495483398438</v>
      </c>
      <c r="AU39">
        <f>0.61365*EXP(17.502*AT39/(240.97+AT39))</f>
        <v>4.2846127699249799</v>
      </c>
      <c r="AV39">
        <f>IF(AS39&lt;&gt;0,(1000-(AR39+U39)/2)/AS39*AL39,0)</f>
        <v>1.0754219061773787</v>
      </c>
      <c r="AW39">
        <f>U39*AA39/1000</f>
        <v>2.3894172359033838</v>
      </c>
      <c r="AX39">
        <f>(AU39-AW39)</f>
        <v>1.895195534021596</v>
      </c>
      <c r="AY39">
        <f>1/(1.6/F39+1.37/N39)</f>
        <v>0.70023902332843602</v>
      </c>
      <c r="AZ39">
        <f>G39*AA39*0.001</f>
        <v>33.090397816132779</v>
      </c>
      <c r="BA39">
        <f>G39/S39</f>
        <v>0.96450212495305176</v>
      </c>
      <c r="BB39">
        <f>(1-AL39*AA39/AQ39/F39)*100</f>
        <v>66.194329764360063</v>
      </c>
      <c r="BC39">
        <f>(S39-E39/(N39/1.35))</f>
        <v>390.67132809681908</v>
      </c>
      <c r="BD39">
        <f>E39*BB39/100/BC39</f>
        <v>2.0095509889320149E-4</v>
      </c>
    </row>
    <row r="40" spans="1:56" x14ac:dyDescent="0.35">
      <c r="A40" s="1" t="s">
        <v>9</v>
      </c>
      <c r="B40" s="1" t="s">
        <v>542</v>
      </c>
      <c r="K40" s="1">
        <v>2.72</v>
      </c>
    </row>
    <row r="41" spans="1:56" x14ac:dyDescent="0.35">
      <c r="A41" s="1" t="s">
        <v>9</v>
      </c>
      <c r="B41" s="1" t="s">
        <v>541</v>
      </c>
      <c r="K41" s="1">
        <v>2.72</v>
      </c>
    </row>
    <row r="42" spans="1:56" x14ac:dyDescent="0.35">
      <c r="A42" s="1">
        <v>9</v>
      </c>
      <c r="B42" s="1" t="s">
        <v>540</v>
      </c>
      <c r="C42" s="1">
        <v>1843.0000010728836</v>
      </c>
      <c r="D42" s="1">
        <v>0</v>
      </c>
      <c r="E42">
        <f>(R42-S42*(1000-T42)/(1000-U42))*AK42</f>
        <v>-1.486264260349039</v>
      </c>
      <c r="F42">
        <f>IF(AV42&lt;&gt;0,1/(1/AV42-1/N42),0)</f>
        <v>1.5164439463184018</v>
      </c>
      <c r="G42">
        <f>((AY42-AL42/2)*S42-E42)/(AY42+AL42/2)</f>
        <v>380.87744277372985</v>
      </c>
      <c r="H42">
        <f>AL42*1000</f>
        <v>24.955226893797107</v>
      </c>
      <c r="I42">
        <f>(AQ42-AW42)</f>
        <v>1.9355206527033464</v>
      </c>
      <c r="J42">
        <f>(P42+AP42*D42)</f>
        <v>30.499519348144531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29.878128051757813</v>
      </c>
      <c r="P42" s="1">
        <v>30.499519348144531</v>
      </c>
      <c r="Q42" s="1">
        <v>29.880100250244141</v>
      </c>
      <c r="R42" s="1">
        <v>399.93319702148438</v>
      </c>
      <c r="S42" s="1">
        <v>392.39224243164063</v>
      </c>
      <c r="T42" s="1">
        <v>5.8614449501037598</v>
      </c>
      <c r="U42" s="1">
        <v>27.88636589050293</v>
      </c>
      <c r="V42" s="1">
        <v>12.165668487548828</v>
      </c>
      <c r="W42" s="1">
        <v>57.879295349121094</v>
      </c>
      <c r="X42" s="1">
        <v>299.593994140625</v>
      </c>
      <c r="Y42" s="1">
        <v>1000.0736694335938</v>
      </c>
      <c r="Z42" s="1">
        <v>4.7149907797574997E-2</v>
      </c>
      <c r="AA42" s="1">
        <v>87.810256958007813</v>
      </c>
      <c r="AB42" s="1">
        <v>-2.9896037578582764</v>
      </c>
      <c r="AC42" s="1">
        <v>1.1781450510025024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1.1014485078699445</v>
      </c>
      <c r="AL42">
        <f>(U42-T42)/(1000-U42)*AK42</f>
        <v>2.4955226893797106E-2</v>
      </c>
      <c r="AM42">
        <f>(P42+273.15)</f>
        <v>303.64951934814451</v>
      </c>
      <c r="AN42">
        <f>(O42+273.15)</f>
        <v>303.02812805175779</v>
      </c>
      <c r="AO42">
        <f>(Y42*AG42+Z42*AH42)*AI42</f>
        <v>160.01178353283285</v>
      </c>
      <c r="AP42">
        <f>((AO42+0.00000010773*(AN42^4-AM42^4))-AL42*44100)/(L42*51.4+0.00000043092*AM42^3)</f>
        <v>-7.7659606546744655</v>
      </c>
      <c r="AQ42">
        <f>0.61365*EXP(17.502*J42/(240.97+J42))</f>
        <v>4.3842296071734328</v>
      </c>
      <c r="AR42">
        <f>AQ42*1000/AA42</f>
        <v>49.928445252927993</v>
      </c>
      <c r="AS42">
        <f>(AR42-U42)</f>
        <v>22.042079362425063</v>
      </c>
      <c r="AT42">
        <f>IF(D42,P42,(O42+P42)/2)</f>
        <v>30.188823699951172</v>
      </c>
      <c r="AU42">
        <f>0.61365*EXP(17.502*AT42/(240.97+AT42))</f>
        <v>4.3068770583045719</v>
      </c>
      <c r="AV42">
        <f>IF(AS42&lt;&gt;0,(1000-(AR42+U42)/2)/AS42*AL42,0)</f>
        <v>1.0881134835578061</v>
      </c>
      <c r="AW42">
        <f>U42*AA42/1000</f>
        <v>2.4487089544700864</v>
      </c>
      <c r="AX42">
        <f>(AU42-AW42)</f>
        <v>1.8581681038344855</v>
      </c>
      <c r="AY42">
        <f>1/(1.6/F42+1.37/N42)</f>
        <v>0.7088526248253848</v>
      </c>
      <c r="AZ42">
        <f>G42*AA42*0.001</f>
        <v>33.444946119470139</v>
      </c>
      <c r="BA42">
        <f>G42/S42</f>
        <v>0.97065487435084352</v>
      </c>
      <c r="BB42">
        <f>(1-AL42*AA42/AQ42/F42)*100</f>
        <v>67.040006409985196</v>
      </c>
      <c r="BC42">
        <f>(S42-E42/(N42/1.35))</f>
        <v>392.91308708675547</v>
      </c>
      <c r="BD42">
        <f>E42*BB42/100/BC42</f>
        <v>-2.5359085460732208E-3</v>
      </c>
    </row>
    <row r="43" spans="1:56" x14ac:dyDescent="0.35">
      <c r="A43" s="1" t="s">
        <v>9</v>
      </c>
      <c r="B43" s="1" t="s">
        <v>539</v>
      </c>
      <c r="K43" s="1">
        <v>2.72</v>
      </c>
    </row>
    <row r="44" spans="1:56" x14ac:dyDescent="0.35">
      <c r="A44" s="1" t="s">
        <v>9</v>
      </c>
      <c r="B44" s="1" t="s">
        <v>538</v>
      </c>
      <c r="K44" s="1">
        <v>2.72</v>
      </c>
    </row>
    <row r="45" spans="1:56" x14ac:dyDescent="0.35">
      <c r="A45" s="1">
        <v>10</v>
      </c>
      <c r="B45" s="1" t="s">
        <v>537</v>
      </c>
      <c r="C45" s="1">
        <v>2045.0000010728836</v>
      </c>
      <c r="D45" s="1">
        <v>0</v>
      </c>
      <c r="E45">
        <f>(R45-S45*(1000-T45)/(1000-U45))*AK45</f>
        <v>-1.5434160867982054</v>
      </c>
      <c r="F45">
        <f>IF(AV45&lt;&gt;0,1/(1/AV45-1/N45),0)</f>
        <v>1.5439528651893852</v>
      </c>
      <c r="G45">
        <f>((AY45-AL45/2)*S45-E45)/(AY45+AL45/2)</f>
        <v>381.38350854779549</v>
      </c>
      <c r="H45">
        <f>AL45*1000</f>
        <v>24.904555146565926</v>
      </c>
      <c r="I45">
        <f>(AQ45-AW45)</f>
        <v>1.9059238626952668</v>
      </c>
      <c r="J45">
        <f>(P45+AP45*D45)</f>
        <v>30.610029220581055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29.941011428833008</v>
      </c>
      <c r="P45" s="1">
        <v>30.610029220581055</v>
      </c>
      <c r="Q45" s="1">
        <v>29.925607681274414</v>
      </c>
      <c r="R45" s="1">
        <v>400.12786865234375</v>
      </c>
      <c r="S45" s="1">
        <v>392.65130615234375</v>
      </c>
      <c r="T45" s="1">
        <v>6.5756826400756836</v>
      </c>
      <c r="U45" s="1">
        <v>28.540187835693359</v>
      </c>
      <c r="V45" s="1">
        <v>13.598793983459473</v>
      </c>
      <c r="W45" s="1">
        <v>59.022331237792969</v>
      </c>
      <c r="X45" s="1">
        <v>299.60641479492188</v>
      </c>
      <c r="Y45" s="1">
        <v>1251.17578125</v>
      </c>
      <c r="Z45" s="1">
        <v>0.21348322927951813</v>
      </c>
      <c r="AA45" s="1">
        <v>87.809837341308594</v>
      </c>
      <c r="AB45" s="1">
        <v>-2.8372554779052734</v>
      </c>
      <c r="AC45" s="1">
        <v>1.192318320274353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1.1014941720401539</v>
      </c>
      <c r="AL45">
        <f>(U45-T45)/(1000-U45)*AK45</f>
        <v>2.4904555146565924E-2</v>
      </c>
      <c r="AM45">
        <f>(P45+273.15)</f>
        <v>303.76002922058103</v>
      </c>
      <c r="AN45">
        <f>(O45+273.15)</f>
        <v>303.09101142883299</v>
      </c>
      <c r="AO45">
        <f>(Y45*AG45+Z45*AH45)*AI45</f>
        <v>200.18812052544672</v>
      </c>
      <c r="AP45">
        <f>((AO45+0.00000010773*(AN45^4-AM45^4))-AL45*44100)/(L45*51.4+0.00000043092*AM45^3)</f>
        <v>-7.4224759953429889</v>
      </c>
      <c r="AQ45">
        <f>0.61365*EXP(17.502*J45/(240.97+J45))</f>
        <v>4.4120331142378948</v>
      </c>
      <c r="AR45">
        <f>AQ45*1000/AA45</f>
        <v>50.245317014866295</v>
      </c>
      <c r="AS45">
        <f>(AR45-U45)</f>
        <v>21.705129179172935</v>
      </c>
      <c r="AT45">
        <f>IF(D45,P45,(O45+P45)/2)</f>
        <v>30.275520324707031</v>
      </c>
      <c r="AU45">
        <f>0.61365*EXP(17.502*AT45/(240.97+AT45))</f>
        <v>4.3283409737590395</v>
      </c>
      <c r="AV45">
        <f>IF(AS45&lt;&gt;0,(1000-(AR45+U45)/2)/AS45*AL45,0)</f>
        <v>1.1022047357530227</v>
      </c>
      <c r="AW45">
        <f>U45*AA45/1000</f>
        <v>2.506109251542628</v>
      </c>
      <c r="AX45">
        <f>(AU45-AW45)</f>
        <v>1.8222317222164115</v>
      </c>
      <c r="AY45">
        <f>1/(1.6/F45+1.37/N45)</f>
        <v>0.71842613448833736</v>
      </c>
      <c r="AZ45">
        <f>G45*AA45*0.001</f>
        <v>33.489223850239497</v>
      </c>
      <c r="BA45">
        <f>G45/S45</f>
        <v>0.97130329779120483</v>
      </c>
      <c r="BB45">
        <f>(1-AL45*AA45/AQ45/F45)*100</f>
        <v>67.896738219644348</v>
      </c>
      <c r="BC45">
        <f>(S45-E45/(N45/1.35))</f>
        <v>393.19217902460019</v>
      </c>
      <c r="BD45">
        <f>E45*BB45/100/BC45</f>
        <v>-2.6651831750389228E-3</v>
      </c>
    </row>
    <row r="46" spans="1:56" x14ac:dyDescent="0.35">
      <c r="A46" s="1" t="s">
        <v>9</v>
      </c>
      <c r="B46" s="1" t="s">
        <v>536</v>
      </c>
      <c r="K46" s="1">
        <v>2.72</v>
      </c>
    </row>
    <row r="47" spans="1:56" x14ac:dyDescent="0.35">
      <c r="A47" s="1" t="s">
        <v>9</v>
      </c>
      <c r="B47" s="1" t="s">
        <v>535</v>
      </c>
      <c r="K47" s="1">
        <v>2.72</v>
      </c>
    </row>
    <row r="48" spans="1:56" x14ac:dyDescent="0.35">
      <c r="A48" s="1">
        <v>11</v>
      </c>
      <c r="B48" s="1" t="s">
        <v>534</v>
      </c>
      <c r="C48" s="1">
        <v>2248.0000010728836</v>
      </c>
      <c r="D48" s="1">
        <v>0</v>
      </c>
      <c r="E48">
        <f>(R48-S48*(1000-T48)/(1000-U48))*AK48</f>
        <v>-1.9192635647824874</v>
      </c>
      <c r="F48">
        <f>IF(AV48&lt;&gt;0,1/(1/AV48-1/N48),0)</f>
        <v>1.5409314194580053</v>
      </c>
      <c r="G48">
        <f>((AY48-AL48/2)*S48-E48)/(AY48+AL48/2)</f>
        <v>382.60567309206368</v>
      </c>
      <c r="H48">
        <f>AL48*1000</f>
        <v>24.461786909830661</v>
      </c>
      <c r="I48">
        <f>(AQ48-AW48)</f>
        <v>1.8744729156145752</v>
      </c>
      <c r="J48">
        <f>(P48+AP48*D48)</f>
        <v>30.589668273925781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30.019784927368164</v>
      </c>
      <c r="P48" s="1">
        <v>30.589668273925781</v>
      </c>
      <c r="Q48" s="1">
        <v>29.985437393188477</v>
      </c>
      <c r="R48" s="1">
        <v>400.14599609375</v>
      </c>
      <c r="S48" s="1">
        <v>393.15658569335938</v>
      </c>
      <c r="T48" s="1">
        <v>7.2697138786315918</v>
      </c>
      <c r="U48" s="1">
        <v>28.839170455932617</v>
      </c>
      <c r="V48" s="1">
        <v>14.966571807861328</v>
      </c>
      <c r="W48" s="1">
        <v>59.372837066650391</v>
      </c>
      <c r="X48" s="1">
        <v>299.577392578125</v>
      </c>
      <c r="Y48" s="1">
        <v>1600.0242919921875</v>
      </c>
      <c r="Z48" s="1">
        <v>4.3221183121204376E-2</v>
      </c>
      <c r="AA48" s="1">
        <v>87.812026977539063</v>
      </c>
      <c r="AB48" s="1">
        <v>-2.7989742755889893</v>
      </c>
      <c r="AC48" s="1">
        <v>1.2060405015945435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1.1013874727136945</v>
      </c>
      <c r="AL48">
        <f>(U48-T48)/(1000-U48)*AK48</f>
        <v>2.4461786909830661E-2</v>
      </c>
      <c r="AM48">
        <f>(P48+273.15)</f>
        <v>303.73966827392576</v>
      </c>
      <c r="AN48">
        <f>(O48+273.15)</f>
        <v>303.16978492736814</v>
      </c>
      <c r="AO48">
        <f>(Y48*AG48+Z48*AH48)*AI48</f>
        <v>256.00388099661723</v>
      </c>
      <c r="AP48">
        <f>((AO48+0.00000010773*(AN48^4-AM48^4))-AL48*44100)/(L48*51.4+0.00000043092*AM48^3)</f>
        <v>-6.7957148298827521</v>
      </c>
      <c r="AQ48">
        <f>0.61365*EXP(17.502*J48/(240.97+J48))</f>
        <v>4.4068989297007777</v>
      </c>
      <c r="AR48">
        <f>AQ48*1000/AA48</f>
        <v>50.185596226220731</v>
      </c>
      <c r="AS48">
        <f>(AR48-U48)</f>
        <v>21.346425770288114</v>
      </c>
      <c r="AT48">
        <f>IF(D48,P48,(O48+P48)/2)</f>
        <v>30.304726600646973</v>
      </c>
      <c r="AU48">
        <f>0.61365*EXP(17.502*AT48/(240.97+AT48))</f>
        <v>4.3355926758255725</v>
      </c>
      <c r="AV48">
        <f>IF(AS48&lt;&gt;0,(1000-(AR48+U48)/2)/AS48*AL48,0)</f>
        <v>1.1006640484490151</v>
      </c>
      <c r="AW48">
        <f>U48*AA48/1000</f>
        <v>2.5324260140862025</v>
      </c>
      <c r="AX48">
        <f>(AU48-AW48)</f>
        <v>1.80316666173937</v>
      </c>
      <c r="AY48">
        <f>1/(1.6/F48+1.37/N48)</f>
        <v>0.71737888984474485</v>
      </c>
      <c r="AZ48">
        <f>G48*AA48*0.001</f>
        <v>33.597379687319787</v>
      </c>
      <c r="BA48">
        <f>G48/S48</f>
        <v>0.97316358676101433</v>
      </c>
      <c r="BB48">
        <f>(1-AL48*AA48/AQ48/F48)*100</f>
        <v>68.368063506561597</v>
      </c>
      <c r="BC48">
        <f>(S48-E48/(N48/1.35))</f>
        <v>393.82917010256722</v>
      </c>
      <c r="BD48">
        <f>E48*BB48/100/BC48</f>
        <v>-3.3318083891222552E-3</v>
      </c>
    </row>
    <row r="49" spans="1:56" x14ac:dyDescent="0.35">
      <c r="A49" s="1" t="s">
        <v>9</v>
      </c>
      <c r="B49" s="1" t="s">
        <v>533</v>
      </c>
      <c r="K49" s="1">
        <v>2.72</v>
      </c>
    </row>
    <row r="50" spans="1:56" x14ac:dyDescent="0.35">
      <c r="A50" s="1" t="s">
        <v>9</v>
      </c>
      <c r="B50" s="1" t="s">
        <v>532</v>
      </c>
      <c r="K50" s="1">
        <v>2.72</v>
      </c>
    </row>
    <row r="51" spans="1:56" x14ac:dyDescent="0.35">
      <c r="A51" s="1">
        <v>12</v>
      </c>
      <c r="B51" s="1" t="s">
        <v>531</v>
      </c>
      <c r="C51" s="1">
        <v>2451.0000010728836</v>
      </c>
      <c r="D51" s="1">
        <v>0</v>
      </c>
      <c r="E51">
        <f>(R51-S51*(1000-T51)/(1000-U51))*AK51</f>
        <v>-2.2359836853148432</v>
      </c>
      <c r="F51">
        <f>IF(AV51&lt;&gt;0,1/(1/AV51-1/N51),0)</f>
        <v>1.3264249391907319</v>
      </c>
      <c r="G51">
        <f>((AY51-AL51/2)*S51-E51)/(AY51+AL51/2)</f>
        <v>383.65584794194206</v>
      </c>
      <c r="H51">
        <f>AL51*1000</f>
        <v>22.583243000769865</v>
      </c>
      <c r="I51">
        <f>(AQ51-AW51)</f>
        <v>1.9316454093253035</v>
      </c>
      <c r="J51">
        <f>(P51+AP51*D51)</f>
        <v>30.482467651367188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30.131135940551758</v>
      </c>
      <c r="P51" s="1">
        <v>30.482467651367188</v>
      </c>
      <c r="Q51" s="1">
        <v>30.065767288208008</v>
      </c>
      <c r="R51" s="1">
        <v>399.92654418945313</v>
      </c>
      <c r="S51" s="1">
        <v>393.87619018554688</v>
      </c>
      <c r="T51" s="1">
        <v>7.9349398612976074</v>
      </c>
      <c r="U51" s="1">
        <v>27.881864547729492</v>
      </c>
      <c r="V51" s="1">
        <v>16.231653213500977</v>
      </c>
      <c r="W51" s="1">
        <v>57.034927368164063</v>
      </c>
      <c r="X51" s="1">
        <v>299.36312866210938</v>
      </c>
      <c r="Y51" s="1">
        <v>2000.372314453125</v>
      </c>
      <c r="Z51" s="1">
        <v>0.19252781569957733</v>
      </c>
      <c r="AA51" s="1">
        <v>87.810043334960938</v>
      </c>
      <c r="AB51" s="1">
        <v>-2.7579877376556396</v>
      </c>
      <c r="AC51" s="1">
        <v>1.2139921188354492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1.100599737728343</v>
      </c>
      <c r="AL51">
        <f>(U51-T51)/(1000-U51)*AK51</f>
        <v>2.2583243000769866E-2</v>
      </c>
      <c r="AM51">
        <f>(P51+273.15)</f>
        <v>303.63246765136716</v>
      </c>
      <c r="AN51">
        <f>(O51+273.15)</f>
        <v>303.28113594055174</v>
      </c>
      <c r="AO51">
        <f>(Y51*AG51+Z51*AH51)*AI51</f>
        <v>320.05956315861113</v>
      </c>
      <c r="AP51">
        <f>((AO51+0.00000010773*(AN51^4-AM51^4))-AL51*44100)/(L51*51.4+0.00000043092*AM51^3)</f>
        <v>-5.5714402252855519</v>
      </c>
      <c r="AQ51">
        <f>0.61365*EXP(17.502*J51/(240.97+J51))</f>
        <v>4.3799531435209413</v>
      </c>
      <c r="AR51">
        <f>AQ51*1000/AA51</f>
        <v>49.879865413721916</v>
      </c>
      <c r="AS51">
        <f>(AR51-U51)</f>
        <v>21.998000865992424</v>
      </c>
      <c r="AT51">
        <f>IF(D51,P51,(O51+P51)/2)</f>
        <v>30.306801795959473</v>
      </c>
      <c r="AU51">
        <f>0.61365*EXP(17.502*AT51/(240.97+AT51))</f>
        <v>4.3361083340430957</v>
      </c>
      <c r="AV51">
        <f>IF(AS51&lt;&gt;0,(1000-(AR51+U51)/2)/AS51*AL51,0)</f>
        <v>0.98668906829551584</v>
      </c>
      <c r="AW51">
        <f>U51*AA51/1000</f>
        <v>2.4483077341956379</v>
      </c>
      <c r="AX51">
        <f>(AU51-AW51)</f>
        <v>1.8878005998474578</v>
      </c>
      <c r="AY51">
        <f>1/(1.6/F51+1.37/N51)</f>
        <v>0.64025388168759167</v>
      </c>
      <c r="AZ51">
        <f>G51*AA51*0.001</f>
        <v>33.688836633493111</v>
      </c>
      <c r="BA51">
        <f>G51/S51</f>
        <v>0.97405189118237834</v>
      </c>
      <c r="BB51">
        <f>(1-AL51*AA51/AQ51/F51)*100</f>
        <v>65.866693864942505</v>
      </c>
      <c r="BC51">
        <f>(S51-E51/(N51/1.35))</f>
        <v>394.65976561186216</v>
      </c>
      <c r="BD51">
        <f>E51*BB51/100/BC51</f>
        <v>-3.7317422681612234E-3</v>
      </c>
    </row>
    <row r="52" spans="1:56" x14ac:dyDescent="0.35">
      <c r="A52" s="1" t="s">
        <v>9</v>
      </c>
      <c r="B52" s="1" t="s">
        <v>530</v>
      </c>
      <c r="K52" s="1">
        <v>1.4361600000000003</v>
      </c>
    </row>
    <row r="53" spans="1:56" x14ac:dyDescent="0.35">
      <c r="A53" s="1" t="s">
        <v>9</v>
      </c>
      <c r="B53" s="1" t="s">
        <v>529</v>
      </c>
      <c r="K53" s="1">
        <v>1.4361600000000003</v>
      </c>
    </row>
    <row r="54" spans="1:56" x14ac:dyDescent="0.35">
      <c r="A54" s="1" t="s">
        <v>9</v>
      </c>
      <c r="B54" s="1" t="s">
        <v>528</v>
      </c>
      <c r="K54" s="1">
        <v>1.4361600000000003</v>
      </c>
    </row>
    <row r="55" spans="1:56" x14ac:dyDescent="0.35">
      <c r="A55" s="1" t="s">
        <v>9</v>
      </c>
      <c r="B55" s="1" t="s">
        <v>527</v>
      </c>
      <c r="K55" s="1">
        <v>1.4361600000000003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56"/>
  <sheetViews>
    <sheetView topLeftCell="A6"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616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615</v>
      </c>
    </row>
    <row r="12" spans="1:56" x14ac:dyDescent="0.35">
      <c r="A12" s="1" t="s">
        <v>9</v>
      </c>
      <c r="B12" s="1" t="s">
        <v>614</v>
      </c>
    </row>
    <row r="13" spans="1:56" x14ac:dyDescent="0.35">
      <c r="A13" s="1" t="s">
        <v>9</v>
      </c>
      <c r="B13" s="1" t="s">
        <v>613</v>
      </c>
    </row>
    <row r="14" spans="1:56" x14ac:dyDescent="0.35">
      <c r="A14" s="1" t="s">
        <v>9</v>
      </c>
      <c r="B14" s="1" t="s">
        <v>612</v>
      </c>
    </row>
    <row r="15" spans="1:56" x14ac:dyDescent="0.35">
      <c r="A15" s="1" t="s">
        <v>9</v>
      </c>
      <c r="B15" s="1" t="s">
        <v>611</v>
      </c>
    </row>
    <row r="16" spans="1:56" x14ac:dyDescent="0.35">
      <c r="A16" s="1" t="s">
        <v>9</v>
      </c>
      <c r="B16" s="1" t="s">
        <v>610</v>
      </c>
    </row>
    <row r="17" spans="1:56" x14ac:dyDescent="0.35">
      <c r="A17" s="1" t="s">
        <v>9</v>
      </c>
      <c r="B17" s="1" t="s">
        <v>609</v>
      </c>
    </row>
    <row r="18" spans="1:56" x14ac:dyDescent="0.35">
      <c r="A18" s="1">
        <v>1</v>
      </c>
      <c r="B18" s="1" t="s">
        <v>608</v>
      </c>
      <c r="C18" s="1">
        <v>498.50000130757689</v>
      </c>
      <c r="D18" s="1">
        <v>0</v>
      </c>
      <c r="E18">
        <f>(R18-S18*(1000-T18)/(1000-U18))*AK18</f>
        <v>-5.6325993935173191</v>
      </c>
      <c r="F18">
        <f>IF(AV18&lt;&gt;0,1/(1/AV18-1/N18),0)</f>
        <v>0.33536096381300234</v>
      </c>
      <c r="G18">
        <f>((AY18-AL18/2)*S18-E18)/(AY18+AL18/2)</f>
        <v>352.83452122057156</v>
      </c>
      <c r="H18">
        <f>AL18*1000</f>
        <v>35.802933531104799</v>
      </c>
      <c r="I18">
        <f>(AQ18-AW18)</f>
        <v>9.3313978031382572</v>
      </c>
      <c r="J18">
        <f>(P18+AP18*D18)</f>
        <v>49.446388244628906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30.334413528442383</v>
      </c>
      <c r="P18" s="1">
        <v>49.446388244628906</v>
      </c>
      <c r="Q18" s="1">
        <v>30.369682312011719</v>
      </c>
      <c r="R18" s="1">
        <v>399.96359252929688</v>
      </c>
      <c r="S18" s="1">
        <v>392.34649658203125</v>
      </c>
      <c r="T18" s="1">
        <v>-9.5514707267284393E-2</v>
      </c>
      <c r="U18" s="1">
        <v>31.299896240234375</v>
      </c>
      <c r="V18" s="1">
        <v>-0.19314324855804443</v>
      </c>
      <c r="W18" s="1">
        <v>63.292488098144531</v>
      </c>
      <c r="X18" s="1">
        <v>300.47662353515625</v>
      </c>
      <c r="Y18" s="1">
        <v>0.117827408015728</v>
      </c>
      <c r="Z18" s="1">
        <v>0</v>
      </c>
      <c r="AA18" s="1">
        <v>87.820632934570313</v>
      </c>
      <c r="AB18" s="1">
        <v>-2.7579033374786377</v>
      </c>
      <c r="AC18" s="1">
        <v>1.1828017234802246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1.1046934688792507</v>
      </c>
      <c r="AL18">
        <f>(U18-T18)/(1000-U18)*AK18</f>
        <v>3.5802933531104801E-2</v>
      </c>
      <c r="AM18">
        <f>(P18+273.15)</f>
        <v>322.59638824462888</v>
      </c>
      <c r="AN18">
        <f>(O18+273.15)</f>
        <v>303.48441352844236</v>
      </c>
      <c r="AO18">
        <f>(Y18*AG18+Z18*AH18)*AI18</f>
        <v>1.8852384861132832E-2</v>
      </c>
      <c r="AP18">
        <f>((AO18+0.00000010773*(AN18^4-AM18^4))-AL18*44100)/(L18*51.4+0.00000043092*AM18^3)</f>
        <v>-14.716314795744879</v>
      </c>
      <c r="AQ18">
        <f>0.61365*EXP(17.502*J18/(240.97+J18))</f>
        <v>12.080174501742018</v>
      </c>
      <c r="AR18">
        <f>AQ18*1000/AA18</f>
        <v>137.55508356153848</v>
      </c>
      <c r="AS18">
        <f>(AR18-U18)</f>
        <v>106.25518732130411</v>
      </c>
      <c r="AT18">
        <f>IF(D18,P18,(O18+P18)/2)</f>
        <v>39.890400886535645</v>
      </c>
      <c r="AU18">
        <f>0.61365*EXP(17.502*AT18/(240.97+AT18))</f>
        <v>7.3703554589484792</v>
      </c>
      <c r="AV18">
        <f>IF(AS18&lt;&gt;0,(1000-(AR18+U18)/2)/AS18*AL18,0)</f>
        <v>0.30850429563369597</v>
      </c>
      <c r="AW18">
        <f>U18*AA18/1000</f>
        <v>2.7487766986037605</v>
      </c>
      <c r="AX18">
        <f>(AU18-AW18)</f>
        <v>4.6215787603447183</v>
      </c>
      <c r="AY18">
        <f>1/(1.6/F18+1.37/N18)</f>
        <v>0.19506070654503857</v>
      </c>
      <c r="AZ18">
        <f>G18*AA18*0.001</f>
        <v>30.986150974756676</v>
      </c>
      <c r="BA18">
        <f>G18/S18</f>
        <v>0.89929316126007874</v>
      </c>
      <c r="BB18">
        <f>(1-AL18*AA18/AQ18/F18)*100</f>
        <v>22.387895801042212</v>
      </c>
      <c r="BC18">
        <f>(S18-E18/(N18/1.35))</f>
        <v>394.32037792115972</v>
      </c>
      <c r="BD18">
        <f>E18*BB18/100/BC18</f>
        <v>-3.1979592070763359E-3</v>
      </c>
    </row>
    <row r="19" spans="1:56" x14ac:dyDescent="0.35">
      <c r="A19" s="1" t="s">
        <v>9</v>
      </c>
      <c r="B19" s="1" t="s">
        <v>607</v>
      </c>
      <c r="K19" s="1">
        <v>2.72</v>
      </c>
    </row>
    <row r="20" spans="1:56" x14ac:dyDescent="0.35">
      <c r="A20" s="1" t="s">
        <v>9</v>
      </c>
      <c r="B20" s="1" t="s">
        <v>606</v>
      </c>
      <c r="K20" s="1">
        <v>2.72</v>
      </c>
    </row>
    <row r="21" spans="1:56" x14ac:dyDescent="0.35">
      <c r="A21" s="1">
        <v>2</v>
      </c>
      <c r="B21" s="1" t="s">
        <v>605</v>
      </c>
      <c r="C21" s="1">
        <v>701.50000130757689</v>
      </c>
      <c r="D21" s="1">
        <v>0</v>
      </c>
      <c r="E21">
        <f>(R21-S21*(1000-T21)/(1000-U21))*AK21</f>
        <v>-5.4246291017996855</v>
      </c>
      <c r="F21">
        <f>IF(AV21&lt;&gt;0,1/(1/AV21-1/N21),0)</f>
        <v>0.5521745387183169</v>
      </c>
      <c r="G21">
        <f>((AY21-AL21/2)*S21-E21)/(AY21+AL21/2)</f>
        <v>367.28505339140031</v>
      </c>
      <c r="H21">
        <f>AL21*1000</f>
        <v>34.702541232711646</v>
      </c>
      <c r="I21">
        <f>(AQ21-AW21)</f>
        <v>5.9059419791029715</v>
      </c>
      <c r="J21">
        <f>(P21+AP21*D21)</f>
        <v>42.75433349609375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30.216781616210938</v>
      </c>
      <c r="P21" s="1">
        <v>42.75433349609375</v>
      </c>
      <c r="Q21" s="1">
        <v>30.280885696411133</v>
      </c>
      <c r="R21" s="1">
        <v>399.94873046875</v>
      </c>
      <c r="S21" s="1">
        <v>392.52740478515625</v>
      </c>
      <c r="T21" s="1">
        <v>-5.0577208399772644E-2</v>
      </c>
      <c r="U21" s="1">
        <v>30.412322998046875</v>
      </c>
      <c r="V21" s="1">
        <v>-0.10296007245779037</v>
      </c>
      <c r="W21" s="1">
        <v>61.910392761230469</v>
      </c>
      <c r="X21" s="1">
        <v>300.431884765625</v>
      </c>
      <c r="Y21" s="1">
        <v>26.214658737182617</v>
      </c>
      <c r="Z21" s="1">
        <v>1.0477486997842789E-2</v>
      </c>
      <c r="AA21" s="1">
        <v>87.815826416015625</v>
      </c>
      <c r="AB21" s="1">
        <v>-2.7435142993927002</v>
      </c>
      <c r="AC21" s="1">
        <v>1.167590856552124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1.1045289881089153</v>
      </c>
      <c r="AL21">
        <f>(U21-T21)/(1000-U21)*AK21</f>
        <v>3.4702541232711645E-2</v>
      </c>
      <c r="AM21">
        <f>(P21+273.15)</f>
        <v>315.90433349609373</v>
      </c>
      <c r="AN21">
        <f>(O21+273.15)</f>
        <v>303.36678161621091</v>
      </c>
      <c r="AO21">
        <f>(Y21*AG21+Z21*AH21)*AI21</f>
        <v>4.1943453041982934</v>
      </c>
      <c r="AP21">
        <f>((AO21+0.00000010773*(AN21^4-AM21^4))-AL21*44100)/(L21*51.4+0.00000043092*AM21^3)</f>
        <v>-13.647033968492938</v>
      </c>
      <c r="AQ21">
        <f>0.61365*EXP(17.502*J21/(240.97+J21))</f>
        <v>8.5766252564072563</v>
      </c>
      <c r="AR21">
        <f>AQ21*1000/AA21</f>
        <v>97.666054132163509</v>
      </c>
      <c r="AS21">
        <f>(AR21-U21)</f>
        <v>67.253731134116634</v>
      </c>
      <c r="AT21">
        <f>IF(D21,P21,(O21+P21)/2)</f>
        <v>36.485557556152344</v>
      </c>
      <c r="AU21">
        <f>0.61365*EXP(17.502*AT21/(240.97+AT21))</f>
        <v>6.1299833005080462</v>
      </c>
      <c r="AV21">
        <f>IF(AS21&lt;&gt;0,(1000-(AR21+U21)/2)/AS21*AL21,0)</f>
        <v>0.48295043417368178</v>
      </c>
      <c r="AW21">
        <f>U21*AA21/1000</f>
        <v>2.6706832773042843</v>
      </c>
      <c r="AX21">
        <f>(AU21-AW21)</f>
        <v>3.4593000232037618</v>
      </c>
      <c r="AY21">
        <f>1/(1.6/F21+1.37/N21)</f>
        <v>0.30738350626160854</v>
      </c>
      <c r="AZ21">
        <f>G21*AA21*0.001</f>
        <v>32.253440493816242</v>
      </c>
      <c r="BA21">
        <f>G21/S21</f>
        <v>0.93569276670613111</v>
      </c>
      <c r="BB21">
        <f>(1-AL21*AA21/AQ21/F21)*100</f>
        <v>35.651080343922082</v>
      </c>
      <c r="BC21">
        <f>(S21-E21/(N21/1.35))</f>
        <v>394.42840526604596</v>
      </c>
      <c r="BD21">
        <f>E21*BB21/100/BC21</f>
        <v>-4.9031430130847785E-3</v>
      </c>
    </row>
    <row r="22" spans="1:56" x14ac:dyDescent="0.35">
      <c r="A22" s="1" t="s">
        <v>9</v>
      </c>
      <c r="B22" s="1" t="s">
        <v>604</v>
      </c>
      <c r="K22" s="1">
        <v>2.72</v>
      </c>
    </row>
    <row r="23" spans="1:56" x14ac:dyDescent="0.35">
      <c r="A23" s="1" t="s">
        <v>9</v>
      </c>
      <c r="B23" s="1" t="s">
        <v>603</v>
      </c>
      <c r="K23" s="1">
        <v>2.72</v>
      </c>
    </row>
    <row r="24" spans="1:56" x14ac:dyDescent="0.35">
      <c r="A24" s="1">
        <v>3</v>
      </c>
      <c r="B24" s="1" t="s">
        <v>602</v>
      </c>
      <c r="C24" s="1">
        <v>904.50000130757689</v>
      </c>
      <c r="D24" s="1">
        <v>0</v>
      </c>
      <c r="E24">
        <f>(R24-S24*(1000-T24)/(1000-U24))*AK24</f>
        <v>-4.87255270596029</v>
      </c>
      <c r="F24">
        <f>IF(AV24&lt;&gt;0,1/(1/AV24-1/N24),0)</f>
        <v>0.59090352893215115</v>
      </c>
      <c r="G24">
        <f>((AY24-AL24/2)*S24-E24)/(AY24+AL24/2)</f>
        <v>367.91174992640663</v>
      </c>
      <c r="H24">
        <f>AL24*1000</f>
        <v>33.870719527384416</v>
      </c>
      <c r="I24">
        <f>(AQ24-AW24)</f>
        <v>5.4525237565260776</v>
      </c>
      <c r="J24">
        <f>(P24+AP24*D24)</f>
        <v>41.587459564208984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30.088340759277344</v>
      </c>
      <c r="P24" s="1">
        <v>41.587459564208984</v>
      </c>
      <c r="Q24" s="1">
        <v>30.166370391845703</v>
      </c>
      <c r="R24" s="1">
        <v>400.05294799804688</v>
      </c>
      <c r="S24" s="1">
        <v>392.43118286132813</v>
      </c>
      <c r="T24" s="1">
        <v>1.2054398655891418E-2</v>
      </c>
      <c r="U24" s="1">
        <v>29.76148796081543</v>
      </c>
      <c r="V24" s="1">
        <v>2.4719882756471634E-2</v>
      </c>
      <c r="W24" s="1">
        <v>61.031703948974609</v>
      </c>
      <c r="X24" s="1">
        <v>300.4644775390625</v>
      </c>
      <c r="Y24" s="1">
        <v>51.105930328369141</v>
      </c>
      <c r="Z24" s="1">
        <v>1.0477790609002113E-2</v>
      </c>
      <c r="AA24" s="1">
        <v>87.813095092773438</v>
      </c>
      <c r="AB24" s="1">
        <v>-2.8503854274749756</v>
      </c>
      <c r="AC24" s="1">
        <v>1.1642330884933472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1.1046488144818472</v>
      </c>
      <c r="AL24">
        <f>(U24-T24)/(1000-U24)*AK24</f>
        <v>3.3870719527384414E-2</v>
      </c>
      <c r="AM24">
        <f>(P24+273.15)</f>
        <v>314.73745956420896</v>
      </c>
      <c r="AN24">
        <f>(O24+273.15)</f>
        <v>303.23834075927732</v>
      </c>
      <c r="AO24">
        <f>(Y24*AG24+Z24*AH24)*AI24</f>
        <v>8.1769486697700131</v>
      </c>
      <c r="AP24">
        <f>((AO24+0.00000010773*(AN24^4-AM24^4))-AL24*44100)/(L24*51.4+0.00000043092*AM24^3)</f>
        <v>-13.218977627286236</v>
      </c>
      <c r="AQ24">
        <f>0.61365*EXP(17.502*J24/(240.97+J24))</f>
        <v>8.0659721289315947</v>
      </c>
      <c r="AR24">
        <f>AQ24*1000/AA24</f>
        <v>91.853864396989948</v>
      </c>
      <c r="AS24">
        <f>(AR24-U24)</f>
        <v>62.092376436174519</v>
      </c>
      <c r="AT24">
        <f>IF(D24,P24,(O24+P24)/2)</f>
        <v>35.837900161743164</v>
      </c>
      <c r="AU24">
        <f>0.61365*EXP(17.502*AT24/(240.97+AT24))</f>
        <v>5.9158010921730586</v>
      </c>
      <c r="AV24">
        <f>IF(AS24&lt;&gt;0,(1000-(AR24+U24)/2)/AS24*AL24,0)</f>
        <v>0.5123192509005644</v>
      </c>
      <c r="AW24">
        <f>U24*AA24/1000</f>
        <v>2.6134483724055171</v>
      </c>
      <c r="AX24">
        <f>(AU24-AW24)</f>
        <v>3.3023527197675415</v>
      </c>
      <c r="AY24">
        <f>1/(1.6/F24+1.37/N24)</f>
        <v>0.32644019239046296</v>
      </c>
      <c r="AZ24">
        <f>G24*AA24*0.001</f>
        <v>32.307469482036225</v>
      </c>
      <c r="BA24">
        <f>G24/S24</f>
        <v>0.93751915238706751</v>
      </c>
      <c r="BB24">
        <f>(1-AL24*AA24/AQ24/F24)*100</f>
        <v>37.596290469186677</v>
      </c>
      <c r="BC24">
        <f>(S24-E24/(N24/1.35))</f>
        <v>394.13871435580728</v>
      </c>
      <c r="BD24">
        <f>E24*BB24/100/BC24</f>
        <v>-4.6478536664208677E-3</v>
      </c>
    </row>
    <row r="25" spans="1:56" x14ac:dyDescent="0.35">
      <c r="A25" s="1" t="s">
        <v>9</v>
      </c>
      <c r="B25" s="1" t="s">
        <v>601</v>
      </c>
      <c r="K25" s="1">
        <v>2.72</v>
      </c>
    </row>
    <row r="26" spans="1:56" x14ac:dyDescent="0.35">
      <c r="A26" s="1" t="s">
        <v>9</v>
      </c>
      <c r="B26" s="1" t="s">
        <v>600</v>
      </c>
      <c r="K26" s="1">
        <v>2.72</v>
      </c>
    </row>
    <row r="27" spans="1:56" x14ac:dyDescent="0.35">
      <c r="A27" s="1">
        <v>4</v>
      </c>
      <c r="B27" s="1" t="s">
        <v>599</v>
      </c>
      <c r="C27" s="1">
        <v>1107.5000013075769</v>
      </c>
      <c r="D27" s="1">
        <v>0</v>
      </c>
      <c r="E27">
        <f>(R27-S27*(1000-T27)/(1000-U27))*AK27</f>
        <v>-4.2978466881628954</v>
      </c>
      <c r="F27">
        <f>IF(AV27&lt;&gt;0,1/(1/AV27-1/N27),0)</f>
        <v>0.71086480381519968</v>
      </c>
      <c r="G27">
        <f>((AY27-AL27/2)*S27-E27)/(AY27+AL27/2)</f>
        <v>370.74176181248043</v>
      </c>
      <c r="H27">
        <f>AL27*1000</f>
        <v>32.931219329586625</v>
      </c>
      <c r="I27">
        <f>(AQ27-AW27)</f>
        <v>4.5536472567077642</v>
      </c>
      <c r="J27">
        <f>(P27+AP27*D27)</f>
        <v>39.204586029052734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29.987163543701172</v>
      </c>
      <c r="P27" s="1">
        <v>39.204586029052734</v>
      </c>
      <c r="Q27" s="1">
        <v>30.064174652099609</v>
      </c>
      <c r="R27" s="1">
        <v>400.09268188476563</v>
      </c>
      <c r="S27" s="1">
        <v>392.2860107421875</v>
      </c>
      <c r="T27" s="1">
        <v>9.2046231031417847E-2</v>
      </c>
      <c r="U27" s="1">
        <v>29.047714233398438</v>
      </c>
      <c r="V27" s="1">
        <v>0.18985447287559509</v>
      </c>
      <c r="W27" s="1">
        <v>59.913791656494141</v>
      </c>
      <c r="X27" s="1">
        <v>300.3592529296875</v>
      </c>
      <c r="Y27" s="1">
        <v>99.714805603027344</v>
      </c>
      <c r="Z27" s="1">
        <v>2.3574933409690857E-2</v>
      </c>
      <c r="AA27" s="1">
        <v>87.811233520507813</v>
      </c>
      <c r="AB27" s="1">
        <v>-2.803722620010376</v>
      </c>
      <c r="AC27" s="1">
        <v>1.1564528942108154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1.1042619593003213</v>
      </c>
      <c r="AL27">
        <f>(U27-T27)/(1000-U27)*AK27</f>
        <v>3.2931219329586627E-2</v>
      </c>
      <c r="AM27">
        <f>(P27+273.15)</f>
        <v>312.35458602905271</v>
      </c>
      <c r="AN27">
        <f>(O27+273.15)</f>
        <v>303.13716354370115</v>
      </c>
      <c r="AO27">
        <f>(Y27*AG27+Z27*AH27)*AI27</f>
        <v>15.954368539876441</v>
      </c>
      <c r="AP27">
        <f>((AO27+0.00000010773*(AN27^4-AM27^4))-AL27*44100)/(L27*51.4+0.00000043092*AM27^3)</f>
        <v>-12.604675792723928</v>
      </c>
      <c r="AQ27">
        <f>0.61365*EXP(17.502*J27/(240.97+J27))</f>
        <v>7.1043628744936935</v>
      </c>
      <c r="AR27">
        <f>AQ27*1000/AA27</f>
        <v>80.904943361654404</v>
      </c>
      <c r="AS27">
        <f>(AR27-U27)</f>
        <v>51.857229128255966</v>
      </c>
      <c r="AT27">
        <f>IF(D27,P27,(O27+P27)/2)</f>
        <v>34.595874786376953</v>
      </c>
      <c r="AU27">
        <f>0.61365*EXP(17.502*AT27/(240.97+AT27))</f>
        <v>5.5231884722360816</v>
      </c>
      <c r="AV27">
        <f>IF(AS27&lt;&gt;0,(1000-(AR27+U27)/2)/AS27*AL27,0)</f>
        <v>0.60012427025459258</v>
      </c>
      <c r="AW27">
        <f>U27*AA27/1000</f>
        <v>2.5507156177859289</v>
      </c>
      <c r="AX27">
        <f>(AU27-AW27)</f>
        <v>2.9724728544501526</v>
      </c>
      <c r="AY27">
        <f>1/(1.6/F27+1.37/N27)</f>
        <v>0.38366947973392812</v>
      </c>
      <c r="AZ27">
        <f>G27*AA27*0.001</f>
        <v>32.555291422320209</v>
      </c>
      <c r="BA27">
        <f>G27/S27</f>
        <v>0.94508025180672051</v>
      </c>
      <c r="BB27">
        <f>(1-AL27*AA27/AQ27/F27)*100</f>
        <v>42.740738662976341</v>
      </c>
      <c r="BC27">
        <f>(S27-E27/(N27/1.35))</f>
        <v>393.79214295282611</v>
      </c>
      <c r="BD27">
        <f>E27*BB27/100/BC27</f>
        <v>-4.6647233927751067E-3</v>
      </c>
    </row>
    <row r="28" spans="1:56" x14ac:dyDescent="0.35">
      <c r="A28" s="1" t="s">
        <v>9</v>
      </c>
      <c r="B28" s="1" t="s">
        <v>598</v>
      </c>
      <c r="K28" s="1">
        <v>2.72</v>
      </c>
    </row>
    <row r="29" spans="1:56" x14ac:dyDescent="0.35">
      <c r="A29" s="1" t="s">
        <v>9</v>
      </c>
      <c r="B29" s="1" t="s">
        <v>597</v>
      </c>
      <c r="K29" s="1">
        <v>2.72</v>
      </c>
    </row>
    <row r="30" spans="1:56" x14ac:dyDescent="0.35">
      <c r="A30" s="1">
        <v>5</v>
      </c>
      <c r="B30" s="1" t="s">
        <v>596</v>
      </c>
      <c r="C30" s="1">
        <v>1309.5000013075769</v>
      </c>
      <c r="D30" s="1">
        <v>0</v>
      </c>
      <c r="E30">
        <f>(R30-S30*(1000-T30)/(1000-U30))*AK30</f>
        <v>-3.2114111958306504</v>
      </c>
      <c r="F30">
        <f>IF(AV30&lt;&gt;0,1/(1/AV30-1/N30),0)</f>
        <v>1.0715062715890848</v>
      </c>
      <c r="G30">
        <f>((AY30-AL30/2)*S30-E30)/(AY30+AL30/2)</f>
        <v>374.98051359310557</v>
      </c>
      <c r="H30">
        <f>AL30*1000</f>
        <v>31.761322935538189</v>
      </c>
      <c r="I30">
        <f>(AQ30-AW30)</f>
        <v>3.1731225454794103</v>
      </c>
      <c r="J30">
        <f>(P30+AP30*D30)</f>
        <v>34.985183715820313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29.912925720214844</v>
      </c>
      <c r="P30" s="1">
        <v>34.985183715820313</v>
      </c>
      <c r="Q30" s="1">
        <v>29.985963821411133</v>
      </c>
      <c r="R30" s="1">
        <v>399.90008544921875</v>
      </c>
      <c r="S30" s="1">
        <v>391.5491943359375</v>
      </c>
      <c r="T30" s="1">
        <v>0.19201909005641937</v>
      </c>
      <c r="U30" s="1">
        <v>28.135746002197266</v>
      </c>
      <c r="V30" s="1">
        <v>0.39774852991104126</v>
      </c>
      <c r="W30" s="1">
        <v>58.280414581298828</v>
      </c>
      <c r="X30" s="1">
        <v>300.46145629882813</v>
      </c>
      <c r="Y30" s="1">
        <v>150.01823425292969</v>
      </c>
      <c r="Z30" s="1">
        <v>4.7149937599897385E-2</v>
      </c>
      <c r="AA30" s="1">
        <v>87.810577392578125</v>
      </c>
      <c r="AB30" s="1">
        <v>-2.8991115093231201</v>
      </c>
      <c r="AC30" s="1">
        <v>1.153233528137207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1.1046377069809856</v>
      </c>
      <c r="AL30">
        <f>(U30-T30)/(1000-U30)*AK30</f>
        <v>3.176132293553819E-2</v>
      </c>
      <c r="AM30">
        <f>(P30+273.15)</f>
        <v>308.13518371582029</v>
      </c>
      <c r="AN30">
        <f>(O30+273.15)</f>
        <v>303.06292572021482</v>
      </c>
      <c r="AO30">
        <f>(Y30*AG30+Z30*AH30)*AI30</f>
        <v>24.002916943961736</v>
      </c>
      <c r="AP30">
        <f>((AO30+0.00000010773*(AN30^4-AM30^4))-AL30*44100)/(L30*51.4+0.00000043092*AM30^3)</f>
        <v>-11.736654065900868</v>
      </c>
      <c r="AQ30">
        <f>0.61365*EXP(17.502*J30/(240.97+J30))</f>
        <v>5.643738647303274</v>
      </c>
      <c r="AR30">
        <f>AQ30*1000/AA30</f>
        <v>64.271740545237449</v>
      </c>
      <c r="AS30">
        <f>(AR30-U30)</f>
        <v>36.135994543040184</v>
      </c>
      <c r="AT30">
        <f>IF(D30,P30,(O30+P30)/2)</f>
        <v>32.449054718017578</v>
      </c>
      <c r="AU30">
        <f>0.61365*EXP(17.502*AT30/(240.97+AT30))</f>
        <v>4.8978014160144596</v>
      </c>
      <c r="AV30">
        <f>IF(AS30&lt;&gt;0,(1000-(AR30+U30)/2)/AS30*AL30,0)</f>
        <v>0.83832841209086251</v>
      </c>
      <c r="AW30">
        <f>U30*AA30/1000</f>
        <v>2.4706161018238637</v>
      </c>
      <c r="AX30">
        <f>(AU30-AW30)</f>
        <v>2.4271853141905959</v>
      </c>
      <c r="AY30">
        <f>1/(1.6/F30+1.37/N30)</f>
        <v>0.54087514509297663</v>
      </c>
      <c r="AZ30">
        <f>G30*AA30*0.001</f>
        <v>32.927255409576091</v>
      </c>
      <c r="BA30">
        <f>G30/S30</f>
        <v>0.95768429361492569</v>
      </c>
      <c r="BB30">
        <f>(1-AL30*AA30/AQ30/F30)*100</f>
        <v>53.880583393631433</v>
      </c>
      <c r="BC30">
        <f>(S30-E30/(N30/1.35))</f>
        <v>392.67459740277269</v>
      </c>
      <c r="BD30">
        <f>E30*BB30/100/BC30</f>
        <v>-4.4065164870013872E-3</v>
      </c>
    </row>
    <row r="31" spans="1:56" x14ac:dyDescent="0.35">
      <c r="A31" s="1" t="s">
        <v>9</v>
      </c>
      <c r="B31" s="1" t="s">
        <v>595</v>
      </c>
      <c r="K31" s="1">
        <v>2.72</v>
      </c>
    </row>
    <row r="32" spans="1:56" x14ac:dyDescent="0.35">
      <c r="A32" s="1" t="s">
        <v>9</v>
      </c>
      <c r="B32" s="1" t="s">
        <v>594</v>
      </c>
      <c r="K32" s="1">
        <v>2.72</v>
      </c>
    </row>
    <row r="33" spans="1:56" x14ac:dyDescent="0.35">
      <c r="A33" s="1">
        <v>6</v>
      </c>
      <c r="B33" s="1" t="s">
        <v>593</v>
      </c>
      <c r="C33" s="1">
        <v>1512.5000013075769</v>
      </c>
      <c r="D33" s="1">
        <v>0</v>
      </c>
      <c r="E33">
        <f>(R33-S33*(1000-T33)/(1000-U33))*AK33</f>
        <v>-2.0488053951201577</v>
      </c>
      <c r="F33">
        <f>IF(AV33&lt;&gt;0,1/(1/AV33-1/N33),0)</f>
        <v>1.3625599605425556</v>
      </c>
      <c r="G33">
        <f>((AY33-AL33/2)*S33-E33)/(AY33+AL33/2)</f>
        <v>376.0585695552744</v>
      </c>
      <c r="H33">
        <f>AL33*1000</f>
        <v>30.729422761853403</v>
      </c>
      <c r="I33">
        <f>(AQ33-AW33)</f>
        <v>2.5683331596665449</v>
      </c>
      <c r="J33">
        <f>(P33+AP33*D33)</f>
        <v>32.712474822998047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29.869070053100586</v>
      </c>
      <c r="P33" s="1">
        <v>32.712474822998047</v>
      </c>
      <c r="Q33" s="1">
        <v>29.930835723876953</v>
      </c>
      <c r="R33" s="1">
        <v>399.97360229492188</v>
      </c>
      <c r="S33" s="1">
        <v>390.95376586914063</v>
      </c>
      <c r="T33" s="1">
        <v>0.30808669328689575</v>
      </c>
      <c r="U33" s="1">
        <v>27.361869812011719</v>
      </c>
      <c r="V33" s="1">
        <v>0.63979917764663696</v>
      </c>
      <c r="W33" s="1">
        <v>56.821998596191406</v>
      </c>
      <c r="X33" s="1">
        <v>300.50146484375</v>
      </c>
      <c r="Y33" s="1">
        <v>300.68759155273438</v>
      </c>
      <c r="Z33" s="1">
        <v>0.11263710260391235</v>
      </c>
      <c r="AA33" s="1">
        <v>87.81292724609375</v>
      </c>
      <c r="AB33" s="1">
        <v>-2.8914241790771484</v>
      </c>
      <c r="AC33" s="1">
        <v>1.1441625356674194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1.1047847972196687</v>
      </c>
      <c r="AL33">
        <f>(U33-T33)/(1000-U33)*AK33</f>
        <v>3.0729422761853403E-2</v>
      </c>
      <c r="AM33">
        <f>(P33+273.15)</f>
        <v>305.86247482299802</v>
      </c>
      <c r="AN33">
        <f>(O33+273.15)</f>
        <v>303.01907005310056</v>
      </c>
      <c r="AO33">
        <f>(Y33*AG33+Z33*AH33)*AI33</f>
        <v>48.110013573094875</v>
      </c>
      <c r="AP33">
        <f>((AO33+0.00000010773*(AN33^4-AM33^4))-AL33*44100)/(L33*51.4+0.00000043092*AM33^3)</f>
        <v>-10.966842209020561</v>
      </c>
      <c r="AQ33">
        <f>0.61365*EXP(17.502*J33/(240.97+J33))</f>
        <v>4.9710590427858188</v>
      </c>
      <c r="AR33">
        <f>AQ33*1000/AA33</f>
        <v>56.609649611776838</v>
      </c>
      <c r="AS33">
        <f>(AR33-U33)</f>
        <v>29.247779799765119</v>
      </c>
      <c r="AT33">
        <f>IF(D33,P33,(O33+P33)/2)</f>
        <v>31.290772438049316</v>
      </c>
      <c r="AU33">
        <f>0.61365*EXP(17.502*AT33/(240.97+AT33))</f>
        <v>4.5867153060997765</v>
      </c>
      <c r="AV33">
        <f>IF(AS33&lt;&gt;0,(1000-(AR33+U33)/2)/AS33*AL33,0)</f>
        <v>1.0065456182737478</v>
      </c>
      <c r="AW33">
        <f>U33*AA33/1000</f>
        <v>2.4027258831192739</v>
      </c>
      <c r="AX33">
        <f>(AU33-AW33)</f>
        <v>2.1839894229805026</v>
      </c>
      <c r="AY33">
        <f>1/(1.6/F33+1.37/N33)</f>
        <v>0.65364145319944267</v>
      </c>
      <c r="AZ33">
        <f>G33*AA33*0.001</f>
        <v>33.022803808627394</v>
      </c>
      <c r="BA33">
        <f>G33/S33</f>
        <v>0.96190036363826226</v>
      </c>
      <c r="BB33">
        <f>(1-AL33*AA33/AQ33/F33)*100</f>
        <v>60.161010640128573</v>
      </c>
      <c r="BC33">
        <f>(S33-E33/(N33/1.35))</f>
        <v>391.67174676115786</v>
      </c>
      <c r="BD33">
        <f>E33*BB33/100/BC33</f>
        <v>-3.1469771356916307E-3</v>
      </c>
    </row>
    <row r="34" spans="1:56" x14ac:dyDescent="0.35">
      <c r="A34" s="1" t="s">
        <v>9</v>
      </c>
      <c r="B34" s="1" t="s">
        <v>592</v>
      </c>
      <c r="K34" s="1">
        <v>2.72</v>
      </c>
    </row>
    <row r="35" spans="1:56" x14ac:dyDescent="0.35">
      <c r="A35" s="1" t="s">
        <v>9</v>
      </c>
      <c r="B35" s="1" t="s">
        <v>591</v>
      </c>
      <c r="K35" s="1">
        <v>2.72</v>
      </c>
    </row>
    <row r="36" spans="1:56" x14ac:dyDescent="0.35">
      <c r="A36" s="1">
        <v>7</v>
      </c>
      <c r="B36" s="1" t="s">
        <v>590</v>
      </c>
      <c r="C36" s="1">
        <v>1715.5000013075769</v>
      </c>
      <c r="D36" s="1">
        <v>0</v>
      </c>
      <c r="E36">
        <f>(R36-S36*(1000-T36)/(1000-U36))*AK36</f>
        <v>-1.1578362306387151</v>
      </c>
      <c r="F36">
        <f>IF(AV36&lt;&gt;0,1/(1/AV36-1/N36),0)</f>
        <v>1.6016969093037212</v>
      </c>
      <c r="G36">
        <f>((AY36-AL36/2)*S36-E36)/(AY36+AL36/2)</f>
        <v>376.45830607920345</v>
      </c>
      <c r="H36">
        <f>AL36*1000</f>
        <v>30.038148222427637</v>
      </c>
      <c r="I36">
        <f>(AQ36-AW36)</f>
        <v>2.2390157107582298</v>
      </c>
      <c r="J36">
        <f>(P36+AP36*D36)</f>
        <v>31.345516204833984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29.869953155517578</v>
      </c>
      <c r="P36" s="1">
        <v>31.345516204833984</v>
      </c>
      <c r="Q36" s="1">
        <v>29.912986755371094</v>
      </c>
      <c r="R36" s="1">
        <v>400.06210327148438</v>
      </c>
      <c r="S36" s="1">
        <v>390.49310302734375</v>
      </c>
      <c r="T36" s="1">
        <v>0.44195178151130676</v>
      </c>
      <c r="U36" s="1">
        <v>26.899303436279297</v>
      </c>
      <c r="V36" s="1">
        <v>0.9177088737487793</v>
      </c>
      <c r="W36" s="1">
        <v>55.856159210205078</v>
      </c>
      <c r="X36" s="1">
        <v>300.5062255859375</v>
      </c>
      <c r="Y36" s="1">
        <v>499.41354370117188</v>
      </c>
      <c r="Z36" s="1">
        <v>3.6671947687864304E-2</v>
      </c>
      <c r="AA36" s="1">
        <v>87.809158325195313</v>
      </c>
      <c r="AB36" s="1">
        <v>-2.8513882160186768</v>
      </c>
      <c r="AC36" s="1">
        <v>1.1469711065292358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1.1048022999482994</v>
      </c>
      <c r="AL36">
        <f>(U36-T36)/(1000-U36)*AK36</f>
        <v>3.0038148222427636E-2</v>
      </c>
      <c r="AM36">
        <f>(P36+273.15)</f>
        <v>304.49551620483396</v>
      </c>
      <c r="AN36">
        <f>(O36+273.15)</f>
        <v>303.01995315551756</v>
      </c>
      <c r="AO36">
        <f>(Y36*AG36+Z36*AH36)*AI36</f>
        <v>79.906165206145488</v>
      </c>
      <c r="AP36">
        <f>((AO36+0.00000010773*(AN36^4-AM36^4))-AL36*44100)/(L36*51.4+0.00000043092*AM36^3)</f>
        <v>-10.3346987489625</v>
      </c>
      <c r="AQ36">
        <f>0.61365*EXP(17.502*J36/(240.97+J36))</f>
        <v>4.601020905031949</v>
      </c>
      <c r="AR36">
        <f>AQ36*1000/AA36</f>
        <v>52.397961588384412</v>
      </c>
      <c r="AS36">
        <f>(AR36-U36)</f>
        <v>25.498658152105115</v>
      </c>
      <c r="AT36">
        <f>IF(D36,P36,(O36+P36)/2)</f>
        <v>30.607734680175781</v>
      </c>
      <c r="AU36">
        <f>0.61365*EXP(17.502*AT36/(240.97+AT36))</f>
        <v>4.4114542660909013</v>
      </c>
      <c r="AV36">
        <f>IF(AS36&lt;&gt;0,(1000-(AR36+U36)/2)/AS36*AL36,0)</f>
        <v>1.1313213640547624</v>
      </c>
      <c r="AW36">
        <f>U36*AA36/1000</f>
        <v>2.3620051942737192</v>
      </c>
      <c r="AX36">
        <f>(AU36-AW36)</f>
        <v>2.0494490718171821</v>
      </c>
      <c r="AY36">
        <f>1/(1.6/F36+1.37/N36)</f>
        <v>0.73824109181752673</v>
      </c>
      <c r="AZ36">
        <f>G36*AA36*0.001</f>
        <v>33.056487001343619</v>
      </c>
      <c r="BA36">
        <f>G36/S36</f>
        <v>0.9640587840365582</v>
      </c>
      <c r="BB36">
        <f>(1-AL36*AA36/AQ36/F36)*100</f>
        <v>64.208621437924648</v>
      </c>
      <c r="BC36">
        <f>(S36-E36/(N36/1.35))</f>
        <v>390.89885375977735</v>
      </c>
      <c r="BD36">
        <f>E36*BB36/100/BC36</f>
        <v>-1.9018492253211259E-3</v>
      </c>
    </row>
    <row r="37" spans="1:56" x14ac:dyDescent="0.35">
      <c r="A37" s="1" t="s">
        <v>9</v>
      </c>
      <c r="B37" s="1" t="s">
        <v>589</v>
      </c>
      <c r="K37" s="1">
        <v>2.72</v>
      </c>
    </row>
    <row r="38" spans="1:56" x14ac:dyDescent="0.35">
      <c r="A38" s="1" t="s">
        <v>9</v>
      </c>
      <c r="B38" s="1" t="s">
        <v>588</v>
      </c>
      <c r="K38" s="1">
        <v>2.72</v>
      </c>
    </row>
    <row r="39" spans="1:56" x14ac:dyDescent="0.35">
      <c r="A39" s="1">
        <v>8</v>
      </c>
      <c r="B39" s="1" t="s">
        <v>587</v>
      </c>
      <c r="C39" s="1">
        <v>1917.5000013075769</v>
      </c>
      <c r="D39" s="1">
        <v>0</v>
      </c>
      <c r="E39">
        <f>(R39-S39*(1000-T39)/(1000-U39))*AK39</f>
        <v>-0.35666615658729384</v>
      </c>
      <c r="F39">
        <f>IF(AV39&lt;&gt;0,1/(1/AV39-1/N39),0)</f>
        <v>1.5915708980023868</v>
      </c>
      <c r="G39">
        <f>((AY39-AL39/2)*S39-E39)/(AY39+AL39/2)</f>
        <v>374.80315738901874</v>
      </c>
      <c r="H39">
        <f>AL39*1000</f>
        <v>29.808442160867223</v>
      </c>
      <c r="I39">
        <f>(AQ39-AW39)</f>
        <v>2.2320852288909361</v>
      </c>
      <c r="J39">
        <f>(P39+AP39*D39)</f>
        <v>31.299774169921875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29.880598068237305</v>
      </c>
      <c r="P39" s="1">
        <v>31.299774169921875</v>
      </c>
      <c r="Q39" s="1">
        <v>29.907985687255859</v>
      </c>
      <c r="R39" s="1">
        <v>400.02297973632813</v>
      </c>
      <c r="S39" s="1">
        <v>389.82717895507813</v>
      </c>
      <c r="T39" s="1">
        <v>0.58368575572967529</v>
      </c>
      <c r="U39" s="1">
        <v>26.842279434204102</v>
      </c>
      <c r="V39" s="1">
        <v>1.2112671136856079</v>
      </c>
      <c r="W39" s="1">
        <v>55.703212738037109</v>
      </c>
      <c r="X39" s="1">
        <v>300.4830322265625</v>
      </c>
      <c r="Y39" s="1">
        <v>750.27978515625</v>
      </c>
      <c r="Z39" s="1">
        <v>6.2866814434528351E-2</v>
      </c>
      <c r="AA39" s="1">
        <v>87.808479309082031</v>
      </c>
      <c r="AB39" s="1">
        <v>-2.9039273262023926</v>
      </c>
      <c r="AC39" s="1">
        <v>1.1449328660964966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1.1047170302447149</v>
      </c>
      <c r="AL39">
        <f>(U39-T39)/(1000-U39)*AK39</f>
        <v>2.9808442160867223E-2</v>
      </c>
      <c r="AM39">
        <f>(P39+273.15)</f>
        <v>304.44977416992185</v>
      </c>
      <c r="AN39">
        <f>(O39+273.15)</f>
        <v>303.03059806823728</v>
      </c>
      <c r="AO39">
        <f>(Y39*AG39+Z39*AH39)*AI39</f>
        <v>120.0447629417904</v>
      </c>
      <c r="AP39">
        <f>((AO39+0.00000010773*(AN39^4-AM39^4))-AL39*44100)/(L39*51.4+0.00000043092*AM39^3)</f>
        <v>-9.9180828157217178</v>
      </c>
      <c r="AQ39">
        <f>0.61365*EXP(17.502*J39/(240.97+J39))</f>
        <v>4.589064967197845</v>
      </c>
      <c r="AR39">
        <f>AQ39*1000/AA39</f>
        <v>52.262207514658535</v>
      </c>
      <c r="AS39">
        <f>(AR39-U39)</f>
        <v>25.419928080454433</v>
      </c>
      <c r="AT39">
        <f>IF(D39,P39,(O39+P39)/2)</f>
        <v>30.59018611907959</v>
      </c>
      <c r="AU39">
        <f>0.61365*EXP(17.502*AT39/(240.97+AT39))</f>
        <v>4.4070294441898392</v>
      </c>
      <c r="AV39">
        <f>IF(AS39&lt;&gt;0,(1000-(AR39+U39)/2)/AS39*AL39,0)</f>
        <v>1.1262601258475036</v>
      </c>
      <c r="AW39">
        <f>U39*AA39/1000</f>
        <v>2.3569797383069089</v>
      </c>
      <c r="AX39">
        <f>(AU39-AW39)</f>
        <v>2.0500497058829303</v>
      </c>
      <c r="AY39">
        <f>1/(1.6/F39+1.37/N39)</f>
        <v>0.73479350202949845</v>
      </c>
      <c r="AZ39">
        <f>G39*AA39*0.001</f>
        <v>32.91089529057227</v>
      </c>
      <c r="BA39">
        <f>G39/S39</f>
        <v>0.96145978942173582</v>
      </c>
      <c r="BB39">
        <f>(1-AL39*AA39/AQ39/F39)*100</f>
        <v>64.16350389113768</v>
      </c>
      <c r="BC39">
        <f>(S39-E39/(N39/1.35))</f>
        <v>389.95216861288986</v>
      </c>
      <c r="BD39">
        <f>E39*BB39/100/BC39</f>
        <v>-5.8686557398643694E-4</v>
      </c>
    </row>
    <row r="40" spans="1:56" x14ac:dyDescent="0.35">
      <c r="A40" s="1" t="s">
        <v>9</v>
      </c>
      <c r="B40" s="1" t="s">
        <v>586</v>
      </c>
      <c r="K40" s="1">
        <v>2.72</v>
      </c>
    </row>
    <row r="41" spans="1:56" x14ac:dyDescent="0.35">
      <c r="A41" s="1" t="s">
        <v>9</v>
      </c>
      <c r="B41" s="1" t="s">
        <v>231</v>
      </c>
      <c r="K41" s="1">
        <v>2.72</v>
      </c>
    </row>
    <row r="42" spans="1:56" x14ac:dyDescent="0.35">
      <c r="A42" s="1">
        <v>9</v>
      </c>
      <c r="B42" s="1" t="s">
        <v>585</v>
      </c>
      <c r="C42" s="1">
        <v>2119.5000013075769</v>
      </c>
      <c r="D42" s="1">
        <v>0</v>
      </c>
      <c r="E42">
        <f>(R42-S42*(1000-T42)/(1000-U42))*AK42</f>
        <v>9.2768386831620392E-2</v>
      </c>
      <c r="F42">
        <f>IF(AV42&lt;&gt;0,1/(1/AV42-1/N42),0)</f>
        <v>1.6589991363218641</v>
      </c>
      <c r="G42">
        <f>((AY42-AL42/2)*S42-E42)/(AY42+AL42/2)</f>
        <v>374.20324285017273</v>
      </c>
      <c r="H42">
        <f>AL42*1000</f>
        <v>29.890439500939387</v>
      </c>
      <c r="I42">
        <f>(AQ42-AW42)</f>
        <v>2.1740869262885161</v>
      </c>
      <c r="J42">
        <f>(P42+AP42*D42)</f>
        <v>31.153703689575195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29.916597366333008</v>
      </c>
      <c r="P42" s="1">
        <v>31.153703689575195</v>
      </c>
      <c r="Q42" s="1">
        <v>29.927839279174805</v>
      </c>
      <c r="R42" s="1">
        <v>400.01019287109375</v>
      </c>
      <c r="S42" s="1">
        <v>389.39041137695313</v>
      </c>
      <c r="T42" s="1">
        <v>0.74525558948516846</v>
      </c>
      <c r="U42" s="1">
        <v>27.069997787475586</v>
      </c>
      <c r="V42" s="1">
        <v>1.5433633327484131</v>
      </c>
      <c r="W42" s="1">
        <v>56.059745788574219</v>
      </c>
      <c r="X42" s="1">
        <v>300.48214721679688</v>
      </c>
      <c r="Y42" s="1">
        <v>1000.1046142578125</v>
      </c>
      <c r="Z42" s="1">
        <v>0.13097463548183441</v>
      </c>
      <c r="AA42" s="1">
        <v>87.808631896972656</v>
      </c>
      <c r="AB42" s="1">
        <v>-2.8309414386749268</v>
      </c>
      <c r="AC42" s="1">
        <v>1.1471726894378662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1.1047137765323414</v>
      </c>
      <c r="AL42">
        <f>(U42-T42)/(1000-U42)*AK42</f>
        <v>2.9890439500939385E-2</v>
      </c>
      <c r="AM42">
        <f>(P42+273.15)</f>
        <v>304.30370368957517</v>
      </c>
      <c r="AN42">
        <f>(O42+273.15)</f>
        <v>303.06659736633299</v>
      </c>
      <c r="AO42">
        <f>(Y42*AG42+Z42*AH42)*AI42</f>
        <v>160.01673470459718</v>
      </c>
      <c r="AP42">
        <f>((AO42+0.00000010773*(AN42^4-AM42^4))-AL42*44100)/(L42*51.4+0.00000043092*AM42^3)</f>
        <v>-9.6037986159153164</v>
      </c>
      <c r="AQ42">
        <f>0.61365*EXP(17.502*J42/(240.97+J42))</f>
        <v>4.5510663974608239</v>
      </c>
      <c r="AR42">
        <f>AQ42*1000/AA42</f>
        <v>51.829373708961405</v>
      </c>
      <c r="AS42">
        <f>(AR42-U42)</f>
        <v>24.75937592148582</v>
      </c>
      <c r="AT42">
        <f>IF(D42,P42,(O42+P42)/2)</f>
        <v>30.535150527954102</v>
      </c>
      <c r="AU42">
        <f>0.61365*EXP(17.502*AT42/(240.97+AT42))</f>
        <v>4.3931774388585643</v>
      </c>
      <c r="AV42">
        <f>IF(AS42&lt;&gt;0,(1000-(AR42+U42)/2)/AS42*AL42,0)</f>
        <v>1.1596120656189872</v>
      </c>
      <c r="AW42">
        <f>U42*AA42/1000</f>
        <v>2.3769794711723078</v>
      </c>
      <c r="AX42">
        <f>(AU42-AW42)</f>
        <v>2.0161979676862565</v>
      </c>
      <c r="AY42">
        <f>1/(1.6/F42+1.37/N42)</f>
        <v>0.7575370832971946</v>
      </c>
      <c r="AZ42">
        <f>G42*AA42*0.001</f>
        <v>32.858274806084282</v>
      </c>
      <c r="BA42">
        <f>G42/S42</f>
        <v>0.96099757959350907</v>
      </c>
      <c r="BB42">
        <f>(1-AL42*AA42/AQ42/F42)*100</f>
        <v>65.237565791834911</v>
      </c>
      <c r="BC42">
        <f>(S42-E42/(N42/1.35))</f>
        <v>389.35790173534099</v>
      </c>
      <c r="BD42">
        <f>E42*BB42/100/BC42</f>
        <v>1.5543497929172511E-4</v>
      </c>
    </row>
    <row r="43" spans="1:56" x14ac:dyDescent="0.35">
      <c r="A43" s="1" t="s">
        <v>9</v>
      </c>
      <c r="B43" s="1" t="s">
        <v>584</v>
      </c>
      <c r="K43" s="1">
        <v>2.72</v>
      </c>
    </row>
    <row r="44" spans="1:56" x14ac:dyDescent="0.35">
      <c r="A44" s="1" t="s">
        <v>9</v>
      </c>
      <c r="B44" s="1" t="s">
        <v>583</v>
      </c>
      <c r="K44" s="1">
        <v>2.72</v>
      </c>
    </row>
    <row r="45" spans="1:56" x14ac:dyDescent="0.35">
      <c r="A45" s="1" t="s">
        <v>9</v>
      </c>
      <c r="B45" s="1" t="s">
        <v>582</v>
      </c>
      <c r="K45" s="1">
        <v>2.72</v>
      </c>
    </row>
    <row r="46" spans="1:56" x14ac:dyDescent="0.35">
      <c r="A46" s="1">
        <v>10</v>
      </c>
      <c r="B46" s="1" t="s">
        <v>581</v>
      </c>
      <c r="C46" s="1">
        <v>2322.5000013075769</v>
      </c>
      <c r="D46" s="1">
        <v>0</v>
      </c>
      <c r="E46">
        <f>(R46-S46*(1000-T46)/(1000-U46))*AK46</f>
        <v>-0.59715934597287668</v>
      </c>
      <c r="F46">
        <f>IF(AV46&lt;&gt;0,1/(1/AV46-1/N46),0)</f>
        <v>1.8239091375304253</v>
      </c>
      <c r="G46">
        <f>((AY46-AL46/2)*S46-E46)/(AY46+AL46/2)</f>
        <v>376.61101178145645</v>
      </c>
      <c r="H46">
        <f>AL46*1000</f>
        <v>30.189404291475796</v>
      </c>
      <c r="I46">
        <f>(AQ46-AW46)</f>
        <v>2.0575174318345768</v>
      </c>
      <c r="J46">
        <f>(P46+AP46*D46)</f>
        <v>30.846458435058594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29.978961944580078</v>
      </c>
      <c r="P46" s="1">
        <v>30.846458435058594</v>
      </c>
      <c r="Q46" s="1">
        <v>29.969964981079102</v>
      </c>
      <c r="R46" s="1">
        <v>400.26495361328125</v>
      </c>
      <c r="S46" s="1">
        <v>390.1439208984375</v>
      </c>
      <c r="T46" s="1">
        <v>0.92222577333450317</v>
      </c>
      <c r="U46" s="1">
        <v>27.498073577880859</v>
      </c>
      <c r="V46" s="1">
        <v>1.9029810428619385</v>
      </c>
      <c r="W46" s="1">
        <v>56.741321563720703</v>
      </c>
      <c r="X46" s="1">
        <v>300.48776245117188</v>
      </c>
      <c r="Y46" s="1">
        <v>1250.12060546875</v>
      </c>
      <c r="Z46" s="1">
        <v>9.1682318598031998E-3</v>
      </c>
      <c r="AA46" s="1">
        <v>87.806732177734375</v>
      </c>
      <c r="AB46" s="1">
        <v>-1.7601451873779297</v>
      </c>
      <c r="AC46" s="1">
        <v>1.1545506715774536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1.104734420776367</v>
      </c>
      <c r="AL46">
        <f>(U46-T46)/(1000-U46)*AK46</f>
        <v>3.0189404291475794E-2</v>
      </c>
      <c r="AM46">
        <f>(P46+273.15)</f>
        <v>303.99645843505857</v>
      </c>
      <c r="AN46">
        <f>(O46+273.15)</f>
        <v>303.12896194458006</v>
      </c>
      <c r="AO46">
        <f>(Y46*AG46+Z46*AH46)*AI46</f>
        <v>200.01929240422032</v>
      </c>
      <c r="AP46">
        <f>((AO46+0.00000010773*(AN46^4-AM46^4))-AL46*44100)/(L46*51.4+0.00000043092*AM46^3)</f>
        <v>-9.3504322764839252</v>
      </c>
      <c r="AQ46">
        <f>0.61365*EXP(17.502*J46/(240.97+J46))</f>
        <v>4.4720334138911957</v>
      </c>
      <c r="AR46">
        <f>AQ46*1000/AA46</f>
        <v>50.930416187668961</v>
      </c>
      <c r="AS46">
        <f>(AR46-U46)</f>
        <v>23.432342609788101</v>
      </c>
      <c r="AT46">
        <f>IF(D46,P46,(O46+P46)/2)</f>
        <v>30.412710189819336</v>
      </c>
      <c r="AU46">
        <f>0.61365*EXP(17.502*AT46/(240.97+AT46))</f>
        <v>4.3624962119896882</v>
      </c>
      <c r="AV46">
        <f>IF(AS46&lt;&gt;0,(1000-(AR46+U46)/2)/AS46*AL46,0)</f>
        <v>1.2378425017824994</v>
      </c>
      <c r="AW46">
        <f>U46*AA46/1000</f>
        <v>2.4145159820566189</v>
      </c>
      <c r="AX46">
        <f>(AU46-AW46)</f>
        <v>1.9479802299330693</v>
      </c>
      <c r="AY46">
        <f>1/(1.6/F46+1.37/N46)</f>
        <v>0.81111739439909458</v>
      </c>
      <c r="AZ46">
        <f>G46*AA46*0.001</f>
        <v>33.068982246679909</v>
      </c>
      <c r="BA46">
        <f>G46/S46</f>
        <v>0.96531303349334019</v>
      </c>
      <c r="BB46">
        <f>(1-AL46*AA46/AQ46/F46)*100</f>
        <v>67.50069158899575</v>
      </c>
      <c r="BC46">
        <f>(S46-E46/(N46/1.35))</f>
        <v>390.35318869952744</v>
      </c>
      <c r="BD46">
        <f>E46*BB46/100/BC46</f>
        <v>-1.0326204578036372E-3</v>
      </c>
    </row>
    <row r="47" spans="1:56" x14ac:dyDescent="0.35">
      <c r="A47" s="1" t="s">
        <v>9</v>
      </c>
      <c r="B47" s="1" t="s">
        <v>580</v>
      </c>
      <c r="K47" s="1">
        <v>2.72</v>
      </c>
    </row>
    <row r="48" spans="1:56" x14ac:dyDescent="0.35">
      <c r="A48" s="1" t="s">
        <v>9</v>
      </c>
      <c r="B48" s="1" t="s">
        <v>225</v>
      </c>
      <c r="K48" s="1">
        <v>2.72</v>
      </c>
    </row>
    <row r="49" spans="1:56" x14ac:dyDescent="0.35">
      <c r="A49" s="1">
        <v>11</v>
      </c>
      <c r="B49" s="1" t="s">
        <v>579</v>
      </c>
      <c r="C49" s="1">
        <v>2525.5000013075769</v>
      </c>
      <c r="D49" s="1">
        <v>0</v>
      </c>
      <c r="E49">
        <f>(R49-S49*(1000-T49)/(1000-U49))*AK49</f>
        <v>0.47145655908942552</v>
      </c>
      <c r="F49">
        <f>IF(AV49&lt;&gt;0,1/(1/AV49-1/N49),0)</f>
        <v>1.8760767775092642</v>
      </c>
      <c r="G49">
        <f>((AY49-AL49/2)*S49-E49)/(AY49+AL49/2)</f>
        <v>374.26808960858483</v>
      </c>
      <c r="H49">
        <f>AL49*1000</f>
        <v>30.461127627501128</v>
      </c>
      <c r="I49">
        <f>(AQ49-AW49)</f>
        <v>2.0361219558101138</v>
      </c>
      <c r="J49">
        <f>(P49+AP49*D49)</f>
        <v>30.912101745605469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30.075841903686523</v>
      </c>
      <c r="P49" s="1">
        <v>30.912101745605469</v>
      </c>
      <c r="Q49" s="1">
        <v>30.039987564086914</v>
      </c>
      <c r="R49" s="1">
        <v>400.03402709960938</v>
      </c>
      <c r="S49" s="1">
        <v>388.88421630859375</v>
      </c>
      <c r="T49" s="1">
        <v>1.1302216053009033</v>
      </c>
      <c r="U49" s="1">
        <v>27.933843612670898</v>
      </c>
      <c r="V49" s="1">
        <v>2.3191549777984619</v>
      </c>
      <c r="W49" s="1">
        <v>57.318771362304688</v>
      </c>
      <c r="X49" s="1">
        <v>300.48114013671875</v>
      </c>
      <c r="Y49" s="1">
        <v>1600.480224609375</v>
      </c>
      <c r="Z49" s="1">
        <v>3.9291143417358398E-2</v>
      </c>
      <c r="AA49" s="1">
        <v>87.803733825683594</v>
      </c>
      <c r="AB49" s="1">
        <v>-2.6404538154602051</v>
      </c>
      <c r="AC49" s="1">
        <v>1.1693670749664307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1.1047100740320541</v>
      </c>
      <c r="AL49">
        <f>(U49-T49)/(1000-U49)*AK49</f>
        <v>3.0461127627501128E-2</v>
      </c>
      <c r="AM49">
        <f>(P49+273.15)</f>
        <v>304.06210174560545</v>
      </c>
      <c r="AN49">
        <f>(O49+273.15)</f>
        <v>303.2258419036865</v>
      </c>
      <c r="AO49">
        <f>(Y49*AG49+Z49*AH49)*AI49</f>
        <v>256.07683021373668</v>
      </c>
      <c r="AP49">
        <f>((AO49+0.00000010773*(AN49^4-AM49^4))-AL49*44100)/(L49*51.4+0.00000043092*AM49^3)</f>
        <v>-8.9858994387747764</v>
      </c>
      <c r="AQ49">
        <f>0.61365*EXP(17.502*J49/(240.97+J49))</f>
        <v>4.4888177251053412</v>
      </c>
      <c r="AR49">
        <f>AQ49*1000/AA49</f>
        <v>51.123312523553651</v>
      </c>
      <c r="AS49">
        <f>(AR49-U49)</f>
        <v>23.189468910882752</v>
      </c>
      <c r="AT49">
        <f>IF(D49,P49,(O49+P49)/2)</f>
        <v>30.493971824645996</v>
      </c>
      <c r="AU49">
        <f>0.61365*EXP(17.502*AT49/(240.97+AT49))</f>
        <v>4.3828379223630485</v>
      </c>
      <c r="AV49">
        <f>IF(AS49&lt;&gt;0,(1000-(AR49+U49)/2)/AS49*AL49,0)</f>
        <v>1.2616521179708635</v>
      </c>
      <c r="AW49">
        <f>U49*AA49/1000</f>
        <v>2.4526957692952274</v>
      </c>
      <c r="AX49">
        <f>(AU49-AW49)</f>
        <v>1.9301421530678211</v>
      </c>
      <c r="AY49">
        <f>1/(1.6/F49+1.37/N49)</f>
        <v>0.82748984749594734</v>
      </c>
      <c r="AZ49">
        <f>G49*AA49*0.001</f>
        <v>32.86213571943928</v>
      </c>
      <c r="BA49">
        <f>G49/S49</f>
        <v>0.96241522261111645</v>
      </c>
      <c r="BB49">
        <f>(1-AL49*AA49/AQ49/F49)*100</f>
        <v>68.240300655665621</v>
      </c>
      <c r="BC49">
        <f>(S49-E49/(N49/1.35))</f>
        <v>388.71899964055461</v>
      </c>
      <c r="BD49">
        <f>E49*BB49/100/BC49</f>
        <v>8.2765024009882416E-4</v>
      </c>
    </row>
    <row r="50" spans="1:56" x14ac:dyDescent="0.35">
      <c r="A50" s="1" t="s">
        <v>9</v>
      </c>
      <c r="B50" s="1" t="s">
        <v>578</v>
      </c>
      <c r="K50" s="1">
        <v>2.72</v>
      </c>
    </row>
    <row r="51" spans="1:56" x14ac:dyDescent="0.35">
      <c r="A51" s="1" t="s">
        <v>9</v>
      </c>
      <c r="B51" s="1" t="s">
        <v>577</v>
      </c>
      <c r="K51" s="1">
        <v>2.72</v>
      </c>
    </row>
    <row r="52" spans="1:56" x14ac:dyDescent="0.35">
      <c r="A52" s="1">
        <v>12</v>
      </c>
      <c r="B52" s="1" t="s">
        <v>221</v>
      </c>
      <c r="C52" s="1">
        <v>2727.5000013075769</v>
      </c>
      <c r="D52" s="1">
        <v>0</v>
      </c>
      <c r="E52">
        <f>(R52-S52*(1000-T52)/(1000-U52))*AK52</f>
        <v>-1.299702813001236</v>
      </c>
      <c r="F52">
        <f>IF(AV52&lt;&gt;0,1/(1/AV52-1/N52),0)</f>
        <v>4.2294053769814193</v>
      </c>
      <c r="G52">
        <f>((AY52-AL52/2)*S52-E52)/(AY52+AL52/2)</f>
        <v>376.92967801196858</v>
      </c>
      <c r="H52">
        <f>AL52*1000</f>
        <v>52.975363705689816</v>
      </c>
      <c r="I52">
        <f>(AQ52-AW52)</f>
        <v>2.0895310721521621</v>
      </c>
      <c r="J52">
        <f>(P52+AP52*D52)</f>
        <v>30.96882438659668</v>
      </c>
      <c r="K52" s="1">
        <v>1.5231999999999999</v>
      </c>
      <c r="L52">
        <f>(K52*AE52+AF52)</f>
        <v>2.4029496944427491</v>
      </c>
      <c r="M52" s="1">
        <v>0.5</v>
      </c>
      <c r="N52">
        <f>L52*(M52+1)*(M52+1)/(M52*M52+1)</f>
        <v>4.3253094499969489</v>
      </c>
      <c r="O52" s="1">
        <v>30.208505630493164</v>
      </c>
      <c r="P52" s="1">
        <v>30.96882438659668</v>
      </c>
      <c r="Q52" s="1">
        <v>30.143356323242188</v>
      </c>
      <c r="R52" s="1">
        <v>399.96633911132813</v>
      </c>
      <c r="S52" s="1">
        <v>390.1483154296875</v>
      </c>
      <c r="T52" s="1">
        <v>1.3756148815155029</v>
      </c>
      <c r="U52" s="1">
        <v>27.490894317626953</v>
      </c>
      <c r="V52" s="1">
        <v>2.8013198375701904</v>
      </c>
      <c r="W52" s="1">
        <v>55.982807159423828</v>
      </c>
      <c r="X52" s="1">
        <v>300.48989868164063</v>
      </c>
      <c r="Y52" s="1">
        <v>2000.8875732421875</v>
      </c>
      <c r="Z52" s="1">
        <v>0.44006448984146118</v>
      </c>
      <c r="AA52" s="1">
        <v>87.804862976074219</v>
      </c>
      <c r="AB52" s="1">
        <v>-2.6154356002807617</v>
      </c>
      <c r="AC52" s="1">
        <v>1.1769012212753296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1.9727540617229558</v>
      </c>
      <c r="AL52">
        <f>(U52-T52)/(1000-U52)*AK52</f>
        <v>5.2975363705689817E-2</v>
      </c>
      <c r="AM52">
        <f>(P52+273.15)</f>
        <v>304.11882438659666</v>
      </c>
      <c r="AN52">
        <f>(O52+273.15)</f>
        <v>303.35850563049314</v>
      </c>
      <c r="AO52">
        <f>(Y52*AG52+Z52*AH52)*AI52</f>
        <v>320.14200456301842</v>
      </c>
      <c r="AP52">
        <f>((AO52+0.00000010773*(AN52^4-AM52^4))-AL52*44100)/(L52*51.4+0.00000043092*AM52^3)</f>
        <v>-14.931936322054959</v>
      </c>
      <c r="AQ52">
        <f>0.61365*EXP(17.502*J52/(240.97+J52))</f>
        <v>4.503365280801134</v>
      </c>
      <c r="AR52">
        <f>AQ52*1000/AA52</f>
        <v>51.288335613350334</v>
      </c>
      <c r="AS52">
        <f>(AR52-U52)</f>
        <v>23.797441295723381</v>
      </c>
      <c r="AT52">
        <f>IF(D52,P52,(O52+P52)/2)</f>
        <v>30.588665008544922</v>
      </c>
      <c r="AU52">
        <f>0.61365*EXP(17.502*AT52/(240.97+AT52))</f>
        <v>4.4066460824823652</v>
      </c>
      <c r="AV52">
        <f>IF(AS52&lt;&gt;0,(1000-(AR52+U52)/2)/AS52*AL52,0)</f>
        <v>2.1384099195492561</v>
      </c>
      <c r="AW52">
        <f>U52*AA52/1000</f>
        <v>2.4138342086489719</v>
      </c>
      <c r="AX52">
        <f>(AU52-AW52)</f>
        <v>1.9928118738333933</v>
      </c>
      <c r="AY52">
        <f>1/(1.6/F52+1.37/N52)</f>
        <v>1.43875759903263</v>
      </c>
      <c r="AZ52">
        <f>G52*AA52*0.001</f>
        <v>33.096258729456679</v>
      </c>
      <c r="BA52">
        <f>G52/S52</f>
        <v>0.9661189427329433</v>
      </c>
      <c r="BB52">
        <f>(1-AL52*AA52/AQ52/F52)*100</f>
        <v>75.578292339506149</v>
      </c>
      <c r="BC52">
        <f>(S52-E52/(N52/1.35))</f>
        <v>390.55397398841859</v>
      </c>
      <c r="BD52">
        <f>E52*BB52/100/BC52</f>
        <v>-2.5151278875067541E-3</v>
      </c>
    </row>
    <row r="53" spans="1:56" x14ac:dyDescent="0.35">
      <c r="A53" s="1" t="s">
        <v>9</v>
      </c>
      <c r="B53" s="1" t="s">
        <v>576</v>
      </c>
      <c r="K53" s="1">
        <v>1.5231999999999999</v>
      </c>
    </row>
    <row r="54" spans="1:56" x14ac:dyDescent="0.35">
      <c r="A54" s="1" t="s">
        <v>9</v>
      </c>
      <c r="B54" s="1" t="s">
        <v>575</v>
      </c>
      <c r="K54" s="1">
        <v>1.5231999999999999</v>
      </c>
    </row>
    <row r="55" spans="1:56" x14ac:dyDescent="0.35">
      <c r="A55" s="1" t="s">
        <v>9</v>
      </c>
      <c r="B55" s="1" t="s">
        <v>574</v>
      </c>
    </row>
    <row r="56" spans="1:56" x14ac:dyDescent="0.35">
      <c r="A56" s="1" t="s">
        <v>9</v>
      </c>
      <c r="B56" s="1" t="s">
        <v>573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D55"/>
  <sheetViews>
    <sheetView zoomScale="7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69</v>
      </c>
    </row>
    <row r="12" spans="1:56" x14ac:dyDescent="0.35">
      <c r="A12" s="1" t="s">
        <v>9</v>
      </c>
      <c r="B12" s="1" t="s">
        <v>70</v>
      </c>
    </row>
    <row r="13" spans="1:56" x14ac:dyDescent="0.35">
      <c r="A13" s="1" t="s">
        <v>9</v>
      </c>
      <c r="B13" s="1" t="s">
        <v>71</v>
      </c>
    </row>
    <row r="14" spans="1:56" x14ac:dyDescent="0.35">
      <c r="A14" s="1" t="s">
        <v>9</v>
      </c>
      <c r="B14" s="1" t="s">
        <v>72</v>
      </c>
    </row>
    <row r="15" spans="1:56" x14ac:dyDescent="0.35">
      <c r="A15" s="1" t="s">
        <v>9</v>
      </c>
      <c r="B15" s="1" t="s">
        <v>73</v>
      </c>
    </row>
    <row r="16" spans="1:56" x14ac:dyDescent="0.35">
      <c r="A16" s="1" t="s">
        <v>9</v>
      </c>
      <c r="B16" s="1" t="s">
        <v>74</v>
      </c>
    </row>
    <row r="17" spans="1:56" x14ac:dyDescent="0.35">
      <c r="A17" s="1" t="s">
        <v>9</v>
      </c>
      <c r="B17" s="1" t="s">
        <v>75</v>
      </c>
    </row>
    <row r="18" spans="1:56" x14ac:dyDescent="0.35">
      <c r="A18" s="1">
        <v>1</v>
      </c>
      <c r="B18" s="1" t="s">
        <v>76</v>
      </c>
      <c r="C18" s="1">
        <v>319.50000725314021</v>
      </c>
      <c r="D18" s="1">
        <v>0</v>
      </c>
      <c r="E18">
        <f>(R18-S18*(1000-T18)/(1000-U18))*AK18</f>
        <v>-6.4307485153679345</v>
      </c>
      <c r="F18">
        <f>IF(AV18&lt;&gt;0,1/(1/AV18-1/N18),0)</f>
        <v>6.0744578189900054</v>
      </c>
      <c r="G18">
        <f>((AY18-AL18/2)*S18-E18)/(AY18+AL18/2)</f>
        <v>389.58199616226005</v>
      </c>
      <c r="H18">
        <f>AL18*1000</f>
        <v>33.993400622291951</v>
      </c>
      <c r="I18">
        <f>(AQ18-AW18)</f>
        <v>1.1468562389591099</v>
      </c>
      <c r="J18">
        <f>(P18+AP18*D18)</f>
        <v>27.968246459960938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28.554357528686523</v>
      </c>
      <c r="P18" s="1">
        <v>27.968246459960938</v>
      </c>
      <c r="Q18" s="1">
        <v>28.676513671875</v>
      </c>
      <c r="R18" s="1">
        <v>399.89443969726563</v>
      </c>
      <c r="S18" s="1">
        <v>393.59664916992188</v>
      </c>
      <c r="T18" s="1">
        <v>0.15241576731204987</v>
      </c>
      <c r="U18" s="1">
        <v>30.035144805908203</v>
      </c>
      <c r="V18" s="1">
        <v>0.34195029735565186</v>
      </c>
      <c r="W18" s="1">
        <v>67.384933471679688</v>
      </c>
      <c r="X18" s="1">
        <v>300.12298583984375</v>
      </c>
      <c r="Y18" s="1">
        <v>-0.122940294444561</v>
      </c>
      <c r="Z18" s="1">
        <v>7.4727565050125122E-2</v>
      </c>
      <c r="AA18" s="1">
        <v>87.92913818359375</v>
      </c>
      <c r="AB18" s="1">
        <v>2.0499389171600342</v>
      </c>
      <c r="AC18" s="1">
        <v>0.81188023090362549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1.1033933302935428</v>
      </c>
      <c r="AL18">
        <f>(U18-T18)/(1000-U18)*AK18</f>
        <v>3.3993400622291954E-2</v>
      </c>
      <c r="AM18">
        <f>(P18+273.15)</f>
        <v>301.11824645996091</v>
      </c>
      <c r="AN18">
        <f>(O18+273.15)</f>
        <v>301.7043575286865</v>
      </c>
      <c r="AO18">
        <f>(Y18*AG18+Z18*AH18)*AI18</f>
        <v>-1.9670446671461006E-2</v>
      </c>
      <c r="AP18">
        <f>((AO18+0.00000010773*(AN18^4-AM18^4))-AL18*44100)/(L18*51.4+0.00000043092*AM18^3)</f>
        <v>-12.254315684605228</v>
      </c>
      <c r="AQ18">
        <f>0.61365*EXP(17.502*J18/(240.97+J18))</f>
        <v>3.7878206369620604</v>
      </c>
      <c r="AR18">
        <f>AQ18*1000/AA18</f>
        <v>43.078104883197987</v>
      </c>
      <c r="AS18">
        <f>(AR18-U18)</f>
        <v>13.042960077289784</v>
      </c>
      <c r="AT18">
        <f>IF(D18,P18,(O18+P18)/2)</f>
        <v>28.26130199432373</v>
      </c>
      <c r="AU18">
        <f>0.61365*EXP(17.502*AT18/(240.97+AT18))</f>
        <v>3.853032071154074</v>
      </c>
      <c r="AV18">
        <f>IF(AS18&lt;&gt;0,(1000-(AR18+U18)/2)/AS18*AL18,0)</f>
        <v>2.5109880299010734</v>
      </c>
      <c r="AW18">
        <f>U18*AA18/1000</f>
        <v>2.6409643980029505</v>
      </c>
      <c r="AX18">
        <f>(AU18-AW18)</f>
        <v>1.2120676731511235</v>
      </c>
      <c r="AY18">
        <f>1/(1.6/F18+1.37/N18)</f>
        <v>1.7138976136420532</v>
      </c>
      <c r="AZ18">
        <f>G18*AA18*0.001</f>
        <v>34.255609174391658</v>
      </c>
      <c r="BA18">
        <f>G18/S18</f>
        <v>0.98980008336928538</v>
      </c>
      <c r="BB18">
        <f>(1-AL18*AA18/AQ18/F18)*100</f>
        <v>87.00936134761811</v>
      </c>
      <c r="BC18">
        <f>(S18-E18/(N18/1.35))</f>
        <v>395.62487454933552</v>
      </c>
      <c r="BD18">
        <f>E18*BB18/100/BC18</f>
        <v>-1.4143077377191856E-2</v>
      </c>
    </row>
    <row r="19" spans="1:56" x14ac:dyDescent="0.35">
      <c r="A19" s="1" t="s">
        <v>9</v>
      </c>
      <c r="B19" s="1" t="s">
        <v>77</v>
      </c>
      <c r="K19" s="1">
        <v>2.72</v>
      </c>
    </row>
    <row r="20" spans="1:56" x14ac:dyDescent="0.35">
      <c r="A20" s="1" t="s">
        <v>9</v>
      </c>
      <c r="B20" s="1" t="s">
        <v>78</v>
      </c>
      <c r="K20" s="1">
        <v>2.72</v>
      </c>
    </row>
    <row r="21" spans="1:56" x14ac:dyDescent="0.35">
      <c r="A21" s="1">
        <v>2</v>
      </c>
      <c r="B21" s="1" t="s">
        <v>79</v>
      </c>
      <c r="C21" s="1">
        <v>522.50000725314021</v>
      </c>
      <c r="D21" s="1">
        <v>0</v>
      </c>
      <c r="E21">
        <f>(R21-S21*(1000-T21)/(1000-U21))*AK21</f>
        <v>-6.1562315565643519</v>
      </c>
      <c r="F21">
        <f>IF(AV21&lt;&gt;0,1/(1/AV21-1/N21),0)</f>
        <v>5.8490881871411418</v>
      </c>
      <c r="G21">
        <f>((AY21-AL21/2)*S21-E21)/(AY21+AL21/2)</f>
        <v>389.01817779634791</v>
      </c>
      <c r="H21">
        <f>AL21*1000</f>
        <v>34.312796073804172</v>
      </c>
      <c r="I21">
        <f>(AQ21-AW21)</f>
        <v>1.1755007024853441</v>
      </c>
      <c r="J21">
        <f>(P21+AP21*D21)</f>
        <v>28.202341079711914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28.771556854248047</v>
      </c>
      <c r="P21" s="1">
        <v>28.202341079711914</v>
      </c>
      <c r="Q21" s="1">
        <v>28.900135040283203</v>
      </c>
      <c r="R21" s="1">
        <v>399.983642578125</v>
      </c>
      <c r="S21" s="1">
        <v>393.3314208984375</v>
      </c>
      <c r="T21" s="1">
        <v>0.1470668762922287</v>
      </c>
      <c r="U21" s="1">
        <v>30.302053451538086</v>
      </c>
      <c r="V21" s="1">
        <v>0.3258063793182373</v>
      </c>
      <c r="W21" s="1">
        <v>67.130020141601563</v>
      </c>
      <c r="X21" s="1">
        <v>300.1251220703125</v>
      </c>
      <c r="Y21" s="1">
        <v>26.087238311767578</v>
      </c>
      <c r="Z21" s="1">
        <v>3.6159059964120388E-3</v>
      </c>
      <c r="AA21" s="1">
        <v>87.925827026367188</v>
      </c>
      <c r="AB21" s="1">
        <v>2.2419905662536621</v>
      </c>
      <c r="AC21" s="1">
        <v>0.81966078281402588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1.103401184082031</v>
      </c>
      <c r="AL21">
        <f>(U21-T21)/(1000-U21)*AK21</f>
        <v>3.4312796073804171E-2</v>
      </c>
      <c r="AM21">
        <f>(P21+273.15)</f>
        <v>301.35234107971189</v>
      </c>
      <c r="AN21">
        <f>(O21+273.15)</f>
        <v>301.92155685424802</v>
      </c>
      <c r="AO21">
        <f>(Y21*AG21+Z21*AH21)*AI21</f>
        <v>4.1739580365875781</v>
      </c>
      <c r="AP21">
        <f>((AO21+0.00000010773*(AN21^4-AM21^4))-AL21*44100)/(L21*51.4+0.00000043092*AM21^3)</f>
        <v>-12.334279807203778</v>
      </c>
      <c r="AQ21">
        <f>0.61365*EXP(17.502*J21/(240.97+J21))</f>
        <v>3.8398338128090148</v>
      </c>
      <c r="AR21">
        <f>AQ21*1000/AA21</f>
        <v>43.671284566450836</v>
      </c>
      <c r="AS21">
        <f>(AR21-U21)</f>
        <v>13.369231114912751</v>
      </c>
      <c r="AT21">
        <f>IF(D21,P21,(O21+P21)/2)</f>
        <v>28.48694896697998</v>
      </c>
      <c r="AU21">
        <f>0.61365*EXP(17.502*AT21/(240.97+AT21))</f>
        <v>3.9039088361184855</v>
      </c>
      <c r="AV21">
        <f>IF(AS21&lt;&gt;0,(1000-(AR21+U21)/2)/AS21*AL21,0)</f>
        <v>2.471621573344676</v>
      </c>
      <c r="AW21">
        <f>U21*AA21/1000</f>
        <v>2.6643331103236707</v>
      </c>
      <c r="AX21">
        <f>(AU21-AW21)</f>
        <v>1.2395757257948148</v>
      </c>
      <c r="AY21">
        <f>1/(1.6/F21+1.37/N21)</f>
        <v>1.6845954171082795</v>
      </c>
      <c r="AZ21">
        <f>G21*AA21*0.001</f>
        <v>34.204745011034241</v>
      </c>
      <c r="BA21">
        <f>G21/S21</f>
        <v>0.98903407438887703</v>
      </c>
      <c r="BB21">
        <f>(1-AL21*AA21/AQ21/F21)*100</f>
        <v>86.567032214132382</v>
      </c>
      <c r="BC21">
        <f>(S21-E21/(N21/1.35))</f>
        <v>395.27306502504763</v>
      </c>
      <c r="BD21">
        <f>E21*BB21/100/BC21</f>
        <v>-1.3482494574756674E-2</v>
      </c>
    </row>
    <row r="22" spans="1:56" x14ac:dyDescent="0.35">
      <c r="A22" s="1" t="s">
        <v>9</v>
      </c>
      <c r="B22" s="1" t="s">
        <v>80</v>
      </c>
      <c r="K22" s="1">
        <v>2.72</v>
      </c>
    </row>
    <row r="23" spans="1:56" x14ac:dyDescent="0.35">
      <c r="A23" s="1" t="s">
        <v>9</v>
      </c>
      <c r="B23" s="1" t="s">
        <v>81</v>
      </c>
      <c r="K23" s="1">
        <v>2.72</v>
      </c>
    </row>
    <row r="24" spans="1:56" x14ac:dyDescent="0.35">
      <c r="A24" s="1">
        <v>3</v>
      </c>
      <c r="B24" s="1" t="s">
        <v>82</v>
      </c>
      <c r="C24" s="1">
        <v>725.50000725314021</v>
      </c>
      <c r="D24" s="1">
        <v>0</v>
      </c>
      <c r="E24">
        <f>(R24-S24*(1000-T24)/(1000-U24))*AK24</f>
        <v>-5.4923360859625827</v>
      </c>
      <c r="F24">
        <f>IF(AV24&lt;&gt;0,1/(1/AV24-1/N24),0)</f>
        <v>5.3501223966667668</v>
      </c>
      <c r="G24">
        <f>((AY24-AL24/2)*S24-E24)/(AY24+AL24/2)</f>
        <v>387.81381842266234</v>
      </c>
      <c r="H24">
        <f>AL24*1000</f>
        <v>34.360160313245977</v>
      </c>
      <c r="I24">
        <f>(AQ24-AW24)</f>
        <v>1.2230293416870812</v>
      </c>
      <c r="J24">
        <f>(P24+AP24*D24)</f>
        <v>28.426668167114258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29.0029296875</v>
      </c>
      <c r="P24" s="1">
        <v>28.426668167114258</v>
      </c>
      <c r="Q24" s="1">
        <v>29.131536483764648</v>
      </c>
      <c r="R24" s="1">
        <v>399.9674072265625</v>
      </c>
      <c r="S24" s="1">
        <v>392.715576171875</v>
      </c>
      <c r="T24" s="1">
        <v>0.14092805981636047</v>
      </c>
      <c r="U24" s="1">
        <v>30.337364196777344</v>
      </c>
      <c r="V24" s="1">
        <v>0.30802720785140991</v>
      </c>
      <c r="W24" s="1">
        <v>66.30853271484375</v>
      </c>
      <c r="X24" s="1">
        <v>300.11593627929688</v>
      </c>
      <c r="Y24" s="1">
        <v>50.286930084228516</v>
      </c>
      <c r="Z24" s="1">
        <v>1.0847838595509529E-2</v>
      </c>
      <c r="AA24" s="1">
        <v>87.91900634765625</v>
      </c>
      <c r="AB24" s="1">
        <v>2.5077102184295654</v>
      </c>
      <c r="AC24" s="1">
        <v>0.86022216081619263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1.1033674127915325</v>
      </c>
      <c r="AL24">
        <f>(U24-T24)/(1000-U24)*AK24</f>
        <v>3.4360160313245978E-2</v>
      </c>
      <c r="AM24">
        <f>(P24+273.15)</f>
        <v>301.57666816711424</v>
      </c>
      <c r="AN24">
        <f>(O24+273.15)</f>
        <v>302.15292968749998</v>
      </c>
      <c r="AO24">
        <f>(Y24*AG24+Z24*AH24)*AI24</f>
        <v>8.0459086336364862</v>
      </c>
      <c r="AP24">
        <f>((AO24+0.00000010773*(AN24^4-AM24^4))-AL24*44100)/(L24*51.4+0.00000043092*AM24^3)</f>
        <v>-12.31616316404863</v>
      </c>
      <c r="AQ24">
        <f>0.61365*EXP(17.502*J24/(240.97+J24))</f>
        <v>3.8902602570747078</v>
      </c>
      <c r="AR24">
        <f>AQ24*1000/AA24</f>
        <v>44.24822821235643</v>
      </c>
      <c r="AS24">
        <f>(AR24-U24)</f>
        <v>13.910864015579087</v>
      </c>
      <c r="AT24">
        <f>IF(D24,P24,(O24+P24)/2)</f>
        <v>28.714798927307129</v>
      </c>
      <c r="AU24">
        <f>0.61365*EXP(17.502*AT24/(240.97+AT24))</f>
        <v>3.9558758887057426</v>
      </c>
      <c r="AV24">
        <f>IF(AS24&lt;&gt;0,(1000-(AR24+U24)/2)/AS24*AL24,0)</f>
        <v>2.3779093678208767</v>
      </c>
      <c r="AW24">
        <f>U24*AA24/1000</f>
        <v>2.6672309153876266</v>
      </c>
      <c r="AX24">
        <f>(AU24-AW24)</f>
        <v>1.288644973318116</v>
      </c>
      <c r="AY24">
        <f>1/(1.6/F24+1.37/N24)</f>
        <v>1.6151800808686849</v>
      </c>
      <c r="AZ24">
        <f>G24*AA24*0.001</f>
        <v>34.096205563610859</v>
      </c>
      <c r="BA24">
        <f>G24/S24</f>
        <v>0.98751830065668855</v>
      </c>
      <c r="BB24">
        <f>(1-AL24*AA24/AQ24/F24)*100</f>
        <v>85.48571727686496</v>
      </c>
      <c r="BC24">
        <f>(S24-E24/(N24/1.35))</f>
        <v>394.44783104316991</v>
      </c>
      <c r="BD24">
        <f>E24*BB24/100/BC24</f>
        <v>-1.1903127685920389E-2</v>
      </c>
    </row>
    <row r="25" spans="1:56" x14ac:dyDescent="0.35">
      <c r="A25" s="1" t="s">
        <v>9</v>
      </c>
      <c r="B25" s="1" t="s">
        <v>83</v>
      </c>
      <c r="K25" s="1">
        <v>2.72</v>
      </c>
    </row>
    <row r="26" spans="1:56" x14ac:dyDescent="0.35">
      <c r="A26" s="1" t="s">
        <v>9</v>
      </c>
      <c r="B26" s="1" t="s">
        <v>84</v>
      </c>
      <c r="K26" s="1">
        <v>2.72</v>
      </c>
    </row>
    <row r="27" spans="1:56" x14ac:dyDescent="0.35">
      <c r="A27" s="1">
        <v>4</v>
      </c>
      <c r="B27" s="1" t="s">
        <v>85</v>
      </c>
      <c r="C27" s="1">
        <v>928.50000725314021</v>
      </c>
      <c r="D27" s="1">
        <v>0</v>
      </c>
      <c r="E27">
        <f>(R27-S27*(1000-T27)/(1000-U27))*AK27</f>
        <v>-5.0573790978063862</v>
      </c>
      <c r="F27">
        <f>IF(AV27&lt;&gt;0,1/(1/AV27-1/N27),0)</f>
        <v>4.4336175223877312</v>
      </c>
      <c r="G27">
        <f>((AY27-AL27/2)*S27-E27)/(AY27+AL27/2)</f>
        <v>386.74251771370911</v>
      </c>
      <c r="H27">
        <f>AL27*1000</f>
        <v>33.824936285971077</v>
      </c>
      <c r="I27">
        <f>(AQ27-AW27)</f>
        <v>1.3145150174841311</v>
      </c>
      <c r="J27">
        <f>(P27+AP27*D27)</f>
        <v>28.652202606201172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29.220014572143555</v>
      </c>
      <c r="P27" s="1">
        <v>28.652202606201172</v>
      </c>
      <c r="Q27" s="1">
        <v>29.348188400268555</v>
      </c>
      <c r="R27" s="1">
        <v>399.71237182617188</v>
      </c>
      <c r="S27" s="1">
        <v>392.27020263671875</v>
      </c>
      <c r="T27" s="1">
        <v>0.13873493671417236</v>
      </c>
      <c r="U27" s="1">
        <v>29.879955291748047</v>
      </c>
      <c r="V27" s="1">
        <v>0.29945245385169983</v>
      </c>
      <c r="W27" s="1">
        <v>64.494400024414063</v>
      </c>
      <c r="X27" s="1">
        <v>300.10455322265625</v>
      </c>
      <c r="Y27" s="1">
        <v>100.32950592041016</v>
      </c>
      <c r="Z27" s="1">
        <v>0.23744311928749084</v>
      </c>
      <c r="AA27" s="1">
        <v>87.919288635253906</v>
      </c>
      <c r="AB27" s="1">
        <v>2.8912627696990967</v>
      </c>
      <c r="AC27" s="1">
        <v>0.90685415267944336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1.103325563318589</v>
      </c>
      <c r="AL27">
        <f>(U27-T27)/(1000-U27)*AK27</f>
        <v>3.382493628597108E-2</v>
      </c>
      <c r="AM27">
        <f>(P27+273.15)</f>
        <v>301.80220260620115</v>
      </c>
      <c r="AN27">
        <f>(O27+273.15)</f>
        <v>302.37001457214353</v>
      </c>
      <c r="AO27">
        <f>(Y27*AG27+Z27*AH27)*AI27</f>
        <v>16.052720588459351</v>
      </c>
      <c r="AP27">
        <f>((AO27+0.00000010773*(AN27^4-AM27^4))-AL27*44100)/(L27*51.4+0.00000043092*AM27^3)</f>
        <v>-12.054763953422189</v>
      </c>
      <c r="AQ27">
        <f>0.61365*EXP(17.502*J27/(240.97+J27))</f>
        <v>3.94153943118781</v>
      </c>
      <c r="AR27">
        <f>AQ27*1000/AA27</f>
        <v>44.831338974316154</v>
      </c>
      <c r="AS27">
        <f>(AR27-U27)</f>
        <v>14.951383682568107</v>
      </c>
      <c r="AT27">
        <f>IF(D27,P27,(O27+P27)/2)</f>
        <v>28.936108589172363</v>
      </c>
      <c r="AU27">
        <f>0.61365*EXP(17.502*AT27/(240.97+AT27))</f>
        <v>4.0069277890091328</v>
      </c>
      <c r="AV27">
        <f>IF(AS27&lt;&gt;0,(1000-(AR27+U27)/2)/AS27*AL27,0)</f>
        <v>2.17781742433234</v>
      </c>
      <c r="AW27">
        <f>U27*AA27/1000</f>
        <v>2.6270244137036789</v>
      </c>
      <c r="AX27">
        <f>(AU27-AW27)</f>
        <v>1.3799033753054539</v>
      </c>
      <c r="AY27">
        <f>1/(1.6/F27+1.37/N27)</f>
        <v>1.4685440344673255</v>
      </c>
      <c r="AZ27">
        <f>G27*AA27*0.001</f>
        <v>34.002127042396388</v>
      </c>
      <c r="BA27">
        <f>G27/S27</f>
        <v>0.98590847613238464</v>
      </c>
      <c r="BB27">
        <f>(1-AL27*AA27/AQ27/F27)*100</f>
        <v>82.98244933497169</v>
      </c>
      <c r="BC27">
        <f>(S27-E27/(N27/1.35))</f>
        <v>393.86527428583923</v>
      </c>
      <c r="BD27">
        <f>E27*BB27/100/BC27</f>
        <v>-1.0655260368216521E-2</v>
      </c>
    </row>
    <row r="28" spans="1:56" x14ac:dyDescent="0.35">
      <c r="A28" s="1" t="s">
        <v>9</v>
      </c>
      <c r="B28" s="1" t="s">
        <v>86</v>
      </c>
      <c r="K28" s="1">
        <v>2.72</v>
      </c>
    </row>
    <row r="29" spans="1:56" x14ac:dyDescent="0.35">
      <c r="A29" s="1" t="s">
        <v>9</v>
      </c>
      <c r="B29" s="1" t="s">
        <v>87</v>
      </c>
      <c r="K29" s="1">
        <v>2.72</v>
      </c>
    </row>
    <row r="30" spans="1:56" x14ac:dyDescent="0.35">
      <c r="A30" s="1">
        <v>5</v>
      </c>
      <c r="B30" s="1" t="s">
        <v>88</v>
      </c>
      <c r="C30" s="1">
        <v>1131.5000072531402</v>
      </c>
      <c r="D30" s="1">
        <v>0</v>
      </c>
      <c r="E30">
        <f>(R30-S30*(1000-T30)/(1000-U30))*AK30</f>
        <v>-3.7546247195153009</v>
      </c>
      <c r="F30">
        <f>IF(AV30&lt;&gt;0,1/(1/AV30-1/N30),0)</f>
        <v>3.5598385433106845</v>
      </c>
      <c r="G30">
        <f>((AY30-AL30/2)*S30-E30)/(AY30+AL30/2)</f>
        <v>384.85727092208572</v>
      </c>
      <c r="H30">
        <f>AL30*1000</f>
        <v>32.968403483479413</v>
      </c>
      <c r="I30">
        <f>(AQ30-AW30)</f>
        <v>1.4356624188015061</v>
      </c>
      <c r="J30">
        <f>(P30+AP30*D30)</f>
        <v>28.896852493286133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29.432239532470703</v>
      </c>
      <c r="P30" s="1">
        <v>28.896852493286133</v>
      </c>
      <c r="Q30" s="1">
        <v>29.556402206420898</v>
      </c>
      <c r="R30" s="1">
        <v>400.12515258789063</v>
      </c>
      <c r="S30" s="1">
        <v>391.82015991210938</v>
      </c>
      <c r="T30" s="1">
        <v>0.13427762687206268</v>
      </c>
      <c r="U30" s="1">
        <v>29.144510269165039</v>
      </c>
      <c r="V30" s="1">
        <v>0.28628057241439819</v>
      </c>
      <c r="W30" s="1">
        <v>62.136245727539063</v>
      </c>
      <c r="X30" s="1">
        <v>300.1029052734375</v>
      </c>
      <c r="Y30" s="1">
        <v>150.51663208007813</v>
      </c>
      <c r="Z30" s="1">
        <v>0.12414350360631943</v>
      </c>
      <c r="AA30" s="1">
        <v>87.912544250488281</v>
      </c>
      <c r="AB30" s="1">
        <v>3.0465424060821533</v>
      </c>
      <c r="AC30" s="1">
        <v>0.94294500350952148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1.1033195046817552</v>
      </c>
      <c r="AL30">
        <f>(U30-T30)/(1000-U30)*AK30</f>
        <v>3.2968403483479417E-2</v>
      </c>
      <c r="AM30">
        <f>(P30+273.15)</f>
        <v>302.04685249328611</v>
      </c>
      <c r="AN30">
        <f>(O30+273.15)</f>
        <v>302.58223953247068</v>
      </c>
      <c r="AO30">
        <f>(Y30*AG30+Z30*AH30)*AI30</f>
        <v>24.082660594523077</v>
      </c>
      <c r="AP30">
        <f>((AO30+0.00000010773*(AN30^4-AM30^4))-AL30*44100)/(L30*51.4+0.00000043092*AM30^3)</f>
        <v>-11.679148536485023</v>
      </c>
      <c r="AQ30">
        <f>0.61365*EXP(17.502*J30/(240.97+J30))</f>
        <v>3.9978304674982876</v>
      </c>
      <c r="AR30">
        <f>AQ30*1000/AA30</f>
        <v>45.475085513477026</v>
      </c>
      <c r="AS30">
        <f>(AR30-U30)</f>
        <v>16.330575244311987</v>
      </c>
      <c r="AT30">
        <f>IF(D30,P30,(O30+P30)/2)</f>
        <v>29.164546012878418</v>
      </c>
      <c r="AU30">
        <f>0.61365*EXP(17.502*AT30/(240.97+AT30))</f>
        <v>4.0602255626203201</v>
      </c>
      <c r="AV30">
        <f>IF(AS30&lt;&gt;0,(1000-(AR30+U30)/2)/AS30*AL30,0)</f>
        <v>1.9434930207841814</v>
      </c>
      <c r="AW30">
        <f>U30*AA30/1000</f>
        <v>2.5621680486967815</v>
      </c>
      <c r="AX30">
        <f>(AU30-AW30)</f>
        <v>1.4980575139235386</v>
      </c>
      <c r="AY30">
        <f>1/(1.6/F30+1.37/N30)</f>
        <v>1.2995012201940874</v>
      </c>
      <c r="AZ30">
        <f>G30*AA30*0.001</f>
        <v>33.833781860060014</v>
      </c>
      <c r="BA30">
        <f>G30/S30</f>
        <v>0.98222937535530197</v>
      </c>
      <c r="BB30">
        <f>(1-AL30*AA30/AQ30/F30)*100</f>
        <v>79.634546226012986</v>
      </c>
      <c r="BC30">
        <f>(S30-E30/(N30/1.35))</f>
        <v>393.00434945522341</v>
      </c>
      <c r="BD30">
        <f>E30*BB30/100/BC30</f>
        <v>-7.6080032244436602E-3</v>
      </c>
    </row>
    <row r="31" spans="1:56" x14ac:dyDescent="0.35">
      <c r="A31" s="1" t="s">
        <v>9</v>
      </c>
      <c r="B31" s="1" t="s">
        <v>89</v>
      </c>
      <c r="K31" s="1">
        <v>2.72</v>
      </c>
    </row>
    <row r="32" spans="1:56" x14ac:dyDescent="0.35">
      <c r="A32" s="1" t="s">
        <v>9</v>
      </c>
      <c r="B32" s="1" t="s">
        <v>90</v>
      </c>
      <c r="K32" s="1">
        <v>2.72</v>
      </c>
    </row>
    <row r="33" spans="1:56" x14ac:dyDescent="0.35">
      <c r="A33" s="1">
        <v>6</v>
      </c>
      <c r="B33" s="1" t="s">
        <v>91</v>
      </c>
      <c r="C33" s="1">
        <v>1334.5000072531402</v>
      </c>
      <c r="D33" s="1">
        <v>0</v>
      </c>
      <c r="E33">
        <f>(R33-S33*(1000-T33)/(1000-U33))*AK33</f>
        <v>-2.4834846691039663</v>
      </c>
      <c r="F33">
        <f>IF(AV33&lt;&gt;0,1/(1/AV33-1/N33),0)</f>
        <v>3.0705550335631546</v>
      </c>
      <c r="G33">
        <f>((AY33-AL33/2)*S33-E33)/(AY33+AL33/2)</f>
        <v>382.47570058856394</v>
      </c>
      <c r="H33">
        <f>AL33*1000</f>
        <v>32.428992457186055</v>
      </c>
      <c r="I33">
        <f>(AQ33-AW33)</f>
        <v>1.5347596835232986</v>
      </c>
      <c r="J33">
        <f>(P33+AP33*D33)</f>
        <v>29.145675659179688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29.633705139160156</v>
      </c>
      <c r="P33" s="1">
        <v>29.145675659179688</v>
      </c>
      <c r="Q33" s="1">
        <v>29.752281188964844</v>
      </c>
      <c r="R33" s="1">
        <v>400.17401123046875</v>
      </c>
      <c r="S33" s="1">
        <v>390.93508911132813</v>
      </c>
      <c r="T33" s="1">
        <v>0.13129690289497375</v>
      </c>
      <c r="U33" s="1">
        <v>28.678712844848633</v>
      </c>
      <c r="V33" s="1">
        <v>0.2766743004322052</v>
      </c>
      <c r="W33" s="1">
        <v>60.432979583740234</v>
      </c>
      <c r="X33" s="1">
        <v>300.1224365234375</v>
      </c>
      <c r="Y33" s="1">
        <v>300.39523315429688</v>
      </c>
      <c r="Z33" s="1">
        <v>4.3389540165662766E-2</v>
      </c>
      <c r="AA33" s="1">
        <v>87.90631103515625</v>
      </c>
      <c r="AB33" s="1">
        <v>3.2402634620666504</v>
      </c>
      <c r="AC33" s="1">
        <v>0.9566529393196106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1.1033913107479318</v>
      </c>
      <c r="AL33">
        <f>(U33-T33)/(1000-U33)*AK33</f>
        <v>3.2428992457186057E-2</v>
      </c>
      <c r="AM33">
        <f>(P33+273.15)</f>
        <v>302.29567565917966</v>
      </c>
      <c r="AN33">
        <f>(O33+273.15)</f>
        <v>302.78370513916013</v>
      </c>
      <c r="AO33">
        <f>(Y33*AG33+Z33*AH33)*AI33</f>
        <v>48.06323623039043</v>
      </c>
      <c r="AP33">
        <f>((AO33+0.00000010773*(AN33^4-AM33^4))-AL33*44100)/(L33*51.4+0.00000043092*AM33^3)</f>
        <v>-11.289014952204456</v>
      </c>
      <c r="AQ33">
        <f>0.61365*EXP(17.502*J33/(240.97+J33))</f>
        <v>4.0557995349504932</v>
      </c>
      <c r="AR33">
        <f>AQ33*1000/AA33</f>
        <v>46.137751512840332</v>
      </c>
      <c r="AS33">
        <f>(AR33-U33)</f>
        <v>17.459038667991699</v>
      </c>
      <c r="AT33">
        <f>IF(D33,P33,(O33+P33)/2)</f>
        <v>29.389690399169922</v>
      </c>
      <c r="AU33">
        <f>0.61365*EXP(17.502*AT33/(240.97+AT33))</f>
        <v>4.1133587840535659</v>
      </c>
      <c r="AV33">
        <f>IF(AS33&lt;&gt;0,(1000-(AR33+U33)/2)/AS33*AL33,0)</f>
        <v>1.7879495985796097</v>
      </c>
      <c r="AW33">
        <f>U33*AA33/1000</f>
        <v>2.5210398514271946</v>
      </c>
      <c r="AX33">
        <f>(AU33-AW33)</f>
        <v>1.5923189326263714</v>
      </c>
      <c r="AY33">
        <f>1/(1.6/F33+1.37/N33)</f>
        <v>1.1888544469348805</v>
      </c>
      <c r="AZ33">
        <f>G33*AA33*0.001</f>
        <v>33.622027899327591</v>
      </c>
      <c r="BA33">
        <f>G33/S33</f>
        <v>0.97836114291507059</v>
      </c>
      <c r="BB33">
        <f>(1-AL33*AA33/AQ33/F33)*100</f>
        <v>77.109243565472951</v>
      </c>
      <c r="BC33">
        <f>(S33-E33/(N33/1.35))</f>
        <v>391.71836754668038</v>
      </c>
      <c r="BD33">
        <f>E33*BB33/100/BC33</f>
        <v>-4.8887067880020989E-3</v>
      </c>
    </row>
    <row r="34" spans="1:56" x14ac:dyDescent="0.35">
      <c r="A34" s="1" t="s">
        <v>9</v>
      </c>
      <c r="B34" s="1" t="s">
        <v>92</v>
      </c>
      <c r="K34" s="1">
        <v>2.72</v>
      </c>
    </row>
    <row r="35" spans="1:56" x14ac:dyDescent="0.35">
      <c r="A35" s="1" t="s">
        <v>9</v>
      </c>
      <c r="B35" s="1" t="s">
        <v>93</v>
      </c>
      <c r="K35" s="1">
        <v>2.72</v>
      </c>
    </row>
    <row r="36" spans="1:56" x14ac:dyDescent="0.35">
      <c r="A36" s="1">
        <v>7</v>
      </c>
      <c r="B36" s="1" t="s">
        <v>94</v>
      </c>
      <c r="C36" s="1">
        <v>1537.5000072531402</v>
      </c>
      <c r="D36" s="1">
        <v>0</v>
      </c>
      <c r="E36">
        <f>(R36-S36*(1000-T36)/(1000-U36))*AK36</f>
        <v>-1.7363134040678301</v>
      </c>
      <c r="F36">
        <f>IF(AV36&lt;&gt;0,1/(1/AV36-1/N36),0)</f>
        <v>2.8572550057639972</v>
      </c>
      <c r="G36">
        <f>((AY36-AL36/2)*S36-E36)/(AY36+AL36/2)</f>
        <v>380.61485917598634</v>
      </c>
      <c r="H36">
        <f>AL36*1000</f>
        <v>32.329042656212927</v>
      </c>
      <c r="I36">
        <f>(AQ36-AW36)</f>
        <v>1.5960553043075238</v>
      </c>
      <c r="J36">
        <f>(P36+AP36*D36)</f>
        <v>29.372394561767578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29.827289581298828</v>
      </c>
      <c r="P36" s="1">
        <v>29.372394561767578</v>
      </c>
      <c r="Q36" s="1">
        <v>29.938739776611328</v>
      </c>
      <c r="R36" s="1">
        <v>399.904541015625</v>
      </c>
      <c r="S36" s="1">
        <v>390.0499267578125</v>
      </c>
      <c r="T36" s="1">
        <v>0.12876920402050018</v>
      </c>
      <c r="U36" s="1">
        <v>28.59044075012207</v>
      </c>
      <c r="V36" s="1">
        <v>0.26833289861679077</v>
      </c>
      <c r="W36" s="1">
        <v>59.577568054199219</v>
      </c>
      <c r="X36" s="1">
        <v>300.12606811523438</v>
      </c>
      <c r="Y36" s="1">
        <v>500.63995361328125</v>
      </c>
      <c r="Z36" s="1">
        <v>0.25793617963790894</v>
      </c>
      <c r="AA36" s="1">
        <v>87.903518676757813</v>
      </c>
      <c r="AB36" s="1">
        <v>3.3737640380859375</v>
      </c>
      <c r="AC36" s="1">
        <v>0.96323245763778687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1.1034046621883615</v>
      </c>
      <c r="AL36">
        <f>(U36-T36)/(1000-U36)*AK36</f>
        <v>3.2329042656212927E-2</v>
      </c>
      <c r="AM36">
        <f>(P36+273.15)</f>
        <v>302.52239456176756</v>
      </c>
      <c r="AN36">
        <f>(O36+273.15)</f>
        <v>302.97728958129881</v>
      </c>
      <c r="AO36">
        <f>(Y36*AG36+Z36*AH36)*AI36</f>
        <v>80.102390787697004</v>
      </c>
      <c r="AP36">
        <f>((AO36+0.00000010773*(AN36^4-AM36^4))-AL36*44100)/(L36*51.4+0.00000043092*AM36^3)</f>
        <v>-10.990780320226191</v>
      </c>
      <c r="AQ36">
        <f>0.61365*EXP(17.502*J36/(240.97+J36))</f>
        <v>4.1092556467626169</v>
      </c>
      <c r="AR36">
        <f>AQ36*1000/AA36</f>
        <v>46.747339681285453</v>
      </c>
      <c r="AS36">
        <f>(AR36-U36)</f>
        <v>18.156898931163383</v>
      </c>
      <c r="AT36">
        <f>IF(D36,P36,(O36+P36)/2)</f>
        <v>29.599842071533203</v>
      </c>
      <c r="AU36">
        <f>0.61365*EXP(17.502*AT36/(240.97+AT36))</f>
        <v>4.1634997159326943</v>
      </c>
      <c r="AV36">
        <f>IF(AS36&lt;&gt;0,(1000-(AR36+U36)/2)/AS36*AL36,0)</f>
        <v>1.7134667993453341</v>
      </c>
      <c r="AW36">
        <f>U36*AA36/1000</f>
        <v>2.5132003424550931</v>
      </c>
      <c r="AX36">
        <f>(AU36-AW36)</f>
        <v>1.6502993734776013</v>
      </c>
      <c r="AY36">
        <f>1/(1.6/F36+1.37/N36)</f>
        <v>1.1363049466260009</v>
      </c>
      <c r="AZ36">
        <f>G36*AA36*0.001</f>
        <v>33.457385382227862</v>
      </c>
      <c r="BA36">
        <f>G36/S36</f>
        <v>0.97581061568129834</v>
      </c>
      <c r="BB36">
        <f>(1-AL36*AA36/AQ36/F36)*100</f>
        <v>75.796011321289527</v>
      </c>
      <c r="BC36">
        <f>(S36-E36/(N36/1.35))</f>
        <v>390.59755117576799</v>
      </c>
      <c r="BD36">
        <f>E36*BB36/100/BC36</f>
        <v>-3.369340899242089E-3</v>
      </c>
    </row>
    <row r="37" spans="1:56" x14ac:dyDescent="0.35">
      <c r="A37" s="1" t="s">
        <v>9</v>
      </c>
      <c r="B37" s="1" t="s">
        <v>95</v>
      </c>
      <c r="K37" s="1">
        <v>2.72</v>
      </c>
    </row>
    <row r="38" spans="1:56" x14ac:dyDescent="0.35">
      <c r="A38" s="1" t="s">
        <v>9</v>
      </c>
      <c r="B38" s="1" t="s">
        <v>96</v>
      </c>
      <c r="K38" s="1">
        <v>2.72</v>
      </c>
    </row>
    <row r="39" spans="1:56" x14ac:dyDescent="0.35">
      <c r="A39" s="1">
        <v>8</v>
      </c>
      <c r="B39" s="1" t="s">
        <v>97</v>
      </c>
      <c r="C39" s="1">
        <v>1740.5000072531402</v>
      </c>
      <c r="D39" s="1">
        <v>0</v>
      </c>
      <c r="E39">
        <f>(R39-S39*(1000-T39)/(1000-U39))*AK39</f>
        <v>-1.0854551888360859</v>
      </c>
      <c r="F39">
        <f>IF(AV39&lt;&gt;0,1/(1/AV39-1/N39),0)</f>
        <v>2.777975378522294</v>
      </c>
      <c r="G39">
        <f>((AY39-AL39/2)*S39-E39)/(AY39+AL39/2)</f>
        <v>379.25712399810925</v>
      </c>
      <c r="H39">
        <f>AL39*1000</f>
        <v>32.572282791074592</v>
      </c>
      <c r="I39">
        <f>(AQ39-AW39)</f>
        <v>1.6347852640830958</v>
      </c>
      <c r="J39">
        <f>(P39+AP39*D39)</f>
        <v>29.609836578369141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30.019262313842773</v>
      </c>
      <c r="P39" s="1">
        <v>29.609836578369141</v>
      </c>
      <c r="Q39" s="1">
        <v>30.118000030517578</v>
      </c>
      <c r="R39" s="1">
        <v>400.01651000976563</v>
      </c>
      <c r="S39" s="1">
        <v>389.50289916992188</v>
      </c>
      <c r="T39" s="1">
        <v>0.12770234048366547</v>
      </c>
      <c r="U39" s="1">
        <v>28.795543670654297</v>
      </c>
      <c r="V39" s="1">
        <v>0.26317769289016724</v>
      </c>
      <c r="W39" s="1">
        <v>59.343822479248047</v>
      </c>
      <c r="X39" s="1">
        <v>300.14614868164063</v>
      </c>
      <c r="Y39" s="1">
        <v>750.05316162109375</v>
      </c>
      <c r="Z39" s="1">
        <v>0.10606646537780762</v>
      </c>
      <c r="AA39" s="1">
        <v>87.899444580078125</v>
      </c>
      <c r="AB39" s="1">
        <v>3.5407547950744629</v>
      </c>
      <c r="AC39" s="1">
        <v>0.96106314659118652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1.1034784878001491</v>
      </c>
      <c r="AL39">
        <f>(U39-T39)/(1000-U39)*AK39</f>
        <v>3.2572282791074589E-2</v>
      </c>
      <c r="AM39">
        <f>(P39+273.15)</f>
        <v>302.75983657836912</v>
      </c>
      <c r="AN39">
        <f>(O39+273.15)</f>
        <v>303.16926231384275</v>
      </c>
      <c r="AO39">
        <f>(Y39*AG39+Z39*AH39)*AI39</f>
        <v>120.00850317697586</v>
      </c>
      <c r="AP39">
        <f>((AO39+0.00000010773*(AN39^4-AM39^4))-AL39*44100)/(L39*51.4+0.00000043092*AM39^3)</f>
        <v>-10.753374423462393</v>
      </c>
      <c r="AQ39">
        <f>0.61365*EXP(17.502*J39/(240.97+J39))</f>
        <v>4.1658975591149927</v>
      </c>
      <c r="AR39">
        <f>AQ39*1000/AA39</f>
        <v>47.39390082629906</v>
      </c>
      <c r="AS39">
        <f>(AR39-U39)</f>
        <v>18.598357155644763</v>
      </c>
      <c r="AT39">
        <f>IF(D39,P39,(O39+P39)/2)</f>
        <v>29.814549446105957</v>
      </c>
      <c r="AU39">
        <f>0.61365*EXP(17.502*AT39/(240.97+AT39))</f>
        <v>4.2152770212338844</v>
      </c>
      <c r="AV39">
        <f>IF(AS39&lt;&gt;0,(1000-(AR39+U39)/2)/AS39*AL39,0)</f>
        <v>1.6846353934890641</v>
      </c>
      <c r="AW39">
        <f>U39*AA39/1000</f>
        <v>2.5311122950318969</v>
      </c>
      <c r="AX39">
        <f>(AU39-AW39)</f>
        <v>1.6841647262019874</v>
      </c>
      <c r="AY39">
        <f>1/(1.6/F39+1.37/N39)</f>
        <v>1.1160384700977228</v>
      </c>
      <c r="AZ39">
        <f>G39*AA39*0.001</f>
        <v>33.336490552471624</v>
      </c>
      <c r="BA39">
        <f>G39/S39</f>
        <v>0.97369525311968763</v>
      </c>
      <c r="BB39">
        <f>(1-AL39*AA39/AQ39/F39)*100</f>
        <v>75.260133657991091</v>
      </c>
      <c r="BC39">
        <f>(S39-E39/(N39/1.35))</f>
        <v>389.84524621660739</v>
      </c>
      <c r="BD39">
        <f>E39*BB39/100/BC39</f>
        <v>-2.0954854107974432E-3</v>
      </c>
    </row>
    <row r="40" spans="1:56" x14ac:dyDescent="0.35">
      <c r="A40" s="1" t="s">
        <v>9</v>
      </c>
      <c r="B40" s="1" t="s">
        <v>98</v>
      </c>
      <c r="K40" s="1">
        <v>2.72</v>
      </c>
    </row>
    <row r="41" spans="1:56" x14ac:dyDescent="0.35">
      <c r="A41" s="1" t="s">
        <v>9</v>
      </c>
      <c r="B41" s="1" t="s">
        <v>99</v>
      </c>
      <c r="K41" s="1">
        <v>2.72</v>
      </c>
    </row>
    <row r="42" spans="1:56" x14ac:dyDescent="0.35">
      <c r="A42" s="1">
        <v>9</v>
      </c>
      <c r="B42" s="1" t="s">
        <v>100</v>
      </c>
      <c r="C42" s="1">
        <v>1943.5000072531402</v>
      </c>
      <c r="D42" s="1">
        <v>0</v>
      </c>
      <c r="E42">
        <f>(R42-S42*(1000-T42)/(1000-U42))*AK42</f>
        <v>-0.8101034676855372</v>
      </c>
      <c r="F42">
        <f>IF(AV42&lt;&gt;0,1/(1/AV42-1/N42),0)</f>
        <v>2.7318991812696409</v>
      </c>
      <c r="G42">
        <f>((AY42-AL42/2)*S42-E42)/(AY42+AL42/2)</f>
        <v>378.60528102391413</v>
      </c>
      <c r="H42">
        <f>AL42*1000</f>
        <v>32.898514764044613</v>
      </c>
      <c r="I42">
        <f>(AQ42-AW42)</f>
        <v>1.6671041247471723</v>
      </c>
      <c r="J42">
        <f>(P42+AP42*D42)</f>
        <v>29.843696594238281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30.211257934570313</v>
      </c>
      <c r="P42" s="1">
        <v>29.843696594238281</v>
      </c>
      <c r="Q42" s="1">
        <v>30.295087814331055</v>
      </c>
      <c r="R42" s="1">
        <v>400.18496704101563</v>
      </c>
      <c r="S42" s="1">
        <v>389.31256103515625</v>
      </c>
      <c r="T42" s="1">
        <v>0.12642617523670197</v>
      </c>
      <c r="U42" s="1">
        <v>29.072566986083984</v>
      </c>
      <c r="V42" s="1">
        <v>0.25767061114311218</v>
      </c>
      <c r="W42" s="1">
        <v>59.253124237060547</v>
      </c>
      <c r="X42" s="1">
        <v>300.15203857421875</v>
      </c>
      <c r="Y42" s="1">
        <v>1000.4080810546875</v>
      </c>
      <c r="Z42" s="1">
        <v>2.7720645070075989E-2</v>
      </c>
      <c r="AA42" s="1">
        <v>87.891960144042969</v>
      </c>
      <c r="AB42" s="1">
        <v>3.6752686500549316</v>
      </c>
      <c r="AC42" s="1">
        <v>0.96287095546722412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1.1035001418169803</v>
      </c>
      <c r="AL42">
        <f>(U42-T42)/(1000-U42)*AK42</f>
        <v>3.2898514764044616E-2</v>
      </c>
      <c r="AM42">
        <f>(P42+273.15)</f>
        <v>302.99369659423826</v>
      </c>
      <c r="AN42">
        <f>(O42+273.15)</f>
        <v>303.36125793457029</v>
      </c>
      <c r="AO42">
        <f>(Y42*AG42+Z42*AH42)*AI42</f>
        <v>160.0652893910119</v>
      </c>
      <c r="AP42">
        <f>((AO42+0.00000010773*(AN42^4-AM42^4))-AL42*44100)/(L42*51.4+0.00000043092*AM42^3)</f>
        <v>-10.544541903569353</v>
      </c>
      <c r="AQ42">
        <f>0.61365*EXP(17.502*J42/(240.97+J42))</f>
        <v>4.2223490235730852</v>
      </c>
      <c r="AR42">
        <f>AQ42*1000/AA42</f>
        <v>48.040219112797452</v>
      </c>
      <c r="AS42">
        <f>(AR42-U42)</f>
        <v>18.967652126713467</v>
      </c>
      <c r="AT42">
        <f>IF(D42,P42,(O42+P42)/2)</f>
        <v>30.027477264404297</v>
      </c>
      <c r="AU42">
        <f>0.61365*EXP(17.502*AT42/(240.97+AT42))</f>
        <v>4.2671785452765256</v>
      </c>
      <c r="AV42">
        <f>IF(AS42&lt;&gt;0,(1000-(AR42+U42)/2)/AS42*AL42,0)</f>
        <v>1.6675794392871881</v>
      </c>
      <c r="AW42">
        <f>U42*AA42/1000</f>
        <v>2.5552448988259129</v>
      </c>
      <c r="AX42">
        <f>(AU42-AW42)</f>
        <v>1.7119336464506127</v>
      </c>
      <c r="AY42">
        <f>1/(1.6/F42+1.37/N42)</f>
        <v>1.1040688907153975</v>
      </c>
      <c r="AZ42">
        <f>G42*AA42*0.001</f>
        <v>33.276360270078044</v>
      </c>
      <c r="BA42">
        <f>G42/S42</f>
        <v>0.97249695724491347</v>
      </c>
      <c r="BB42">
        <f>(1-AL42*AA42/AQ42/F42)*100</f>
        <v>74.932752779417001</v>
      </c>
      <c r="BC42">
        <f>(S42-E42/(N42/1.35))</f>
        <v>389.56806354923907</v>
      </c>
      <c r="BD42">
        <f>E42*BB42/100/BC42</f>
        <v>-1.5582202071899628E-3</v>
      </c>
    </row>
    <row r="43" spans="1:56" x14ac:dyDescent="0.35">
      <c r="A43" s="1" t="s">
        <v>9</v>
      </c>
      <c r="B43" s="1" t="s">
        <v>101</v>
      </c>
      <c r="K43" s="1">
        <v>2.72</v>
      </c>
    </row>
    <row r="44" spans="1:56" x14ac:dyDescent="0.35">
      <c r="A44" s="1" t="s">
        <v>9</v>
      </c>
      <c r="B44" s="1" t="s">
        <v>102</v>
      </c>
      <c r="K44" s="1">
        <v>2.72</v>
      </c>
    </row>
    <row r="45" spans="1:56" x14ac:dyDescent="0.35">
      <c r="A45" s="1">
        <v>10</v>
      </c>
      <c r="B45" s="1" t="s">
        <v>103</v>
      </c>
      <c r="C45" s="1">
        <v>2146.0000072643161</v>
      </c>
      <c r="D45" s="1">
        <v>0</v>
      </c>
      <c r="E45">
        <f>(R45-S45*(1000-T45)/(1000-U45))*AK45</f>
        <v>-0.5852291390034049</v>
      </c>
      <c r="F45">
        <f>IF(AV45&lt;&gt;0,1/(1/AV45-1/N45),0)</f>
        <v>2.4408076826055551</v>
      </c>
      <c r="G45">
        <f>((AY45-AL45/2)*S45-E45)/(AY45+AL45/2)</f>
        <v>377.6952240808277</v>
      </c>
      <c r="H45">
        <f>AL45*1000</f>
        <v>32.398169418277007</v>
      </c>
      <c r="I45">
        <f>(AQ45-AW45)</f>
        <v>1.7608816410879804</v>
      </c>
      <c r="J45">
        <f>(P45+AP45*D45)</f>
        <v>30.072660446166992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30.405254364013672</v>
      </c>
      <c r="P45" s="1">
        <v>30.072660446166992</v>
      </c>
      <c r="Q45" s="1">
        <v>30.47393798828125</v>
      </c>
      <c r="R45" s="1">
        <v>400.14276123046875</v>
      </c>
      <c r="S45" s="1">
        <v>389.24472045898438</v>
      </c>
      <c r="T45" s="1">
        <v>0.1254124641418457</v>
      </c>
      <c r="U45" s="1">
        <v>28.644830703735352</v>
      </c>
      <c r="V45" s="1">
        <v>0.25275158882141113</v>
      </c>
      <c r="W45" s="1">
        <v>57.729724884033203</v>
      </c>
      <c r="X45" s="1">
        <v>300.14199829101563</v>
      </c>
      <c r="Y45" s="1">
        <v>1250.566162109375</v>
      </c>
      <c r="Z45" s="1">
        <v>0.13499334454536438</v>
      </c>
      <c r="AA45" s="1">
        <v>87.882583618164063</v>
      </c>
      <c r="AB45" s="1">
        <v>3.7524337768554688</v>
      </c>
      <c r="AC45" s="1">
        <v>0.98339706659317017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1.1034632290110866</v>
      </c>
      <c r="AL45">
        <f>(U45-T45)/(1000-U45)*AK45</f>
        <v>3.2398169418277008E-2</v>
      </c>
      <c r="AM45">
        <f>(P45+273.15)</f>
        <v>303.22266044616697</v>
      </c>
      <c r="AN45">
        <f>(O45+273.15)</f>
        <v>303.55525436401365</v>
      </c>
      <c r="AO45">
        <f>(Y45*AG45+Z45*AH45)*AI45</f>
        <v>200.09058146512689</v>
      </c>
      <c r="AP45">
        <f>((AO45+0.00000010773*(AN45^4-AM45^4))-AL45*44100)/(L45*51.4+0.00000043092*AM45^3)</f>
        <v>-10.036704223901099</v>
      </c>
      <c r="AQ45">
        <f>0.61365*EXP(17.502*J45/(240.97+J45))</f>
        <v>4.2782633706371556</v>
      </c>
      <c r="AR45">
        <f>AQ45*1000/AA45</f>
        <v>48.681583932779375</v>
      </c>
      <c r="AS45">
        <f>(AR45-U45)</f>
        <v>20.036753229044024</v>
      </c>
      <c r="AT45">
        <f>IF(D45,P45,(O45+P45)/2)</f>
        <v>30.238957405090332</v>
      </c>
      <c r="AU45">
        <f>0.61365*EXP(17.502*AT45/(240.97+AT45))</f>
        <v>4.3192775707679578</v>
      </c>
      <c r="AV45">
        <f>IF(AS45&lt;&gt;0,(1000-(AR45+U45)/2)/AS45*AL45,0)</f>
        <v>1.5544211141044295</v>
      </c>
      <c r="AW45">
        <f>U45*AA45/1000</f>
        <v>2.5173817295491752</v>
      </c>
      <c r="AX45">
        <f>(AU45-AW45)</f>
        <v>1.8018958412187827</v>
      </c>
      <c r="AY45">
        <f>1/(1.6/F45+1.37/N45)</f>
        <v>1.0250227024451808</v>
      </c>
      <c r="AZ45">
        <f>G45*AA45*0.001</f>
        <v>33.192832112464551</v>
      </c>
      <c r="BA45">
        <f>G45/S45</f>
        <v>0.97032844436646981</v>
      </c>
      <c r="BB45">
        <f>(1-AL45*AA45/AQ45/F45)*100</f>
        <v>72.733951036800576</v>
      </c>
      <c r="BC45">
        <f>(S45-E45/(N45/1.35))</f>
        <v>389.42929875335597</v>
      </c>
      <c r="BD45">
        <f>E45*BB45/100/BC45</f>
        <v>-1.0930360832594082E-3</v>
      </c>
    </row>
    <row r="46" spans="1:56" x14ac:dyDescent="0.35">
      <c r="A46" s="1" t="s">
        <v>9</v>
      </c>
      <c r="B46" s="1" t="s">
        <v>104</v>
      </c>
      <c r="K46" s="1">
        <v>2.72</v>
      </c>
    </row>
    <row r="47" spans="1:56" x14ac:dyDescent="0.35">
      <c r="A47" s="1" t="s">
        <v>9</v>
      </c>
      <c r="B47" s="1" t="s">
        <v>105</v>
      </c>
      <c r="K47" s="1">
        <v>2.72</v>
      </c>
    </row>
    <row r="48" spans="1:56" x14ac:dyDescent="0.35">
      <c r="A48" s="1">
        <v>11</v>
      </c>
      <c r="B48" s="1" t="s">
        <v>106</v>
      </c>
      <c r="C48" s="1">
        <v>2348.0000072643161</v>
      </c>
      <c r="D48" s="1">
        <v>0</v>
      </c>
      <c r="E48">
        <f>(R48-S48*(1000-T48)/(1000-U48))*AK48</f>
        <v>-0.96810024521544769</v>
      </c>
      <c r="F48">
        <f>IF(AV48&lt;&gt;0,1/(1/AV48-1/N48),0)</f>
        <v>2.0351944027442341</v>
      </c>
      <c r="G48">
        <f>((AY48-AL48/2)*S48-E48)/(AY48+AL48/2)</f>
        <v>377.65637776557026</v>
      </c>
      <c r="H48">
        <f>AL48*1000</f>
        <v>31.249333676582637</v>
      </c>
      <c r="I48">
        <f>(AQ48-AW48)</f>
        <v>1.914045609564119</v>
      </c>
      <c r="J48">
        <f>(P48+AP48*D48)</f>
        <v>30.33979606628418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30.615459442138672</v>
      </c>
      <c r="P48" s="1">
        <v>30.33979606628418</v>
      </c>
      <c r="Q48" s="1">
        <v>30.656805038452148</v>
      </c>
      <c r="R48" s="1">
        <v>400.01284790039063</v>
      </c>
      <c r="S48" s="1">
        <v>389.8514404296875</v>
      </c>
      <c r="T48" s="1">
        <v>0.1246461495757103</v>
      </c>
      <c r="U48" s="1">
        <v>27.656442642211914</v>
      </c>
      <c r="V48" s="1">
        <v>0.24817796051502228</v>
      </c>
      <c r="W48" s="1">
        <v>55.065639495849609</v>
      </c>
      <c r="X48" s="1">
        <v>300.18905639648438</v>
      </c>
      <c r="Y48" s="1">
        <v>1600.294677734375</v>
      </c>
      <c r="Z48" s="1">
        <v>0.12535065412521362</v>
      </c>
      <c r="AA48" s="1">
        <v>87.873504638671875</v>
      </c>
      <c r="AB48" s="1">
        <v>3.8252701759338379</v>
      </c>
      <c r="AC48" s="1">
        <v>1.015131950378418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1.1036362367517805</v>
      </c>
      <c r="AL48">
        <f>(U48-T48)/(1000-U48)*AK48</f>
        <v>3.1249333676582638E-2</v>
      </c>
      <c r="AM48">
        <f>(P48+273.15)</f>
        <v>303.48979606628416</v>
      </c>
      <c r="AN48">
        <f>(O48+273.15)</f>
        <v>303.76545944213865</v>
      </c>
      <c r="AO48">
        <f>(Y48*AG48+Z48*AH48)*AI48</f>
        <v>256.04714271440025</v>
      </c>
      <c r="AP48">
        <f>((AO48+0.00000010773*(AN48^4-AM48^4))-AL48*44100)/(L48*51.4+0.00000043092*AM48^3)</f>
        <v>-9.1660655199145378</v>
      </c>
      <c r="AQ48">
        <f>0.61365*EXP(17.502*J48/(240.97+J48))</f>
        <v>4.3443141503736902</v>
      </c>
      <c r="AR48">
        <f>AQ48*1000/AA48</f>
        <v>49.438271163044291</v>
      </c>
      <c r="AS48">
        <f>(AR48-U48)</f>
        <v>21.781828520832377</v>
      </c>
      <c r="AT48">
        <f>IF(D48,P48,(O48+P48)/2)</f>
        <v>30.477627754211426</v>
      </c>
      <c r="AU48">
        <f>0.61365*EXP(17.502*AT48/(240.97+AT48))</f>
        <v>4.3787399886167693</v>
      </c>
      <c r="AV48">
        <f>IF(AS48&lt;&gt;0,(1000-(AR48+U48)/2)/AS48*AL48,0)</f>
        <v>1.3793495082218172</v>
      </c>
      <c r="AW48">
        <f>U48*AA48/1000</f>
        <v>2.4302685408095712</v>
      </c>
      <c r="AX48">
        <f>(AU48-AW48)</f>
        <v>1.9484714478071981</v>
      </c>
      <c r="AY48">
        <f>1/(1.6/F48+1.37/N48)</f>
        <v>0.90396859889094305</v>
      </c>
      <c r="AZ48">
        <f>G48*AA48*0.001</f>
        <v>33.185989463406855</v>
      </c>
      <c r="BA48">
        <f>G48/S48</f>
        <v>0.96871869281622747</v>
      </c>
      <c r="BB48">
        <f>(1-AL48*AA48/AQ48/F48)*100</f>
        <v>68.942135805222023</v>
      </c>
      <c r="BC48">
        <f>(S48-E48/(N48/1.35))</f>
        <v>390.15677432394102</v>
      </c>
      <c r="BD48">
        <f>E48*BB48/100/BC48</f>
        <v>-1.7106687098888242E-3</v>
      </c>
    </row>
    <row r="49" spans="1:56" x14ac:dyDescent="0.35">
      <c r="A49" s="1" t="s">
        <v>9</v>
      </c>
      <c r="B49" s="1" t="s">
        <v>107</v>
      </c>
      <c r="K49" s="1">
        <v>2.72</v>
      </c>
    </row>
    <row r="50" spans="1:56" x14ac:dyDescent="0.35">
      <c r="A50" s="1" t="s">
        <v>9</v>
      </c>
      <c r="B50" s="1" t="s">
        <v>108</v>
      </c>
      <c r="K50" s="1">
        <v>2.72</v>
      </c>
    </row>
    <row r="51" spans="1:56" x14ac:dyDescent="0.35">
      <c r="A51" s="1">
        <v>12</v>
      </c>
      <c r="B51" s="1" t="s">
        <v>109</v>
      </c>
      <c r="C51" s="1">
        <v>2551.0000072643161</v>
      </c>
      <c r="D51" s="1">
        <v>0</v>
      </c>
      <c r="E51">
        <f>(R51-S51*(1000-T51)/(1000-U51))*AK51</f>
        <v>-1.8219313913533601</v>
      </c>
      <c r="F51">
        <f>IF(AV51&lt;&gt;0,1/(1/AV51-1/N51),0)</f>
        <v>1.6967952554427983</v>
      </c>
      <c r="G51">
        <f>((AY51-AL51/2)*S51-E51)/(AY51+AL51/2)</f>
        <v>378.79440958998754</v>
      </c>
      <c r="H51">
        <f>AL51*1000</f>
        <v>29.949007889204992</v>
      </c>
      <c r="I51">
        <f>(AQ51-AW51)</f>
        <v>2.0826744108731554</v>
      </c>
      <c r="J51">
        <f>(P51+AP51*D51)</f>
        <v>30.621831893920898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30.839426040649414</v>
      </c>
      <c r="P51" s="1">
        <v>30.621831893920898</v>
      </c>
      <c r="Q51" s="1">
        <v>30.851799011230469</v>
      </c>
      <c r="R51" s="1">
        <v>400.01528930664063</v>
      </c>
      <c r="S51" s="1">
        <v>391.05349731445313</v>
      </c>
      <c r="T51" s="1">
        <v>0.12349800020456314</v>
      </c>
      <c r="U51" s="1">
        <v>26.542104721069336</v>
      </c>
      <c r="V51" s="1">
        <v>0.24276451766490936</v>
      </c>
      <c r="W51" s="1">
        <v>52.174777984619141</v>
      </c>
      <c r="X51" s="1">
        <v>300.16400146484375</v>
      </c>
      <c r="Y51" s="1">
        <v>1999.9617919921875</v>
      </c>
      <c r="Z51" s="1">
        <v>7.3520541191101074E-2</v>
      </c>
      <c r="AA51" s="1">
        <v>87.87310791015625</v>
      </c>
      <c r="AB51" s="1">
        <v>3.8803849220275879</v>
      </c>
      <c r="AC51" s="1">
        <v>1.034615159034729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1.1035441230325134</v>
      </c>
      <c r="AL51">
        <f>(U51-T51)/(1000-U51)*AK51</f>
        <v>2.9949007889204991E-2</v>
      </c>
      <c r="AM51">
        <f>(P51+273.15)</f>
        <v>303.77183189392088</v>
      </c>
      <c r="AN51">
        <f>(O51+273.15)</f>
        <v>303.98942604064939</v>
      </c>
      <c r="AO51">
        <f>(Y51*AG51+Z51*AH51)*AI51</f>
        <v>319.99387956632927</v>
      </c>
      <c r="AP51">
        <f>((AO51+0.00000010773*(AN51^4-AM51^4))-AL51*44100)/(L51*51.4+0.00000043092*AM51^3)</f>
        <v>-8.1757214036491597</v>
      </c>
      <c r="AQ51">
        <f>0.61365*EXP(17.502*J51/(240.97+J51))</f>
        <v>4.4150116431903488</v>
      </c>
      <c r="AR51">
        <f>AQ51*1000/AA51</f>
        <v>50.24303507854043</v>
      </c>
      <c r="AS51">
        <f>(AR51-U51)</f>
        <v>23.700930357471094</v>
      </c>
      <c r="AT51">
        <f>IF(D51,P51,(O51+P51)/2)</f>
        <v>30.730628967285156</v>
      </c>
      <c r="AU51">
        <f>0.61365*EXP(17.502*AT51/(240.97+AT51))</f>
        <v>4.4425503363375469</v>
      </c>
      <c r="AV51">
        <f>IF(AS51&lt;&gt;0,(1000-(AR51+U51)/2)/AS51*AL51,0)</f>
        <v>1.2151079335715063</v>
      </c>
      <c r="AW51">
        <f>U51*AA51/1000</f>
        <v>2.3323372323171934</v>
      </c>
      <c r="AX51">
        <f>(AU51-AW51)</f>
        <v>2.1102131040203536</v>
      </c>
      <c r="AY51">
        <f>1/(1.6/F51+1.37/N51)</f>
        <v>0.7917521552570751</v>
      </c>
      <c r="AZ51">
        <f>G51*AA51*0.001</f>
        <v>33.285842029664899</v>
      </c>
      <c r="BA51">
        <f>G51/S51</f>
        <v>0.96865112367322004</v>
      </c>
      <c r="BB51">
        <f>(1-AL51*AA51/AQ51/F51)*100</f>
        <v>64.87008226949402</v>
      </c>
      <c r="BC51">
        <f>(S51-E51/(N51/1.35))</f>
        <v>391.62812521020464</v>
      </c>
      <c r="BD51">
        <f>E51*BB51/100/BC51</f>
        <v>-3.0178843560591784E-3</v>
      </c>
    </row>
    <row r="52" spans="1:56" x14ac:dyDescent="0.35">
      <c r="A52" s="1" t="s">
        <v>9</v>
      </c>
      <c r="B52" s="1" t="s">
        <v>110</v>
      </c>
      <c r="K52" s="1">
        <v>1.6020800000000002</v>
      </c>
    </row>
    <row r="53" spans="1:56" x14ac:dyDescent="0.35">
      <c r="A53" s="1" t="s">
        <v>9</v>
      </c>
      <c r="B53" s="1" t="s">
        <v>111</v>
      </c>
      <c r="K53" s="1">
        <v>1.6020800000000002</v>
      </c>
    </row>
    <row r="54" spans="1:56" x14ac:dyDescent="0.35">
      <c r="A54" s="1" t="s">
        <v>9</v>
      </c>
      <c r="B54" s="1" t="s">
        <v>112</v>
      </c>
      <c r="K54" s="1">
        <v>1.6020800000000002</v>
      </c>
    </row>
    <row r="55" spans="1:56" x14ac:dyDescent="0.35">
      <c r="A55" s="1" t="s">
        <v>9</v>
      </c>
      <c r="B55" s="1" t="s">
        <v>108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D55"/>
  <sheetViews>
    <sheetView topLeftCell="A9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157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156</v>
      </c>
    </row>
    <row r="12" spans="1:56" x14ac:dyDescent="0.35">
      <c r="A12" s="1" t="s">
        <v>9</v>
      </c>
      <c r="B12" s="1" t="s">
        <v>155</v>
      </c>
    </row>
    <row r="13" spans="1:56" x14ac:dyDescent="0.35">
      <c r="A13" s="1" t="s">
        <v>9</v>
      </c>
      <c r="B13" s="1" t="s">
        <v>154</v>
      </c>
    </row>
    <row r="14" spans="1:56" x14ac:dyDescent="0.35">
      <c r="A14" s="1" t="s">
        <v>9</v>
      </c>
      <c r="B14" s="1" t="s">
        <v>153</v>
      </c>
    </row>
    <row r="15" spans="1:56" x14ac:dyDescent="0.35">
      <c r="A15" s="1" t="s">
        <v>9</v>
      </c>
      <c r="B15" s="1" t="s">
        <v>152</v>
      </c>
    </row>
    <row r="16" spans="1:56" x14ac:dyDescent="0.35">
      <c r="A16" s="1" t="s">
        <v>9</v>
      </c>
      <c r="B16" s="1" t="s">
        <v>151</v>
      </c>
    </row>
    <row r="17" spans="1:56" x14ac:dyDescent="0.35">
      <c r="A17" s="1" t="s">
        <v>9</v>
      </c>
      <c r="B17" s="1" t="s">
        <v>150</v>
      </c>
    </row>
    <row r="18" spans="1:56" x14ac:dyDescent="0.35">
      <c r="A18" s="1">
        <v>1</v>
      </c>
      <c r="B18" s="1" t="s">
        <v>149</v>
      </c>
      <c r="C18" s="1">
        <v>330.50000273808837</v>
      </c>
      <c r="D18" s="1">
        <v>0</v>
      </c>
      <c r="E18">
        <f>(R18-S18*(1000-T18)/(1000-U18))*AK18</f>
        <v>-9.2821919209039887</v>
      </c>
      <c r="F18">
        <f>IF(AV18&lt;&gt;0,1/(1/AV18-1/N18),0)</f>
        <v>7.1451658619466576</v>
      </c>
      <c r="G18">
        <f>((AY18-AL18/2)*S18-E18)/(AY18+AL18/2)</f>
        <v>391.31480659482594</v>
      </c>
      <c r="H18">
        <f>AL18*1000</f>
        <v>38.784548473966069</v>
      </c>
      <c r="I18">
        <f>(AQ18-AW18)</f>
        <v>1.221075992581071</v>
      </c>
      <c r="J18">
        <f>(P18+AP18*D18)</f>
        <v>29.815315246582031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30.998241424560547</v>
      </c>
      <c r="P18" s="1">
        <v>29.815315246582031</v>
      </c>
      <c r="Q18" s="1">
        <v>31.099260330200195</v>
      </c>
      <c r="R18" s="1">
        <v>400.011962890625</v>
      </c>
      <c r="S18" s="1">
        <v>394.55572509765625</v>
      </c>
      <c r="T18" s="1">
        <v>0.12154651433229446</v>
      </c>
      <c r="U18" s="1">
        <v>34.073551177978516</v>
      </c>
      <c r="V18" s="1">
        <v>0.23679216206073761</v>
      </c>
      <c r="W18" s="1">
        <v>66.380760192871094</v>
      </c>
      <c r="X18" s="1">
        <v>300.12783813476563</v>
      </c>
      <c r="Y18" s="1">
        <v>-0.13574564456939697</v>
      </c>
      <c r="Z18" s="1">
        <v>4.0979050099849701E-2</v>
      </c>
      <c r="AA18" s="1">
        <v>87.880088806152344</v>
      </c>
      <c r="AB18" s="1">
        <v>4.7599992752075195</v>
      </c>
      <c r="AC18" s="1">
        <v>0.80275630950927734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1.1034111696131086</v>
      </c>
      <c r="AL18">
        <f>(U18-T18)/(1000-U18)*AK18</f>
        <v>3.878454847396607E-2</v>
      </c>
      <c r="AM18">
        <f>(P18+273.15)</f>
        <v>302.96531524658201</v>
      </c>
      <c r="AN18">
        <f>(O18+273.15)</f>
        <v>304.14824142456052</v>
      </c>
      <c r="AO18">
        <f>(Y18*AG18+Z18*AH18)*AI18</f>
        <v>-2.171930264563926E-2</v>
      </c>
      <c r="AP18">
        <f>((AO18+0.00000010773*(AN18^4-AM18^4))-AL18*44100)/(L18*51.4+0.00000043092*AM18^3)</f>
        <v>-13.904308210731481</v>
      </c>
      <c r="AQ18">
        <f>0.61365*EXP(17.502*J18/(240.97+J18))</f>
        <v>4.2154626960427999</v>
      </c>
      <c r="AR18">
        <f>AQ18*1000/AA18</f>
        <v>47.968348158379214</v>
      </c>
      <c r="AS18">
        <f>(AR18-U18)</f>
        <v>13.894796980400699</v>
      </c>
      <c r="AT18">
        <f>IF(D18,P18,(O18+P18)/2)</f>
        <v>30.406778335571289</v>
      </c>
      <c r="AU18">
        <f>0.61365*EXP(17.502*AT18/(240.97+AT18))</f>
        <v>4.361014555346757</v>
      </c>
      <c r="AV18">
        <f>IF(AS18&lt;&gt;0,(1000-(AR18+U18)/2)/AS18*AL18,0)</f>
        <v>2.6767983379372753</v>
      </c>
      <c r="AW18">
        <f>U18*AA18/1000</f>
        <v>2.9943867034617289</v>
      </c>
      <c r="AX18">
        <f>(AU18-AW18)</f>
        <v>1.3666278518850281</v>
      </c>
      <c r="AY18">
        <f>1/(1.6/F18+1.37/N18)</f>
        <v>1.8382520076445583</v>
      </c>
      <c r="AZ18">
        <f>G18*AA18*0.001</f>
        <v>34.388779954715631</v>
      </c>
      <c r="BA18">
        <f>G18/S18</f>
        <v>0.99178590425464452</v>
      </c>
      <c r="BB18">
        <f>(1-AL18*AA18/AQ18/F18)*100</f>
        <v>88.684033271240139</v>
      </c>
      <c r="BC18">
        <f>(S18-E18/(N18/1.35))</f>
        <v>397.48328122670949</v>
      </c>
      <c r="BD18">
        <f>E18*BB18/100/BC18</f>
        <v>-2.070985764742074E-2</v>
      </c>
    </row>
    <row r="19" spans="1:56" x14ac:dyDescent="0.35">
      <c r="A19" s="1" t="s">
        <v>9</v>
      </c>
      <c r="B19" s="1" t="s">
        <v>148</v>
      </c>
      <c r="K19" s="1">
        <v>2.72</v>
      </c>
    </row>
    <row r="20" spans="1:56" x14ac:dyDescent="0.35">
      <c r="A20" s="1" t="s">
        <v>9</v>
      </c>
      <c r="B20" s="1" t="s">
        <v>147</v>
      </c>
      <c r="K20" s="1">
        <v>2.72</v>
      </c>
    </row>
    <row r="21" spans="1:56" x14ac:dyDescent="0.35">
      <c r="A21" s="1">
        <v>2</v>
      </c>
      <c r="B21" s="1" t="s">
        <v>146</v>
      </c>
      <c r="C21" s="1">
        <v>533.50000273808837</v>
      </c>
      <c r="D21" s="1">
        <v>0</v>
      </c>
      <c r="E21">
        <f>(R21-S21*(1000-T21)/(1000-U21))*AK21</f>
        <v>-9.1933901114664494</v>
      </c>
      <c r="F21">
        <f>IF(AV21&lt;&gt;0,1/(1/AV21-1/N21),0)</f>
        <v>6.6412304004873688</v>
      </c>
      <c r="G21">
        <f>((AY21-AL21/2)*S21-E21)/(AY21+AL21/2)</f>
        <v>391.40744555230606</v>
      </c>
      <c r="H21">
        <f>AL21*1000</f>
        <v>38.148863841691828</v>
      </c>
      <c r="I21">
        <f>(AQ21-AW21)</f>
        <v>1.2358370941280308</v>
      </c>
      <c r="J21">
        <f>(P21+AP21*D21)</f>
        <v>29.683273315429688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30.979473114013672</v>
      </c>
      <c r="P21" s="1">
        <v>29.683273315429688</v>
      </c>
      <c r="Q21" s="1">
        <v>31.111286163330078</v>
      </c>
      <c r="R21" s="1">
        <v>399.9749755859375</v>
      </c>
      <c r="S21" s="1">
        <v>394.66140747070313</v>
      </c>
      <c r="T21" s="1">
        <v>0.12390360981225967</v>
      </c>
      <c r="U21" s="1">
        <v>33.541011810302734</v>
      </c>
      <c r="V21" s="1">
        <v>0.2416531890630722</v>
      </c>
      <c r="W21" s="1">
        <v>65.416107177734375</v>
      </c>
      <c r="X21" s="1">
        <v>300.099365234375</v>
      </c>
      <c r="Y21" s="1">
        <v>26.254934310913086</v>
      </c>
      <c r="Z21" s="1">
        <v>7.4726782739162445E-2</v>
      </c>
      <c r="AA21" s="1">
        <v>87.883934020996094</v>
      </c>
      <c r="AB21" s="1">
        <v>4.8138275146484375</v>
      </c>
      <c r="AC21" s="1">
        <v>0.84768086671829224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1.1033064898322609</v>
      </c>
      <c r="AL21">
        <f>(U21-T21)/(1000-U21)*AK21</f>
        <v>3.8148863841691825E-2</v>
      </c>
      <c r="AM21">
        <f>(P21+273.15)</f>
        <v>302.83327331542966</v>
      </c>
      <c r="AN21">
        <f>(O21+273.15)</f>
        <v>304.12947311401365</v>
      </c>
      <c r="AO21">
        <f>(Y21*AG21+Z21*AH21)*AI21</f>
        <v>4.2007893958511318</v>
      </c>
      <c r="AP21">
        <f>((AO21+0.00000010773*(AN21^4-AM21^4))-AL21*44100)/(L21*51.4+0.00000043092*AM21^3)</f>
        <v>-13.630540286809456</v>
      </c>
      <c r="AQ21">
        <f>0.61365*EXP(17.502*J21/(240.97+J21))</f>
        <v>4.1835531630621272</v>
      </c>
      <c r="AR21">
        <f>AQ21*1000/AA21</f>
        <v>47.603162166848911</v>
      </c>
      <c r="AS21">
        <f>(AR21-U21)</f>
        <v>14.062150356546177</v>
      </c>
      <c r="AT21">
        <f>IF(D21,P21,(O21+P21)/2)</f>
        <v>30.33137321472168</v>
      </c>
      <c r="AU21">
        <f>0.61365*EXP(17.502*AT21/(240.97+AT21))</f>
        <v>4.3422180659631815</v>
      </c>
      <c r="AV21">
        <f>IF(AS21&lt;&gt;0,(1000-(AR21+U21)/2)/AS21*AL21,0)</f>
        <v>2.60280852439847</v>
      </c>
      <c r="AW21">
        <f>U21*AA21/1000</f>
        <v>2.9477160689340964</v>
      </c>
      <c r="AX21">
        <f>(AU21-AW21)</f>
        <v>1.3945019970290851</v>
      </c>
      <c r="AY21">
        <f>1/(1.6/F21+1.37/N21)</f>
        <v>1.7825736305715054</v>
      </c>
      <c r="AZ21">
        <f>G21*AA21*0.001</f>
        <v>34.398426120245489</v>
      </c>
      <c r="BA21">
        <f>G21/S21</f>
        <v>0.991755054188726</v>
      </c>
      <c r="BB21">
        <f>(1-AL21*AA21/AQ21/F21)*100</f>
        <v>87.933057087263649</v>
      </c>
      <c r="BC21">
        <f>(S21-E21/(N21/1.35))</f>
        <v>397.56095596064426</v>
      </c>
      <c r="BD21">
        <f>E21*BB21/100/BC21</f>
        <v>-2.0334061616882983E-2</v>
      </c>
    </row>
    <row r="22" spans="1:56" x14ac:dyDescent="0.35">
      <c r="A22" s="1" t="s">
        <v>9</v>
      </c>
      <c r="B22" s="1" t="s">
        <v>145</v>
      </c>
      <c r="K22" s="1">
        <v>2.72</v>
      </c>
    </row>
    <row r="23" spans="1:56" x14ac:dyDescent="0.35">
      <c r="A23" s="1" t="s">
        <v>9</v>
      </c>
      <c r="B23" s="1" t="s">
        <v>144</v>
      </c>
      <c r="K23" s="1">
        <v>2.72</v>
      </c>
    </row>
    <row r="24" spans="1:56" x14ac:dyDescent="0.35">
      <c r="A24" s="1">
        <v>3</v>
      </c>
      <c r="B24" s="1" t="s">
        <v>143</v>
      </c>
      <c r="C24" s="1">
        <v>736.50000273808837</v>
      </c>
      <c r="D24" s="1">
        <v>0</v>
      </c>
      <c r="E24">
        <f>(R24-S24*(1000-T24)/(1000-U24))*AK24</f>
        <v>-8.5804386388180127</v>
      </c>
      <c r="F24">
        <f>IF(AV24&lt;&gt;0,1/(1/AV24-1/N24),0)</f>
        <v>6.3738958542868689</v>
      </c>
      <c r="G24">
        <f>((AY24-AL24/2)*S24-E24)/(AY24+AL24/2)</f>
        <v>390.69601761882927</v>
      </c>
      <c r="H24">
        <f>AL24*1000</f>
        <v>37.770577813581518</v>
      </c>
      <c r="I24">
        <f>(AQ24-AW24)</f>
        <v>1.2440505541254363</v>
      </c>
      <c r="J24">
        <f>(P24+AP24*D24)</f>
        <v>29.599920272827148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30.950752258300781</v>
      </c>
      <c r="P24" s="1">
        <v>29.599920272827148</v>
      </c>
      <c r="Q24" s="1">
        <v>31.096569061279297</v>
      </c>
      <c r="R24" s="1">
        <v>399.98159790039063</v>
      </c>
      <c r="S24" s="1">
        <v>394.26174926757813</v>
      </c>
      <c r="T24" s="1">
        <v>0.12448900192975998</v>
      </c>
      <c r="U24" s="1">
        <v>33.219612121582031</v>
      </c>
      <c r="V24" s="1">
        <v>0.24319274723529816</v>
      </c>
      <c r="W24" s="1">
        <v>64.895439147949219</v>
      </c>
      <c r="X24" s="1">
        <v>300.11407470703125</v>
      </c>
      <c r="Y24" s="1">
        <v>50.703514099121094</v>
      </c>
      <c r="Z24" s="1">
        <v>0.1217317059636116</v>
      </c>
      <c r="AA24" s="1">
        <v>87.883865356445313</v>
      </c>
      <c r="AB24" s="1">
        <v>4.8975906372070313</v>
      </c>
      <c r="AC24" s="1">
        <v>0.86795538663864136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1.1033605687758499</v>
      </c>
      <c r="AL24">
        <f>(U24-T24)/(1000-U24)*AK24</f>
        <v>3.7770577813581521E-2</v>
      </c>
      <c r="AM24">
        <f>(P24+273.15)</f>
        <v>302.74992027282713</v>
      </c>
      <c r="AN24">
        <f>(O24+273.15)</f>
        <v>304.10075225830076</v>
      </c>
      <c r="AO24">
        <f>(Y24*AG24+Z24*AH24)*AI24</f>
        <v>8.1125620745294782</v>
      </c>
      <c r="AP24">
        <f>((AO24+0.00000010773*(AN24^4-AM24^4))-AL24*44100)/(L24*51.4+0.00000043092*AM24^3)</f>
        <v>-13.4574664524696</v>
      </c>
      <c r="AQ24">
        <f>0.61365*EXP(17.502*J24/(240.97+J24))</f>
        <v>4.1635184730118899</v>
      </c>
      <c r="AR24">
        <f>AQ24*1000/AA24</f>
        <v>47.375231575502632</v>
      </c>
      <c r="AS24">
        <f>(AR24-U24)</f>
        <v>14.1556194539206</v>
      </c>
      <c r="AT24">
        <f>IF(D24,P24,(O24+P24)/2)</f>
        <v>30.275336265563965</v>
      </c>
      <c r="AU24">
        <f>0.61365*EXP(17.502*AT24/(240.97+AT24))</f>
        <v>4.3282953067704986</v>
      </c>
      <c r="AV24">
        <f>IF(AS24&lt;&gt;0,(1000-(AR24+U24)/2)/AS24*AL24,0)</f>
        <v>2.5607159774223018</v>
      </c>
      <c r="AW24">
        <f>U24*AA24/1000</f>
        <v>2.9194679188864536</v>
      </c>
      <c r="AX24">
        <f>(AU24-AW24)</f>
        <v>1.4088273878840449</v>
      </c>
      <c r="AY24">
        <f>1/(1.6/F24+1.37/N24)</f>
        <v>1.75103349985741</v>
      </c>
      <c r="AZ24">
        <f>G24*AA24*0.001</f>
        <v>34.33587620771258</v>
      </c>
      <c r="BA24">
        <f>G24/S24</f>
        <v>0.99095592799612708</v>
      </c>
      <c r="BB24">
        <f>(1-AL24*AA24/AQ24/F24)*100</f>
        <v>87.491727910882304</v>
      </c>
      <c r="BC24">
        <f>(S24-E24/(N24/1.35))</f>
        <v>396.96797598009266</v>
      </c>
      <c r="BD24">
        <f>E24*BB24/100/BC24</f>
        <v>-1.8911283734916042E-2</v>
      </c>
    </row>
    <row r="25" spans="1:56" x14ac:dyDescent="0.35">
      <c r="A25" s="1" t="s">
        <v>9</v>
      </c>
      <c r="B25" s="1" t="s">
        <v>142</v>
      </c>
      <c r="K25" s="1">
        <v>2.72</v>
      </c>
    </row>
    <row r="26" spans="1:56" x14ac:dyDescent="0.35">
      <c r="A26" s="1" t="s">
        <v>9</v>
      </c>
      <c r="B26" s="1" t="s">
        <v>141</v>
      </c>
      <c r="K26" s="1">
        <v>2.72</v>
      </c>
    </row>
    <row r="27" spans="1:56" x14ac:dyDescent="0.35">
      <c r="A27" s="1">
        <v>4</v>
      </c>
      <c r="B27" s="1" t="s">
        <v>140</v>
      </c>
      <c r="C27" s="1">
        <v>939.50000273808837</v>
      </c>
      <c r="D27" s="1">
        <v>0</v>
      </c>
      <c r="E27">
        <f>(R27-S27*(1000-T27)/(1000-U27))*AK27</f>
        <v>-6.9712212211998574</v>
      </c>
      <c r="F27">
        <f>IF(AV27&lt;&gt;0,1/(1/AV27-1/N27),0)</f>
        <v>6.1053614657513595</v>
      </c>
      <c r="G27">
        <f>((AY27-AL27/2)*S27-E27)/(AY27+AL27/2)</f>
        <v>388.55333550798434</v>
      </c>
      <c r="H27">
        <f>AL27*1000</f>
        <v>37.565972139931063</v>
      </c>
      <c r="I27">
        <f>(AQ27-AW27)</f>
        <v>1.2592398975676296</v>
      </c>
      <c r="J27">
        <f>(P27+AP27*D27)</f>
        <v>29.59773063659668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30.931707382202148</v>
      </c>
      <c r="P27" s="1">
        <v>29.59773063659668</v>
      </c>
      <c r="Q27" s="1">
        <v>31.080673217773438</v>
      </c>
      <c r="R27" s="1">
        <v>400.1041259765625</v>
      </c>
      <c r="S27" s="1">
        <v>393.041259765625</v>
      </c>
      <c r="T27" s="1">
        <v>0.12400605529546738</v>
      </c>
      <c r="U27" s="1">
        <v>33.042224884033203</v>
      </c>
      <c r="V27" s="1">
        <v>0.24250216782093048</v>
      </c>
      <c r="W27" s="1">
        <v>64.616294860839844</v>
      </c>
      <c r="X27" s="1">
        <v>300.14749145507813</v>
      </c>
      <c r="Y27" s="1">
        <v>101.11769866943359</v>
      </c>
      <c r="Z27" s="1">
        <v>6.7494839429855347E-2</v>
      </c>
      <c r="AA27" s="1">
        <v>87.880081176757813</v>
      </c>
      <c r="AB27" s="1">
        <v>5.0150833129882813</v>
      </c>
      <c r="AC27" s="1">
        <v>0.87574517726898193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1.1034834244671987</v>
      </c>
      <c r="AL27">
        <f>(U27-T27)/(1000-U27)*AK27</f>
        <v>3.7565972139931063E-2</v>
      </c>
      <c r="AM27">
        <f>(P27+273.15)</f>
        <v>302.74773063659666</v>
      </c>
      <c r="AN27">
        <f>(O27+273.15)</f>
        <v>304.08170738220213</v>
      </c>
      <c r="AO27">
        <f>(Y27*AG27+Z27*AH27)*AI27</f>
        <v>16.178831425484304</v>
      </c>
      <c r="AP27">
        <f>((AO27+0.00000010773*(AN27^4-AM27^4))-AL27*44100)/(L27*51.4+0.00000043092*AM27^3)</f>
        <v>-13.31905252416105</v>
      </c>
      <c r="AQ27">
        <f>0.61365*EXP(17.502*J27/(240.97+J27))</f>
        <v>4.1629933026371546</v>
      </c>
      <c r="AR27">
        <f>AQ27*1000/AA27</f>
        <v>47.371295598417895</v>
      </c>
      <c r="AS27">
        <f>(AR27-U27)</f>
        <v>14.329070714384692</v>
      </c>
      <c r="AT27">
        <f>IF(D27,P27,(O27+P27)/2)</f>
        <v>30.264719009399414</v>
      </c>
      <c r="AU27">
        <f>0.61365*EXP(17.502*AT27/(240.97+AT27))</f>
        <v>4.3256617655480492</v>
      </c>
      <c r="AV27">
        <f>IF(AS27&lt;&gt;0,(1000-(AR27+U27)/2)/AS27*AL27,0)</f>
        <v>2.5162529255073585</v>
      </c>
      <c r="AW27">
        <f>U27*AA27/1000</f>
        <v>2.9037534050695251</v>
      </c>
      <c r="AX27">
        <f>(AU27-AW27)</f>
        <v>1.4219083604785241</v>
      </c>
      <c r="AY27">
        <f>1/(1.6/F27+1.37/N27)</f>
        <v>1.7178229247205785</v>
      </c>
      <c r="AZ27">
        <f>G27*AA27*0.001</f>
        <v>34.146098665941679</v>
      </c>
      <c r="BA27">
        <f>G27/S27</f>
        <v>0.98858154418618327</v>
      </c>
      <c r="BB27">
        <f>(1-AL27*AA27/AQ27/F27)*100</f>
        <v>87.011231152880157</v>
      </c>
      <c r="BC27">
        <f>(S27-E27/(N27/1.35))</f>
        <v>395.2399474879881</v>
      </c>
      <c r="BD27">
        <f>E27*BB27/100/BC27</f>
        <v>-1.5346994780028374E-2</v>
      </c>
    </row>
    <row r="28" spans="1:56" x14ac:dyDescent="0.35">
      <c r="A28" s="1" t="s">
        <v>9</v>
      </c>
      <c r="B28" s="1" t="s">
        <v>139</v>
      </c>
      <c r="K28" s="1">
        <v>2.72</v>
      </c>
    </row>
    <row r="29" spans="1:56" x14ac:dyDescent="0.35">
      <c r="A29" s="1" t="s">
        <v>9</v>
      </c>
      <c r="B29" s="1" t="s">
        <v>138</v>
      </c>
      <c r="K29" s="1">
        <v>2.72</v>
      </c>
    </row>
    <row r="30" spans="1:56" x14ac:dyDescent="0.35">
      <c r="A30" s="1">
        <v>5</v>
      </c>
      <c r="B30" s="1" t="s">
        <v>137</v>
      </c>
      <c r="C30" s="1">
        <v>1142.5000027380884</v>
      </c>
      <c r="D30" s="1">
        <v>0</v>
      </c>
      <c r="E30">
        <f>(R30-S30*(1000-T30)/(1000-U30))*AK30</f>
        <v>-5.355622108302164</v>
      </c>
      <c r="F30">
        <f>IF(AV30&lt;&gt;0,1/(1/AV30-1/N30),0)</f>
        <v>5.6268106552312585</v>
      </c>
      <c r="G30">
        <f>((AY30-AL30/2)*S30-E30)/(AY30+AL30/2)</f>
        <v>386.11917401423864</v>
      </c>
      <c r="H30">
        <f>AL30*1000</f>
        <v>37.226946956220523</v>
      </c>
      <c r="I30">
        <f>(AQ30-AW30)</f>
        <v>1.2917132956923973</v>
      </c>
      <c r="J30">
        <f>(P30+AP30*D30)</f>
        <v>29.627237319946289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30.921606063842773</v>
      </c>
      <c r="P30" s="1">
        <v>29.627237319946289</v>
      </c>
      <c r="Q30" s="1">
        <v>31.068414688110352</v>
      </c>
      <c r="R30" s="1">
        <v>399.99087524414063</v>
      </c>
      <c r="S30" s="1">
        <v>391.63211059570313</v>
      </c>
      <c r="T30" s="1">
        <v>0.12307655066251755</v>
      </c>
      <c r="U30" s="1">
        <v>32.754325866699219</v>
      </c>
      <c r="V30" s="1">
        <v>0.24081557989120483</v>
      </c>
      <c r="W30" s="1">
        <v>64.088180541992188</v>
      </c>
      <c r="X30" s="1">
        <v>300.14382934570313</v>
      </c>
      <c r="Y30" s="1">
        <v>149.89744567871094</v>
      </c>
      <c r="Z30" s="1">
        <v>0.29288333654403687</v>
      </c>
      <c r="AA30" s="1">
        <v>87.877304077148438</v>
      </c>
      <c r="AB30" s="1">
        <v>5.0881729125976563</v>
      </c>
      <c r="AC30" s="1">
        <v>0.89356875419616699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1.1034699608297907</v>
      </c>
      <c r="AL30">
        <f>(U30-T30)/(1000-U30)*AK30</f>
        <v>3.7226946956220523E-2</v>
      </c>
      <c r="AM30">
        <f>(P30+273.15)</f>
        <v>302.77723731994627</v>
      </c>
      <c r="AN30">
        <f>(O30+273.15)</f>
        <v>304.07160606384275</v>
      </c>
      <c r="AO30">
        <f>(Y30*AG30+Z30*AH30)*AI30</f>
        <v>23.98359077251871</v>
      </c>
      <c r="AP30">
        <f>((AO30+0.00000010773*(AN30^4-AM30^4))-AL30*44100)/(L30*51.4+0.00000043092*AM30^3)</f>
        <v>-13.135992520632499</v>
      </c>
      <c r="AQ30">
        <f>0.61365*EXP(17.502*J30/(240.97+J30))</f>
        <v>4.170075149722333</v>
      </c>
      <c r="AR30">
        <f>AQ30*1000/AA30</f>
        <v>47.453380523159638</v>
      </c>
      <c r="AS30">
        <f>(AR30-U30)</f>
        <v>14.699054656460419</v>
      </c>
      <c r="AT30">
        <f>IF(D30,P30,(O30+P30)/2)</f>
        <v>30.274421691894531</v>
      </c>
      <c r="AU30">
        <f>0.61365*EXP(17.502*AT30/(240.97+AT30))</f>
        <v>4.3280683977529115</v>
      </c>
      <c r="AV30">
        <f>IF(AS30&lt;&gt;0,(1000-(AR30+U30)/2)/AS30*AL30,0)</f>
        <v>2.4310408917955337</v>
      </c>
      <c r="AW30">
        <f>U30*AA30/1000</f>
        <v>2.8783618540299356</v>
      </c>
      <c r="AX30">
        <f>(AU30-AW30)</f>
        <v>1.4497065437229759</v>
      </c>
      <c r="AY30">
        <f>1/(1.6/F30+1.37/N30)</f>
        <v>1.6544777298940228</v>
      </c>
      <c r="AZ30">
        <f>G30*AA30*0.001</f>
        <v>33.931112064866639</v>
      </c>
      <c r="BA30">
        <f>G30/S30</f>
        <v>0.98592317526497286</v>
      </c>
      <c r="BB30">
        <f>(1-AL30*AA30/AQ30/F30)*100</f>
        <v>86.057907403450542</v>
      </c>
      <c r="BC30">
        <f>(S30-E30/(N30/1.35))</f>
        <v>393.32124657367655</v>
      </c>
      <c r="BD30">
        <f>E30*BB30/100/BC30</f>
        <v>-1.1717994781596576E-2</v>
      </c>
    </row>
    <row r="31" spans="1:56" x14ac:dyDescent="0.35">
      <c r="A31" s="1" t="s">
        <v>9</v>
      </c>
      <c r="B31" s="1" t="s">
        <v>136</v>
      </c>
      <c r="K31" s="1">
        <v>2.72</v>
      </c>
    </row>
    <row r="32" spans="1:56" x14ac:dyDescent="0.35">
      <c r="A32" s="1" t="s">
        <v>9</v>
      </c>
      <c r="B32" s="1" t="s">
        <v>135</v>
      </c>
      <c r="K32" s="1">
        <v>2.72</v>
      </c>
    </row>
    <row r="33" spans="1:56" x14ac:dyDescent="0.35">
      <c r="A33" s="1">
        <v>6</v>
      </c>
      <c r="B33" s="1" t="s">
        <v>134</v>
      </c>
      <c r="C33" s="1">
        <v>1345.5000027380884</v>
      </c>
      <c r="D33" s="1">
        <v>0</v>
      </c>
      <c r="E33">
        <f>(R33-S33*(1000-T33)/(1000-U33))*AK33</f>
        <v>-3.2656262547884207</v>
      </c>
      <c r="F33">
        <f>IF(AV33&lt;&gt;0,1/(1/AV33-1/N33),0)</f>
        <v>4.9428556816380649</v>
      </c>
      <c r="G33">
        <f>((AY33-AL33/2)*S33-E33)/(AY33+AL33/2)</f>
        <v>383.00028143353529</v>
      </c>
      <c r="H33">
        <f>AL33*1000</f>
        <v>36.751252793831434</v>
      </c>
      <c r="I33">
        <f>(AQ33-AW33)</f>
        <v>1.3515252871406549</v>
      </c>
      <c r="J33">
        <f>(P33+AP33*D33)</f>
        <v>29.728250503540039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30.926641464233398</v>
      </c>
      <c r="P33" s="1">
        <v>29.728250503540039</v>
      </c>
      <c r="Q33" s="1">
        <v>31.069746017456055</v>
      </c>
      <c r="R33" s="1">
        <v>400.07388305664063</v>
      </c>
      <c r="S33" s="1">
        <v>390.04278564453125</v>
      </c>
      <c r="T33" s="1">
        <v>0.12270549684762955</v>
      </c>
      <c r="U33" s="1">
        <v>32.350662231445313</v>
      </c>
      <c r="V33" s="1">
        <v>0.2400193065404892</v>
      </c>
      <c r="W33" s="1">
        <v>63.279834747314453</v>
      </c>
      <c r="X33" s="1">
        <v>300.14166259765625</v>
      </c>
      <c r="Y33" s="1">
        <v>300.84747314453125</v>
      </c>
      <c r="Z33" s="1">
        <v>0.12414213269948959</v>
      </c>
      <c r="AA33" s="1">
        <v>87.876823425292969</v>
      </c>
      <c r="AB33" s="1">
        <v>5.1908750534057617</v>
      </c>
      <c r="AC33" s="1">
        <v>0.91440212726593018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1.1034619948443243</v>
      </c>
      <c r="AL33">
        <f>(U33-T33)/(1000-U33)*AK33</f>
        <v>3.6751252793831436E-2</v>
      </c>
      <c r="AM33">
        <f>(P33+273.15)</f>
        <v>302.87825050354002</v>
      </c>
      <c r="AN33">
        <f>(O33+273.15)</f>
        <v>304.07664146423338</v>
      </c>
      <c r="AO33">
        <f>(Y33*AG33+Z33*AH33)*AI33</f>
        <v>48.135594627210594</v>
      </c>
      <c r="AP33">
        <f>((AO33+0.00000010773*(AN33^4-AM33^4))-AL33*44100)/(L33*51.4+0.00000043092*AM33^3)</f>
        <v>-12.774126853765821</v>
      </c>
      <c r="AQ33">
        <f>0.61365*EXP(17.502*J33/(240.97+J33))</f>
        <v>4.1943987197446688</v>
      </c>
      <c r="AR33">
        <f>AQ33*1000/AA33</f>
        <v>47.73043171400554</v>
      </c>
      <c r="AS33">
        <f>(AR33-U33)</f>
        <v>15.379769482560228</v>
      </c>
      <c r="AT33">
        <f>IF(D33,P33,(O33+P33)/2)</f>
        <v>30.327445983886719</v>
      </c>
      <c r="AU33">
        <f>0.61365*EXP(17.502*AT33/(240.97+AT33))</f>
        <v>4.3412410488850819</v>
      </c>
      <c r="AV33">
        <f>IF(AS33&lt;&gt;0,(1000-(AR33+U33)/2)/AS33*AL33,0)</f>
        <v>2.2939038566240337</v>
      </c>
      <c r="AW33">
        <f>U33*AA33/1000</f>
        <v>2.8428734326040139</v>
      </c>
      <c r="AX33">
        <f>(AU33-AW33)</f>
        <v>1.498367616281068</v>
      </c>
      <c r="AY33">
        <f>1/(1.6/F33+1.37/N33)</f>
        <v>1.5533571591598445</v>
      </c>
      <c r="AZ33">
        <f>G33*AA33*0.001</f>
        <v>33.65684810337229</v>
      </c>
      <c r="BA33">
        <f>G33/S33</f>
        <v>0.98194427773004833</v>
      </c>
      <c r="BB33">
        <f>(1-AL33*AA33/AQ33/F33)*100</f>
        <v>84.422460713878579</v>
      </c>
      <c r="BC33">
        <f>(S33-E33/(N33/1.35))</f>
        <v>391.07274755857793</v>
      </c>
      <c r="BD33">
        <f>E33*BB33/100/BC33</f>
        <v>-7.0496398923780932E-3</v>
      </c>
    </row>
    <row r="34" spans="1:56" x14ac:dyDescent="0.35">
      <c r="A34" s="1" t="s">
        <v>9</v>
      </c>
      <c r="B34" s="1" t="s">
        <v>133</v>
      </c>
      <c r="K34" s="1">
        <v>2.72</v>
      </c>
    </row>
    <row r="35" spans="1:56" x14ac:dyDescent="0.35">
      <c r="A35" s="1" t="s">
        <v>9</v>
      </c>
      <c r="B35" s="1" t="s">
        <v>132</v>
      </c>
      <c r="K35" s="1">
        <v>2.72</v>
      </c>
    </row>
    <row r="36" spans="1:56" x14ac:dyDescent="0.35">
      <c r="A36" s="1">
        <v>7</v>
      </c>
      <c r="B36" s="1" t="s">
        <v>131</v>
      </c>
      <c r="C36" s="1">
        <v>1548.5000027380884</v>
      </c>
      <c r="D36" s="1">
        <v>0</v>
      </c>
      <c r="E36">
        <f>(R36-S36*(1000-T36)/(1000-U36))*AK36</f>
        <v>-1.8702829047023808</v>
      </c>
      <c r="F36">
        <f>IF(AV36&lt;&gt;0,1/(1/AV36-1/N36),0)</f>
        <v>4.2359330302364686</v>
      </c>
      <c r="G36">
        <f>((AY36-AL36/2)*S36-E36)/(AY36+AL36/2)</f>
        <v>380.41925467813064</v>
      </c>
      <c r="H36">
        <f>AL36*1000</f>
        <v>36.156175730092585</v>
      </c>
      <c r="I36">
        <f>(AQ36-AW36)</f>
        <v>1.4326331476898604</v>
      </c>
      <c r="J36">
        <f>(P36+AP36*D36)</f>
        <v>29.880399703979492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30.962682723999023</v>
      </c>
      <c r="P36" s="1">
        <v>29.880399703979492</v>
      </c>
      <c r="Q36" s="1">
        <v>31.091901779174805</v>
      </c>
      <c r="R36" s="1">
        <v>399.86419677734375</v>
      </c>
      <c r="S36" s="1">
        <v>388.81787109375</v>
      </c>
      <c r="T36" s="1">
        <v>0.12234492599964142</v>
      </c>
      <c r="U36" s="1">
        <v>31.848350524902344</v>
      </c>
      <c r="V36" s="1">
        <v>0.23881432414054871</v>
      </c>
      <c r="W36" s="1">
        <v>62.167205810546875</v>
      </c>
      <c r="X36" s="1">
        <v>300.1092529296875</v>
      </c>
      <c r="Y36" s="1">
        <v>501.09954833984375</v>
      </c>
      <c r="Z36" s="1">
        <v>0.11932084709405899</v>
      </c>
      <c r="AA36" s="1">
        <v>87.873809814453125</v>
      </c>
      <c r="AB36" s="1">
        <v>5.421168327331543</v>
      </c>
      <c r="AC36" s="1">
        <v>0.93880504369735718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1.1033428416532627</v>
      </c>
      <c r="AL36">
        <f>(U36-T36)/(1000-U36)*AK36</f>
        <v>3.6156175730092582E-2</v>
      </c>
      <c r="AM36">
        <f>(P36+273.15)</f>
        <v>303.03039970397947</v>
      </c>
      <c r="AN36">
        <f>(O36+273.15)</f>
        <v>304.112682723999</v>
      </c>
      <c r="AO36">
        <f>(Y36*AG36+Z36*AH36)*AI36</f>
        <v>80.175925942303365</v>
      </c>
      <c r="AP36">
        <f>((AO36+0.00000010773*(AN36^4-AM36^4))-AL36*44100)/(L36*51.4+0.00000043092*AM36^3)</f>
        <v>-12.305852824224498</v>
      </c>
      <c r="AQ36">
        <f>0.61365*EXP(17.502*J36/(240.97+J36))</f>
        <v>4.2312690446191672</v>
      </c>
      <c r="AR36">
        <f>AQ36*1000/AA36</f>
        <v>48.151651254834128</v>
      </c>
      <c r="AS36">
        <f>(AR36-U36)</f>
        <v>16.303300729931784</v>
      </c>
      <c r="AT36">
        <f>IF(D36,P36,(O36+P36)/2)</f>
        <v>30.421541213989258</v>
      </c>
      <c r="AU36">
        <f>0.61365*EXP(17.502*AT36/(240.97+AT36))</f>
        <v>4.3647028349070629</v>
      </c>
      <c r="AV36">
        <f>IF(AS36&lt;&gt;0,(1000-(AR36+U36)/2)/AS36*AL36,0)</f>
        <v>2.1290123542277244</v>
      </c>
      <c r="AW36">
        <f>U36*AA36/1000</f>
        <v>2.7986358969293068</v>
      </c>
      <c r="AX36">
        <f>(AU36-AW36)</f>
        <v>1.5660669379777561</v>
      </c>
      <c r="AY36">
        <f>1/(1.6/F36+1.37/N36)</f>
        <v>1.4330995545496459</v>
      </c>
      <c r="AZ36">
        <f>G36*AA36*0.001</f>
        <v>33.428889235342062</v>
      </c>
      <c r="BA36">
        <f>G36/S36</f>
        <v>0.97839961318651858</v>
      </c>
      <c r="BB36">
        <f>(1-AL36*AA36/AQ36/F36)*100</f>
        <v>82.273531702096065</v>
      </c>
      <c r="BC36">
        <f>(S36-E36/(N36/1.35))</f>
        <v>389.40774881092949</v>
      </c>
      <c r="BD36">
        <f>E36*BB36/100/BC36</f>
        <v>-3.9515079071174566E-3</v>
      </c>
    </row>
    <row r="37" spans="1:56" x14ac:dyDescent="0.35">
      <c r="A37" s="1" t="s">
        <v>9</v>
      </c>
      <c r="B37" s="1" t="s">
        <v>130</v>
      </c>
      <c r="K37" s="1">
        <v>2.72</v>
      </c>
    </row>
    <row r="38" spans="1:56" x14ac:dyDescent="0.35">
      <c r="A38" s="1" t="s">
        <v>9</v>
      </c>
      <c r="B38" s="1" t="s">
        <v>129</v>
      </c>
      <c r="K38" s="1">
        <v>2.72</v>
      </c>
    </row>
    <row r="39" spans="1:56" x14ac:dyDescent="0.35">
      <c r="A39" s="1">
        <v>8</v>
      </c>
      <c r="B39" s="1" t="s">
        <v>128</v>
      </c>
      <c r="C39" s="1">
        <v>1751.5000027380884</v>
      </c>
      <c r="D39" s="1">
        <v>0</v>
      </c>
      <c r="E39">
        <f>(R39-S39*(1000-T39)/(1000-U39))*AK39</f>
        <v>-0.39997817267545915</v>
      </c>
      <c r="F39">
        <f>IF(AV39&lt;&gt;0,1/(1/AV39-1/N39),0)</f>
        <v>3.8522353076365521</v>
      </c>
      <c r="G39">
        <f>((AY39-AL39/2)*S39-E39)/(AY39+AL39/2)</f>
        <v>377.96872639532739</v>
      </c>
      <c r="H39">
        <f>AL39*1000</f>
        <v>35.973518206191379</v>
      </c>
      <c r="I39">
        <f>(AQ39-AW39)</f>
        <v>1.4964642833683692</v>
      </c>
      <c r="J39">
        <f>(P39+AP39*D39)</f>
        <v>30.085018157958984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31.017560958862305</v>
      </c>
      <c r="P39" s="1">
        <v>30.085018157958984</v>
      </c>
      <c r="Q39" s="1">
        <v>31.131322860717773</v>
      </c>
      <c r="R39" s="1">
        <v>400.08343505859375</v>
      </c>
      <c r="S39" s="1">
        <v>387.803955078125</v>
      </c>
      <c r="T39" s="1">
        <v>0.12493844330310822</v>
      </c>
      <c r="U39" s="1">
        <v>31.690641403198242</v>
      </c>
      <c r="V39" s="1">
        <v>0.24311991035938263</v>
      </c>
      <c r="W39" s="1">
        <v>61.667369842529297</v>
      </c>
      <c r="X39" s="1">
        <v>300.15838623046875</v>
      </c>
      <c r="Y39" s="1">
        <v>750.91107177734375</v>
      </c>
      <c r="Z39" s="1">
        <v>3.6158096045255661E-2</v>
      </c>
      <c r="AA39" s="1">
        <v>87.875633239746094</v>
      </c>
      <c r="AB39" s="1">
        <v>5.4646024703979492</v>
      </c>
      <c r="AC39" s="1">
        <v>0.94177752733230591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1.1035234787884878</v>
      </c>
      <c r="AL39">
        <f>(U39-T39)/(1000-U39)*AK39</f>
        <v>3.5973518206191379E-2</v>
      </c>
      <c r="AM39">
        <f>(P39+273.15)</f>
        <v>303.23501815795896</v>
      </c>
      <c r="AN39">
        <f>(O39+273.15)</f>
        <v>304.16756095886228</v>
      </c>
      <c r="AO39">
        <f>(Y39*AG39+Z39*AH39)*AI39</f>
        <v>120.14576879890774</v>
      </c>
      <c r="AP39">
        <f>((AO39+0.00000010773*(AN39^4-AM39^4))-AL39*44100)/(L39*51.4+0.00000043092*AM39^3)</f>
        <v>-11.92449487301268</v>
      </c>
      <c r="AQ39">
        <f>0.61365*EXP(17.502*J39/(240.97+J39))</f>
        <v>4.2812994644481304</v>
      </c>
      <c r="AR39">
        <f>AQ39*1000/AA39</f>
        <v>48.719984216417586</v>
      </c>
      <c r="AS39">
        <f>(AR39-U39)</f>
        <v>17.029342813219344</v>
      </c>
      <c r="AT39">
        <f>IF(D39,P39,(O39+P39)/2)</f>
        <v>30.551289558410645</v>
      </c>
      <c r="AU39">
        <f>0.61365*EXP(17.502*AT39/(240.97+AT39))</f>
        <v>4.3972355635915772</v>
      </c>
      <c r="AV39">
        <f>IF(AS39&lt;&gt;0,(1000-(AR39+U39)/2)/AS39*AL39,0)</f>
        <v>2.0275116915868159</v>
      </c>
      <c r="AW39">
        <f>U39*AA39/1000</f>
        <v>2.7848351810797611</v>
      </c>
      <c r="AX39">
        <f>(AU39-AW39)</f>
        <v>1.6124003825118161</v>
      </c>
      <c r="AY39">
        <f>1/(1.6/F39+1.37/N39)</f>
        <v>1.3597844044145888</v>
      </c>
      <c r="AZ39">
        <f>G39*AA39*0.001</f>
        <v>33.214241176809729</v>
      </c>
      <c r="BA39">
        <f>G39/S39</f>
        <v>0.97463865813122963</v>
      </c>
      <c r="BB39">
        <f>(1-AL39*AA39/AQ39/F39)*100</f>
        <v>80.832610533292836</v>
      </c>
      <c r="BC39">
        <f>(S39-E39/(N39/1.35))</f>
        <v>387.93010615977488</v>
      </c>
      <c r="BD39">
        <f>E39*BB39/100/BC39</f>
        <v>-8.3343054174757488E-4</v>
      </c>
    </row>
    <row r="40" spans="1:56" x14ac:dyDescent="0.35">
      <c r="A40" s="1" t="s">
        <v>9</v>
      </c>
      <c r="B40" s="1" t="s">
        <v>127</v>
      </c>
      <c r="K40" s="1">
        <v>2.72</v>
      </c>
    </row>
    <row r="41" spans="1:56" x14ac:dyDescent="0.35">
      <c r="A41" s="1" t="s">
        <v>9</v>
      </c>
      <c r="B41" s="1" t="s">
        <v>126</v>
      </c>
      <c r="K41" s="1">
        <v>2.72</v>
      </c>
    </row>
    <row r="42" spans="1:56" x14ac:dyDescent="0.35">
      <c r="A42" s="1">
        <v>9</v>
      </c>
      <c r="B42" s="1" t="s">
        <v>125</v>
      </c>
      <c r="C42" s="1">
        <v>1954.5000027380884</v>
      </c>
      <c r="D42" s="1">
        <v>0</v>
      </c>
      <c r="E42">
        <f>(R42-S42*(1000-T42)/(1000-U42))*AK42</f>
        <v>0.16097218806160918</v>
      </c>
      <c r="F42">
        <f>IF(AV42&lt;&gt;0,1/(1/AV42-1/N42),0)</f>
        <v>3.5649170188878823</v>
      </c>
      <c r="G42">
        <f>((AY42-AL42/2)*S42-E42)/(AY42+AL42/2)</f>
        <v>376.702324691424</v>
      </c>
      <c r="H42">
        <f>AL42*1000</f>
        <v>35.954822705424398</v>
      </c>
      <c r="I42">
        <f>(AQ42-AW42)</f>
        <v>1.5585322157756543</v>
      </c>
      <c r="J42">
        <f>(P42+AP42*D42)</f>
        <v>30.330131530761719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31.091630935668945</v>
      </c>
      <c r="P42" s="1">
        <v>30.330131530761719</v>
      </c>
      <c r="Q42" s="1">
        <v>31.190212249755859</v>
      </c>
      <c r="R42" s="1">
        <v>400.154541015625</v>
      </c>
      <c r="S42" s="1">
        <v>387.38778686523438</v>
      </c>
      <c r="T42" s="1">
        <v>0.12757037580013275</v>
      </c>
      <c r="U42" s="1">
        <v>31.675094604492188</v>
      </c>
      <c r="V42" s="1">
        <v>0.24718746542930603</v>
      </c>
      <c r="W42" s="1">
        <v>61.37542724609375</v>
      </c>
      <c r="X42" s="1">
        <v>300.18008422851563</v>
      </c>
      <c r="Y42" s="1">
        <v>999.74822998046875</v>
      </c>
      <c r="Z42" s="1">
        <v>6.146930530667305E-2</v>
      </c>
      <c r="AA42" s="1">
        <v>87.872726440429688</v>
      </c>
      <c r="AB42" s="1">
        <v>5.4849395751953125</v>
      </c>
      <c r="AC42" s="1">
        <v>0.94417852163314819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1.1036032508401306</v>
      </c>
      <c r="AL42">
        <f>(U42-T42)/(1000-U42)*AK42</f>
        <v>3.5954822705424397E-2</v>
      </c>
      <c r="AM42">
        <f>(P42+273.15)</f>
        <v>303.4801315307617</v>
      </c>
      <c r="AN42">
        <f>(O42+273.15)</f>
        <v>304.24163093566892</v>
      </c>
      <c r="AO42">
        <f>(Y42*AG42+Z42*AH42)*AI42</f>
        <v>159.95971322149671</v>
      </c>
      <c r="AP42">
        <f>((AO42+0.00000010773*(AN42^4-AM42^4))-AL42*44100)/(L42*51.4+0.00000043092*AM42^3)</f>
        <v>-11.605476582681439</v>
      </c>
      <c r="AQ42">
        <f>0.61365*EXP(17.502*J42/(240.97+J42))</f>
        <v>4.3419091389309266</v>
      </c>
      <c r="AR42">
        <f>AQ42*1000/AA42</f>
        <v>49.411339727513472</v>
      </c>
      <c r="AS42">
        <f>(AR42-U42)</f>
        <v>17.736245123021284</v>
      </c>
      <c r="AT42">
        <f>IF(D42,P42,(O42+P42)/2)</f>
        <v>30.710881233215332</v>
      </c>
      <c r="AU42">
        <f>0.61365*EXP(17.502*AT42/(240.97+AT42))</f>
        <v>4.4375407071220501</v>
      </c>
      <c r="AV42">
        <f>IF(AS42&lt;&gt;0,(1000-(AR42+U42)/2)/AS42*AL42,0)</f>
        <v>1.9450057371803413</v>
      </c>
      <c r="AW42">
        <f>U42*AA42/1000</f>
        <v>2.7833769231552723</v>
      </c>
      <c r="AX42">
        <f>(AU42-AW42)</f>
        <v>1.6541637839667778</v>
      </c>
      <c r="AY42">
        <f>1/(1.6/F42+1.37/N42)</f>
        <v>1.3005833728107001</v>
      </c>
      <c r="AZ42">
        <f>G42*AA42*0.001</f>
        <v>33.101860327083422</v>
      </c>
      <c r="BA42">
        <f>G42/S42</f>
        <v>0.97241662608860802</v>
      </c>
      <c r="BB42">
        <f>(1-AL42*AA42/AQ42/F42)*100</f>
        <v>79.588209745733877</v>
      </c>
      <c r="BC42">
        <f>(S42-E42/(N42/1.35))</f>
        <v>387.33701705571281</v>
      </c>
      <c r="BD42">
        <f>E42*BB42/100/BC42</f>
        <v>3.3075816930852039E-4</v>
      </c>
    </row>
    <row r="43" spans="1:56" x14ac:dyDescent="0.35">
      <c r="A43" s="1" t="s">
        <v>9</v>
      </c>
      <c r="B43" s="1" t="s">
        <v>124</v>
      </c>
      <c r="K43" s="1">
        <v>2.72</v>
      </c>
    </row>
    <row r="44" spans="1:56" x14ac:dyDescent="0.35">
      <c r="A44" s="1" t="s">
        <v>9</v>
      </c>
      <c r="B44" s="1" t="s">
        <v>123</v>
      </c>
      <c r="K44" s="1">
        <v>2.72</v>
      </c>
    </row>
    <row r="45" spans="1:56" x14ac:dyDescent="0.35">
      <c r="A45" s="1">
        <v>10</v>
      </c>
      <c r="B45" s="1" t="s">
        <v>122</v>
      </c>
      <c r="C45" s="1">
        <v>2157.5000027380884</v>
      </c>
      <c r="D45" s="1">
        <v>0</v>
      </c>
      <c r="E45">
        <f>(R45-S45*(1000-T45)/(1000-U45))*AK45</f>
        <v>0.10372116961016586</v>
      </c>
      <c r="F45">
        <f>IF(AV45&lt;&gt;0,1/(1/AV45-1/N45),0)</f>
        <v>3.3277177825981976</v>
      </c>
      <c r="G45">
        <f>((AY45-AL45/2)*S45-E45)/(AY45+AL45/2)</f>
        <v>376.2130775082569</v>
      </c>
      <c r="H45">
        <f>AL45*1000</f>
        <v>35.92373199279811</v>
      </c>
      <c r="I45">
        <f>(AQ45-AW45)</f>
        <v>1.6173136483650836</v>
      </c>
      <c r="J45">
        <f>(P45+AP45*D45)</f>
        <v>30.55980110168457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31.177223205566406</v>
      </c>
      <c r="P45" s="1">
        <v>30.55980110168457</v>
      </c>
      <c r="Q45" s="1">
        <v>31.259330749511719</v>
      </c>
      <c r="R45" s="1">
        <v>399.98187255859375</v>
      </c>
      <c r="S45" s="1">
        <v>387.2791748046875</v>
      </c>
      <c r="T45" s="1">
        <v>0.13167294859886169</v>
      </c>
      <c r="U45" s="1">
        <v>31.658102035522461</v>
      </c>
      <c r="V45" s="1">
        <v>0.25391238927841187</v>
      </c>
      <c r="W45" s="1">
        <v>61.048103332519531</v>
      </c>
      <c r="X45" s="1">
        <v>300.12646484375</v>
      </c>
      <c r="Y45" s="1">
        <v>1249.9771728515625</v>
      </c>
      <c r="Z45" s="1">
        <v>0.16150675714015961</v>
      </c>
      <c r="AA45" s="1">
        <v>87.878402709960938</v>
      </c>
      <c r="AB45" s="1">
        <v>5.5793638229370117</v>
      </c>
      <c r="AC45" s="1">
        <v>0.94634181261062622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1.1034061207490806</v>
      </c>
      <c r="AL45">
        <f>(U45-T45)/(1000-U45)*AK45</f>
        <v>3.5923731992798108E-2</v>
      </c>
      <c r="AM45">
        <f>(P45+273.15)</f>
        <v>303.70980110168455</v>
      </c>
      <c r="AN45">
        <f>(O45+273.15)</f>
        <v>304.32722320556638</v>
      </c>
      <c r="AO45">
        <f>(Y45*AG45+Z45*AH45)*AI45</f>
        <v>199.99634318598328</v>
      </c>
      <c r="AP45">
        <f>((AO45+0.00000010773*(AN45^4-AM45^4))-AL45*44100)/(L45*51.4+0.00000043092*AM45^3)</f>
        <v>-11.277854324925579</v>
      </c>
      <c r="AQ45">
        <f>0.61365*EXP(17.502*J45/(240.97+J45))</f>
        <v>4.3993770880757603</v>
      </c>
      <c r="AR45">
        <f>AQ45*1000/AA45</f>
        <v>50.062096629085573</v>
      </c>
      <c r="AS45">
        <f>(AR45-U45)</f>
        <v>18.403994593563112</v>
      </c>
      <c r="AT45">
        <f>IF(D45,P45,(O45+P45)/2)</f>
        <v>30.868512153625488</v>
      </c>
      <c r="AU45">
        <f>0.61365*EXP(17.502*AT45/(240.97+AT45))</f>
        <v>4.4776662116390424</v>
      </c>
      <c r="AV45">
        <f>IF(AS45&lt;&gt;0,(1000-(AR45+U45)/2)/AS45*AL45,0)</f>
        <v>1.8721959822372707</v>
      </c>
      <c r="AW45">
        <f>U45*AA45/1000</f>
        <v>2.7820634397106767</v>
      </c>
      <c r="AX45">
        <f>(AU45-AW45)</f>
        <v>1.6956027719283657</v>
      </c>
      <c r="AY45">
        <f>1/(1.6/F45+1.37/N45)</f>
        <v>1.2486305085534637</v>
      </c>
      <c r="AZ45">
        <f>G45*AA45*0.001</f>
        <v>33.061004330024346</v>
      </c>
      <c r="BA45">
        <f>G45/S45</f>
        <v>0.97142604607642158</v>
      </c>
      <c r="BB45">
        <f>(1-AL45*AA45/AQ45/F45)*100</f>
        <v>78.436168675651672</v>
      </c>
      <c r="BC45">
        <f>(S45-E45/(N45/1.35))</f>
        <v>387.24646167524651</v>
      </c>
      <c r="BD45">
        <f>E45*BB45/100/BC45</f>
        <v>2.1008561626578397E-4</v>
      </c>
    </row>
    <row r="46" spans="1:56" x14ac:dyDescent="0.35">
      <c r="A46" s="1" t="s">
        <v>9</v>
      </c>
      <c r="B46" s="1" t="s">
        <v>121</v>
      </c>
      <c r="K46" s="1">
        <v>2.72</v>
      </c>
    </row>
    <row r="47" spans="1:56" x14ac:dyDescent="0.35">
      <c r="A47" s="1" t="s">
        <v>9</v>
      </c>
      <c r="B47" s="1" t="s">
        <v>120</v>
      </c>
      <c r="K47" s="1">
        <v>2.72</v>
      </c>
    </row>
    <row r="48" spans="1:56" x14ac:dyDescent="0.35">
      <c r="A48" s="1">
        <v>11</v>
      </c>
      <c r="B48" s="1" t="s">
        <v>119</v>
      </c>
      <c r="C48" s="1">
        <v>2360.5000027380884</v>
      </c>
      <c r="D48" s="1">
        <v>0</v>
      </c>
      <c r="E48">
        <f>(R48-S48*(1000-T48)/(1000-U48))*AK48</f>
        <v>-0.35109265105730775</v>
      </c>
      <c r="F48">
        <f>IF(AV48&lt;&gt;0,1/(1/AV48-1/N48),0)</f>
        <v>3.0704065733511001</v>
      </c>
      <c r="G48">
        <f>((AY48-AL48/2)*S48-E48)/(AY48+AL48/2)</f>
        <v>376.63830275759523</v>
      </c>
      <c r="H48">
        <f>AL48*1000</f>
        <v>35.863405995708703</v>
      </c>
      <c r="I48">
        <f>(AQ48-AW48)</f>
        <v>1.6901047502820572</v>
      </c>
      <c r="J48">
        <f>(P48+AP48*D48)</f>
        <v>30.83146858215332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31.282218933105469</v>
      </c>
      <c r="P48" s="1">
        <v>30.83146858215332</v>
      </c>
      <c r="Q48" s="1">
        <v>31.343219757080078</v>
      </c>
      <c r="R48" s="1">
        <v>400.1630859375</v>
      </c>
      <c r="S48" s="1">
        <v>387.87460327148438</v>
      </c>
      <c r="T48" s="1">
        <v>0.13802176713943481</v>
      </c>
      <c r="U48" s="1">
        <v>31.612470626831055</v>
      </c>
      <c r="V48" s="1">
        <v>0.26457399129867554</v>
      </c>
      <c r="W48" s="1">
        <v>60.59796142578125</v>
      </c>
      <c r="X48" s="1">
        <v>300.13143920898438</v>
      </c>
      <c r="Y48" s="1">
        <v>1600.7664794921875</v>
      </c>
      <c r="Z48" s="1">
        <v>0.11088307946920395</v>
      </c>
      <c r="AA48" s="1">
        <v>87.879989624023438</v>
      </c>
      <c r="AB48" s="1">
        <v>5.6554732322692871</v>
      </c>
      <c r="AC48" s="1">
        <v>0.95956277847290039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1.1034244088565599</v>
      </c>
      <c r="AL48">
        <f>(U48-T48)/(1000-U48)*AK48</f>
        <v>3.5863405995708704E-2</v>
      </c>
      <c r="AM48">
        <f>(P48+273.15)</f>
        <v>303.9814685821533</v>
      </c>
      <c r="AN48">
        <f>(O48+273.15)</f>
        <v>304.43221893310545</v>
      </c>
      <c r="AO48">
        <f>(Y48*AG48+Z48*AH48)*AI48</f>
        <v>256.12263099396296</v>
      </c>
      <c r="AP48">
        <f>((AO48+0.00000010773*(AN48^4-AM48^4))-AL48*44100)/(L48*51.4+0.00000043092*AM48^3)</f>
        <v>-10.809877260822899</v>
      </c>
      <c r="AQ48">
        <f>0.61365*EXP(17.502*J48/(240.97+J48))</f>
        <v>4.468208340957716</v>
      </c>
      <c r="AR48">
        <f>AQ48*1000/AA48</f>
        <v>50.844434097842203</v>
      </c>
      <c r="AS48">
        <f>(AR48-U48)</f>
        <v>19.231963471011149</v>
      </c>
      <c r="AT48">
        <f>IF(D48,P48,(O48+P48)/2)</f>
        <v>31.056843757629395</v>
      </c>
      <c r="AU48">
        <f>0.61365*EXP(17.502*AT48/(240.97+AT48))</f>
        <v>4.5260207600653501</v>
      </c>
      <c r="AV48">
        <f>IF(AS48&lt;&gt;0,(1000-(AR48+U48)/2)/AS48*AL48,0)</f>
        <v>1.787899260618534</v>
      </c>
      <c r="AW48">
        <f>U48*AA48/1000</f>
        <v>2.7781035906756588</v>
      </c>
      <c r="AX48">
        <f>(AU48-AW48)</f>
        <v>1.7479171693896913</v>
      </c>
      <c r="AY48">
        <f>1/(1.6/F48+1.37/N48)</f>
        <v>1.1888188377812612</v>
      </c>
      <c r="AZ48">
        <f>G48*AA48*0.001</f>
        <v>33.098970138347262</v>
      </c>
      <c r="BA48">
        <f>G48/S48</f>
        <v>0.97103110020837191</v>
      </c>
      <c r="BB48">
        <f>(1-AL48*AA48/AQ48/F48)*100</f>
        <v>77.027290139719526</v>
      </c>
      <c r="BC48">
        <f>(S48-E48/(N48/1.35))</f>
        <v>387.98533610821374</v>
      </c>
      <c r="BD48">
        <f>E48*BB48/100/BC48</f>
        <v>-6.9702931997851932E-4</v>
      </c>
    </row>
    <row r="49" spans="1:56" x14ac:dyDescent="0.35">
      <c r="A49" s="1" t="s">
        <v>9</v>
      </c>
      <c r="B49" s="1" t="s">
        <v>118</v>
      </c>
      <c r="K49" s="1">
        <v>2.72</v>
      </c>
    </row>
    <row r="50" spans="1:56" x14ac:dyDescent="0.35">
      <c r="A50" s="1" t="s">
        <v>9</v>
      </c>
      <c r="B50" s="1" t="s">
        <v>113</v>
      </c>
      <c r="K50" s="1">
        <v>2.72</v>
      </c>
    </row>
    <row r="51" spans="1:56" x14ac:dyDescent="0.35">
      <c r="A51" s="1">
        <v>12</v>
      </c>
      <c r="B51" s="1" t="s">
        <v>117</v>
      </c>
      <c r="C51" s="1">
        <v>2563.0000027492642</v>
      </c>
      <c r="D51" s="1">
        <v>0</v>
      </c>
      <c r="E51">
        <f>(R51-S51*(1000-T51)/(1000-U51))*AK51</f>
        <v>-1.8984985451386855</v>
      </c>
      <c r="F51">
        <f>IF(AV51&lt;&gt;0,1/(1/AV51-1/N51),0)</f>
        <v>2.6175176632555472</v>
      </c>
      <c r="G51">
        <f>((AY51-AL51/2)*S51-E51)/(AY51+AL51/2)</f>
        <v>378.52126323677123</v>
      </c>
      <c r="H51">
        <f>AL51*1000</f>
        <v>35.15957064921929</v>
      </c>
      <c r="I51">
        <f>(AQ51-AW51)</f>
        <v>1.8236081726351321</v>
      </c>
      <c r="J51">
        <f>(P51+AP51*D51)</f>
        <v>31.150167465209961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31.410554885864258</v>
      </c>
      <c r="P51" s="1">
        <v>31.150167465209961</v>
      </c>
      <c r="Q51" s="1">
        <v>31.443597793579102</v>
      </c>
      <c r="R51" s="1">
        <v>400.00863647460938</v>
      </c>
      <c r="S51" s="1">
        <v>389.32479858398438</v>
      </c>
      <c r="T51" s="1">
        <v>0.15233629941940308</v>
      </c>
      <c r="U51" s="1">
        <v>31.02470588684082</v>
      </c>
      <c r="V51" s="1">
        <v>0.28989961743354797</v>
      </c>
      <c r="W51" s="1">
        <v>59.040756225585938</v>
      </c>
      <c r="X51" s="1">
        <v>300.16165161132813</v>
      </c>
      <c r="Y51" s="1">
        <v>2000.9603271484375</v>
      </c>
      <c r="Z51" s="1">
        <v>0.12172885239124298</v>
      </c>
      <c r="AA51" s="1">
        <v>87.882919311523438</v>
      </c>
      <c r="AB51" s="1">
        <v>5.6107373237609863</v>
      </c>
      <c r="AC51" s="1">
        <v>0.98646676540374756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1.1035354838651767</v>
      </c>
      <c r="AL51">
        <f>(U51-T51)/(1000-U51)*AK51</f>
        <v>3.5159570649219291E-2</v>
      </c>
      <c r="AM51">
        <f>(P51+273.15)</f>
        <v>304.30016746520994</v>
      </c>
      <c r="AN51">
        <f>(O51+273.15)</f>
        <v>304.56055488586424</v>
      </c>
      <c r="AO51">
        <f>(Y51*AG51+Z51*AH51)*AI51</f>
        <v>320.15364518775823</v>
      </c>
      <c r="AP51">
        <f>((AO51+0.00000010773*(AN51^4-AM51^4))-AL51*44100)/(L51*51.4+0.00000043092*AM51^3)</f>
        <v>-10.047029815336023</v>
      </c>
      <c r="AQ51">
        <f>0.61365*EXP(17.502*J51/(240.97+J51))</f>
        <v>4.5501498967521101</v>
      </c>
      <c r="AR51">
        <f>AQ51*1000/AA51</f>
        <v>51.775133693760701</v>
      </c>
      <c r="AS51">
        <f>(AR51-U51)</f>
        <v>20.75042780691988</v>
      </c>
      <c r="AT51">
        <f>IF(D51,P51,(O51+P51)/2)</f>
        <v>31.280361175537109</v>
      </c>
      <c r="AU51">
        <f>0.61365*EXP(17.502*AT51/(240.97+AT51))</f>
        <v>4.5839990314872185</v>
      </c>
      <c r="AV51">
        <f>IF(AS51&lt;&gt;0,(1000-(AR51+U51)/2)/AS51*AL51,0)</f>
        <v>1.6242540904742482</v>
      </c>
      <c r="AW51">
        <f>U51*AA51/1000</f>
        <v>2.726541724116978</v>
      </c>
      <c r="AX51">
        <f>(AU51-AW51)</f>
        <v>1.8574573073702405</v>
      </c>
      <c r="AY51">
        <f>1/(1.6/F51+1.37/N51)</f>
        <v>1.0737291091484644</v>
      </c>
      <c r="AZ51">
        <f>G51*AA51*0.001</f>
        <v>33.265553634733095</v>
      </c>
      <c r="BA51">
        <f>G51/S51</f>
        <v>0.97225058515022222</v>
      </c>
      <c r="BB51">
        <f>(1-AL51*AA51/AQ51/F51)*100</f>
        <v>74.056252251793254</v>
      </c>
      <c r="BC51">
        <f>(S51-E51/(N51/1.35))</f>
        <v>389.92357537067227</v>
      </c>
      <c r="BD51">
        <f>E51*BB51/100/BC51</f>
        <v>-3.6057241992818409E-3</v>
      </c>
    </row>
    <row r="52" spans="1:56" x14ac:dyDescent="0.35">
      <c r="A52" s="1" t="s">
        <v>9</v>
      </c>
      <c r="B52" s="1" t="s">
        <v>116</v>
      </c>
      <c r="K52" s="1">
        <v>1.4443199999999998</v>
      </c>
    </row>
    <row r="53" spans="1:56" x14ac:dyDescent="0.35">
      <c r="A53" s="1" t="s">
        <v>9</v>
      </c>
      <c r="B53" s="1" t="s">
        <v>115</v>
      </c>
      <c r="K53" s="1">
        <v>1.4443199999999998</v>
      </c>
    </row>
    <row r="54" spans="1:56" x14ac:dyDescent="0.35">
      <c r="A54" s="1" t="s">
        <v>9</v>
      </c>
      <c r="B54" s="1" t="s">
        <v>114</v>
      </c>
      <c r="K54" s="1">
        <v>1.4443199999999998</v>
      </c>
    </row>
    <row r="55" spans="1:56" x14ac:dyDescent="0.35">
      <c r="A55" s="1" t="s">
        <v>9</v>
      </c>
      <c r="B55" s="1" t="s">
        <v>113</v>
      </c>
      <c r="K55" s="1">
        <v>1.4443199999999998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55"/>
  <sheetViews>
    <sheetView topLeftCell="A5" zoomScale="6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247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246</v>
      </c>
    </row>
    <row r="12" spans="1:56" x14ac:dyDescent="0.35">
      <c r="A12" s="1" t="s">
        <v>9</v>
      </c>
      <c r="B12" s="1" t="s">
        <v>245</v>
      </c>
    </row>
    <row r="13" spans="1:56" x14ac:dyDescent="0.35">
      <c r="A13" s="1" t="s">
        <v>9</v>
      </c>
      <c r="B13" s="1" t="s">
        <v>244</v>
      </c>
    </row>
    <row r="14" spans="1:56" x14ac:dyDescent="0.35">
      <c r="A14" s="1" t="s">
        <v>9</v>
      </c>
      <c r="B14" s="1" t="s">
        <v>243</v>
      </c>
    </row>
    <row r="15" spans="1:56" x14ac:dyDescent="0.35">
      <c r="A15" s="1" t="s">
        <v>9</v>
      </c>
      <c r="B15" s="1" t="s">
        <v>242</v>
      </c>
    </row>
    <row r="16" spans="1:56" x14ac:dyDescent="0.35">
      <c r="A16" s="1" t="s">
        <v>9</v>
      </c>
      <c r="B16" s="1" t="s">
        <v>241</v>
      </c>
    </row>
    <row r="17" spans="1:56" x14ac:dyDescent="0.35">
      <c r="A17" s="1" t="s">
        <v>9</v>
      </c>
      <c r="B17" s="1" t="s">
        <v>240</v>
      </c>
    </row>
    <row r="18" spans="1:56" x14ac:dyDescent="0.35">
      <c r="A18" s="1">
        <v>1</v>
      </c>
      <c r="B18" s="1" t="s">
        <v>239</v>
      </c>
      <c r="C18" s="1">
        <v>340.00000268220901</v>
      </c>
      <c r="D18" s="1">
        <v>0</v>
      </c>
      <c r="E18">
        <f>(R18-S18*(1000-T18)/(1000-U18))*AK18</f>
        <v>-5.4382185171368658</v>
      </c>
      <c r="F18">
        <f>IF(AV18&lt;&gt;0,1/(1/AV18-1/N18),0)</f>
        <v>9.1270941319993764</v>
      </c>
      <c r="G18">
        <f>((AY18-AL18/2)*S18-E18)/(AY18+AL18/2)</f>
        <v>385.48863627805156</v>
      </c>
      <c r="H18">
        <f>AL18*1000</f>
        <v>40.553065502217898</v>
      </c>
      <c r="I18">
        <f>(AQ18-AW18)</f>
        <v>1.1711368052778179</v>
      </c>
      <c r="J18">
        <f>(P18+AP18*D18)</f>
        <v>30.187067031860352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31.518604278564453</v>
      </c>
      <c r="P18" s="1">
        <v>30.187067031860352</v>
      </c>
      <c r="Q18" s="1">
        <v>31.575437545776367</v>
      </c>
      <c r="R18" s="1">
        <v>400.01589965820313</v>
      </c>
      <c r="S18" s="1">
        <v>390.58993530273438</v>
      </c>
      <c r="T18" s="1">
        <v>0.24244886636734009</v>
      </c>
      <c r="U18" s="1">
        <v>35.681190490722656</v>
      </c>
      <c r="V18" s="1">
        <v>0.45849442481994629</v>
      </c>
      <c r="W18" s="1">
        <v>67.476615905761719</v>
      </c>
      <c r="X18" s="1">
        <v>300.14764404296875</v>
      </c>
      <c r="Y18" s="1">
        <v>-0.236260786652565</v>
      </c>
      <c r="Z18" s="1">
        <v>6.8698123097419739E-2</v>
      </c>
      <c r="AA18" s="1">
        <v>87.870002746582031</v>
      </c>
      <c r="AB18" s="1">
        <v>5.9711818695068359</v>
      </c>
      <c r="AC18" s="1">
        <v>0.71857792139053345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1.1034839854520908</v>
      </c>
      <c r="AL18">
        <f>(U18-T18)/(1000-U18)*AK18</f>
        <v>4.0553065502217898E-2</v>
      </c>
      <c r="AM18">
        <f>(P18+273.15)</f>
        <v>303.33706703186033</v>
      </c>
      <c r="AN18">
        <f>(O18+273.15)</f>
        <v>304.66860427856443</v>
      </c>
      <c r="AO18">
        <f>(Y18*AG18+Z18*AH18)*AI18</f>
        <v>-3.7801725019475985E-2</v>
      </c>
      <c r="AP18">
        <f>((AO18+0.00000010773*(AN18^4-AM18^4))-AL18*44100)/(L18*51.4+0.00000043092*AM18^3)</f>
        <v>-14.523253820561985</v>
      </c>
      <c r="AQ18">
        <f>0.61365*EXP(17.502*J18/(240.97+J18))</f>
        <v>4.3064431116989343</v>
      </c>
      <c r="AR18">
        <f>AQ18*1000/AA18</f>
        <v>49.009252043826145</v>
      </c>
      <c r="AS18">
        <f>(AR18-U18)</f>
        <v>13.328061553103488</v>
      </c>
      <c r="AT18">
        <f>IF(D18,P18,(O18+P18)/2)</f>
        <v>30.852835655212402</v>
      </c>
      <c r="AU18">
        <f>0.61365*EXP(17.502*AT18/(240.97+AT18))</f>
        <v>4.4736616015777741</v>
      </c>
      <c r="AV18">
        <f>IF(AS18&lt;&gt;0,(1000-(AR18+U18)/2)/AS18*AL18,0)</f>
        <v>2.9138398570358599</v>
      </c>
      <c r="AW18">
        <f>U18*AA18/1000</f>
        <v>3.1353063064211164</v>
      </c>
      <c r="AX18">
        <f>(AU18-AW18)</f>
        <v>1.3383552951566577</v>
      </c>
      <c r="AY18">
        <f>1/(1.6/F18+1.37/N18)</f>
        <v>2.0186944554960875</v>
      </c>
      <c r="AZ18">
        <f>G18*AA18*0.001</f>
        <v>33.872887528528551</v>
      </c>
      <c r="BA18">
        <f>G18/S18</f>
        <v>0.98693950211305637</v>
      </c>
      <c r="BB18">
        <f>(1-AL18*AA18/AQ18/F18)*100</f>
        <v>90.93405489726652</v>
      </c>
      <c r="BC18">
        <f>(S18-E18/(N18/1.35))</f>
        <v>392.30512176802614</v>
      </c>
      <c r="BD18">
        <f>E18*BB18/100/BC18</f>
        <v>-1.2605475527619269E-2</v>
      </c>
    </row>
    <row r="19" spans="1:56" x14ac:dyDescent="0.35">
      <c r="A19" s="1" t="s">
        <v>9</v>
      </c>
      <c r="B19" s="1" t="s">
        <v>238</v>
      </c>
      <c r="K19" s="1">
        <v>2.72</v>
      </c>
    </row>
    <row r="20" spans="1:56" x14ac:dyDescent="0.35">
      <c r="A20" s="1" t="s">
        <v>9</v>
      </c>
      <c r="B20" s="1" t="s">
        <v>237</v>
      </c>
      <c r="K20" s="1">
        <v>2.72</v>
      </c>
    </row>
    <row r="21" spans="1:56" x14ac:dyDescent="0.35">
      <c r="A21" s="1">
        <v>2</v>
      </c>
      <c r="B21" s="1" t="s">
        <v>236</v>
      </c>
      <c r="C21" s="1">
        <v>543.00000268220901</v>
      </c>
      <c r="D21" s="1">
        <v>0</v>
      </c>
      <c r="E21">
        <f>(R21-S21*(1000-T21)/(1000-U21))*AK21</f>
        <v>-5.1143929279598757</v>
      </c>
      <c r="F21">
        <f>IF(AV21&lt;&gt;0,1/(1/AV21-1/N21),0)</f>
        <v>8.5388102580312175</v>
      </c>
      <c r="G21">
        <f>((AY21-AL21/2)*S21-E21)/(AY21+AL21/2)</f>
        <v>385.15147071921325</v>
      </c>
      <c r="H21">
        <f>AL21*1000</f>
        <v>39.784752591067608</v>
      </c>
      <c r="I21">
        <f>(AQ21-AW21)</f>
        <v>1.1748483831211645</v>
      </c>
      <c r="J21">
        <f>(P21+AP21*D21)</f>
        <v>29.998939514160156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31.484807968139648</v>
      </c>
      <c r="P21" s="1">
        <v>29.998939514160156</v>
      </c>
      <c r="Q21" s="1">
        <v>31.560432434082031</v>
      </c>
      <c r="R21" s="1">
        <v>399.82525634765625</v>
      </c>
      <c r="S21" s="1">
        <v>390.38470458984375</v>
      </c>
      <c r="T21" s="1">
        <v>0.32423588633537292</v>
      </c>
      <c r="U21" s="1">
        <v>35.113792419433594</v>
      </c>
      <c r="V21" s="1">
        <v>0.61431872844696045</v>
      </c>
      <c r="W21" s="1">
        <v>66.528915405273438</v>
      </c>
      <c r="X21" s="1">
        <v>300.13232421875</v>
      </c>
      <c r="Y21" s="1">
        <v>25.978916168212891</v>
      </c>
      <c r="Z21" s="1">
        <v>6.6289685666561127E-2</v>
      </c>
      <c r="AA21" s="1">
        <v>87.866950988769531</v>
      </c>
      <c r="AB21" s="1">
        <v>6.3013911247253418</v>
      </c>
      <c r="AC21" s="1">
        <v>0.8111838698387146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1.1034276625689337</v>
      </c>
      <c r="AL21">
        <f>(U21-T21)/(1000-U21)*AK21</f>
        <v>3.9784752591067611E-2</v>
      </c>
      <c r="AM21">
        <f>(P21+273.15)</f>
        <v>303.14893951416013</v>
      </c>
      <c r="AN21">
        <f>(O21+273.15)</f>
        <v>304.63480796813963</v>
      </c>
      <c r="AO21">
        <f>(Y21*AG21+Z21*AH21)*AI21</f>
        <v>4.1566264940062183</v>
      </c>
      <c r="AP21">
        <f>((AO21+0.00000010773*(AN21^4-AM21^4))-AL21*44100)/(L21*51.4+0.00000043092*AM21^3)</f>
        <v>-14.198681908004833</v>
      </c>
      <c r="AQ21">
        <f>0.61365*EXP(17.502*J21/(240.97+J21))</f>
        <v>4.2601902606693631</v>
      </c>
      <c r="AR21">
        <f>AQ21*1000/AA21</f>
        <v>48.4845577629508</v>
      </c>
      <c r="AS21">
        <f>(AR21-U21)</f>
        <v>13.370765343517206</v>
      </c>
      <c r="AT21">
        <f>IF(D21,P21,(O21+P21)/2)</f>
        <v>30.741873741149902</v>
      </c>
      <c r="AU21">
        <f>0.61365*EXP(17.502*AT21/(240.97+AT21))</f>
        <v>4.4454051251169515</v>
      </c>
      <c r="AV21">
        <f>IF(AS21&lt;&gt;0,(1000-(AR21+U21)/2)/AS21*AL21,0)</f>
        <v>2.8511294433894987</v>
      </c>
      <c r="AW21">
        <f>U21*AA21/1000</f>
        <v>3.0853418775481987</v>
      </c>
      <c r="AX21">
        <f>(AU21-AW21)</f>
        <v>1.3600632475687529</v>
      </c>
      <c r="AY21">
        <f>1/(1.6/F21+1.37/N21)</f>
        <v>1.9706485047350946</v>
      </c>
      <c r="AZ21">
        <f>G21*AA21*0.001</f>
        <v>33.842085400937613</v>
      </c>
      <c r="BA21">
        <f>G21/S21</f>
        <v>0.98659467492168074</v>
      </c>
      <c r="BB21">
        <f>(1-AL21*AA21/AQ21/F21)*100</f>
        <v>90.390166573340252</v>
      </c>
      <c r="BC21">
        <f>(S21-E21/(N21/1.35))</f>
        <v>391.99775811106178</v>
      </c>
      <c r="BD21">
        <f>E21*BB21/100/BC21</f>
        <v>-1.179320083123611E-2</v>
      </c>
    </row>
    <row r="22" spans="1:56" x14ac:dyDescent="0.35">
      <c r="A22" s="1" t="s">
        <v>9</v>
      </c>
      <c r="B22" s="1" t="s">
        <v>235</v>
      </c>
      <c r="K22" s="1">
        <v>2.72</v>
      </c>
    </row>
    <row r="23" spans="1:56" x14ac:dyDescent="0.35">
      <c r="A23" s="1" t="s">
        <v>9</v>
      </c>
      <c r="B23" s="1" t="s">
        <v>234</v>
      </c>
      <c r="K23" s="1">
        <v>2.72</v>
      </c>
    </row>
    <row r="24" spans="1:56" x14ac:dyDescent="0.35">
      <c r="A24" s="1">
        <v>3</v>
      </c>
      <c r="B24" s="1" t="s">
        <v>233</v>
      </c>
      <c r="C24" s="1">
        <v>746.00000268220901</v>
      </c>
      <c r="D24" s="1">
        <v>0</v>
      </c>
      <c r="E24">
        <f>(R24-S24*(1000-T24)/(1000-U24))*AK24</f>
        <v>-4.8244453279198405</v>
      </c>
      <c r="F24">
        <f>IF(AV24&lt;&gt;0,1/(1/AV24-1/N24),0)</f>
        <v>8.2345536858028794</v>
      </c>
      <c r="G24">
        <f>((AY24-AL24/2)*S24-E24)/(AY24+AL24/2)</f>
        <v>385.03369711575715</v>
      </c>
      <c r="H24">
        <f>AL24*1000</f>
        <v>39.314106590180948</v>
      </c>
      <c r="I24">
        <f>(AQ24-AW24)</f>
        <v>1.175572184942892</v>
      </c>
      <c r="J24">
        <f>(P24+AP24*D24)</f>
        <v>29.899023056030273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31.458696365356445</v>
      </c>
      <c r="P24" s="1">
        <v>29.899023056030273</v>
      </c>
      <c r="Q24" s="1">
        <v>31.542343139648438</v>
      </c>
      <c r="R24" s="1">
        <v>399.9302978515625</v>
      </c>
      <c r="S24" s="1">
        <v>390.39248657226563</v>
      </c>
      <c r="T24" s="1">
        <v>0.43856021761894226</v>
      </c>
      <c r="U24" s="1">
        <v>34.829307556152344</v>
      </c>
      <c r="V24" s="1">
        <v>0.83212739229202271</v>
      </c>
      <c r="W24" s="1">
        <v>66.08538818359375</v>
      </c>
      <c r="X24" s="1">
        <v>300.10955810546875</v>
      </c>
      <c r="Y24" s="1">
        <v>48.767074584960938</v>
      </c>
      <c r="Z24" s="1">
        <v>1.8078833818435669E-2</v>
      </c>
      <c r="AA24" s="1">
        <v>87.863624572753906</v>
      </c>
      <c r="AB24" s="1">
        <v>6.3953638076782227</v>
      </c>
      <c r="AC24" s="1">
        <v>0.83769184350967407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1.1033439636230467</v>
      </c>
      <c r="AL24">
        <f>(U24-T24)/(1000-U24)*AK24</f>
        <v>3.9314106590180947E-2</v>
      </c>
      <c r="AM24">
        <f>(P24+273.15)</f>
        <v>303.04902305603025</v>
      </c>
      <c r="AN24">
        <f>(O24+273.15)</f>
        <v>304.60869636535642</v>
      </c>
      <c r="AO24">
        <f>(Y24*AG24+Z24*AH24)*AI24</f>
        <v>7.8027317591891006</v>
      </c>
      <c r="AP24">
        <f>((AO24+0.00000010773*(AN24^4-AM24^4))-AL24*44100)/(L24*51.4+0.00000043092*AM24^3)</f>
        <v>-13.992826710619468</v>
      </c>
      <c r="AQ24">
        <f>0.61365*EXP(17.502*J24/(240.97+J24))</f>
        <v>4.2358013881856422</v>
      </c>
      <c r="AR24">
        <f>AQ24*1000/AA24</f>
        <v>48.208816888475418</v>
      </c>
      <c r="AS24">
        <f>(AR24-U24)</f>
        <v>13.379509332323074</v>
      </c>
      <c r="AT24">
        <f>IF(D24,P24,(O24+P24)/2)</f>
        <v>30.678859710693359</v>
      </c>
      <c r="AU24">
        <f>0.61365*EXP(17.502*AT24/(240.97+AT24))</f>
        <v>4.4294279079503358</v>
      </c>
      <c r="AV24">
        <f>IF(AS24&lt;&gt;0,(1000-(AR24+U24)/2)/AS24*AL24,0)</f>
        <v>2.8163829342690758</v>
      </c>
      <c r="AW24">
        <f>U24*AA24/1000</f>
        <v>3.0602292032427503</v>
      </c>
      <c r="AX24">
        <f>(AU24-AW24)</f>
        <v>1.3691987047075855</v>
      </c>
      <c r="AY24">
        <f>1/(1.6/F24+1.37/N24)</f>
        <v>1.9441234957628128</v>
      </c>
      <c r="AZ24">
        <f>G24*AA24*0.001</f>
        <v>33.830456211238328</v>
      </c>
      <c r="BA24">
        <f>G24/S24</f>
        <v>0.9862733284045504</v>
      </c>
      <c r="BB24">
        <f>(1-AL24*AA24/AQ24/F24)*100</f>
        <v>90.09665583527989</v>
      </c>
      <c r="BC24">
        <f>(S24-E24/(N24/1.35))</f>
        <v>391.91409209490371</v>
      </c>
      <c r="BD24">
        <f>E24*BB24/100/BC24</f>
        <v>-1.1090858917123643E-2</v>
      </c>
    </row>
    <row r="25" spans="1:56" x14ac:dyDescent="0.35">
      <c r="A25" s="1" t="s">
        <v>9</v>
      </c>
      <c r="B25" s="1" t="s">
        <v>232</v>
      </c>
      <c r="K25" s="1">
        <v>2.72</v>
      </c>
    </row>
    <row r="26" spans="1:56" x14ac:dyDescent="0.35">
      <c r="A26" s="1" t="s">
        <v>9</v>
      </c>
      <c r="B26" s="1" t="s">
        <v>231</v>
      </c>
      <c r="K26" s="1">
        <v>2.72</v>
      </c>
    </row>
    <row r="27" spans="1:56" x14ac:dyDescent="0.35">
      <c r="A27" s="1">
        <v>4</v>
      </c>
      <c r="B27" s="1" t="s">
        <v>230</v>
      </c>
      <c r="C27" s="1">
        <v>949.00000268220901</v>
      </c>
      <c r="D27" s="1">
        <v>0</v>
      </c>
      <c r="E27">
        <f>(R27-S27*(1000-T27)/(1000-U27))*AK27</f>
        <v>-4.337344339356469</v>
      </c>
      <c r="F27">
        <f>IF(AV27&lt;&gt;0,1/(1/AV27-1/N27),0)</f>
        <v>8.4107124293207338</v>
      </c>
      <c r="G27">
        <f>((AY27-AL27/2)*S27-E27)/(AY27+AL27/2)</f>
        <v>384.52128352137163</v>
      </c>
      <c r="H27">
        <f>AL27*1000</f>
        <v>39.128797585022959</v>
      </c>
      <c r="I27">
        <f>(AQ27-AW27)</f>
        <v>1.1616257179434251</v>
      </c>
      <c r="J27">
        <f>(P27+AP27*D27)</f>
        <v>29.862260818481445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31.442466735839844</v>
      </c>
      <c r="P27" s="1">
        <v>29.862260818481445</v>
      </c>
      <c r="Q27" s="1">
        <v>31.531078338623047</v>
      </c>
      <c r="R27" s="1">
        <v>399.94000244140625</v>
      </c>
      <c r="S27" s="1">
        <v>390.04095458984375</v>
      </c>
      <c r="T27" s="1">
        <v>0.66878014802932739</v>
      </c>
      <c r="U27" s="1">
        <v>34.887725830078125</v>
      </c>
      <c r="V27" s="1">
        <v>1.2700656652450562</v>
      </c>
      <c r="W27" s="1">
        <v>66.254508972167969</v>
      </c>
      <c r="X27" s="1">
        <v>300.17645263671875</v>
      </c>
      <c r="Y27" s="1">
        <v>99.45361328125</v>
      </c>
      <c r="Z27" s="1">
        <v>3.736317902803421E-2</v>
      </c>
      <c r="AA27" s="1">
        <v>87.85992431640625</v>
      </c>
      <c r="AB27" s="1">
        <v>6.5367364883422852</v>
      </c>
      <c r="AC27" s="1">
        <v>0.83309382200241089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1.1035898993997009</v>
      </c>
      <c r="AL27">
        <f>(U27-T27)/(1000-U27)*AK27</f>
        <v>3.9128797585022961E-2</v>
      </c>
      <c r="AM27">
        <f>(P27+273.15)</f>
        <v>303.01226081848142</v>
      </c>
      <c r="AN27">
        <f>(O27+273.15)</f>
        <v>304.59246673583982</v>
      </c>
      <c r="AO27">
        <f>(Y27*AG27+Z27*AH27)*AI27</f>
        <v>15.912577769326163</v>
      </c>
      <c r="AP27">
        <f>((AO27+0.00000010773*(AN27^4-AM27^4))-AL27*44100)/(L27*51.4+0.00000043092*AM27^3)</f>
        <v>-13.857868412062945</v>
      </c>
      <c r="AQ27">
        <f>0.61365*EXP(17.502*J27/(240.97+J27))</f>
        <v>4.2268586689456207</v>
      </c>
      <c r="AR27">
        <f>AQ27*1000/AA27</f>
        <v>48.109063396453791</v>
      </c>
      <c r="AS27">
        <f>(AR27-U27)</f>
        <v>13.221337566375666</v>
      </c>
      <c r="AT27">
        <f>IF(D27,P27,(O27+P27)/2)</f>
        <v>30.652363777160645</v>
      </c>
      <c r="AU27">
        <f>0.61365*EXP(17.502*AT27/(240.97+AT27))</f>
        <v>4.4227248142319073</v>
      </c>
      <c r="AV27">
        <f>IF(AS27&lt;&gt;0,(1000-(AR27+U27)/2)/AS27*AL27,0)</f>
        <v>2.8367035569441428</v>
      </c>
      <c r="AW27">
        <f>U27*AA27/1000</f>
        <v>3.0652329510021956</v>
      </c>
      <c r="AX27">
        <f>(AU27-AW27)</f>
        <v>1.3574918632297117</v>
      </c>
      <c r="AY27">
        <f>1/(1.6/F27+1.37/N27)</f>
        <v>1.9596276739123797</v>
      </c>
      <c r="AZ27">
        <f>G27*AA27*0.001</f>
        <v>33.7840108682351</v>
      </c>
      <c r="BA27">
        <f>G27/S27</f>
        <v>0.9858484833361244</v>
      </c>
      <c r="BB27">
        <f>(1-AL27*AA27/AQ27/F27)*100</f>
        <v>90.329769721454824</v>
      </c>
      <c r="BC27">
        <f>(S27-E27/(N27/1.35))</f>
        <v>391.40893093774724</v>
      </c>
      <c r="BD27">
        <f>E27*BB27/100/BC27</f>
        <v>-1.0009769435716812E-2</v>
      </c>
    </row>
    <row r="28" spans="1:56" x14ac:dyDescent="0.35">
      <c r="A28" s="1" t="s">
        <v>9</v>
      </c>
      <c r="B28" s="1" t="s">
        <v>229</v>
      </c>
      <c r="K28" s="1">
        <v>2.72</v>
      </c>
    </row>
    <row r="29" spans="1:56" x14ac:dyDescent="0.35">
      <c r="A29" s="1" t="s">
        <v>9</v>
      </c>
      <c r="B29" s="1" t="s">
        <v>228</v>
      </c>
      <c r="K29" s="1">
        <v>2.72</v>
      </c>
    </row>
    <row r="30" spans="1:56" x14ac:dyDescent="0.35">
      <c r="A30" s="1">
        <v>5</v>
      </c>
      <c r="B30" s="1" t="s">
        <v>227</v>
      </c>
      <c r="C30" s="1">
        <v>1152.000002682209</v>
      </c>
      <c r="D30" s="1">
        <v>0</v>
      </c>
      <c r="E30">
        <f>(R30-S30*(1000-T30)/(1000-U30))*AK30</f>
        <v>-4.0057368361300396</v>
      </c>
      <c r="F30">
        <f>IF(AV30&lt;&gt;0,1/(1/AV30-1/N30),0)</f>
        <v>8.776726357039955</v>
      </c>
      <c r="G30">
        <f>((AY30-AL30/2)*S30-E30)/(AY30+AL30/2)</f>
        <v>384.23926899714013</v>
      </c>
      <c r="H30">
        <f>AL30*1000</f>
        <v>38.963785520238417</v>
      </c>
      <c r="I30">
        <f>(AQ30-AW30)</f>
        <v>1.1402854240578537</v>
      </c>
      <c r="J30">
        <f>(P30+AP30*D30)</f>
        <v>29.849025726318359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31.439064025878906</v>
      </c>
      <c r="P30" s="1">
        <v>29.849025726318359</v>
      </c>
      <c r="Q30" s="1">
        <v>31.526508331298828</v>
      </c>
      <c r="R30" s="1">
        <v>399.93618774414063</v>
      </c>
      <c r="S30" s="1">
        <v>389.80252075195313</v>
      </c>
      <c r="T30" s="1">
        <v>1.0258817672729492</v>
      </c>
      <c r="U30" s="1">
        <v>35.096111297607422</v>
      </c>
      <c r="V30" s="1">
        <v>1.9484902620315552</v>
      </c>
      <c r="W30" s="1">
        <v>66.659172058105469</v>
      </c>
      <c r="X30" s="1">
        <v>300.15048217773438</v>
      </c>
      <c r="Y30" s="1">
        <v>148.85633850097656</v>
      </c>
      <c r="Z30" s="1">
        <v>3.6157798022031784E-3</v>
      </c>
      <c r="AA30" s="1">
        <v>87.854682922363281</v>
      </c>
      <c r="AB30" s="1">
        <v>6.3771371841430664</v>
      </c>
      <c r="AC30" s="1">
        <v>0.81017720699310303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1.1034944197710821</v>
      </c>
      <c r="AL30">
        <f>(U30-T30)/(1000-U30)*AK30</f>
        <v>3.8963785520238416E-2</v>
      </c>
      <c r="AM30">
        <f>(P30+273.15)</f>
        <v>302.99902572631834</v>
      </c>
      <c r="AN30">
        <f>(O30+273.15)</f>
        <v>304.58906402587888</v>
      </c>
      <c r="AO30">
        <f>(Y30*AG30+Z30*AH30)*AI30</f>
        <v>23.817013627804499</v>
      </c>
      <c r="AP30">
        <f>((AO30+0.00000010773*(AN30^4-AM30^4))-AL30*44100)/(L30*51.4+0.00000043092*AM30^3)</f>
        <v>-13.732639714406595</v>
      </c>
      <c r="AQ30">
        <f>0.61365*EXP(17.502*J30/(240.97+J30))</f>
        <v>4.2236431539171253</v>
      </c>
      <c r="AR30">
        <f>AQ30*1000/AA30</f>
        <v>48.075333191396709</v>
      </c>
      <c r="AS30">
        <f>(AR30-U30)</f>
        <v>12.979221893789287</v>
      </c>
      <c r="AT30">
        <f>IF(D30,P30,(O30+P30)/2)</f>
        <v>30.644044876098633</v>
      </c>
      <c r="AU30">
        <f>0.61365*EXP(17.502*AT30/(240.97+AT30))</f>
        <v>4.4206220744750642</v>
      </c>
      <c r="AV30">
        <f>IF(AS30&lt;&gt;0,(1000-(AR30+U30)/2)/AS30*AL30,0)</f>
        <v>2.8771715795897372</v>
      </c>
      <c r="AW30">
        <f>U30*AA30/1000</f>
        <v>3.0833577298592716</v>
      </c>
      <c r="AX30">
        <f>(AU30-AW30)</f>
        <v>1.3372643446157926</v>
      </c>
      <c r="AY30">
        <f>1/(1.6/F30+1.37/N30)</f>
        <v>1.9905736414017119</v>
      </c>
      <c r="AZ30">
        <f>G30*AA30*0.001</f>
        <v>33.757219144064393</v>
      </c>
      <c r="BA30">
        <f>G30/S30</f>
        <v>0.98572802519572955</v>
      </c>
      <c r="BB30">
        <f>(1-AL30*AA30/AQ30/F30)*100</f>
        <v>90.765651019505356</v>
      </c>
      <c r="BC30">
        <f>(S30-E30/(N30/1.35))</f>
        <v>391.06590977966511</v>
      </c>
      <c r="BD30">
        <f>E30*BB30/100/BC30</f>
        <v>-9.2972387173560402E-3</v>
      </c>
    </row>
    <row r="31" spans="1:56" x14ac:dyDescent="0.35">
      <c r="A31" s="1" t="s">
        <v>9</v>
      </c>
      <c r="B31" s="1" t="s">
        <v>226</v>
      </c>
      <c r="K31" s="1">
        <v>2.72</v>
      </c>
    </row>
    <row r="32" spans="1:56" x14ac:dyDescent="0.35">
      <c r="A32" s="1" t="s">
        <v>9</v>
      </c>
      <c r="B32" s="1" t="s">
        <v>225</v>
      </c>
      <c r="K32" s="1">
        <v>2.72</v>
      </c>
    </row>
    <row r="33" spans="1:56" x14ac:dyDescent="0.35">
      <c r="A33" s="1">
        <v>6</v>
      </c>
      <c r="B33" s="1" t="s">
        <v>224</v>
      </c>
      <c r="C33" s="1">
        <v>1355.000002682209</v>
      </c>
      <c r="D33" s="1">
        <v>0</v>
      </c>
      <c r="E33">
        <f>(R33-S33*(1000-T33)/(1000-U33))*AK33</f>
        <v>-3.340623324428754</v>
      </c>
      <c r="F33">
        <f>IF(AV33&lt;&gt;0,1/(1/AV33-1/N33),0)</f>
        <v>9.3939933192000993</v>
      </c>
      <c r="G33">
        <f>((AY33-AL33/2)*S33-E33)/(AY33+AL33/2)</f>
        <v>383.52854496309635</v>
      </c>
      <c r="H33">
        <f>AL33*1000</f>
        <v>39.003527731774085</v>
      </c>
      <c r="I33">
        <f>(AQ33-AW33)</f>
        <v>1.1163621496061809</v>
      </c>
      <c r="J33">
        <f>(P33+AP33*D33)</f>
        <v>29.942314147949219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31.442449569702148</v>
      </c>
      <c r="P33" s="1">
        <v>29.942314147949219</v>
      </c>
      <c r="Q33" s="1">
        <v>31.529516220092773</v>
      </c>
      <c r="R33" s="1">
        <v>400.01327514648438</v>
      </c>
      <c r="S33" s="1">
        <v>389.28106689453125</v>
      </c>
      <c r="T33" s="1">
        <v>1.5412980318069458</v>
      </c>
      <c r="U33" s="1">
        <v>35.628108978271484</v>
      </c>
      <c r="V33" s="1">
        <v>2.9267756938934326</v>
      </c>
      <c r="W33" s="1">
        <v>67.654327392578125</v>
      </c>
      <c r="X33" s="1">
        <v>300.1448974609375</v>
      </c>
      <c r="Y33" s="1">
        <v>300.37936401367188</v>
      </c>
      <c r="Z33" s="1">
        <v>0.24827258288860321</v>
      </c>
      <c r="AA33" s="1">
        <v>87.851737976074219</v>
      </c>
      <c r="AB33" s="1">
        <v>6.1023430824279785</v>
      </c>
      <c r="AC33" s="1">
        <v>0.69988608360290527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1.1034738877240347</v>
      </c>
      <c r="AL33">
        <f>(U33-T33)/(1000-U33)*AK33</f>
        <v>3.9003527731774082E-2</v>
      </c>
      <c r="AM33">
        <f>(P33+273.15)</f>
        <v>303.0923141479492</v>
      </c>
      <c r="AN33">
        <f>(O33+273.15)</f>
        <v>304.59244956970213</v>
      </c>
      <c r="AO33">
        <f>(Y33*AG33+Z33*AH33)*AI33</f>
        <v>48.060697167947183</v>
      </c>
      <c r="AP33">
        <f>((AO33+0.00000010773*(AN33^4-AM33^4))-AL33*44100)/(L33*51.4+0.00000043092*AM33^3)</f>
        <v>-13.555877405192211</v>
      </c>
      <c r="AQ33">
        <f>0.61365*EXP(17.502*J33/(240.97+J33))</f>
        <v>4.2463534441483048</v>
      </c>
      <c r="AR33">
        <f>AQ33*1000/AA33</f>
        <v>48.335451773358983</v>
      </c>
      <c r="AS33">
        <f>(AR33-U33)</f>
        <v>12.707342795087499</v>
      </c>
      <c r="AT33">
        <f>IF(D33,P33,(O33+P33)/2)</f>
        <v>30.692381858825684</v>
      </c>
      <c r="AU33">
        <f>0.61365*EXP(17.502*AT33/(240.97+AT33))</f>
        <v>4.4328522285037764</v>
      </c>
      <c r="AV33">
        <f>IF(AS33&lt;&gt;0,(1000-(AR33+U33)/2)/AS33*AL33,0)</f>
        <v>2.9405117025018002</v>
      </c>
      <c r="AW33">
        <f>U33*AA33/1000</f>
        <v>3.129991294542124</v>
      </c>
      <c r="AX33">
        <f>(AU33-AW33)</f>
        <v>1.3028609339616524</v>
      </c>
      <c r="AY33">
        <f>1/(1.6/F33+1.37/N33)</f>
        <v>2.0391973084369366</v>
      </c>
      <c r="AZ33">
        <f>G33*AA33*0.001</f>
        <v>33.693649238442937</v>
      </c>
      <c r="BA33">
        <f>G33/S33</f>
        <v>0.98522270302708181</v>
      </c>
      <c r="BB33">
        <f>(1-AL33*AA33/AQ33/F33)*100</f>
        <v>91.410104903198061</v>
      </c>
      <c r="BC33">
        <f>(S33-E33/(N33/1.35))</f>
        <v>390.33468250295937</v>
      </c>
      <c r="BD33">
        <f>E33*BB33/100/BC33</f>
        <v>-7.8232025545356843E-3</v>
      </c>
    </row>
    <row r="34" spans="1:56" x14ac:dyDescent="0.35">
      <c r="A34" s="1" t="s">
        <v>9</v>
      </c>
      <c r="B34" s="1" t="s">
        <v>223</v>
      </c>
      <c r="K34" s="1">
        <v>2.72</v>
      </c>
    </row>
    <row r="35" spans="1:56" x14ac:dyDescent="0.35">
      <c r="A35" s="1" t="s">
        <v>9</v>
      </c>
      <c r="B35" s="1" t="s">
        <v>222</v>
      </c>
      <c r="K35" s="1">
        <v>2.72</v>
      </c>
    </row>
    <row r="36" spans="1:56" x14ac:dyDescent="0.35">
      <c r="A36" s="1">
        <v>7</v>
      </c>
      <c r="B36" s="1" t="s">
        <v>221</v>
      </c>
      <c r="C36" s="1">
        <v>1558.5000026710331</v>
      </c>
      <c r="D36" s="1">
        <v>0</v>
      </c>
      <c r="E36">
        <f>(R36-S36*(1000-T36)/(1000-U36))*AK36</f>
        <v>-2.21517529502845</v>
      </c>
      <c r="F36">
        <f>IF(AV36&lt;&gt;0,1/(1/AV36-1/N36),0)</f>
        <v>10.491290670159275</v>
      </c>
      <c r="G36">
        <f>((AY36-AL36/2)*S36-E36)/(AY36+AL36/2)</f>
        <v>382.07024575532773</v>
      </c>
      <c r="H36">
        <f>AL36*1000</f>
        <v>39.089038382268186</v>
      </c>
      <c r="I36">
        <f>(AQ36-AW36)</f>
        <v>1.0815093423417377</v>
      </c>
      <c r="J36">
        <f>(P36+AP36*D36)</f>
        <v>30.074714660644531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31.463102340698242</v>
      </c>
      <c r="P36" s="1">
        <v>30.074714660644531</v>
      </c>
      <c r="Q36" s="1">
        <v>31.542491912841797</v>
      </c>
      <c r="R36" s="1">
        <v>399.879638671875</v>
      </c>
      <c r="S36" s="1">
        <v>388.13723754882813</v>
      </c>
      <c r="T36" s="1">
        <v>2.2585630416870117</v>
      </c>
      <c r="U36" s="1">
        <v>36.394783020019531</v>
      </c>
      <c r="V36" s="1">
        <v>4.2836456298828125</v>
      </c>
      <c r="W36" s="1">
        <v>69.027236938476563</v>
      </c>
      <c r="X36" s="1">
        <v>300.12875366210938</v>
      </c>
      <c r="Y36" s="1">
        <v>500.8614501953125</v>
      </c>
      <c r="Z36" s="1">
        <v>0.18922360241413116</v>
      </c>
      <c r="AA36" s="1">
        <v>87.849365234375</v>
      </c>
      <c r="AB36" s="1">
        <v>5.381354808807373</v>
      </c>
      <c r="AC36" s="1">
        <v>0.57737249135971069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1.1034145355224607</v>
      </c>
      <c r="AL36">
        <f>(U36-T36)/(1000-U36)*AK36</f>
        <v>3.9089038382268189E-2</v>
      </c>
      <c r="AM36">
        <f>(P36+273.15)</f>
        <v>303.22471466064451</v>
      </c>
      <c r="AN36">
        <f>(O36+273.15)</f>
        <v>304.61310234069822</v>
      </c>
      <c r="AO36">
        <f>(Y36*AG36+Z36*AH36)*AI36</f>
        <v>80.137830240029871</v>
      </c>
      <c r="AP36">
        <f>((AO36+0.00000010773*(AN36^4-AM36^4))-AL36*44100)/(L36*51.4+0.00000043092*AM36^3)</f>
        <v>-13.333115005336159</v>
      </c>
      <c r="AQ36">
        <f>0.61365*EXP(17.502*J36/(240.97+J36))</f>
        <v>4.2787679284932629</v>
      </c>
      <c r="AR36">
        <f>AQ36*1000/AA36</f>
        <v>48.705735289923339</v>
      </c>
      <c r="AS36">
        <f>(AR36-U36)</f>
        <v>12.310952269903808</v>
      </c>
      <c r="AT36">
        <f>IF(D36,P36,(O36+P36)/2)</f>
        <v>30.768908500671387</v>
      </c>
      <c r="AU36">
        <f>0.61365*EXP(17.502*AT36/(240.97+AT36))</f>
        <v>4.4522751678555661</v>
      </c>
      <c r="AV36">
        <f>IF(AS36&lt;&gt;0,(1000-(AR36+U36)/2)/AS36*AL36,0)</f>
        <v>3.0400401892936983</v>
      </c>
      <c r="AW36">
        <f>U36*AA36/1000</f>
        <v>3.1972585861515253</v>
      </c>
      <c r="AX36">
        <f>(AU36-AW36)</f>
        <v>1.2550165817040408</v>
      </c>
      <c r="AY36">
        <f>1/(1.6/F36+1.37/N36)</f>
        <v>2.1160667560682311</v>
      </c>
      <c r="AZ36">
        <f>G36*AA36*0.001</f>
        <v>33.564628564547199</v>
      </c>
      <c r="BA36">
        <f>G36/S36</f>
        <v>0.98436895199281893</v>
      </c>
      <c r="BB36">
        <f>(1-AL36*AA36/AQ36/F36)*100</f>
        <v>92.350272536681516</v>
      </c>
      <c r="BC36">
        <f>(S36-E36/(N36/1.35))</f>
        <v>388.83589257203266</v>
      </c>
      <c r="BD36">
        <f>E36*BB36/100/BC36</f>
        <v>-5.2611409111236775E-3</v>
      </c>
    </row>
    <row r="37" spans="1:56" x14ac:dyDescent="0.35">
      <c r="A37" s="1" t="s">
        <v>9</v>
      </c>
      <c r="B37" s="1" t="s">
        <v>220</v>
      </c>
      <c r="K37" s="1">
        <v>2.72</v>
      </c>
    </row>
    <row r="38" spans="1:56" x14ac:dyDescent="0.35">
      <c r="A38" s="1" t="s">
        <v>9</v>
      </c>
      <c r="B38" s="1" t="s">
        <v>219</v>
      </c>
      <c r="K38" s="1">
        <v>2.72</v>
      </c>
    </row>
    <row r="39" spans="1:56" x14ac:dyDescent="0.35">
      <c r="A39" s="1">
        <v>8</v>
      </c>
      <c r="B39" s="1" t="s">
        <v>218</v>
      </c>
      <c r="C39" s="1">
        <v>1762.5000026710331</v>
      </c>
      <c r="D39" s="1">
        <v>0</v>
      </c>
      <c r="E39">
        <f>(R39-S39*(1000-T39)/(1000-U39))*AK39</f>
        <v>-1.1274298804286051</v>
      </c>
      <c r="F39">
        <f>IF(AV39&lt;&gt;0,1/(1/AV39-1/N39),0)</f>
        <v>12.077205110938928</v>
      </c>
      <c r="G39">
        <f>((AY39-AL39/2)*S39-E39)/(AY39+AL39/2)</f>
        <v>381.03262300801146</v>
      </c>
      <c r="H39">
        <f>AL39*1000</f>
        <v>39.157993793670336</v>
      </c>
      <c r="I39">
        <f>(AQ39-AW39)</f>
        <v>1.0414193866494412</v>
      </c>
      <c r="J39">
        <f>(P39+AP39*D39)</f>
        <v>30.250234603881836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31.498680114746094</v>
      </c>
      <c r="P39" s="1">
        <v>30.250234603881836</v>
      </c>
      <c r="Q39" s="1">
        <v>31.56939697265625</v>
      </c>
      <c r="R39" s="1">
        <v>400.05404663085938</v>
      </c>
      <c r="S39" s="1">
        <v>387.3304443359375</v>
      </c>
      <c r="T39" s="1">
        <v>3.1814794540405273</v>
      </c>
      <c r="U39" s="1">
        <v>37.343647003173828</v>
      </c>
      <c r="V39" s="1">
        <v>6.0219531059265137</v>
      </c>
      <c r="W39" s="1">
        <v>70.68463134765625</v>
      </c>
      <c r="X39" s="1">
        <v>300.13400268554688</v>
      </c>
      <c r="Y39" s="1">
        <v>750.24383544921875</v>
      </c>
      <c r="Z39" s="1">
        <v>9.0393133461475372E-2</v>
      </c>
      <c r="AA39" s="1">
        <v>87.850334167480469</v>
      </c>
      <c r="AB39" s="1">
        <v>4.8693156242370605</v>
      </c>
      <c r="AC39" s="1">
        <v>0.46541741490364075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1.1034338334027456</v>
      </c>
      <c r="AL39">
        <f>(U39-T39)/(1000-U39)*AK39</f>
        <v>3.9157993793670333E-2</v>
      </c>
      <c r="AM39">
        <f>(P39+273.15)</f>
        <v>303.40023460388181</v>
      </c>
      <c r="AN39">
        <f>(O39+273.15)</f>
        <v>304.64868011474607</v>
      </c>
      <c r="AO39">
        <f>(Y39*AG39+Z39*AH39)*AI39</f>
        <v>120.03901098879396</v>
      </c>
      <c r="AP39">
        <f>((AO39+0.00000010773*(AN39^4-AM39^4))-AL39*44100)/(L39*51.4+0.00000043092*AM39^3)</f>
        <v>-13.042542477637273</v>
      </c>
      <c r="AQ39">
        <f>0.61365*EXP(17.502*J39/(240.97+J39))</f>
        <v>4.3220712549106928</v>
      </c>
      <c r="AR39">
        <f>AQ39*1000/AA39</f>
        <v>49.198119686954961</v>
      </c>
      <c r="AS39">
        <f>(AR39-U39)</f>
        <v>11.854472683781133</v>
      </c>
      <c r="AT39">
        <f>IF(D39,P39,(O39+P39)/2)</f>
        <v>30.874457359313965</v>
      </c>
      <c r="AU39">
        <f>0.61365*EXP(17.502*AT39/(240.97+AT39))</f>
        <v>4.4791857493098375</v>
      </c>
      <c r="AV39">
        <f>IF(AS39&lt;&gt;0,(1000-(AR39+U39)/2)/AS39*AL39,0)</f>
        <v>3.1602917996895825</v>
      </c>
      <c r="AW39">
        <f>U39*AA39/1000</f>
        <v>3.2806518682612515</v>
      </c>
      <c r="AX39">
        <f>(AU39-AW39)</f>
        <v>1.1985338810485859</v>
      </c>
      <c r="AY39">
        <f>1/(1.6/F39+1.37/N39)</f>
        <v>2.2097083270737916</v>
      </c>
      <c r="AZ39">
        <f>G39*AA39*0.001</f>
        <v>33.473843259965413</v>
      </c>
      <c r="BA39">
        <f>G39/S39</f>
        <v>0.98374044328293531</v>
      </c>
      <c r="BB39">
        <f>(1-AL39*AA39/AQ39/F39)*100</f>
        <v>93.409695422655574</v>
      </c>
      <c r="BC39">
        <f>(S39-E39/(N39/1.35))</f>
        <v>387.6860299868971</v>
      </c>
      <c r="BD39">
        <f>E39*BB39/100/BC39</f>
        <v>-2.7164476817696094E-3</v>
      </c>
    </row>
    <row r="40" spans="1:56" x14ac:dyDescent="0.35">
      <c r="A40" s="1" t="s">
        <v>9</v>
      </c>
      <c r="B40" s="1" t="s">
        <v>217</v>
      </c>
      <c r="K40" s="1">
        <v>2.72</v>
      </c>
    </row>
    <row r="41" spans="1:56" x14ac:dyDescent="0.35">
      <c r="A41" s="1" t="s">
        <v>9</v>
      </c>
      <c r="B41" s="1" t="s">
        <v>216</v>
      </c>
      <c r="K41" s="1">
        <v>2.72</v>
      </c>
    </row>
    <row r="42" spans="1:56" x14ac:dyDescent="0.35">
      <c r="A42" s="1">
        <v>9</v>
      </c>
      <c r="B42" s="1" t="s">
        <v>215</v>
      </c>
      <c r="C42" s="1">
        <v>1966.0000026598573</v>
      </c>
      <c r="D42" s="1">
        <v>0</v>
      </c>
      <c r="E42">
        <f>(R42-S42*(1000-T42)/(1000-U42))*AK42</f>
        <v>-0.10565392212861878</v>
      </c>
      <c r="F42">
        <f>IF(AV42&lt;&gt;0,1/(1/AV42-1/N42),0)</f>
        <v>14.51444564263662</v>
      </c>
      <c r="G42">
        <f>((AY42-AL42/2)*S42-E42)/(AY42+AL42/2)</f>
        <v>380.0406412288603</v>
      </c>
      <c r="H42">
        <f>AL42*1000</f>
        <v>39.235906808562447</v>
      </c>
      <c r="I42">
        <f>(AQ42-AW42)</f>
        <v>0.99676778839793378</v>
      </c>
      <c r="J42">
        <f>(P42+AP42*D42)</f>
        <v>30.461257934570313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31.548938751220703</v>
      </c>
      <c r="P42" s="1">
        <v>30.461257934570313</v>
      </c>
      <c r="Q42" s="1">
        <v>31.610490798950195</v>
      </c>
      <c r="R42" s="1">
        <v>400.1103515625</v>
      </c>
      <c r="S42" s="1">
        <v>386.46575927734375</v>
      </c>
      <c r="T42" s="1">
        <v>4.2629203796386719</v>
      </c>
      <c r="U42" s="1">
        <v>38.449699401855469</v>
      </c>
      <c r="V42" s="1">
        <v>8.0460453033447266</v>
      </c>
      <c r="W42" s="1">
        <v>72.571846008300781</v>
      </c>
      <c r="X42" s="1">
        <v>300.16940307617188</v>
      </c>
      <c r="Y42" s="1">
        <v>999.19866943359375</v>
      </c>
      <c r="Z42" s="1">
        <v>0.10485587269067764</v>
      </c>
      <c r="AA42" s="1">
        <v>87.851692199707031</v>
      </c>
      <c r="AB42" s="1">
        <v>4.5548443794250488</v>
      </c>
      <c r="AC42" s="1">
        <v>0.36320546269416809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1.1035639818976906</v>
      </c>
      <c r="AL42">
        <f>(U42-T42)/(1000-U42)*AK42</f>
        <v>3.9235906808562447E-2</v>
      </c>
      <c r="AM42">
        <f>(P42+273.15)</f>
        <v>303.61125793457029</v>
      </c>
      <c r="AN42">
        <f>(O42+273.15)</f>
        <v>304.69893875122068</v>
      </c>
      <c r="AO42">
        <f>(Y42*AG42+Z42*AH42)*AI42</f>
        <v>159.87178353596209</v>
      </c>
      <c r="AP42">
        <f>((AO42+0.00000010773*(AN42^4-AM42^4))-AL42*44100)/(L42*51.4+0.00000043092*AM42^3)</f>
        <v>-12.757491438016251</v>
      </c>
      <c r="AQ42">
        <f>0.61365*EXP(17.502*J42/(240.97+J42))</f>
        <v>4.3746389454210002</v>
      </c>
      <c r="AR42">
        <f>AQ42*1000/AA42</f>
        <v>49.795727730280291</v>
      </c>
      <c r="AS42">
        <f>(AR42-U42)</f>
        <v>11.346028328424822</v>
      </c>
      <c r="AT42">
        <f>IF(D42,P42,(O42+P42)/2)</f>
        <v>31.005098342895508</v>
      </c>
      <c r="AU42">
        <f>0.61365*EXP(17.502*AT42/(240.97+AT42))</f>
        <v>4.5126899113900905</v>
      </c>
      <c r="AV42">
        <f>IF(AS42&lt;&gt;0,(1000-(AR42+U42)/2)/AS42*AL42,0)</f>
        <v>3.3055366199804057</v>
      </c>
      <c r="AW42">
        <f>U42*AA42/1000</f>
        <v>3.3778711570230664</v>
      </c>
      <c r="AX42">
        <f>(AU42-AW42)</f>
        <v>1.1348187543670241</v>
      </c>
      <c r="AY42">
        <f>1/(1.6/F42+1.37/N42)</f>
        <v>2.3239468620517751</v>
      </c>
      <c r="AZ42">
        <f>G42*AA42*0.001</f>
        <v>33.387213436617124</v>
      </c>
      <c r="BA42">
        <f>G42/S42</f>
        <v>0.98337467707230297</v>
      </c>
      <c r="BB42">
        <f>(1-AL42*AA42/AQ42/F42)*100</f>
        <v>94.57135856222537</v>
      </c>
      <c r="BC42">
        <f>(S42-E42/(N42/1.35))</f>
        <v>386.49908198710045</v>
      </c>
      <c r="BD42">
        <f>E42*BB42/100/BC42</f>
        <v>-2.585215701356963E-4</v>
      </c>
    </row>
    <row r="43" spans="1:56" x14ac:dyDescent="0.35">
      <c r="A43" s="1" t="s">
        <v>9</v>
      </c>
      <c r="B43" s="1" t="s">
        <v>214</v>
      </c>
      <c r="K43" s="1">
        <v>2.72</v>
      </c>
    </row>
    <row r="44" spans="1:56" x14ac:dyDescent="0.35">
      <c r="A44" s="1" t="s">
        <v>9</v>
      </c>
      <c r="B44" s="1" t="s">
        <v>213</v>
      </c>
      <c r="K44" s="1">
        <v>2.72</v>
      </c>
    </row>
    <row r="45" spans="1:56" x14ac:dyDescent="0.35">
      <c r="A45" s="1">
        <v>10</v>
      </c>
      <c r="B45" s="1" t="s">
        <v>212</v>
      </c>
      <c r="C45" s="1">
        <v>2170.0000026598573</v>
      </c>
      <c r="D45" s="1">
        <v>0</v>
      </c>
      <c r="E45">
        <f>(R45-S45*(1000-T45)/(1000-U45))*AK45</f>
        <v>0.42810320254787126</v>
      </c>
      <c r="F45">
        <f>IF(AV45&lt;&gt;0,1/(1/AV45-1/N45),0)</f>
        <v>18.938944142049344</v>
      </c>
      <c r="G45">
        <f>((AY45-AL45/2)*S45-E45)/(AY45+AL45/2)</f>
        <v>379.63980515760818</v>
      </c>
      <c r="H45">
        <f>AL45*1000</f>
        <v>39.325987143736818</v>
      </c>
      <c r="I45">
        <f>(AQ45-AW45)</f>
        <v>0.94499719493198198</v>
      </c>
      <c r="J45">
        <f>(P45+AP45*D45)</f>
        <v>30.679697036743164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31.614946365356445</v>
      </c>
      <c r="P45" s="1">
        <v>30.679697036743164</v>
      </c>
      <c r="Q45" s="1">
        <v>31.663728713989258</v>
      </c>
      <c r="R45" s="1">
        <v>400.04452514648438</v>
      </c>
      <c r="S45" s="1">
        <v>385.90261840820313</v>
      </c>
      <c r="T45" s="1">
        <v>5.4375810623168945</v>
      </c>
      <c r="U45" s="1">
        <v>39.664798736572266</v>
      </c>
      <c r="V45" s="1">
        <v>10.224834442138672</v>
      </c>
      <c r="W45" s="1">
        <v>74.585739135742188</v>
      </c>
      <c r="X45" s="1">
        <v>300.12335205078125</v>
      </c>
      <c r="Y45" s="1">
        <v>1250.0516357421875</v>
      </c>
      <c r="Z45" s="1">
        <v>9.1598331928253174E-2</v>
      </c>
      <c r="AA45" s="1">
        <v>87.852272033691406</v>
      </c>
      <c r="AB45" s="1">
        <v>4.1905055046081543</v>
      </c>
      <c r="AC45" s="1">
        <v>0.25126984715461731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1.1033946766572837</v>
      </c>
      <c r="AL45">
        <f>(U45-T45)/(1000-U45)*AK45</f>
        <v>3.9325987143736821E-2</v>
      </c>
      <c r="AM45">
        <f>(P45+273.15)</f>
        <v>303.82969703674314</v>
      </c>
      <c r="AN45">
        <f>(O45+273.15)</f>
        <v>304.76494636535642</v>
      </c>
      <c r="AO45">
        <f>(Y45*AG45+Z45*AH45)*AI45</f>
        <v>200.00825724821698</v>
      </c>
      <c r="AP45">
        <f>((AO45+0.00000010773*(AN45^4-AM45^4))-AL45*44100)/(L45*51.4+0.00000043092*AM45^3)</f>
        <v>-12.473572880829268</v>
      </c>
      <c r="AQ45">
        <f>0.61365*EXP(17.502*J45/(240.97+J45))</f>
        <v>4.4296398836989477</v>
      </c>
      <c r="AR45">
        <f>AQ45*1000/AA45</f>
        <v>50.421460722156141</v>
      </c>
      <c r="AS45">
        <f>(AR45-U45)</f>
        <v>10.756661985583875</v>
      </c>
      <c r="AT45">
        <f>IF(D45,P45,(O45+P45)/2)</f>
        <v>31.147321701049805</v>
      </c>
      <c r="AU45">
        <f>0.61365*EXP(17.502*AT45/(240.97+AT45))</f>
        <v>4.5494124627571111</v>
      </c>
      <c r="AV45">
        <f>IF(AS45&lt;&gt;0,(1000-(AR45+U45)/2)/AS45*AL45,0)</f>
        <v>3.4912895518532649</v>
      </c>
      <c r="AW45">
        <f>U45*AA45/1000</f>
        <v>3.4846426887669657</v>
      </c>
      <c r="AX45">
        <f>(AU45-AW45)</f>
        <v>1.0647697739901454</v>
      </c>
      <c r="AY45">
        <f>1/(1.6/F45+1.37/N45)</f>
        <v>2.471885770287725</v>
      </c>
      <c r="AZ45">
        <f>G45*AA45*0.001</f>
        <v>33.3522194375238</v>
      </c>
      <c r="BA45">
        <f>G45/S45</f>
        <v>0.98377100089025515</v>
      </c>
      <c r="BB45">
        <f>(1-AL45*AA45/AQ45/F45)*100</f>
        <v>95.881790400447457</v>
      </c>
      <c r="BC45">
        <f>(S45-E45/(N45/1.35))</f>
        <v>385.76759683515593</v>
      </c>
      <c r="BD45">
        <f>E45*BB45/100/BC45</f>
        <v>1.0640422335418545E-3</v>
      </c>
    </row>
    <row r="46" spans="1:56" x14ac:dyDescent="0.35">
      <c r="A46" s="1" t="s">
        <v>9</v>
      </c>
      <c r="B46" s="1" t="s">
        <v>211</v>
      </c>
      <c r="K46" s="1">
        <v>2.72</v>
      </c>
    </row>
    <row r="47" spans="1:56" x14ac:dyDescent="0.35">
      <c r="A47" s="1" t="s">
        <v>9</v>
      </c>
      <c r="B47" s="1" t="s">
        <v>210</v>
      </c>
      <c r="K47" s="1">
        <v>2.72</v>
      </c>
    </row>
    <row r="48" spans="1:56" x14ac:dyDescent="0.35">
      <c r="A48" s="1">
        <v>11</v>
      </c>
      <c r="B48" s="1" t="s">
        <v>209</v>
      </c>
      <c r="C48" s="1">
        <v>2374.0000026598573</v>
      </c>
      <c r="D48" s="1">
        <v>0</v>
      </c>
      <c r="E48">
        <f>(R48-S48*(1000-T48)/(1000-U48))*AK48</f>
        <v>1.3342911969432032</v>
      </c>
      <c r="F48">
        <f>IF(AV48&lt;&gt;0,1/(1/AV48-1/N48),0)</f>
        <v>28.857805673758406</v>
      </c>
      <c r="G48">
        <f>((AY48-AL48/2)*S48-E48)/(AY48+AL48/2)</f>
        <v>378.6767027504506</v>
      </c>
      <c r="H48">
        <f>AL48*1000</f>
        <v>39.622639864837353</v>
      </c>
      <c r="I48">
        <f>(AQ48-AW48)</f>
        <v>0.89074970938100684</v>
      </c>
      <c r="J48">
        <f>(P48+AP48*D48)</f>
        <v>30.953521728515625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31.693857192993164</v>
      </c>
      <c r="P48" s="1">
        <v>30.953521728515625</v>
      </c>
      <c r="Q48" s="1">
        <v>31.729402542114258</v>
      </c>
      <c r="R48" s="1">
        <v>399.88690185546875</v>
      </c>
      <c r="S48" s="1">
        <v>384.85797119140625</v>
      </c>
      <c r="T48" s="1">
        <v>6.6439576148986816</v>
      </c>
      <c r="U48" s="1">
        <v>41.077518463134766</v>
      </c>
      <c r="V48" s="1">
        <v>12.437261581420898</v>
      </c>
      <c r="W48" s="1">
        <v>76.895706176757813</v>
      </c>
      <c r="X48" s="1">
        <v>300.13308715820313</v>
      </c>
      <c r="Y48" s="1">
        <v>1600.0445556640625</v>
      </c>
      <c r="Z48" s="1">
        <v>4.7004282474517822E-2</v>
      </c>
      <c r="AA48" s="1">
        <v>87.850654602050781</v>
      </c>
      <c r="AB48" s="1">
        <v>3.8297433853149414</v>
      </c>
      <c r="AC48" s="1">
        <v>9.9555142223834991E-2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1.1034304674933937</v>
      </c>
      <c r="AL48">
        <f>(U48-T48)/(1000-U48)*AK48</f>
        <v>3.9622639864837356E-2</v>
      </c>
      <c r="AM48">
        <f>(P48+273.15)</f>
        <v>304.1035217285156</v>
      </c>
      <c r="AN48">
        <f>(O48+273.15)</f>
        <v>304.84385719299314</v>
      </c>
      <c r="AO48">
        <f>(Y48*AG48+Z48*AH48)*AI48</f>
        <v>256.00712318404476</v>
      </c>
      <c r="AP48">
        <f>((AO48+0.00000010773*(AN48^4-AM48^4))-AL48*44100)/(L48*51.4+0.00000043092*AM48^3)</f>
        <v>-12.138065482208736</v>
      </c>
      <c r="AQ48">
        <f>0.61365*EXP(17.502*J48/(240.97+J48))</f>
        <v>4.4994365957952231</v>
      </c>
      <c r="AR48">
        <f>AQ48*1000/AA48</f>
        <v>51.216881834027774</v>
      </c>
      <c r="AS48">
        <f>(AR48-U48)</f>
        <v>10.139363370893008</v>
      </c>
      <c r="AT48">
        <f>IF(D48,P48,(O48+P48)/2)</f>
        <v>31.323689460754395</v>
      </c>
      <c r="AU48">
        <f>0.61365*EXP(17.502*AT48/(240.97+AT48))</f>
        <v>4.5953125062326814</v>
      </c>
      <c r="AV48">
        <f>IF(AS48&lt;&gt;0,(1000-(AR48+U48)/2)/AS48*AL48,0)</f>
        <v>3.7274693282099909</v>
      </c>
      <c r="AW48">
        <f>U48*AA48/1000</f>
        <v>3.6086868864142163</v>
      </c>
      <c r="AX48">
        <f>(AU48-AW48)</f>
        <v>0.98662561981846508</v>
      </c>
      <c r="AY48">
        <f>1/(1.6/F48+1.37/N48)</f>
        <v>2.6630328482151113</v>
      </c>
      <c r="AZ48">
        <f>G48*AA48*0.001</f>
        <v>33.266996219173294</v>
      </c>
      <c r="BA48">
        <f>G48/S48</f>
        <v>0.98393883223512224</v>
      </c>
      <c r="BB48">
        <f>(1-AL48*AA48/AQ48/F48)*100</f>
        <v>97.319184238978835</v>
      </c>
      <c r="BC48">
        <f>(S48-E48/(N48/1.35))</f>
        <v>384.43714253317137</v>
      </c>
      <c r="BD48">
        <f>E48*BB48/100/BC48</f>
        <v>3.3777207365586126E-3</v>
      </c>
    </row>
    <row r="49" spans="1:56" x14ac:dyDescent="0.35">
      <c r="A49" s="1" t="s">
        <v>9</v>
      </c>
      <c r="B49" s="1" t="s">
        <v>208</v>
      </c>
      <c r="K49" s="1">
        <v>2.72</v>
      </c>
    </row>
    <row r="50" spans="1:56" x14ac:dyDescent="0.35">
      <c r="A50" s="1" t="s">
        <v>9</v>
      </c>
      <c r="B50" s="1" t="s">
        <v>203</v>
      </c>
      <c r="K50" s="1">
        <v>2.72</v>
      </c>
    </row>
    <row r="51" spans="1:56" x14ac:dyDescent="0.35">
      <c r="A51" s="1">
        <v>12</v>
      </c>
      <c r="B51" s="1" t="s">
        <v>207</v>
      </c>
      <c r="C51" s="1">
        <v>2578.5000026486814</v>
      </c>
      <c r="D51" s="1">
        <v>0</v>
      </c>
      <c r="E51">
        <f>(R51-S51*(1000-T51)/(1000-U51))*AK51</f>
        <v>3.0210049855819285</v>
      </c>
      <c r="F51">
        <f>IF(AV51&lt;&gt;0,1/(1/AV51-1/N51),0)</f>
        <v>67.829838449122164</v>
      </c>
      <c r="G51">
        <f>((AY51-AL51/2)*S51-E51)/(AY51+AL51/2)</f>
        <v>377.0100548390152</v>
      </c>
      <c r="H51">
        <f>AL51*1000</f>
        <v>40.136505582814642</v>
      </c>
      <c r="I51">
        <f>(AQ51-AW51)</f>
        <v>0.83418534913695952</v>
      </c>
      <c r="J51">
        <f>(P51+AP51*D51)</f>
        <v>31.264289855957031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31.783212661743164</v>
      </c>
      <c r="P51" s="1">
        <v>31.264289855957031</v>
      </c>
      <c r="Q51" s="1">
        <v>31.797313690185547</v>
      </c>
      <c r="R51" s="1">
        <v>399.97140502929688</v>
      </c>
      <c r="S51" s="1">
        <v>383.29171752929688</v>
      </c>
      <c r="T51" s="1">
        <v>7.8166065216064453</v>
      </c>
      <c r="U51" s="1">
        <v>42.639686584472656</v>
      </c>
      <c r="V51" s="1">
        <v>14.557291030883789</v>
      </c>
      <c r="W51" s="1">
        <v>79.410202026367188</v>
      </c>
      <c r="X51" s="1">
        <v>300.13504028320313</v>
      </c>
      <c r="Y51" s="1">
        <v>1999.5977783203125</v>
      </c>
      <c r="Z51" s="1">
        <v>2.530977874994278E-2</v>
      </c>
      <c r="AA51" s="1">
        <v>87.843597412109375</v>
      </c>
      <c r="AB51" s="1">
        <v>3.3962290287017822</v>
      </c>
      <c r="AC51" s="1">
        <v>-8.5165657103061676E-2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1.1034376481000112</v>
      </c>
      <c r="AL51">
        <f>(U51-T51)/(1000-U51)*AK51</f>
        <v>4.013650558281464E-2</v>
      </c>
      <c r="AM51">
        <f>(P51+273.15)</f>
        <v>304.41428985595701</v>
      </c>
      <c r="AN51">
        <f>(O51+273.15)</f>
        <v>304.93321266174314</v>
      </c>
      <c r="AO51">
        <f>(Y51*AG51+Z51*AH51)*AI51</f>
        <v>319.93563738013108</v>
      </c>
      <c r="AP51">
        <f>((AO51+0.00000010773*(AN51^4-AM51^4))-AL51*44100)/(L51*51.4+0.00000043092*AM51^3)</f>
        <v>-11.818504894630314</v>
      </c>
      <c r="AQ51">
        <f>0.61365*EXP(17.502*J51/(240.97+J51))</f>
        <v>4.5798088112418966</v>
      </c>
      <c r="AR51">
        <f>AQ51*1000/AA51</f>
        <v>52.13594326921956</v>
      </c>
      <c r="AS51">
        <f>(AR51-U51)</f>
        <v>9.4962566847469034</v>
      </c>
      <c r="AT51">
        <f>IF(D51,P51,(O51+P51)/2)</f>
        <v>31.523751258850098</v>
      </c>
      <c r="AU51">
        <f>0.61365*EXP(17.502*AT51/(240.97+AT51))</f>
        <v>4.6478667024916822</v>
      </c>
      <c r="AV51">
        <f>IF(AS51&lt;&gt;0,(1000-(AR51+U51)/2)/AS51*AL51,0)</f>
        <v>4.0262732520551001</v>
      </c>
      <c r="AW51">
        <f>U51*AA51/1000</f>
        <v>3.7456234621049371</v>
      </c>
      <c r="AX51">
        <f>(AU51-AW51)</f>
        <v>0.90224324038674508</v>
      </c>
      <c r="AY51">
        <f>1/(1.6/F51+1.37/N51)</f>
        <v>2.9098877243923185</v>
      </c>
      <c r="AZ51">
        <f>G51*AA51*0.001</f>
        <v>33.117919477595727</v>
      </c>
      <c r="BA51">
        <f>G51/S51</f>
        <v>0.98361127464278808</v>
      </c>
      <c r="BB51">
        <f>(1-AL51*AA51/AQ51/F51)*100</f>
        <v>98.865037426294776</v>
      </c>
      <c r="BC51">
        <f>(S51-E51/(N51/1.35))</f>
        <v>382.33890791958356</v>
      </c>
      <c r="BD51">
        <f>E51*BB51/100/BC51</f>
        <v>7.8117022562453784E-3</v>
      </c>
    </row>
    <row r="52" spans="1:56" x14ac:dyDescent="0.35">
      <c r="A52" s="1" t="s">
        <v>9</v>
      </c>
      <c r="B52" s="1" t="s">
        <v>206</v>
      </c>
      <c r="K52" s="1">
        <v>2.8070400000000002</v>
      </c>
    </row>
    <row r="53" spans="1:56" x14ac:dyDescent="0.35">
      <c r="A53" s="1" t="s">
        <v>9</v>
      </c>
      <c r="B53" s="1" t="s">
        <v>205</v>
      </c>
      <c r="K53" s="1">
        <v>2.8070400000000002</v>
      </c>
    </row>
    <row r="54" spans="1:56" x14ac:dyDescent="0.35">
      <c r="A54" s="1" t="s">
        <v>9</v>
      </c>
      <c r="B54" s="1" t="s">
        <v>204</v>
      </c>
      <c r="K54" s="1">
        <v>2.8070400000000002</v>
      </c>
    </row>
    <row r="55" spans="1:56" x14ac:dyDescent="0.35">
      <c r="A55" s="1" t="s">
        <v>9</v>
      </c>
      <c r="B55" s="1" t="s">
        <v>203</v>
      </c>
      <c r="K55" s="1">
        <v>2.8070400000000002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D55"/>
  <sheetViews>
    <sheetView topLeftCell="A7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202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201</v>
      </c>
    </row>
    <row r="12" spans="1:56" x14ac:dyDescent="0.35">
      <c r="A12" s="1" t="s">
        <v>9</v>
      </c>
      <c r="B12" s="1" t="s">
        <v>200</v>
      </c>
    </row>
    <row r="13" spans="1:56" x14ac:dyDescent="0.35">
      <c r="A13" s="1" t="s">
        <v>9</v>
      </c>
      <c r="B13" s="1" t="s">
        <v>199</v>
      </c>
    </row>
    <row r="14" spans="1:56" x14ac:dyDescent="0.35">
      <c r="A14" s="1" t="s">
        <v>9</v>
      </c>
      <c r="B14" s="1" t="s">
        <v>198</v>
      </c>
    </row>
    <row r="15" spans="1:56" x14ac:dyDescent="0.35">
      <c r="A15" s="1" t="s">
        <v>9</v>
      </c>
      <c r="B15" s="1" t="s">
        <v>197</v>
      </c>
    </row>
    <row r="16" spans="1:56" x14ac:dyDescent="0.35">
      <c r="A16" s="1" t="s">
        <v>9</v>
      </c>
      <c r="B16" s="1" t="s">
        <v>196</v>
      </c>
    </row>
    <row r="17" spans="1:56" x14ac:dyDescent="0.35">
      <c r="A17" s="1" t="s">
        <v>9</v>
      </c>
      <c r="B17" s="1" t="s">
        <v>195</v>
      </c>
    </row>
    <row r="18" spans="1:56" x14ac:dyDescent="0.35">
      <c r="A18" s="1">
        <v>1</v>
      </c>
      <c r="B18" s="1" t="s">
        <v>194</v>
      </c>
      <c r="C18" s="1">
        <v>345.50000396743417</v>
      </c>
      <c r="D18" s="1">
        <v>0</v>
      </c>
      <c r="E18">
        <f>(R18-S18*(1000-T18)/(1000-U18))*AK18</f>
        <v>-2.1917307365102423</v>
      </c>
      <c r="F18">
        <f>IF(AV18&lt;&gt;0,1/(1/AV18-1/N18),0)</f>
        <v>6.7732984515974186</v>
      </c>
      <c r="G18">
        <f>((AY18-AL18/2)*S18-E18)/(AY18+AL18/2)</f>
        <v>385.30307091178753</v>
      </c>
      <c r="H18">
        <f>AL18*1000</f>
        <v>31.401152440683845</v>
      </c>
      <c r="I18">
        <f>(AQ18-AW18)</f>
        <v>1.0055945000258935</v>
      </c>
      <c r="J18">
        <f>(P18+AP18*D18)</f>
        <v>30.402414321899414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31.718479156494141</v>
      </c>
      <c r="P18" s="1">
        <v>30.402414321899414</v>
      </c>
      <c r="Q18" s="1">
        <v>31.822980880737305</v>
      </c>
      <c r="R18" s="1">
        <v>399.99893188476563</v>
      </c>
      <c r="S18" s="1">
        <v>390.8629150390625</v>
      </c>
      <c r="T18" s="1">
        <v>10.812888145446777</v>
      </c>
      <c r="U18" s="1">
        <v>38.181751251220703</v>
      </c>
      <c r="V18" s="1">
        <v>20.213336944580078</v>
      </c>
      <c r="W18" s="1">
        <v>71.375991821289063</v>
      </c>
      <c r="X18" s="1">
        <v>300.1585693359375</v>
      </c>
      <c r="Y18" s="1">
        <v>-0.12614285945892334</v>
      </c>
      <c r="Z18" s="1">
        <v>1.5668148174881935E-2</v>
      </c>
      <c r="AA18" s="1">
        <v>87.851661682128906</v>
      </c>
      <c r="AB18" s="1">
        <v>4.845160961151123</v>
      </c>
      <c r="AC18" s="1">
        <v>0.53203290700912476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1.103524151970358</v>
      </c>
      <c r="AL18">
        <f>(U18-T18)/(1000-U18)*AK18</f>
        <v>3.1401152440683845E-2</v>
      </c>
      <c r="AM18">
        <f>(P18+273.15)</f>
        <v>303.55241432189939</v>
      </c>
      <c r="AN18">
        <f>(O18+273.15)</f>
        <v>304.86847915649412</v>
      </c>
      <c r="AO18">
        <f>(Y18*AG18+Z18*AH18)*AI18</f>
        <v>-2.0182857062305715E-2</v>
      </c>
      <c r="AP18">
        <f>((AO18+0.00000010773*(AN18^4-AM18^4))-AL18*44100)/(L18*51.4+0.00000043092*AM18^3)</f>
        <v>-11.214707352424037</v>
      </c>
      <c r="AQ18">
        <f>0.61365*EXP(17.502*J18/(240.97+J18))</f>
        <v>4.3599247933793368</v>
      </c>
      <c r="AR18">
        <f>AQ18*1000/AA18</f>
        <v>49.628256425640814</v>
      </c>
      <c r="AS18">
        <f>(AR18-U18)</f>
        <v>11.446505174420111</v>
      </c>
      <c r="AT18">
        <f>IF(D18,P18,(O18+P18)/2)</f>
        <v>31.060446739196777</v>
      </c>
      <c r="AU18">
        <f>0.61365*EXP(17.502*AT18/(240.97+AT18))</f>
        <v>4.5269502497033836</v>
      </c>
      <c r="AV18">
        <f>IF(AS18&lt;&gt;0,(1000-(AR18+U18)/2)/AS18*AL18,0)</f>
        <v>2.6228516271793358</v>
      </c>
      <c r="AW18">
        <f>U18*AA18/1000</f>
        <v>3.3543302933534433</v>
      </c>
      <c r="AX18">
        <f>(AU18-AW18)</f>
        <v>1.1726199563499402</v>
      </c>
      <c r="AY18">
        <f>1/(1.6/F18+1.37/N18)</f>
        <v>1.7976263824587635</v>
      </c>
      <c r="AZ18">
        <f>G18*AA18*0.001</f>
        <v>33.849515030827682</v>
      </c>
      <c r="BA18">
        <f>G18/S18</f>
        <v>0.98577546266644578</v>
      </c>
      <c r="BB18">
        <f>(1-AL18*AA18/AQ18/F18)*100</f>
        <v>90.658505609054458</v>
      </c>
      <c r="BC18">
        <f>(S18-E18/(N18/1.35))</f>
        <v>391.55417576773317</v>
      </c>
      <c r="BD18">
        <f>E18*BB18/100/BC18</f>
        <v>-5.0746242938120916E-3</v>
      </c>
    </row>
    <row r="19" spans="1:56" x14ac:dyDescent="0.35">
      <c r="A19" s="1" t="s">
        <v>9</v>
      </c>
      <c r="B19" s="1" t="s">
        <v>193</v>
      </c>
      <c r="K19" s="1">
        <v>2.72</v>
      </c>
    </row>
    <row r="20" spans="1:56" x14ac:dyDescent="0.35">
      <c r="A20" s="1" t="s">
        <v>9</v>
      </c>
      <c r="B20" s="1" t="s">
        <v>192</v>
      </c>
      <c r="K20" s="1">
        <v>2.72</v>
      </c>
    </row>
    <row r="21" spans="1:56" x14ac:dyDescent="0.35">
      <c r="A21" s="1">
        <v>2</v>
      </c>
      <c r="B21" s="1" t="s">
        <v>191</v>
      </c>
      <c r="C21" s="1">
        <v>548.50000396743417</v>
      </c>
      <c r="D21" s="1">
        <v>0</v>
      </c>
      <c r="E21">
        <f>(R21-S21*(1000-T21)/(1000-U21))*AK21</f>
        <v>-1.7560460999562977</v>
      </c>
      <c r="F21">
        <f>IF(AV21&lt;&gt;0,1/(1/AV21-1/N21),0)</f>
        <v>5.9250560813574324</v>
      </c>
      <c r="G21">
        <f>((AY21-AL21/2)*S21-E21)/(AY21+AL21/2)</f>
        <v>385.34575995083674</v>
      </c>
      <c r="H21">
        <f>AL21*1000</f>
        <v>29.736924373780436</v>
      </c>
      <c r="I21">
        <f>(AQ21-AW21)</f>
        <v>1.0055154329194225</v>
      </c>
      <c r="J21">
        <f>(P21+AP21*D21)</f>
        <v>30.272794723510742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31.657203674316406</v>
      </c>
      <c r="P21" s="1">
        <v>30.272794723510742</v>
      </c>
      <c r="Q21" s="1">
        <v>31.788059234619141</v>
      </c>
      <c r="R21" s="1">
        <v>400.07046508789063</v>
      </c>
      <c r="S21" s="1">
        <v>391.12222290039063</v>
      </c>
      <c r="T21" s="1">
        <v>11.886148452758789</v>
      </c>
      <c r="U21" s="1">
        <v>37.814071655273438</v>
      </c>
      <c r="V21" s="1">
        <v>22.297842025756836</v>
      </c>
      <c r="W21" s="1">
        <v>70.937385559082031</v>
      </c>
      <c r="X21" s="1">
        <v>300.162353515625</v>
      </c>
      <c r="Y21" s="1">
        <v>25.211513519287109</v>
      </c>
      <c r="Z21" s="1">
        <v>1.3257728889584541E-2</v>
      </c>
      <c r="AA21" s="1">
        <v>87.854843139648438</v>
      </c>
      <c r="AB21" s="1">
        <v>4.9440546035766602</v>
      </c>
      <c r="AC21" s="1">
        <v>0.57589924335479736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1.10353806439568</v>
      </c>
      <c r="AL21">
        <f>(U21-T21)/(1000-U21)*AK21</f>
        <v>2.9736924373780435E-2</v>
      </c>
      <c r="AM21">
        <f>(P21+273.15)</f>
        <v>303.42279472351072</v>
      </c>
      <c r="AN21">
        <f>(O21+273.15)</f>
        <v>304.80720367431638</v>
      </c>
      <c r="AO21">
        <f>(Y21*AG21+Z21*AH21)*AI21</f>
        <v>4.033842072922539</v>
      </c>
      <c r="AP21">
        <f>((AO21+0.00000010773*(AN21^4-AM21^4))-AL21*44100)/(L21*51.4+0.00000043092*AM21^3)</f>
        <v>-10.57487549445896</v>
      </c>
      <c r="AQ21">
        <f>0.61365*EXP(17.502*J21/(240.97+J21))</f>
        <v>4.3276647666648964</v>
      </c>
      <c r="AR21">
        <f>AQ21*1000/AA21</f>
        <v>49.259262346936488</v>
      </c>
      <c r="AS21">
        <f>(AR21-U21)</f>
        <v>11.445190691663051</v>
      </c>
      <c r="AT21">
        <f>IF(D21,P21,(O21+P21)/2)</f>
        <v>30.964999198913574</v>
      </c>
      <c r="AU21">
        <f>0.61365*EXP(17.502*AT21/(240.97+AT21))</f>
        <v>4.5023829519770944</v>
      </c>
      <c r="AV21">
        <f>IF(AS21&lt;&gt;0,(1000-(AR21+U21)/2)/AS21*AL21,0)</f>
        <v>2.4850855320741965</v>
      </c>
      <c r="AW21">
        <f>U21*AA21/1000</f>
        <v>3.3221493337454739</v>
      </c>
      <c r="AX21">
        <f>(AU21-AW21)</f>
        <v>1.1802336182316204</v>
      </c>
      <c r="AY21">
        <f>1/(1.6/F21+1.37/N21)</f>
        <v>1.6946077258496293</v>
      </c>
      <c r="AZ21">
        <f>G21*AA21*0.001</f>
        <v>33.854491295009389</v>
      </c>
      <c r="BA21">
        <f>G21/S21</f>
        <v>0.9852310541019168</v>
      </c>
      <c r="BB21">
        <f>(1-AL21*AA21/AQ21/F21)*100</f>
        <v>89.81137263093882</v>
      </c>
      <c r="BC21">
        <f>(S21-E21/(N21/1.35))</f>
        <v>391.67607091028248</v>
      </c>
      <c r="BD21">
        <f>E21*BB21/100/BC21</f>
        <v>-4.0266159296825582E-3</v>
      </c>
    </row>
    <row r="22" spans="1:56" x14ac:dyDescent="0.35">
      <c r="A22" s="1" t="s">
        <v>9</v>
      </c>
      <c r="B22" s="1" t="s">
        <v>190</v>
      </c>
      <c r="K22" s="1">
        <v>2.72</v>
      </c>
    </row>
    <row r="23" spans="1:56" x14ac:dyDescent="0.35">
      <c r="A23" s="1" t="s">
        <v>9</v>
      </c>
      <c r="B23" s="1" t="s">
        <v>189</v>
      </c>
      <c r="K23" s="1">
        <v>2.72</v>
      </c>
    </row>
    <row r="24" spans="1:56" x14ac:dyDescent="0.35">
      <c r="A24" s="1">
        <v>3</v>
      </c>
      <c r="B24" s="1" t="s">
        <v>188</v>
      </c>
      <c r="C24" s="1">
        <v>752.50000396743417</v>
      </c>
      <c r="D24" s="1">
        <v>0</v>
      </c>
      <c r="E24">
        <f>(R24-S24*(1000-T24)/(1000-U24))*AK24</f>
        <v>-2.01569362845024</v>
      </c>
      <c r="F24">
        <f>IF(AV24&lt;&gt;0,1/(1/AV24-1/N24),0)</f>
        <v>5.4211877642976711</v>
      </c>
      <c r="G24">
        <f>((AY24-AL24/2)*S24-E24)/(AY24+AL24/2)</f>
        <v>386.12437661679309</v>
      </c>
      <c r="H24">
        <f>AL24*1000</f>
        <v>28.436277857204281</v>
      </c>
      <c r="I24">
        <f>(AQ24-AW24)</f>
        <v>0.99939224042423902</v>
      </c>
      <c r="J24">
        <f>(P24+AP24*D24)</f>
        <v>30.20720100402832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31.588172912597656</v>
      </c>
      <c r="P24" s="1">
        <v>30.20720100402832</v>
      </c>
      <c r="Q24" s="1">
        <v>31.734792709350586</v>
      </c>
      <c r="R24" s="1">
        <v>399.955322265625</v>
      </c>
      <c r="S24" s="1">
        <v>391.68789672851563</v>
      </c>
      <c r="T24" s="1">
        <v>12.891366004943848</v>
      </c>
      <c r="U24" s="1">
        <v>37.6910400390625</v>
      </c>
      <c r="V24" s="1">
        <v>24.283554077148438</v>
      </c>
      <c r="W24" s="1">
        <v>70.998870849609375</v>
      </c>
      <c r="X24" s="1">
        <v>300.13055419921875</v>
      </c>
      <c r="Y24" s="1">
        <v>49.895271301269531</v>
      </c>
      <c r="Z24" s="1">
        <v>0.18319688737392426</v>
      </c>
      <c r="AA24" s="1">
        <v>87.873054504394531</v>
      </c>
      <c r="AB24" s="1">
        <v>4.9406275749206543</v>
      </c>
      <c r="AC24" s="1">
        <v>0.5740516185760498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1.1034211551441864</v>
      </c>
      <c r="AL24">
        <f>(U24-T24)/(1000-U24)*AK24</f>
        <v>2.8436277857204283E-2</v>
      </c>
      <c r="AM24">
        <f>(P24+273.15)</f>
        <v>303.3572010040283</v>
      </c>
      <c r="AN24">
        <f>(O24+273.15)</f>
        <v>304.73817291259763</v>
      </c>
      <c r="AO24">
        <f>(Y24*AG24+Z24*AH24)*AI24</f>
        <v>7.9832432297637297</v>
      </c>
      <c r="AP24">
        <f>((AO24+0.00000010773*(AN24^4-AM24^4))-AL24*44100)/(L24*51.4+0.00000043092*AM24^3)</f>
        <v>-10.073603598594671</v>
      </c>
      <c r="AQ24">
        <f>0.61365*EXP(17.502*J24/(240.97+J24))</f>
        <v>4.3114190561040946</v>
      </c>
      <c r="AR24">
        <f>AQ24*1000/AA24</f>
        <v>49.064176503486415</v>
      </c>
      <c r="AS24">
        <f>(AR24-U24)</f>
        <v>11.373136464423915</v>
      </c>
      <c r="AT24">
        <f>IF(D24,P24,(O24+P24)/2)</f>
        <v>30.897686958312988</v>
      </c>
      <c r="AU24">
        <f>0.61365*EXP(17.502*AT24/(240.97+AT24))</f>
        <v>4.4851273197644117</v>
      </c>
      <c r="AV24">
        <f>IF(AS24&lt;&gt;0,(1000-(AR24+U24)/2)/AS24*AL24,0)</f>
        <v>2.3918450482603317</v>
      </c>
      <c r="AW24">
        <f>U24*AA24/1000</f>
        <v>3.3120268156798556</v>
      </c>
      <c r="AX24">
        <f>(AU24-AW24)</f>
        <v>1.1731005040845561</v>
      </c>
      <c r="AY24">
        <f>1/(1.6/F24+1.37/N24)</f>
        <v>1.6254725700174422</v>
      </c>
      <c r="AZ24">
        <f>G24*AA24*0.001</f>
        <v>33.929928391922822</v>
      </c>
      <c r="BA24">
        <f>G24/S24</f>
        <v>0.9857960377172984</v>
      </c>
      <c r="BB24">
        <f>(1-AL24*AA24/AQ24/F24)*100</f>
        <v>89.309111854893146</v>
      </c>
      <c r="BC24">
        <f>(S24-E24/(N24/1.35))</f>
        <v>392.323636248507</v>
      </c>
      <c r="BD24">
        <f>E24*BB24/100/BC24</f>
        <v>-4.5885537116715841E-3</v>
      </c>
    </row>
    <row r="25" spans="1:56" x14ac:dyDescent="0.35">
      <c r="A25" s="1" t="s">
        <v>9</v>
      </c>
      <c r="B25" s="1" t="s">
        <v>187</v>
      </c>
      <c r="K25" s="1">
        <v>2.72</v>
      </c>
    </row>
    <row r="26" spans="1:56" x14ac:dyDescent="0.35">
      <c r="A26" s="1" t="s">
        <v>9</v>
      </c>
      <c r="B26" s="1" t="s">
        <v>186</v>
      </c>
      <c r="K26" s="1">
        <v>2.72</v>
      </c>
    </row>
    <row r="27" spans="1:56" x14ac:dyDescent="0.35">
      <c r="A27" s="1">
        <v>4</v>
      </c>
      <c r="B27" s="1" t="s">
        <v>185</v>
      </c>
      <c r="C27" s="1">
        <v>956.50000396743417</v>
      </c>
      <c r="D27" s="1">
        <v>0</v>
      </c>
      <c r="E27">
        <f>(R27-S27*(1000-T27)/(1000-U27))*AK27</f>
        <v>-2.2900260951096199</v>
      </c>
      <c r="F27">
        <f>IF(AV27&lt;&gt;0,1/(1/AV27-1/N27),0)</f>
        <v>5.032570472645193</v>
      </c>
      <c r="G27">
        <f>((AY27-AL27/2)*S27-E27)/(AY27+AL27/2)</f>
        <v>386.71842522861925</v>
      </c>
      <c r="H27">
        <f>AL27*1000</f>
        <v>27.340472381015054</v>
      </c>
      <c r="I27">
        <f>(AQ27-AW27)</f>
        <v>0.9936548517765087</v>
      </c>
      <c r="J27">
        <f>(P27+AP27*D27)</f>
        <v>30.179422378540039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31.540481567382813</v>
      </c>
      <c r="P27" s="1">
        <v>30.179422378540039</v>
      </c>
      <c r="Q27" s="1">
        <v>31.687595367431641</v>
      </c>
      <c r="R27" s="1">
        <v>399.6878662109375</v>
      </c>
      <c r="S27" s="1">
        <v>392.04946899414063</v>
      </c>
      <c r="T27" s="1">
        <v>13.83544921875</v>
      </c>
      <c r="U27" s="1">
        <v>37.678569793701172</v>
      </c>
      <c r="V27" s="1">
        <v>26.132360458374023</v>
      </c>
      <c r="W27" s="1">
        <v>71.167182922363281</v>
      </c>
      <c r="X27" s="1">
        <v>300.14559936523438</v>
      </c>
      <c r="Y27" s="1">
        <v>99.463043212890625</v>
      </c>
      <c r="Z27" s="1">
        <v>5.5441319942474365E-2</v>
      </c>
      <c r="AA27" s="1">
        <v>87.872238159179688</v>
      </c>
      <c r="AB27" s="1">
        <v>4.8497400283813477</v>
      </c>
      <c r="AC27" s="1">
        <v>0.57588344812393188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1.1034764682545377</v>
      </c>
      <c r="AL27">
        <f>(U27-T27)/(1000-U27)*AK27</f>
        <v>2.7340472381015054E-2</v>
      </c>
      <c r="AM27">
        <f>(P27+273.15)</f>
        <v>303.32942237854002</v>
      </c>
      <c r="AN27">
        <f>(O27+273.15)</f>
        <v>304.69048156738279</v>
      </c>
      <c r="AO27">
        <f>(Y27*AG27+Z27*AH27)*AI27</f>
        <v>15.914086558354938</v>
      </c>
      <c r="AP27">
        <f>((AO27+0.00000010773*(AN27^4-AM27^4))-AL27*44100)/(L27*51.4+0.00000043092*AM27^3)</f>
        <v>-9.6149084011198145</v>
      </c>
      <c r="AQ27">
        <f>0.61365*EXP(17.502*J27/(240.97+J27))</f>
        <v>4.3045551101858921</v>
      </c>
      <c r="AR27">
        <f>AQ27*1000/AA27</f>
        <v>48.986519523814032</v>
      </c>
      <c r="AS27">
        <f>(AR27-U27)</f>
        <v>11.30794973011286</v>
      </c>
      <c r="AT27">
        <f>IF(D27,P27,(O27+P27)/2)</f>
        <v>30.859951972961426</v>
      </c>
      <c r="AU27">
        <f>0.61365*EXP(17.502*AT27/(240.97+AT27))</f>
        <v>4.4754791001405927</v>
      </c>
      <c r="AV27">
        <f>IF(AS27&lt;&gt;0,(1000-(AR27+U27)/2)/AS27*AL27,0)</f>
        <v>2.3130400085632625</v>
      </c>
      <c r="AW27">
        <f>U27*AA27/1000</f>
        <v>3.3109002584093834</v>
      </c>
      <c r="AX27">
        <f>(AU27-AW27)</f>
        <v>1.1645788417312093</v>
      </c>
      <c r="AY27">
        <f>1/(1.6/F27+1.37/N27)</f>
        <v>1.5674069326801703</v>
      </c>
      <c r="AZ27">
        <f>G27*AA27*0.001</f>
        <v>33.981813562232155</v>
      </c>
      <c r="BA27">
        <f>G27/S27</f>
        <v>0.98640211456171867</v>
      </c>
      <c r="BB27">
        <f>(1-AL27*AA27/AQ27/F27)*100</f>
        <v>88.909795239570343</v>
      </c>
      <c r="BC27">
        <f>(S27-E27/(N27/1.35))</f>
        <v>392.77173157905139</v>
      </c>
      <c r="BD27">
        <f>E27*BB27/100/BC27</f>
        <v>-5.1838188657548625E-3</v>
      </c>
    </row>
    <row r="28" spans="1:56" x14ac:dyDescent="0.35">
      <c r="A28" s="1" t="s">
        <v>9</v>
      </c>
      <c r="B28" s="1" t="s">
        <v>184</v>
      </c>
      <c r="K28" s="1">
        <v>2.72</v>
      </c>
    </row>
    <row r="29" spans="1:56" x14ac:dyDescent="0.35">
      <c r="A29" s="1" t="s">
        <v>9</v>
      </c>
      <c r="B29" s="1" t="s">
        <v>183</v>
      </c>
      <c r="K29" s="1">
        <v>2.72</v>
      </c>
    </row>
    <row r="30" spans="1:56" x14ac:dyDescent="0.35">
      <c r="A30" s="1">
        <v>5</v>
      </c>
      <c r="B30" s="1" t="s">
        <v>182</v>
      </c>
      <c r="C30" s="1">
        <v>1160.5000039674342</v>
      </c>
      <c r="D30" s="1">
        <v>0</v>
      </c>
      <c r="E30">
        <f>(R30-S30*(1000-T30)/(1000-U30))*AK30</f>
        <v>-1.4954709980346497</v>
      </c>
      <c r="F30">
        <f>IF(AV30&lt;&gt;0,1/(1/AV30-1/N30),0)</f>
        <v>4.64615953264365</v>
      </c>
      <c r="G30">
        <f>((AY30-AL30/2)*S30-E30)/(AY30+AL30/2)</f>
        <v>386.25703747148265</v>
      </c>
      <c r="H30">
        <f>AL30*1000</f>
        <v>26.40663358514945</v>
      </c>
      <c r="I30">
        <f>(AQ30-AW30)</f>
        <v>0.99639047538292447</v>
      </c>
      <c r="J30">
        <f>(P30+AP30*D30)</f>
        <v>30.207254409790039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31.512474060058594</v>
      </c>
      <c r="P30" s="1">
        <v>30.207254409790039</v>
      </c>
      <c r="Q30" s="1">
        <v>31.65875244140625</v>
      </c>
      <c r="R30" s="1">
        <v>400.11968994140625</v>
      </c>
      <c r="S30" s="1">
        <v>392.0916748046875</v>
      </c>
      <c r="T30" s="1">
        <v>14.695079803466797</v>
      </c>
      <c r="U30" s="1">
        <v>37.723712921142578</v>
      </c>
      <c r="V30" s="1">
        <v>27.801681518554688</v>
      </c>
      <c r="W30" s="1">
        <v>71.369644165039063</v>
      </c>
      <c r="X30" s="1">
        <v>300.13287353515625</v>
      </c>
      <c r="Y30" s="1">
        <v>150.96589660644531</v>
      </c>
      <c r="Z30" s="1">
        <v>0.23863944411277771</v>
      </c>
      <c r="AA30" s="1">
        <v>87.876869201660156</v>
      </c>
      <c r="AB30" s="1">
        <v>4.8526878356933594</v>
      </c>
      <c r="AC30" s="1">
        <v>0.57739502191543579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1.1034296821145448</v>
      </c>
      <c r="AL30">
        <f>(U30-T30)/(1000-U30)*AK30</f>
        <v>2.6406633585149449E-2</v>
      </c>
      <c r="AM30">
        <f>(P30+273.15)</f>
        <v>303.35725440979002</v>
      </c>
      <c r="AN30">
        <f>(O30+273.15)</f>
        <v>304.66247406005857</v>
      </c>
      <c r="AO30">
        <f>(Y30*AG30+Z30*AH30)*AI30</f>
        <v>24.154542917135132</v>
      </c>
      <c r="AP30">
        <f>((AO30+0.00000010773*(AN30^4-AM30^4))-AL30*44100)/(L30*51.4+0.00000043092*AM30^3)</f>
        <v>-9.2151988290902125</v>
      </c>
      <c r="AQ30">
        <f>0.61365*EXP(17.502*J30/(240.97+J30))</f>
        <v>4.3114322615551481</v>
      </c>
      <c r="AR30">
        <f>AQ30*1000/AA30</f>
        <v>49.062196920799011</v>
      </c>
      <c r="AS30">
        <f>(AR30-U30)</f>
        <v>11.338483999656432</v>
      </c>
      <c r="AT30">
        <f>IF(D30,P30,(O30+P30)/2)</f>
        <v>30.859864234924316</v>
      </c>
      <c r="AU30">
        <f>0.61365*EXP(17.502*AT30/(240.97+AT30))</f>
        <v>4.4754566880411604</v>
      </c>
      <c r="AV30">
        <f>IF(AS30&lt;&gt;0,(1000-(AR30+U30)/2)/AS30*AL30,0)</f>
        <v>2.2278791172735164</v>
      </c>
      <c r="AW30">
        <f>U30*AA30/1000</f>
        <v>3.3150417861722237</v>
      </c>
      <c r="AX30">
        <f>(AU30-AW30)</f>
        <v>1.1604149018689367</v>
      </c>
      <c r="AY30">
        <f>1/(1.6/F30+1.37/N30)</f>
        <v>1.5050316110079183</v>
      </c>
      <c r="AZ30">
        <f>G30*AA30*0.001</f>
        <v>33.943059160102223</v>
      </c>
      <c r="BA30">
        <f>G30/S30</f>
        <v>0.98511920117632878</v>
      </c>
      <c r="BB30">
        <f>(1-AL30*AA30/AQ30/F30)*100</f>
        <v>88.415643073004986</v>
      </c>
      <c r="BC30">
        <f>(S30-E30/(N30/1.35))</f>
        <v>392.56333875253779</v>
      </c>
      <c r="BD30">
        <f>E30*BB30/100/BC30</f>
        <v>-3.3681960829157367E-3</v>
      </c>
    </row>
    <row r="31" spans="1:56" x14ac:dyDescent="0.35">
      <c r="A31" s="1" t="s">
        <v>9</v>
      </c>
      <c r="B31" s="1" t="s">
        <v>181</v>
      </c>
      <c r="K31" s="1">
        <v>2.72</v>
      </c>
    </row>
    <row r="32" spans="1:56" x14ac:dyDescent="0.35">
      <c r="A32" s="1" t="s">
        <v>9</v>
      </c>
      <c r="B32" s="1" t="s">
        <v>180</v>
      </c>
      <c r="K32" s="1">
        <v>2.72</v>
      </c>
    </row>
    <row r="33" spans="1:56" x14ac:dyDescent="0.35">
      <c r="A33" s="1">
        <v>6</v>
      </c>
      <c r="B33" s="1" t="s">
        <v>179</v>
      </c>
      <c r="C33" s="1">
        <v>1363.5000039674342</v>
      </c>
      <c r="D33" s="1">
        <v>0</v>
      </c>
      <c r="E33">
        <f>(R33-S33*(1000-T33)/(1000-U33))*AK33</f>
        <v>-0.54560255040610384</v>
      </c>
      <c r="F33">
        <f>IF(AV33&lt;&gt;0,1/(1/AV33-1/N33),0)</f>
        <v>3.3709376982681558</v>
      </c>
      <c r="G33">
        <f>((AY33-AL33/2)*S33-E33)/(AY33+AL33/2)</f>
        <v>383.98250938913725</v>
      </c>
      <c r="H33">
        <f>AL33*1000</f>
        <v>25.836082183930298</v>
      </c>
      <c r="I33">
        <f>(AQ33-AW33)</f>
        <v>1.1503578957050369</v>
      </c>
      <c r="J33">
        <f>(P33+AP33*D33)</f>
        <v>30.92176628112793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31.500215530395508</v>
      </c>
      <c r="P33" s="1">
        <v>30.92176628112793</v>
      </c>
      <c r="Q33" s="1">
        <v>31.639150619506836</v>
      </c>
      <c r="R33" s="1">
        <v>400.18182373046875</v>
      </c>
      <c r="S33" s="1">
        <v>391.51022338867188</v>
      </c>
      <c r="T33" s="1">
        <v>15.494354248046875</v>
      </c>
      <c r="U33" s="1">
        <v>38.016250610351563</v>
      </c>
      <c r="V33" s="1">
        <v>29.33588981628418</v>
      </c>
      <c r="W33" s="1">
        <v>71.977218627929688</v>
      </c>
      <c r="X33" s="1">
        <v>300.163818359375</v>
      </c>
      <c r="Y33" s="1">
        <v>299.64385986328125</v>
      </c>
      <c r="Z33" s="1">
        <v>3.856736421585083E-2</v>
      </c>
      <c r="AA33" s="1">
        <v>87.88177490234375</v>
      </c>
      <c r="AB33" s="1">
        <v>4.7123270034790039</v>
      </c>
      <c r="AC33" s="1">
        <v>0.55263608694076538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1.1035434498506431</v>
      </c>
      <c r="AL33">
        <f>(U33-T33)/(1000-U33)*AK33</f>
        <v>2.5836082183930298E-2</v>
      </c>
      <c r="AM33">
        <f>(P33+273.15)</f>
        <v>304.07176628112791</v>
      </c>
      <c r="AN33">
        <f>(O33+273.15)</f>
        <v>304.65021553039549</v>
      </c>
      <c r="AO33">
        <f>(Y33*AG33+Z33*AH33)*AI33</f>
        <v>47.94301650651505</v>
      </c>
      <c r="AP33">
        <f>((AO33+0.00000010773*(AN33^4-AM33^4))-AL33*44100)/(L33*51.4+0.00000043092*AM33^3)</f>
        <v>-8.8797933661680908</v>
      </c>
      <c r="AQ33">
        <f>0.61365*EXP(17.502*J33/(240.97+J33))</f>
        <v>4.4912934744750412</v>
      </c>
      <c r="AR33">
        <f>AQ33*1000/AA33</f>
        <v>51.106085186216021</v>
      </c>
      <c r="AS33">
        <f>(AR33-U33)</f>
        <v>13.089834575864458</v>
      </c>
      <c r="AT33">
        <f>IF(D33,P33,(O33+P33)/2)</f>
        <v>31.210990905761719</v>
      </c>
      <c r="AU33">
        <f>0.61365*EXP(17.502*AT33/(240.97+AT33))</f>
        <v>4.5659362242848385</v>
      </c>
      <c r="AV33">
        <f>IF(AS33&lt;&gt;0,(1000-(AR33+U33)/2)/AS33*AL33,0)</f>
        <v>1.8857989415246774</v>
      </c>
      <c r="AW33">
        <f>U33*AA33/1000</f>
        <v>3.3409355787700044</v>
      </c>
      <c r="AX33">
        <f>(AU33-AW33)</f>
        <v>1.2250006455148341</v>
      </c>
      <c r="AY33">
        <f>1/(1.6/F33+1.37/N33)</f>
        <v>1.2583161951587993</v>
      </c>
      <c r="AZ33">
        <f>G33*AA33*0.001</f>
        <v>33.74506445657326</v>
      </c>
      <c r="BA33">
        <f>G33/S33</f>
        <v>0.98077262469833004</v>
      </c>
      <c r="BB33">
        <f>(1-AL33*AA33/AQ33/F33)*100</f>
        <v>85.003037107997898</v>
      </c>
      <c r="BC33">
        <f>(S33-E33/(N33/1.35))</f>
        <v>391.68230365851326</v>
      </c>
      <c r="BD33">
        <f>E33*BB33/100/BC33</f>
        <v>-1.1840686547539996E-3</v>
      </c>
    </row>
    <row r="34" spans="1:56" x14ac:dyDescent="0.35">
      <c r="A34" s="1" t="s">
        <v>9</v>
      </c>
      <c r="B34" s="1" t="s">
        <v>178</v>
      </c>
      <c r="K34" s="1">
        <v>2.72</v>
      </c>
    </row>
    <row r="35" spans="1:56" x14ac:dyDescent="0.35">
      <c r="A35" s="1" t="s">
        <v>9</v>
      </c>
      <c r="B35" s="1" t="s">
        <v>177</v>
      </c>
      <c r="K35" s="1">
        <v>2.72</v>
      </c>
    </row>
    <row r="36" spans="1:56" x14ac:dyDescent="0.35">
      <c r="A36" s="1">
        <v>7</v>
      </c>
      <c r="B36" s="1" t="s">
        <v>176</v>
      </c>
      <c r="C36" s="1">
        <v>1567.5000039674342</v>
      </c>
      <c r="D36" s="1">
        <v>0</v>
      </c>
      <c r="E36">
        <f>(R36-S36*(1000-T36)/(1000-U36))*AK36</f>
        <v>0.22687994649951321</v>
      </c>
      <c r="F36">
        <f>IF(AV36&lt;&gt;0,1/(1/AV36-1/N36),0)</f>
        <v>3.1512150099255796</v>
      </c>
      <c r="G36">
        <f>((AY36-AL36/2)*S36-E36)/(AY36+AL36/2)</f>
        <v>382.57685751418956</v>
      </c>
      <c r="H36">
        <f>AL36*1000</f>
        <v>25.13373439895798</v>
      </c>
      <c r="I36">
        <f>(AQ36-AW36)</f>
        <v>1.1625991583039856</v>
      </c>
      <c r="J36">
        <f>(P36+AP36*D36)</f>
        <v>31.01679801940918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31.512884140014648</v>
      </c>
      <c r="P36" s="1">
        <v>31.01679801940918</v>
      </c>
      <c r="Q36" s="1">
        <v>31.638425827026367</v>
      </c>
      <c r="R36" s="1">
        <v>399.91717529296875</v>
      </c>
      <c r="S36" s="1">
        <v>390.8101806640625</v>
      </c>
      <c r="T36" s="1">
        <v>16.243291854858398</v>
      </c>
      <c r="U36" s="1">
        <v>38.151096343994141</v>
      </c>
      <c r="V36" s="1">
        <v>30.734643936157227</v>
      </c>
      <c r="W36" s="1">
        <v>72.187355041503906</v>
      </c>
      <c r="X36" s="1">
        <v>300.14694213867188</v>
      </c>
      <c r="Y36" s="1">
        <v>499.65560913085938</v>
      </c>
      <c r="Z36" s="1">
        <v>5.3028751164674759E-2</v>
      </c>
      <c r="AA36" s="1">
        <v>87.890052795410156</v>
      </c>
      <c r="AB36" s="1">
        <v>4.7278695106506348</v>
      </c>
      <c r="AC36" s="1">
        <v>0.55524379014968872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1.1034814049215875</v>
      </c>
      <c r="AL36">
        <f>(U36-T36)/(1000-U36)*AK36</f>
        <v>2.5133734398957979E-2</v>
      </c>
      <c r="AM36">
        <f>(P36+273.15)</f>
        <v>304.16679801940916</v>
      </c>
      <c r="AN36">
        <f>(O36+273.15)</f>
        <v>304.66288414001463</v>
      </c>
      <c r="AO36">
        <f>(Y36*AG36+Z36*AH36)*AI36</f>
        <v>79.944895674029794</v>
      </c>
      <c r="AP36">
        <f>((AO36+0.00000010773*(AN36^4-AM36^4))-AL36*44100)/(L36*51.4+0.00000043092*AM36^3)</f>
        <v>-8.3714977628311242</v>
      </c>
      <c r="AQ36">
        <f>0.61365*EXP(17.502*J36/(240.97+J36))</f>
        <v>4.5157010301804101</v>
      </c>
      <c r="AR36">
        <f>AQ36*1000/AA36</f>
        <v>51.378977330825222</v>
      </c>
      <c r="AS36">
        <f>(AR36-U36)</f>
        <v>13.227880986831082</v>
      </c>
      <c r="AT36">
        <f>IF(D36,P36,(O36+P36)/2)</f>
        <v>31.264841079711914</v>
      </c>
      <c r="AU36">
        <f>0.61365*EXP(17.502*AT36/(240.97+AT36))</f>
        <v>4.5799524746646538</v>
      </c>
      <c r="AV36">
        <f>IF(AS36&lt;&gt;0,(1000-(AR36+U36)/2)/AS36*AL36,0)</f>
        <v>1.8150013503015758</v>
      </c>
      <c r="AW36">
        <f>U36*AA36/1000</f>
        <v>3.3531018718764245</v>
      </c>
      <c r="AX36">
        <f>(AU36-AW36)</f>
        <v>1.2268506027882293</v>
      </c>
      <c r="AY36">
        <f>1/(1.6/F36+1.37/N36)</f>
        <v>1.2080094474656298</v>
      </c>
      <c r="AZ36">
        <f>G36*AA36*0.001</f>
        <v>33.624700205224229</v>
      </c>
      <c r="BA36">
        <f>G36/S36</f>
        <v>0.97893267996273048</v>
      </c>
      <c r="BB36">
        <f>(1-AL36*AA36/AQ36/F36)*100</f>
        <v>84.476361194843577</v>
      </c>
      <c r="BC36">
        <f>(S36-E36/(N36/1.35))</f>
        <v>390.73862388269083</v>
      </c>
      <c r="BD36">
        <f>E36*BB36/100/BC36</f>
        <v>4.9050672590057948E-4</v>
      </c>
    </row>
    <row r="37" spans="1:56" x14ac:dyDescent="0.35">
      <c r="A37" s="1" t="s">
        <v>9</v>
      </c>
      <c r="B37" s="1" t="s">
        <v>175</v>
      </c>
      <c r="K37" s="1">
        <v>2.72</v>
      </c>
    </row>
    <row r="38" spans="1:56" x14ac:dyDescent="0.35">
      <c r="A38" s="1" t="s">
        <v>9</v>
      </c>
      <c r="B38" s="1" t="s">
        <v>174</v>
      </c>
      <c r="K38" s="1">
        <v>2.72</v>
      </c>
    </row>
    <row r="39" spans="1:56" x14ac:dyDescent="0.35">
      <c r="A39" s="1">
        <v>8</v>
      </c>
      <c r="B39" s="1" t="s">
        <v>173</v>
      </c>
      <c r="C39" s="1">
        <v>1771.5000039674342</v>
      </c>
      <c r="D39" s="1">
        <v>0</v>
      </c>
      <c r="E39">
        <f>(R39-S39*(1000-T39)/(1000-U39))*AK39</f>
        <v>0.80632817604158669</v>
      </c>
      <c r="F39">
        <f>IF(AV39&lt;&gt;0,1/(1/AV39-1/N39),0)</f>
        <v>2.8229039530076707</v>
      </c>
      <c r="G39">
        <f>((AY39-AL39/2)*S39-E39)/(AY39+AL39/2)</f>
        <v>381.4406414869955</v>
      </c>
      <c r="H39">
        <f>AL39*1000</f>
        <v>24.278766200449628</v>
      </c>
      <c r="I39">
        <f>(AQ39-AW39)</f>
        <v>1.1981533235012272</v>
      </c>
      <c r="J39">
        <f>(P39+AP39*D39)</f>
        <v>31.129020690917969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31.554040908813477</v>
      </c>
      <c r="P39" s="1">
        <v>31.129020690917969</v>
      </c>
      <c r="Q39" s="1">
        <v>31.6634521484375</v>
      </c>
      <c r="R39" s="1">
        <v>399.78793334960938</v>
      </c>
      <c r="S39" s="1">
        <v>390.46603393554688</v>
      </c>
      <c r="T39" s="1">
        <v>16.910604476928711</v>
      </c>
      <c r="U39" s="1">
        <v>38.075218200683594</v>
      </c>
      <c r="V39" s="1">
        <v>31.923410415649414</v>
      </c>
      <c r="W39" s="1">
        <v>71.877433776855469</v>
      </c>
      <c r="X39" s="1">
        <v>300.14166259765625</v>
      </c>
      <c r="Y39" s="1">
        <v>750.13250732421875</v>
      </c>
      <c r="Z39" s="1">
        <v>0.14945165812969208</v>
      </c>
      <c r="AA39" s="1">
        <v>87.892318725585938</v>
      </c>
      <c r="AB39" s="1">
        <v>4.856142520904541</v>
      </c>
      <c r="AC39" s="1">
        <v>0.58178377151489258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1.1034619948443243</v>
      </c>
      <c r="AL39">
        <f>(U39-T39)/(1000-U39)*AK39</f>
        <v>2.4278766200449626E-2</v>
      </c>
      <c r="AM39">
        <f>(P39+273.15)</f>
        <v>304.27902069091795</v>
      </c>
      <c r="AN39">
        <f>(O39+273.15)</f>
        <v>304.70404090881345</v>
      </c>
      <c r="AO39">
        <f>(Y39*AG39+Z39*AH39)*AI39</f>
        <v>120.0211984891921</v>
      </c>
      <c r="AP39">
        <f>((AO39+0.00000010773*(AN39^4-AM39^4))-AL39*44100)/(L39*51.4+0.00000043092*AM39^3)</f>
        <v>-7.7408295672806542</v>
      </c>
      <c r="AQ39">
        <f>0.61365*EXP(17.502*J39/(240.97+J39))</f>
        <v>4.5446725371419401</v>
      </c>
      <c r="AR39">
        <f>AQ39*1000/AA39</f>
        <v>51.707277758038721</v>
      </c>
      <c r="AS39">
        <f>(AR39-U39)</f>
        <v>13.632059557355127</v>
      </c>
      <c r="AT39">
        <f>IF(D39,P39,(O39+P39)/2)</f>
        <v>31.341530799865723</v>
      </c>
      <c r="AU39">
        <f>0.61365*EXP(17.502*AT39/(240.97+AT39))</f>
        <v>4.5999781322578439</v>
      </c>
      <c r="AV39">
        <f>IF(AS39&lt;&gt;0,(1000-(AR39+U39)/2)/AS39*AL39,0)</f>
        <v>1.7010534606856851</v>
      </c>
      <c r="AW39">
        <f>U39*AA39/1000</f>
        <v>3.3465192136407129</v>
      </c>
      <c r="AX39">
        <f>(AU39-AW39)</f>
        <v>1.253458918617131</v>
      </c>
      <c r="AY39">
        <f>1/(1.6/F39+1.37/N39)</f>
        <v>1.1275741287294503</v>
      </c>
      <c r="AZ39">
        <f>G39*AA39*0.001</f>
        <v>33.525702436466972</v>
      </c>
      <c r="BA39">
        <f>G39/S39</f>
        <v>0.97688558884985843</v>
      </c>
      <c r="BB39">
        <f>(1-AL39*AA39/AQ39/F39)*100</f>
        <v>83.366684047831725</v>
      </c>
      <c r="BC39">
        <f>(S39-E39/(N39/1.35))</f>
        <v>390.21172212925006</v>
      </c>
      <c r="BD39">
        <f>E39*BB39/100/BC39</f>
        <v>1.722677779235391E-3</v>
      </c>
    </row>
    <row r="40" spans="1:56" x14ac:dyDescent="0.35">
      <c r="A40" s="1" t="s">
        <v>9</v>
      </c>
      <c r="B40" s="1" t="s">
        <v>172</v>
      </c>
      <c r="K40" s="1">
        <v>2.72</v>
      </c>
    </row>
    <row r="41" spans="1:56" x14ac:dyDescent="0.35">
      <c r="A41" s="1" t="s">
        <v>9</v>
      </c>
      <c r="B41" s="1" t="s">
        <v>171</v>
      </c>
      <c r="K41" s="1">
        <v>2.72</v>
      </c>
    </row>
    <row r="42" spans="1:56" x14ac:dyDescent="0.35">
      <c r="A42" s="1">
        <v>9</v>
      </c>
      <c r="B42" s="1" t="s">
        <v>170</v>
      </c>
      <c r="C42" s="1">
        <v>1974.5000039674342</v>
      </c>
      <c r="D42" s="1">
        <v>0</v>
      </c>
      <c r="E42">
        <f>(R42-S42*(1000-T42)/(1000-U42))*AK42</f>
        <v>1.2919550231674801</v>
      </c>
      <c r="F42">
        <f>IF(AV42&lt;&gt;0,1/(1/AV42-1/N42),0)</f>
        <v>2.4948674458048439</v>
      </c>
      <c r="G42">
        <f>((AY42-AL42/2)*S42-E42)/(AY42+AL42/2)</f>
        <v>380.6100259976343</v>
      </c>
      <c r="H42">
        <f>AL42*1000</f>
        <v>23.444668943444107</v>
      </c>
      <c r="I42">
        <f>(AQ42-AW42)</f>
        <v>1.2485499215695519</v>
      </c>
      <c r="J42">
        <f>(P42+AP42*D42)</f>
        <v>31.283882141113281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31.615751266479492</v>
      </c>
      <c r="P42" s="1">
        <v>31.283882141113281</v>
      </c>
      <c r="Q42" s="1">
        <v>31.707572937011719</v>
      </c>
      <c r="R42" s="1">
        <v>400.01065063476563</v>
      </c>
      <c r="S42" s="1">
        <v>390.542724609375</v>
      </c>
      <c r="T42" s="1">
        <v>17.517585754394531</v>
      </c>
      <c r="U42" s="1">
        <v>37.956432342529297</v>
      </c>
      <c r="V42" s="1">
        <v>32.956451416015625</v>
      </c>
      <c r="W42" s="1">
        <v>71.408782958984375</v>
      </c>
      <c r="X42" s="1">
        <v>300.15899658203125</v>
      </c>
      <c r="Y42" s="1">
        <v>1000.6431884765625</v>
      </c>
      <c r="Z42" s="1">
        <v>6.2672853469848633E-2</v>
      </c>
      <c r="AA42" s="1">
        <v>87.899925231933594</v>
      </c>
      <c r="AB42" s="1">
        <v>4.922762393951416</v>
      </c>
      <c r="AC42" s="1">
        <v>0.60971653461456299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1.1035257227280557</v>
      </c>
      <c r="AL42">
        <f>(U42-T42)/(1000-U42)*AK42</f>
        <v>2.3444668943444106E-2</v>
      </c>
      <c r="AM42">
        <f>(P42+273.15)</f>
        <v>304.43388214111326</v>
      </c>
      <c r="AN42">
        <f>(O42+273.15)</f>
        <v>304.76575126647947</v>
      </c>
      <c r="AO42">
        <f>(Y42*AG42+Z42*AH42)*AI42</f>
        <v>160.10290657767109</v>
      </c>
      <c r="AP42">
        <f>((AO42+0.00000010773*(AN42^4-AM42^4))-AL42*44100)/(L42*51.4+0.00000043092*AM42^3)</f>
        <v>-7.1196934709232709</v>
      </c>
      <c r="AQ42">
        <f>0.61365*EXP(17.502*J42/(240.97+J42))</f>
        <v>4.5849174865488234</v>
      </c>
      <c r="AR42">
        <f>AQ42*1000/AA42</f>
        <v>52.160652861205691</v>
      </c>
      <c r="AS42">
        <f>(AR42-U42)</f>
        <v>14.204220518676394</v>
      </c>
      <c r="AT42">
        <f>IF(D42,P42,(O42+P42)/2)</f>
        <v>31.449816703796387</v>
      </c>
      <c r="AU42">
        <f>0.61365*EXP(17.502*AT42/(240.97+AT42))</f>
        <v>4.6283842004967521</v>
      </c>
      <c r="AV42">
        <f>IF(AS42&lt;&gt;0,(1000-(AR42+U42)/2)/AS42*AL42,0)</f>
        <v>1.5761714132522833</v>
      </c>
      <c r="AW42">
        <f>U42*AA42/1000</f>
        <v>3.3363675649792714</v>
      </c>
      <c r="AX42">
        <f>(AU42-AW42)</f>
        <v>1.2920166355174807</v>
      </c>
      <c r="AY42">
        <f>1/(1.6/F42+1.37/N42)</f>
        <v>1.0401670178896856</v>
      </c>
      <c r="AZ42">
        <f>G42*AA42*0.001</f>
        <v>33.455592827716359</v>
      </c>
      <c r="BA42">
        <f>G42/S42</f>
        <v>0.97456693471456801</v>
      </c>
      <c r="BB42">
        <f>(1-AL42*AA42/AQ42/F42)*100</f>
        <v>81.984197598361106</v>
      </c>
      <c r="BC42">
        <f>(S42-E42/(N42/1.35))</f>
        <v>390.13524856505649</v>
      </c>
      <c r="BD42">
        <f>E42*BB42/100/BC42</f>
        <v>2.7149532449871764E-3</v>
      </c>
    </row>
    <row r="43" spans="1:56" x14ac:dyDescent="0.35">
      <c r="A43" s="1" t="s">
        <v>9</v>
      </c>
      <c r="B43" s="1" t="s">
        <v>169</v>
      </c>
      <c r="K43" s="1">
        <v>2.72</v>
      </c>
    </row>
    <row r="44" spans="1:56" x14ac:dyDescent="0.35">
      <c r="A44" s="1" t="s">
        <v>9</v>
      </c>
      <c r="B44" s="1" t="s">
        <v>168</v>
      </c>
      <c r="K44" s="1">
        <v>2.72</v>
      </c>
    </row>
    <row r="45" spans="1:56" x14ac:dyDescent="0.35">
      <c r="A45" s="1">
        <v>10</v>
      </c>
      <c r="B45" s="1" t="s">
        <v>167</v>
      </c>
      <c r="C45" s="1">
        <v>2178.5000039674342</v>
      </c>
      <c r="D45" s="1">
        <v>0</v>
      </c>
      <c r="E45">
        <f>(R45-S45*(1000-T45)/(1000-U45))*AK45</f>
        <v>1.0497031638910688</v>
      </c>
      <c r="F45">
        <f>IF(AV45&lt;&gt;0,1/(1/AV45-1/N45),0)</f>
        <v>2.1649064671079858</v>
      </c>
      <c r="G45">
        <f>((AY45-AL45/2)*S45-E45)/(AY45+AL45/2)</f>
        <v>380.92871347767766</v>
      </c>
      <c r="H45">
        <f>AL45*1000</f>
        <v>22.425694473995534</v>
      </c>
      <c r="I45">
        <f>(AQ45-AW45)</f>
        <v>1.3092338954438367</v>
      </c>
      <c r="J45">
        <f>(P45+AP45*D45)</f>
        <v>31.410041809082031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31.693151473999023</v>
      </c>
      <c r="P45" s="1">
        <v>31.410041809082031</v>
      </c>
      <c r="Q45" s="1">
        <v>31.766151428222656</v>
      </c>
      <c r="R45" s="1">
        <v>400.11209106445313</v>
      </c>
      <c r="S45" s="1">
        <v>391.21029663085938</v>
      </c>
      <c r="T45" s="1">
        <v>18.083925247192383</v>
      </c>
      <c r="U45" s="1">
        <v>37.641815185546875</v>
      </c>
      <c r="V45" s="1">
        <v>33.872684478759766</v>
      </c>
      <c r="W45" s="1">
        <v>70.506233215332031</v>
      </c>
      <c r="X45" s="1">
        <v>300.1439208984375</v>
      </c>
      <c r="Y45" s="1">
        <v>1250.9776611328125</v>
      </c>
      <c r="Z45" s="1">
        <v>8.0750800669193268E-2</v>
      </c>
      <c r="AA45" s="1">
        <v>87.899551391601563</v>
      </c>
      <c r="AB45" s="1">
        <v>5.1759133338928223</v>
      </c>
      <c r="AC45" s="1">
        <v>0.69023656845092773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1.1034702974207258</v>
      </c>
      <c r="AL45">
        <f>(U45-T45)/(1000-U45)*AK45</f>
        <v>2.2425694473995533E-2</v>
      </c>
      <c r="AM45">
        <f>(P45+273.15)</f>
        <v>304.56004180908201</v>
      </c>
      <c r="AN45">
        <f>(O45+273.15)</f>
        <v>304.843151473999</v>
      </c>
      <c r="AO45">
        <f>(Y45*AG45+Z45*AH45)*AI45</f>
        <v>200.15642130740525</v>
      </c>
      <c r="AP45">
        <f>((AO45+0.00000010773*(AN45^4-AM45^4))-AL45*44100)/(L45*51.4+0.00000043092*AM45^3)</f>
        <v>-6.4280198786460261</v>
      </c>
      <c r="AQ45">
        <f>0.61365*EXP(17.502*J45/(240.97+J45))</f>
        <v>4.6179325638189823</v>
      </c>
      <c r="AR45">
        <f>AQ45*1000/AA45</f>
        <v>52.536474768177328</v>
      </c>
      <c r="AS45">
        <f>(AR45-U45)</f>
        <v>14.894659582630453</v>
      </c>
      <c r="AT45">
        <f>IF(D45,P45,(O45+P45)/2)</f>
        <v>31.551596641540527</v>
      </c>
      <c r="AU45">
        <f>0.61365*EXP(17.502*AT45/(240.97+AT45))</f>
        <v>4.6552227323886033</v>
      </c>
      <c r="AV45">
        <f>IF(AS45&lt;&gt;0,(1000-(AR45+U45)/2)/AS45*AL45,0)</f>
        <v>1.4377326964641406</v>
      </c>
      <c r="AW45">
        <f>U45*AA45/1000</f>
        <v>3.3086986683751456</v>
      </c>
      <c r="AX45">
        <f>(AU45-AW45)</f>
        <v>1.3465240640134577</v>
      </c>
      <c r="AY45">
        <f>1/(1.6/F45+1.37/N45)</f>
        <v>0.94417170831912878</v>
      </c>
      <c r="AZ45">
        <f>G45*AA45*0.001</f>
        <v>33.483463026867796</v>
      </c>
      <c r="BA45">
        <f>G45/S45</f>
        <v>0.97371852622048116</v>
      </c>
      <c r="BB45">
        <f>(1-AL45*AA45/AQ45/F45)*100</f>
        <v>80.282773050240564</v>
      </c>
      <c r="BC45">
        <f>(S45-E45/(N45/1.35))</f>
        <v>390.87922559103146</v>
      </c>
      <c r="BD45">
        <f>E45*BB45/100/BC45</f>
        <v>2.1559877158823289E-3</v>
      </c>
    </row>
    <row r="46" spans="1:56" x14ac:dyDescent="0.35">
      <c r="A46" s="1" t="s">
        <v>9</v>
      </c>
      <c r="B46" s="1" t="s">
        <v>166</v>
      </c>
      <c r="K46" s="1">
        <v>2.72</v>
      </c>
    </row>
    <row r="47" spans="1:56" x14ac:dyDescent="0.35">
      <c r="A47" s="1" t="s">
        <v>9</v>
      </c>
      <c r="B47" s="1" t="s">
        <v>165</v>
      </c>
      <c r="K47" s="1">
        <v>2.72</v>
      </c>
    </row>
    <row r="48" spans="1:56" x14ac:dyDescent="0.35">
      <c r="A48" s="1">
        <v>11</v>
      </c>
      <c r="B48" s="1" t="s">
        <v>164</v>
      </c>
      <c r="C48" s="1">
        <v>2382.00000397861</v>
      </c>
      <c r="D48" s="1">
        <v>0</v>
      </c>
      <c r="E48">
        <f>(R48-S48*(1000-T48)/(1000-U48))*AK48</f>
        <v>-0.7135473675724654</v>
      </c>
      <c r="F48">
        <f>IF(AV48&lt;&gt;0,1/(1/AV48-1/N48),0)</f>
        <v>1.5745831357543103</v>
      </c>
      <c r="G48">
        <f>((AY48-AL48/2)*S48-E48)/(AY48+AL48/2)</f>
        <v>383.93948278984016</v>
      </c>
      <c r="H48">
        <f>AL48*1000</f>
        <v>20.209172607041758</v>
      </c>
      <c r="I48">
        <f>(AQ48-AW48)</f>
        <v>1.4744501979259077</v>
      </c>
      <c r="J48">
        <f>(P48+AP48*D48)</f>
        <v>31.568733215332031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31.785737991333008</v>
      </c>
      <c r="P48" s="1">
        <v>31.568733215332031</v>
      </c>
      <c r="Q48" s="1">
        <v>31.836706161499023</v>
      </c>
      <c r="R48" s="1">
        <v>400.04171752929688</v>
      </c>
      <c r="S48" s="1">
        <v>393.482666015625</v>
      </c>
      <c r="T48" s="1">
        <v>18.585599899291992</v>
      </c>
      <c r="U48" s="1">
        <v>36.234500885009766</v>
      </c>
      <c r="V48" s="1">
        <v>34.633415222167969</v>
      </c>
      <c r="W48" s="1">
        <v>67.521331787109375</v>
      </c>
      <c r="X48" s="1">
        <v>300.17266845703125</v>
      </c>
      <c r="Y48" s="1">
        <v>1601.3927001953125</v>
      </c>
      <c r="Z48" s="1">
        <v>8.3160892128944397E-2</v>
      </c>
      <c r="AA48" s="1">
        <v>87.908058166503906</v>
      </c>
      <c r="AB48" s="1">
        <v>6.1556344032287598</v>
      </c>
      <c r="AC48" s="1">
        <v>0.92878234386444092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1.1035759869743793</v>
      </c>
      <c r="AL48">
        <f>(U48-T48)/(1000-U48)*AK48</f>
        <v>2.0209172607041758E-2</v>
      </c>
      <c r="AM48">
        <f>(P48+273.15)</f>
        <v>304.71873321533201</v>
      </c>
      <c r="AN48">
        <f>(O48+273.15)</f>
        <v>304.93573799133299</v>
      </c>
      <c r="AO48">
        <f>(Y48*AG48+Z48*AH48)*AI48</f>
        <v>256.22282630422342</v>
      </c>
      <c r="AP48">
        <f>((AO48+0.00000010773*(AN48^4-AM48^4))-AL48*44100)/(L48*51.4+0.00000043092*AM48^3)</f>
        <v>-5.1748449157608052</v>
      </c>
      <c r="AQ48">
        <f>0.61365*EXP(17.502*J48/(240.97+J48))</f>
        <v>4.6597548093595833</v>
      </c>
      <c r="AR48">
        <f>AQ48*1000/AA48</f>
        <v>53.007140716652927</v>
      </c>
      <c r="AS48">
        <f>(AR48-U48)</f>
        <v>16.772639831643161</v>
      </c>
      <c r="AT48">
        <f>IF(D48,P48,(O48+P48)/2)</f>
        <v>31.67723560333252</v>
      </c>
      <c r="AU48">
        <f>0.61365*EXP(17.502*AT48/(240.97+AT48))</f>
        <v>4.6885395042736562</v>
      </c>
      <c r="AV48">
        <f>IF(AS48&lt;&gt;0,(1000-(AR48+U48)/2)/AS48*AL48,0)</f>
        <v>1.1511260559703078</v>
      </c>
      <c r="AW48">
        <f>U48*AA48/1000</f>
        <v>3.1853046114336756</v>
      </c>
      <c r="AX48">
        <f>(AU48-AW48)</f>
        <v>1.5032348928399806</v>
      </c>
      <c r="AY48">
        <f>1/(1.6/F48+1.37/N48)</f>
        <v>0.74838569692385515</v>
      </c>
      <c r="AZ48">
        <f>G48*AA48*0.001</f>
        <v>33.751374385506693</v>
      </c>
      <c r="BA48">
        <f>G48/S48</f>
        <v>0.97574687768989066</v>
      </c>
      <c r="BB48">
        <f>(1-AL48*AA48/AQ48/F48)*100</f>
        <v>75.78700239074108</v>
      </c>
      <c r="BC48">
        <f>(S48-E48/(N48/1.35))</f>
        <v>393.7077152267496</v>
      </c>
      <c r="BD48">
        <f>E48*BB48/100/BC48</f>
        <v>-1.3735472778575424E-3</v>
      </c>
    </row>
    <row r="49" spans="1:56" x14ac:dyDescent="0.35">
      <c r="A49" s="1" t="s">
        <v>9</v>
      </c>
      <c r="B49" s="1" t="s">
        <v>163</v>
      </c>
      <c r="K49" s="1">
        <v>2.72</v>
      </c>
    </row>
    <row r="50" spans="1:56" x14ac:dyDescent="0.35">
      <c r="A50" s="1" t="s">
        <v>9</v>
      </c>
      <c r="B50" s="1" t="s">
        <v>158</v>
      </c>
      <c r="K50" s="1">
        <v>2.72</v>
      </c>
    </row>
    <row r="51" spans="1:56" x14ac:dyDescent="0.35">
      <c r="A51" s="1">
        <v>12</v>
      </c>
      <c r="B51" s="1" t="s">
        <v>162</v>
      </c>
      <c r="C51" s="1">
        <v>2584.5000039897859</v>
      </c>
      <c r="D51" s="1">
        <v>0</v>
      </c>
      <c r="E51">
        <f>(R51-S51*(1000-T51)/(1000-U51))*AK51</f>
        <v>-1.2320138800636915</v>
      </c>
      <c r="F51">
        <f>IF(AV51&lt;&gt;0,1/(1/AV51-1/N51),0)</f>
        <v>0.91894540607184905</v>
      </c>
      <c r="G51">
        <f>((AY51-AL51/2)*S51-E51)/(AY51+AL51/2)</f>
        <v>384.9265158630472</v>
      </c>
      <c r="H51">
        <f>AL51*1000</f>
        <v>16.145977389237537</v>
      </c>
      <c r="I51">
        <f>(AQ51-AW51)</f>
        <v>1.7947771338829495</v>
      </c>
      <c r="J51">
        <f>(P51+AP51*D51)</f>
        <v>31.766019821166992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31.905057907104492</v>
      </c>
      <c r="P51" s="1">
        <v>31.766019821166992</v>
      </c>
      <c r="Q51" s="1">
        <v>31.921503067016602</v>
      </c>
      <c r="R51" s="1">
        <v>400.03927612304688</v>
      </c>
      <c r="S51" s="1">
        <v>395.37124633789063</v>
      </c>
      <c r="T51" s="1">
        <v>19.041858673095703</v>
      </c>
      <c r="U51" s="1">
        <v>33.186599731445313</v>
      </c>
      <c r="V51" s="1">
        <v>35.245269775390625</v>
      </c>
      <c r="W51" s="1">
        <v>61.426288604736328</v>
      </c>
      <c r="X51" s="1">
        <v>300.17941284179688</v>
      </c>
      <c r="Y51" s="1">
        <v>2000.841796875</v>
      </c>
      <c r="Z51" s="1">
        <v>0.11449857801198959</v>
      </c>
      <c r="AA51" s="1">
        <v>87.909912109375</v>
      </c>
      <c r="AB51" s="1">
        <v>7.0409979820251465</v>
      </c>
      <c r="AC51" s="1">
        <v>1.2446547746658325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1.1036007825066059</v>
      </c>
      <c r="AL51">
        <f>(U51-T51)/(1000-U51)*AK51</f>
        <v>1.6145977389237537E-2</v>
      </c>
      <c r="AM51">
        <f>(P51+273.15)</f>
        <v>304.91601982116697</v>
      </c>
      <c r="AN51">
        <f>(O51+273.15)</f>
        <v>305.05505790710447</v>
      </c>
      <c r="AO51">
        <f>(Y51*AG51+Z51*AH51)*AI51</f>
        <v>320.13468034443213</v>
      </c>
      <c r="AP51">
        <f>((AO51+0.00000010773*(AN51^4-AM51^4))-AL51*44100)/(L51*51.4+0.00000043092*AM51^3)</f>
        <v>-3.1925991962796845</v>
      </c>
      <c r="AQ51">
        <f>0.61365*EXP(17.502*J51/(240.97+J51))</f>
        <v>4.7122081994833147</v>
      </c>
      <c r="AR51">
        <f>AQ51*1000/AA51</f>
        <v>53.602694922735445</v>
      </c>
      <c r="AS51">
        <f>(AR51-U51)</f>
        <v>20.416095191290133</v>
      </c>
      <c r="AT51">
        <f>IF(D51,P51,(O51+P51)/2)</f>
        <v>31.835538864135742</v>
      </c>
      <c r="AU51">
        <f>0.61365*EXP(17.502*AT51/(240.97+AT51))</f>
        <v>4.7308136073430962</v>
      </c>
      <c r="AV51">
        <f>IF(AS51&lt;&gt;0,(1000-(AR51+U51)/2)/AS51*AL51,0)</f>
        <v>0.75652705622521044</v>
      </c>
      <c r="AW51">
        <f>U51*AA51/1000</f>
        <v>2.9174310656003652</v>
      </c>
      <c r="AX51">
        <f>(AU51-AW51)</f>
        <v>1.8133825417427309</v>
      </c>
      <c r="AY51">
        <f>1/(1.6/F51+1.37/N51)</f>
        <v>0.4851557581907574</v>
      </c>
      <c r="AZ51">
        <f>G51*AA51*0.001</f>
        <v>33.83885617808842</v>
      </c>
      <c r="BA51">
        <f>G51/S51</f>
        <v>0.97358247325371461</v>
      </c>
      <c r="BB51">
        <f>(1-AL51*AA51/AQ51/F51)*100</f>
        <v>67.221580868608015</v>
      </c>
      <c r="BC51">
        <f>(S51-E51/(N51/1.35))</f>
        <v>395.75981725049331</v>
      </c>
      <c r="BD51">
        <f>E51*BB51/100/BC51</f>
        <v>-2.0926308599321483E-3</v>
      </c>
    </row>
    <row r="52" spans="1:56" x14ac:dyDescent="0.35">
      <c r="A52" s="1" t="s">
        <v>9</v>
      </c>
      <c r="B52" s="1" t="s">
        <v>161</v>
      </c>
      <c r="K52" s="1">
        <v>0.68815999999999988</v>
      </c>
    </row>
    <row r="53" spans="1:56" x14ac:dyDescent="0.35">
      <c r="A53" s="1" t="s">
        <v>9</v>
      </c>
      <c r="B53" s="1" t="s">
        <v>160</v>
      </c>
      <c r="K53" s="1">
        <v>0.68815999999999988</v>
      </c>
    </row>
    <row r="54" spans="1:56" x14ac:dyDescent="0.35">
      <c r="A54" s="1" t="s">
        <v>9</v>
      </c>
      <c r="B54" s="1" t="s">
        <v>159</v>
      </c>
      <c r="K54" s="1">
        <v>0.68815999999999988</v>
      </c>
    </row>
    <row r="55" spans="1:56" x14ac:dyDescent="0.35">
      <c r="A55" s="1" t="s">
        <v>9</v>
      </c>
      <c r="B55" s="1" t="s">
        <v>158</v>
      </c>
      <c r="K55" s="1">
        <v>0.68815999999999988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326F-7A8B-4EA9-9765-82C14647E9D8}">
  <dimension ref="A1:BH55"/>
  <sheetViews>
    <sheetView topLeftCell="C4" zoomScale="3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5330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5329</v>
      </c>
    </row>
    <row r="12" spans="1:60" x14ac:dyDescent="0.35">
      <c r="A12" s="1" t="s">
        <v>9</v>
      </c>
      <c r="B12" s="1" t="s">
        <v>5328</v>
      </c>
    </row>
    <row r="13" spans="1:60" x14ac:dyDescent="0.35">
      <c r="A13" s="1" t="s">
        <v>9</v>
      </c>
      <c r="B13" s="1" t="s">
        <v>5327</v>
      </c>
    </row>
    <row r="14" spans="1:60" x14ac:dyDescent="0.35">
      <c r="A14" s="1" t="s">
        <v>9</v>
      </c>
      <c r="B14" s="1" t="s">
        <v>5326</v>
      </c>
    </row>
    <row r="15" spans="1:60" x14ac:dyDescent="0.35">
      <c r="A15" s="1" t="s">
        <v>9</v>
      </c>
      <c r="B15" s="1" t="s">
        <v>5325</v>
      </c>
    </row>
    <row r="16" spans="1:60" x14ac:dyDescent="0.35">
      <c r="A16" s="1" t="s">
        <v>9</v>
      </c>
      <c r="B16" s="1" t="s">
        <v>5324</v>
      </c>
    </row>
    <row r="17" spans="1:60" x14ac:dyDescent="0.35">
      <c r="A17" s="1" t="s">
        <v>9</v>
      </c>
      <c r="B17" s="1" t="s">
        <v>5323</v>
      </c>
    </row>
    <row r="18" spans="1:60" x14ac:dyDescent="0.35">
      <c r="A18" s="1">
        <v>1</v>
      </c>
      <c r="B18" s="1" t="s">
        <v>5322</v>
      </c>
      <c r="C18" s="1">
        <v>411.00000020116568</v>
      </c>
      <c r="D18" s="1">
        <v>0</v>
      </c>
      <c r="E18">
        <f>(R18-S18*(1000-T18)/(1000-U18))*AO18</f>
        <v>-4.2560504074046985</v>
      </c>
      <c r="F18">
        <f>IF(AZ18&lt;&gt;0,1/(1/AZ18-1/N18),0)</f>
        <v>6.8573739513761289</v>
      </c>
      <c r="G18">
        <f>((BC18-AP18/2)*S18-E18)/(BC18+AP18/2)</f>
        <v>389.61324107469449</v>
      </c>
      <c r="H18">
        <f>AP18*1000</f>
        <v>28.987188532804858</v>
      </c>
      <c r="I18">
        <f>(AU18-BA18)</f>
        <v>0.93666285034750985</v>
      </c>
      <c r="J18">
        <f>(P18+AT18*D18)</f>
        <v>29.052093505859375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31.292251586914063</v>
      </c>
      <c r="P18" s="1">
        <v>29.052093505859375</v>
      </c>
      <c r="Q18" s="1">
        <v>31.390857696533203</v>
      </c>
      <c r="R18" s="1">
        <v>400.01629638671875</v>
      </c>
      <c r="S18" s="1">
        <v>393.53936767578125</v>
      </c>
      <c r="T18" s="1">
        <v>9.5732755661010742</v>
      </c>
      <c r="U18" s="1">
        <v>34.909568786621094</v>
      </c>
      <c r="V18" s="1">
        <v>18.516284942626953</v>
      </c>
      <c r="W18" s="1">
        <v>67.520828247070313</v>
      </c>
      <c r="X18" s="1">
        <v>300.33084106445313</v>
      </c>
      <c r="Y18" s="1">
        <v>0.19789151847362518</v>
      </c>
      <c r="Z18" s="1">
        <v>0.15206311643123627</v>
      </c>
      <c r="AA18" s="1">
        <v>88.722068786621094</v>
      </c>
      <c r="AB18" s="1">
        <v>5.8751096725463867</v>
      </c>
      <c r="AC18" s="1">
        <v>2.6591422036290169E-2</v>
      </c>
      <c r="AD18" s="1">
        <v>5.484786257147789E-2</v>
      </c>
      <c r="AE18" s="1">
        <v>4.4331005774438381E-3</v>
      </c>
      <c r="AF18" s="1">
        <v>2.9035130515694618E-2</v>
      </c>
      <c r="AG18" s="1">
        <v>1.3581623323261738E-2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1.1041575039134304</v>
      </c>
      <c r="AP18">
        <f>(U18-T18)/(1000-U18)*AO18</f>
        <v>2.8987188532804856E-2</v>
      </c>
      <c r="AQ18">
        <f>(P18+273.15)</f>
        <v>302.20209350585935</v>
      </c>
      <c r="AR18">
        <f>(O18+273.15)</f>
        <v>304.44225158691404</v>
      </c>
      <c r="AS18">
        <f>(Y18*AK18+Z18*AL18)*AM18</f>
        <v>3.166264224806481E-2</v>
      </c>
      <c r="AT18">
        <f>((AS18+0.00000010773*(AR18^4-AQ18^4))-AP18*44100)/(L18*0.92*2*29.3+0.00000043092*AQ18^3)</f>
        <v>-9.8320444475241544</v>
      </c>
      <c r="AU18">
        <f>0.61365*EXP(17.502*J18/(240.97+J18))</f>
        <v>4.033912013545387</v>
      </c>
      <c r="AV18">
        <f>AU18*1000/AA18</f>
        <v>45.466838958039304</v>
      </c>
      <c r="AW18">
        <f>(AV18-U18)</f>
        <v>10.55727017141821</v>
      </c>
      <c r="AX18">
        <f>IF(D18,P18,(O18+P18)/2)</f>
        <v>30.172172546386719</v>
      </c>
      <c r="AY18">
        <f>0.61365*EXP(17.502*AX18/(240.97+AX18))</f>
        <v>4.3027652841500634</v>
      </c>
      <c r="AZ18">
        <f>IF(AW18&lt;&gt;0,(1000-(AV18+U18)/2)/AW18*AP18,0)</f>
        <v>2.6353635967076254</v>
      </c>
      <c r="BA18">
        <f>U18*AA18/1000</f>
        <v>3.0972491631978771</v>
      </c>
      <c r="BB18">
        <f>(AY18-BA18)</f>
        <v>1.2055161209521863</v>
      </c>
      <c r="BC18">
        <f>1/(1.6/F18+1.37/N18)</f>
        <v>1.807034381045048</v>
      </c>
      <c r="BD18">
        <f>G18*AA18*0.001</f>
        <v>34.567292774807427</v>
      </c>
      <c r="BE18">
        <f>G18/S18</f>
        <v>0.99002354802703929</v>
      </c>
      <c r="BF18">
        <f>(1-AP18*AA18/AU18/F18)*100</f>
        <v>90.702771593165849</v>
      </c>
      <c r="BG18">
        <f>(S18-E18/(N18/1.35))</f>
        <v>394.88170433095178</v>
      </c>
      <c r="BH18">
        <f>E18*BF18/100/BG18</f>
        <v>-9.7759800911994404E-3</v>
      </c>
    </row>
    <row r="19" spans="1:60" x14ac:dyDescent="0.35">
      <c r="A19" s="1" t="s">
        <v>9</v>
      </c>
      <c r="B19" s="1" t="s">
        <v>5321</v>
      </c>
      <c r="K19" s="1">
        <v>2.72</v>
      </c>
    </row>
    <row r="20" spans="1:60" x14ac:dyDescent="0.35">
      <c r="A20" s="1" t="s">
        <v>9</v>
      </c>
      <c r="B20" s="1" t="s">
        <v>5320</v>
      </c>
      <c r="K20" s="1">
        <v>2.72</v>
      </c>
    </row>
    <row r="21" spans="1:60" x14ac:dyDescent="0.35">
      <c r="A21" s="1">
        <v>2</v>
      </c>
      <c r="B21" s="1" t="s">
        <v>5319</v>
      </c>
      <c r="C21" s="1">
        <v>617.00000022351742</v>
      </c>
      <c r="D21" s="1">
        <v>0</v>
      </c>
      <c r="E21">
        <f>(R21-S21*(1000-T21)/(1000-U21))*AO21</f>
        <v>-4.3168500551600122</v>
      </c>
      <c r="F21">
        <f>IF(AZ21&lt;&gt;0,1/(1/AZ21-1/N21),0)</f>
        <v>6.2181543303500648</v>
      </c>
      <c r="G21">
        <f>((BC21-AP21/2)*S21-E21)/(BC21+AP21/2)</f>
        <v>390.12375287967836</v>
      </c>
      <c r="H21">
        <f>AP21*1000</f>
        <v>27.685460475454523</v>
      </c>
      <c r="I21">
        <f>(AU21-BA21)</f>
        <v>0.93045244951483985</v>
      </c>
      <c r="J21">
        <f>(P21+AT21*D21)</f>
        <v>28.826169967651367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31.185731887817383</v>
      </c>
      <c r="P21" s="1">
        <v>28.826169967651367</v>
      </c>
      <c r="Q21" s="1">
        <v>31.329927444458008</v>
      </c>
      <c r="R21" s="1">
        <v>399.86502075195313</v>
      </c>
      <c r="S21" s="1">
        <v>393.8975830078125</v>
      </c>
      <c r="T21" s="1">
        <v>10.176028251647949</v>
      </c>
      <c r="U21" s="1">
        <v>34.389801025390625</v>
      </c>
      <c r="V21" s="1">
        <v>19.80120849609375</v>
      </c>
      <c r="W21" s="1">
        <v>66.918022155761719</v>
      </c>
      <c r="X21" s="1">
        <v>300.30325317382813</v>
      </c>
      <c r="Y21" s="1">
        <v>24.207563400268555</v>
      </c>
      <c r="Z21" s="1">
        <v>0.12691017985343933</v>
      </c>
      <c r="AA21" s="1">
        <v>88.71942138671875</v>
      </c>
      <c r="AB21" s="1">
        <v>5.9443264007568359</v>
      </c>
      <c r="AC21" s="1">
        <v>4.6776700764894485E-2</v>
      </c>
      <c r="AD21" s="1">
        <v>7.0747837424278259E-2</v>
      </c>
      <c r="AE21" s="1">
        <v>6.9341016933321953E-3</v>
      </c>
      <c r="AF21" s="1">
        <v>1.7836963757872581E-2</v>
      </c>
      <c r="AG21" s="1">
        <v>7.5125810690224171E-3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1.1040560778449562</v>
      </c>
      <c r="AP21">
        <f>(U21-T21)/(1000-U21)*AO21</f>
        <v>2.7685460475454522E-2</v>
      </c>
      <c r="AQ21">
        <f>(P21+273.15)</f>
        <v>301.97616996765134</v>
      </c>
      <c r="AR21">
        <f>(O21+273.15)</f>
        <v>304.33573188781736</v>
      </c>
      <c r="AS21">
        <f>(Y21*AK21+Z21*AL21)*AM21</f>
        <v>3.8732100574699757</v>
      </c>
      <c r="AT21">
        <f>((AS21+0.00000010773*(AR21^4-AQ21^4))-AP21*44100)/(L21*0.92*2*29.3+0.00000043092*AQ21^3)</f>
        <v>-9.341857021555942</v>
      </c>
      <c r="AU21">
        <f>0.61365*EXP(17.502*J21/(240.97+J21))</f>
        <v>3.9814956980918832</v>
      </c>
      <c r="AV21">
        <f>AU21*1000/AA21</f>
        <v>44.877385761308751</v>
      </c>
      <c r="AW21">
        <f>(AV21-U21)</f>
        <v>10.487584735918126</v>
      </c>
      <c r="AX21">
        <f>IF(D21,P21,(O21+P21)/2)</f>
        <v>30.005950927734375</v>
      </c>
      <c r="AY21">
        <f>0.61365*EXP(17.502*AX21/(240.97+AX21))</f>
        <v>4.2619062810037276</v>
      </c>
      <c r="AZ21">
        <f>IF(AW21&lt;&gt;0,(1000-(AV21+U21)/2)/AW21*AP21,0)</f>
        <v>2.5352058516393066</v>
      </c>
      <c r="BA21">
        <f>U21*AA21/1000</f>
        <v>3.0510432485770433</v>
      </c>
      <c r="BB21">
        <f>(AY21-BA21)</f>
        <v>1.2108630324266842</v>
      </c>
      <c r="BC21">
        <f>1/(1.6/F21+1.37/N21)</f>
        <v>1.7319660865034128</v>
      </c>
      <c r="BD21">
        <f>G21*AA21*0.001</f>
        <v>34.611553624700321</v>
      </c>
      <c r="BE21">
        <f>G21/S21</f>
        <v>0.99041926051102658</v>
      </c>
      <c r="BF21">
        <f>(1-AP21*AA21/AU21/F21)*100</f>
        <v>90.078834269589336</v>
      </c>
      <c r="BG21">
        <f>(S21-E21/(N21/1.35))</f>
        <v>395.25909556270017</v>
      </c>
      <c r="BH21">
        <f>E21*BF21/100/BG21</f>
        <v>-9.8380233383836644E-3</v>
      </c>
    </row>
    <row r="22" spans="1:60" x14ac:dyDescent="0.35">
      <c r="A22" s="1" t="s">
        <v>9</v>
      </c>
      <c r="B22" s="1" t="s">
        <v>5318</v>
      </c>
      <c r="K22" s="1">
        <v>2.72</v>
      </c>
    </row>
    <row r="23" spans="1:60" x14ac:dyDescent="0.35">
      <c r="A23" s="1" t="s">
        <v>9</v>
      </c>
      <c r="B23" s="1" t="s">
        <v>5317</v>
      </c>
      <c r="K23" s="1">
        <v>2.72</v>
      </c>
    </row>
    <row r="24" spans="1:60" x14ac:dyDescent="0.35">
      <c r="A24" s="1">
        <v>3</v>
      </c>
      <c r="B24" s="1" t="s">
        <v>5316</v>
      </c>
      <c r="C24" s="1">
        <v>823.00000022351742</v>
      </c>
      <c r="D24" s="1">
        <v>0</v>
      </c>
      <c r="E24">
        <f>(R24-S24*(1000-T24)/(1000-U24))*AO24</f>
        <v>-3.5246397653599373</v>
      </c>
      <c r="F24">
        <f>IF(AZ24&lt;&gt;0,1/(1/AZ24-1/N24),0)</f>
        <v>5.7881872911883994</v>
      </c>
      <c r="G24">
        <f>((BC24-AP24/2)*S24-E24)/(BC24+AP24/2)</f>
        <v>389.56329637192636</v>
      </c>
      <c r="H24">
        <f>AP24*1000</f>
        <v>26.628708698227996</v>
      </c>
      <c r="I24">
        <f>(AU24-BA24)</f>
        <v>0.92241493652275075</v>
      </c>
      <c r="J24">
        <f>(P24+AT24*D24)</f>
        <v>28.648458480834961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31.043519973754883</v>
      </c>
      <c r="P24" s="1">
        <v>28.648458480834961</v>
      </c>
      <c r="Q24" s="1">
        <v>31.213447570800781</v>
      </c>
      <c r="R24" s="1">
        <v>399.984130859375</v>
      </c>
      <c r="S24" s="1">
        <v>393.68133544921875</v>
      </c>
      <c r="T24" s="1">
        <v>10.722647666931152</v>
      </c>
      <c r="U24" s="1">
        <v>34.021251678466797</v>
      </c>
      <c r="V24" s="1">
        <v>21.034049987792969</v>
      </c>
      <c r="W24" s="1">
        <v>66.737678527832031</v>
      </c>
      <c r="X24" s="1">
        <v>300.30093383789063</v>
      </c>
      <c r="Y24" s="1">
        <v>51.192218780517578</v>
      </c>
      <c r="Z24" s="1">
        <v>0.16234712302684784</v>
      </c>
      <c r="AA24" s="1">
        <v>88.717147827148438</v>
      </c>
      <c r="AB24" s="1">
        <v>5.9225492477416992</v>
      </c>
      <c r="AC24" s="1">
        <v>5.0043225288391113E-2</v>
      </c>
      <c r="AD24" s="1">
        <v>4.5522980391979218E-2</v>
      </c>
      <c r="AE24" s="1">
        <v>2.149749081581831E-3</v>
      </c>
      <c r="AF24" s="1">
        <v>2.7253592386841774E-2</v>
      </c>
      <c r="AG24" s="1">
        <v>1.28356097266078E-2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1.1040475508745977</v>
      </c>
      <c r="AP24">
        <f>(U24-T24)/(1000-U24)*AO24</f>
        <v>2.6628708698227997E-2</v>
      </c>
      <c r="AQ24">
        <f>(P24+273.15)</f>
        <v>301.79845848083494</v>
      </c>
      <c r="AR24">
        <f>(O24+273.15)</f>
        <v>304.19351997375486</v>
      </c>
      <c r="AS24">
        <f>(Y24*AK24+Z24*AL24)*AM24</f>
        <v>8.1907548218051716</v>
      </c>
      <c r="AT24">
        <f>((AS24+0.00000010773*(AR24^4-AQ24^4))-AP24*44100)/(L24*0.92*2*29.3+0.00000043092*AQ24^3)</f>
        <v>-8.9401681318538628</v>
      </c>
      <c r="AU24">
        <f>0.61365*EXP(17.502*J24/(240.97+J24))</f>
        <v>3.9406833509459114</v>
      </c>
      <c r="AV24">
        <f>AU24*1000/AA24</f>
        <v>44.418508117773577</v>
      </c>
      <c r="AW24">
        <f>(AV24-U24)</f>
        <v>10.39725643930678</v>
      </c>
      <c r="AX24">
        <f>IF(D24,P24,(O24+P24)/2)</f>
        <v>29.845989227294922</v>
      </c>
      <c r="AY24">
        <f>0.61365*EXP(17.502*AX24/(240.97+AX24))</f>
        <v>4.2229057259020655</v>
      </c>
      <c r="AZ24">
        <f>IF(AW24&lt;&gt;0,(1000-(AV24+U24)/2)/AW24*AP24,0)</f>
        <v>2.4606812470759123</v>
      </c>
      <c r="BA24">
        <f>U24*AA24/1000</f>
        <v>3.0182684144231606</v>
      </c>
      <c r="BB24">
        <f>(AY24-BA24)</f>
        <v>1.2046373114789048</v>
      </c>
      <c r="BC24">
        <f>1/(1.6/F24+1.37/N24)</f>
        <v>1.6764670453995529</v>
      </c>
      <c r="BD24">
        <f>G24*AA24*0.001</f>
        <v>34.560944552259436</v>
      </c>
      <c r="BE24">
        <f>G24/S24</f>
        <v>0.98953966391982129</v>
      </c>
      <c r="BF24">
        <f>(1-AP24*AA24/AU24/F24)*100</f>
        <v>89.642771359637436</v>
      </c>
      <c r="BG24">
        <f>(S24-E24/(N24/1.35))</f>
        <v>394.79298890733639</v>
      </c>
      <c r="BH24">
        <f>E24*BF24/100/BG24</f>
        <v>-8.0031430518997144E-3</v>
      </c>
    </row>
    <row r="25" spans="1:60" x14ac:dyDescent="0.35">
      <c r="A25" s="1" t="s">
        <v>9</v>
      </c>
      <c r="B25" s="1" t="s">
        <v>5315</v>
      </c>
      <c r="K25" s="1">
        <v>2.72</v>
      </c>
    </row>
    <row r="26" spans="1:60" x14ac:dyDescent="0.35">
      <c r="A26" s="1" t="s">
        <v>9</v>
      </c>
      <c r="B26" s="1" t="s">
        <v>5314</v>
      </c>
      <c r="K26" s="1">
        <v>2.72</v>
      </c>
    </row>
    <row r="27" spans="1:60" x14ac:dyDescent="0.35">
      <c r="A27" s="1">
        <v>4</v>
      </c>
      <c r="B27" s="1" t="s">
        <v>5313</v>
      </c>
      <c r="C27" s="1">
        <v>1029.0000002235174</v>
      </c>
      <c r="D27" s="1">
        <v>0</v>
      </c>
      <c r="E27">
        <f>(R27-S27*(1000-T27)/(1000-U27))*AO27</f>
        <v>-2.3998752621590178</v>
      </c>
      <c r="F27">
        <f>IF(AZ27&lt;&gt;0,1/(1/AZ27-1/N27),0)</f>
        <v>5.6728210947159114</v>
      </c>
      <c r="G27">
        <f>((BC27-AP27/2)*S27-E27)/(BC27+AP27/2)</f>
        <v>388.23393406317149</v>
      </c>
      <c r="H27">
        <f>AP27*1000</f>
        <v>25.940970044042544</v>
      </c>
      <c r="I27">
        <f>(AU27-BA27)</f>
        <v>0.90652313787421024</v>
      </c>
      <c r="J27">
        <f>(P27+AT27*D27)</f>
        <v>28.550662994384766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30.933815002441406</v>
      </c>
      <c r="P27" s="1">
        <v>28.550662994384766</v>
      </c>
      <c r="Q27" s="1">
        <v>31.107044219970703</v>
      </c>
      <c r="R27" s="1">
        <v>399.94720458984375</v>
      </c>
      <c r="S27" s="1">
        <v>392.8892822265625</v>
      </c>
      <c r="T27" s="1">
        <v>11.249384880065918</v>
      </c>
      <c r="U27" s="1">
        <v>33.948627471923828</v>
      </c>
      <c r="V27" s="1">
        <v>22.206031799316406</v>
      </c>
      <c r="W27" s="1">
        <v>67.013824462890625</v>
      </c>
      <c r="X27" s="1">
        <v>300.29214477539063</v>
      </c>
      <c r="Y27" s="1">
        <v>99.569618225097656</v>
      </c>
      <c r="Z27" s="1">
        <v>8.1175029277801514E-2</v>
      </c>
      <c r="AA27" s="1">
        <v>88.71807861328125</v>
      </c>
      <c r="AB27" s="1">
        <v>5.9355144500732422</v>
      </c>
      <c r="AC27" s="1">
        <v>5.1272131502628326E-2</v>
      </c>
      <c r="AD27" s="1">
        <v>3.5909216850996017E-2</v>
      </c>
      <c r="AE27" s="1">
        <v>2.7212745044380426E-3</v>
      </c>
      <c r="AF27" s="1">
        <v>8.0390863120555878E-2</v>
      </c>
      <c r="AG27" s="1">
        <v>1.2505535036325455E-2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1.1040152381448181</v>
      </c>
      <c r="AP27">
        <f>(U27-T27)/(1000-U27)*AO27</f>
        <v>2.5940970044042545E-2</v>
      </c>
      <c r="AQ27">
        <f>(P27+273.15)</f>
        <v>301.70066299438474</v>
      </c>
      <c r="AR27">
        <f>(O27+273.15)</f>
        <v>304.08381500244138</v>
      </c>
      <c r="AS27">
        <f>(Y27*AK27+Z27*AL27)*AM27</f>
        <v>15.931138559926922</v>
      </c>
      <c r="AT27">
        <f>((AS27+0.00000010773*(AR27^4-AQ27^4))-AP27*44100)/(L27*0.92*2*29.3+0.00000043092*AQ27^3)</f>
        <v>-8.6430752118018574</v>
      </c>
      <c r="AU27">
        <f>0.61365*EXP(17.502*J27/(240.97+J27))</f>
        <v>3.9183801387413477</v>
      </c>
      <c r="AV27">
        <f>AU27*1000/AA27</f>
        <v>44.166647880432791</v>
      </c>
      <c r="AW27">
        <f>(AV27-U27)</f>
        <v>10.218020408508963</v>
      </c>
      <c r="AX27">
        <f>IF(D27,P27,(O27+P27)/2)</f>
        <v>29.742238998413086</v>
      </c>
      <c r="AY27">
        <f>0.61365*EXP(17.502*AX27/(240.97+AX27))</f>
        <v>4.1977768224221519</v>
      </c>
      <c r="AZ27">
        <f>IF(AW27&lt;&gt;0,(1000-(AV27+U27)/2)/AW27*AP27,0)</f>
        <v>2.4395896698674977</v>
      </c>
      <c r="BA27">
        <f>U27*AA27/1000</f>
        <v>3.0118570008671375</v>
      </c>
      <c r="BB27">
        <f>(AY27-BA27)</f>
        <v>1.1859198215550144</v>
      </c>
      <c r="BC27">
        <f>1/(1.6/F27+1.37/N27)</f>
        <v>1.6608149259126983</v>
      </c>
      <c r="BD27">
        <f>G27*AA27*0.001</f>
        <v>34.4433686825599</v>
      </c>
      <c r="BE27">
        <f>G27/S27</f>
        <v>0.98815099221590252</v>
      </c>
      <c r="BF27">
        <f>(1-AP27*AA27/AU27/F27)*100</f>
        <v>89.64636892302174</v>
      </c>
      <c r="BG27">
        <f>(S27-E27/(N27/1.35))</f>
        <v>393.64619068014389</v>
      </c>
      <c r="BH27">
        <f>E27*BF27/100/BG27</f>
        <v>-5.4653165257110871E-3</v>
      </c>
    </row>
    <row r="28" spans="1:60" x14ac:dyDescent="0.35">
      <c r="A28" s="1" t="s">
        <v>9</v>
      </c>
      <c r="B28" s="1" t="s">
        <v>5312</v>
      </c>
      <c r="K28" s="1">
        <v>2.72</v>
      </c>
    </row>
    <row r="29" spans="1:60" x14ac:dyDescent="0.35">
      <c r="A29" s="1" t="s">
        <v>9</v>
      </c>
      <c r="B29" s="1" t="s">
        <v>5311</v>
      </c>
      <c r="K29" s="1">
        <v>2.72</v>
      </c>
    </row>
    <row r="30" spans="1:60" x14ac:dyDescent="0.35">
      <c r="A30" s="1">
        <v>5</v>
      </c>
      <c r="B30" s="1" t="s">
        <v>5310</v>
      </c>
      <c r="C30" s="1">
        <v>1235.0000002235174</v>
      </c>
      <c r="D30" s="1">
        <v>0</v>
      </c>
      <c r="E30">
        <f>(R30-S30*(1000-T30)/(1000-U30))*AO30</f>
        <v>-1.4371599858777762</v>
      </c>
      <c r="F30">
        <f>IF(AZ30&lt;&gt;0,1/(1/AZ30-1/N30),0)</f>
        <v>5.5742912410083374</v>
      </c>
      <c r="G30">
        <f>((BC30-AP30/2)*S30-E30)/(BC30+AP30/2)</f>
        <v>387.15394560452074</v>
      </c>
      <c r="H30">
        <f>AP30*1000</f>
        <v>25.378549617494848</v>
      </c>
      <c r="I30">
        <f>(AU30-BA30)</f>
        <v>0.89362932580516619</v>
      </c>
      <c r="J30">
        <f>(P30+AT30*D30)</f>
        <v>28.512914657592773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30.851057052612305</v>
      </c>
      <c r="P30" s="1">
        <v>28.512914657592773</v>
      </c>
      <c r="Q30" s="1">
        <v>31.022930145263672</v>
      </c>
      <c r="R30" s="1">
        <v>400.00161743164063</v>
      </c>
      <c r="S30" s="1">
        <v>392.28598022460938</v>
      </c>
      <c r="T30" s="1">
        <v>11.792205810546875</v>
      </c>
      <c r="U30" s="1">
        <v>33.997386932373047</v>
      </c>
      <c r="V30" s="1">
        <v>23.387643814086914</v>
      </c>
      <c r="W30" s="1">
        <v>67.427490234375</v>
      </c>
      <c r="X30" s="1">
        <v>300.30300903320313</v>
      </c>
      <c r="Y30" s="1">
        <v>149.8876953125</v>
      </c>
      <c r="Z30" s="1">
        <v>0.12805156409740448</v>
      </c>
      <c r="AA30" s="1">
        <v>88.717742919921875</v>
      </c>
      <c r="AB30" s="1">
        <v>5.9942350387573242</v>
      </c>
      <c r="AC30" s="1">
        <v>5.0976492464542389E-2</v>
      </c>
      <c r="AD30" s="1">
        <v>3.9856132119894028E-2</v>
      </c>
      <c r="AE30" s="1">
        <v>3.093464532867074E-3</v>
      </c>
      <c r="AF30" s="1">
        <v>2.1750550717115402E-2</v>
      </c>
      <c r="AG30" s="1">
        <v>1.4841713942587376E-2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1.1040551802691287</v>
      </c>
      <c r="AP30">
        <f>(U30-T30)/(1000-U30)*AO30</f>
        <v>2.5378549617494847E-2</v>
      </c>
      <c r="AQ30">
        <f>(P30+273.15)</f>
        <v>301.66291465759275</v>
      </c>
      <c r="AR30">
        <f>(O30+273.15)</f>
        <v>304.00105705261228</v>
      </c>
      <c r="AS30">
        <f>(Y30*AK30+Z30*AL30)*AM30</f>
        <v>23.98203071395983</v>
      </c>
      <c r="AT30">
        <f>((AS30+0.00000010773*(AR30^4-AQ30^4))-AP30*44100)/(L30*0.92*2*29.3+0.00000043092*AQ30^3)</f>
        <v>-8.3894832858584589</v>
      </c>
      <c r="AU30">
        <f>0.61365*EXP(17.502*J30/(240.97+J30))</f>
        <v>3.9098007596205497</v>
      </c>
      <c r="AV30">
        <f>AU30*1000/AA30</f>
        <v>44.070110791136806</v>
      </c>
      <c r="AW30">
        <f>(AV30-U30)</f>
        <v>10.072723858763759</v>
      </c>
      <c r="AX30">
        <f>IF(D30,P30,(O30+P30)/2)</f>
        <v>29.681985855102539</v>
      </c>
      <c r="AY30">
        <f>0.61365*EXP(17.502*AX30/(240.97+AX30))</f>
        <v>4.1832430720297165</v>
      </c>
      <c r="AZ30">
        <f>IF(AW30&lt;&gt;0,(1000-(AV30+U30)/2)/AW30*AP30,0)</f>
        <v>2.4211851756495122</v>
      </c>
      <c r="BA30">
        <f>U30*AA30/1000</f>
        <v>3.0161714338153836</v>
      </c>
      <c r="BB30">
        <f>(AY30-BA30)</f>
        <v>1.1670716382143329</v>
      </c>
      <c r="BC30">
        <f>1/(1.6/F30+1.37/N30)</f>
        <v>1.6471766181756347</v>
      </c>
      <c r="BD30">
        <f>G30*AA30*0.001</f>
        <v>34.347424216575291</v>
      </c>
      <c r="BE30">
        <f>G30/S30</f>
        <v>0.98691761908710018</v>
      </c>
      <c r="BF30">
        <f>(1-AP30*AA30/AU30/F30)*100</f>
        <v>89.669222675433943</v>
      </c>
      <c r="BG30">
        <f>(S30-E30/(N30/1.35))</f>
        <v>392.73925317575481</v>
      </c>
      <c r="BH30">
        <f>E30*BF30/100/BG30</f>
        <v>-3.2812869544320191E-3</v>
      </c>
    </row>
    <row r="31" spans="1:60" x14ac:dyDescent="0.35">
      <c r="A31" s="1" t="s">
        <v>9</v>
      </c>
      <c r="B31" s="1" t="s">
        <v>5309</v>
      </c>
      <c r="K31" s="1">
        <v>2.72</v>
      </c>
    </row>
    <row r="32" spans="1:60" x14ac:dyDescent="0.35">
      <c r="A32" s="1" t="s">
        <v>9</v>
      </c>
      <c r="B32" s="1" t="s">
        <v>5308</v>
      </c>
      <c r="K32" s="1">
        <v>2.72</v>
      </c>
    </row>
    <row r="33" spans="1:60" x14ac:dyDescent="0.35">
      <c r="A33" s="1">
        <v>6</v>
      </c>
      <c r="B33" s="1" t="s">
        <v>5307</v>
      </c>
      <c r="C33" s="1">
        <v>1441.0000002235174</v>
      </c>
      <c r="D33" s="1">
        <v>0</v>
      </c>
      <c r="E33">
        <f>(R33-S33*(1000-T33)/(1000-U33))*AO33</f>
        <v>-0.22248948687508316</v>
      </c>
      <c r="F33">
        <f>IF(AZ33&lt;&gt;0,1/(1/AZ33-1/N33),0)</f>
        <v>5.636138895756539</v>
      </c>
      <c r="G33">
        <f>((BC33-AP33/2)*S33-E33)/(BC33+AP33/2)</f>
        <v>385.46509680676553</v>
      </c>
      <c r="H33">
        <f>AP33*1000</f>
        <v>25.033265776911012</v>
      </c>
      <c r="I33">
        <f>(AU33-BA33)</f>
        <v>0.87713660400658533</v>
      </c>
      <c r="J33">
        <f>(P33+AT33*D33)</f>
        <v>28.529788970947266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30.794933319091797</v>
      </c>
      <c r="P33" s="1">
        <v>28.529788970947266</v>
      </c>
      <c r="Q33" s="1">
        <v>30.957839965820313</v>
      </c>
      <c r="R33" s="1">
        <v>399.86978149414063</v>
      </c>
      <c r="S33" s="1">
        <v>391.20187377929688</v>
      </c>
      <c r="T33" s="1">
        <v>12.330613136291504</v>
      </c>
      <c r="U33" s="1">
        <v>34.226829528808594</v>
      </c>
      <c r="V33" s="1">
        <v>24.533723831176758</v>
      </c>
      <c r="W33" s="1">
        <v>68.099739074707031</v>
      </c>
      <c r="X33" s="1">
        <v>300.32568359375</v>
      </c>
      <c r="Y33" s="1">
        <v>300.01181030273438</v>
      </c>
      <c r="Z33" s="1">
        <v>0.11776183545589447</v>
      </c>
      <c r="AA33" s="1">
        <v>88.716873168945313</v>
      </c>
      <c r="AB33" s="1">
        <v>5.9212765693664551</v>
      </c>
      <c r="AC33" s="1">
        <v>5.5241897702217102E-2</v>
      </c>
      <c r="AD33" s="1">
        <v>5.8755990117788315E-2</v>
      </c>
      <c r="AE33" s="1">
        <v>7.737333420664072E-3</v>
      </c>
      <c r="AF33" s="1">
        <v>6.3304513692855835E-2</v>
      </c>
      <c r="AG33" s="1">
        <v>1.4844800345599651E-2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1.1041385426240806</v>
      </c>
      <c r="AP33">
        <f>(U33-T33)/(1000-U33)*AO33</f>
        <v>2.5033265776911014E-2</v>
      </c>
      <c r="AQ33">
        <f>(P33+273.15)</f>
        <v>301.67978897094724</v>
      </c>
      <c r="AR33">
        <f>(O33+273.15)</f>
        <v>303.94493331909177</v>
      </c>
      <c r="AS33">
        <f>(Y33*AK33+Z33*AL33)*AM33</f>
        <v>48.001888575511657</v>
      </c>
      <c r="AT33">
        <f>((AS33+0.00000010773*(AR33^4-AQ33^4))-AP33*44100)/(L33*0.92*2*29.3+0.00000043092*AQ33^3)</f>
        <v>-8.0877468980056388</v>
      </c>
      <c r="AU33">
        <f>0.61365*EXP(17.502*J33/(240.97+J33))</f>
        <v>3.9136338982890098</v>
      </c>
      <c r="AV33">
        <f>AU33*1000/AA33</f>
        <v>44.113749262062008</v>
      </c>
      <c r="AW33">
        <f>(AV33-U33)</f>
        <v>9.8869197332534142</v>
      </c>
      <c r="AX33">
        <f>IF(D33,P33,(O33+P33)/2)</f>
        <v>29.662361145019531</v>
      </c>
      <c r="AY33">
        <f>0.61365*EXP(17.502*AX33/(240.97+AX33))</f>
        <v>4.1785188454563862</v>
      </c>
      <c r="AZ33">
        <f>IF(AW33&lt;&gt;0,(1000-(AV33+U33)/2)/AW33*AP33,0)</f>
        <v>2.4327804979561334</v>
      </c>
      <c r="BA33">
        <f>U33*AA33/1000</f>
        <v>3.0364972942824244</v>
      </c>
      <c r="BB33">
        <f>(AY33-BA33)</f>
        <v>1.1420215511739618</v>
      </c>
      <c r="BC33">
        <f>1/(1.6/F33+1.37/N33)</f>
        <v>1.6557669761298401</v>
      </c>
      <c r="BD33">
        <f>G33*AA33*0.001</f>
        <v>34.197258104461042</v>
      </c>
      <c r="BE33">
        <f>G33/S33</f>
        <v>0.98533550742712483</v>
      </c>
      <c r="BF33">
        <f>(1-AP33*AA33/AU33/F33)*100</f>
        <v>89.931567735987812</v>
      </c>
      <c r="BG33">
        <f>(S33-E33/(N33/1.35))</f>
        <v>391.27204583202985</v>
      </c>
      <c r="BH33">
        <f>E33*BF33/100/BG33</f>
        <v>-5.1137893883789886E-4</v>
      </c>
    </row>
    <row r="34" spans="1:60" x14ac:dyDescent="0.35">
      <c r="A34" s="1" t="s">
        <v>9</v>
      </c>
      <c r="B34" s="1" t="s">
        <v>5306</v>
      </c>
      <c r="K34" s="1">
        <v>2.72</v>
      </c>
    </row>
    <row r="35" spans="1:60" x14ac:dyDescent="0.35">
      <c r="A35" s="1" t="s">
        <v>9</v>
      </c>
      <c r="B35" s="1" t="s">
        <v>5305</v>
      </c>
      <c r="K35" s="1">
        <v>2.72</v>
      </c>
    </row>
    <row r="36" spans="1:60" x14ac:dyDescent="0.35">
      <c r="A36" s="1">
        <v>7</v>
      </c>
      <c r="B36" s="1" t="s">
        <v>5304</v>
      </c>
      <c r="C36" s="1">
        <v>1647.0000002235174</v>
      </c>
      <c r="D36" s="1">
        <v>0</v>
      </c>
      <c r="E36">
        <f>(R36-S36*(1000-T36)/(1000-U36))*AO36</f>
        <v>0.90029674620640776</v>
      </c>
      <c r="F36">
        <f>IF(AZ36&lt;&gt;0,1/(1/AZ36-1/N36),0)</f>
        <v>5.4788554561676541</v>
      </c>
      <c r="G36">
        <f>((BC36-AP36/2)*S36-E36)/(BC36+AP36/2)</f>
        <v>384.0235414144031</v>
      </c>
      <c r="H36">
        <f>AP36*1000</f>
        <v>24.763836190912105</v>
      </c>
      <c r="I36">
        <f>(AU36-BA36)</f>
        <v>0.87813956122118642</v>
      </c>
      <c r="J36">
        <f>(P36+AT36*D36)</f>
        <v>28.649971008300781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30.772712707519531</v>
      </c>
      <c r="P36" s="1">
        <v>28.649971008300781</v>
      </c>
      <c r="Q36" s="1">
        <v>30.920948028564453</v>
      </c>
      <c r="R36" s="1">
        <v>400.01657104492188</v>
      </c>
      <c r="S36" s="1">
        <v>390.44427490234375</v>
      </c>
      <c r="T36" s="1">
        <v>12.871755599975586</v>
      </c>
      <c r="U36" s="1">
        <v>34.525497436523438</v>
      </c>
      <c r="V36" s="1">
        <v>25.642053604125977</v>
      </c>
      <c r="W36" s="1">
        <v>68.778861999511719</v>
      </c>
      <c r="X36" s="1">
        <v>300.32720947265625</v>
      </c>
      <c r="Y36" s="1">
        <v>498.68783569335938</v>
      </c>
      <c r="Z36" s="1">
        <v>6.5170630812644958E-2</v>
      </c>
      <c r="AA36" s="1">
        <v>88.713844299316406</v>
      </c>
      <c r="AB36" s="1">
        <v>5.8547282218933105</v>
      </c>
      <c r="AC36" s="1">
        <v>5.3236700594425201E-2</v>
      </c>
      <c r="AD36" s="1">
        <v>4.9823597073554993E-2</v>
      </c>
      <c r="AE36" s="1">
        <v>5.7481187395751476E-3</v>
      </c>
      <c r="AF36" s="1">
        <v>3.7344347685575485E-2</v>
      </c>
      <c r="AG36" s="1">
        <v>1.2789222411811352E-2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1.1041441524730007</v>
      </c>
      <c r="AP36">
        <f>(U36-T36)/(1000-U36)*AO36</f>
        <v>2.4763836190912106E-2</v>
      </c>
      <c r="AQ36">
        <f>(P36+273.15)</f>
        <v>301.79997100830076</v>
      </c>
      <c r="AR36">
        <f>(O36+273.15)</f>
        <v>303.92271270751951</v>
      </c>
      <c r="AS36">
        <f>(Y36*AK36+Z36*AL36)*AM36</f>
        <v>79.790051927490822</v>
      </c>
      <c r="AT36">
        <f>((AS36+0.00000010773*(AR36^4-AQ36^4))-AP36*44100)/(L36*0.92*2*29.3+0.00000043092*AQ36^3)</f>
        <v>-7.7568977405613788</v>
      </c>
      <c r="AU36">
        <f>0.61365*EXP(17.502*J36/(240.97+J36))</f>
        <v>3.9410291651613742</v>
      </c>
      <c r="AV36">
        <f>AU36*1000/AA36</f>
        <v>44.424060261265694</v>
      </c>
      <c r="AW36">
        <f>(AV36-U36)</f>
        <v>9.8985628247422568</v>
      </c>
      <c r="AX36">
        <f>IF(D36,P36,(O36+P36)/2)</f>
        <v>29.711341857910156</v>
      </c>
      <c r="AY36">
        <f>0.61365*EXP(17.502*AX36/(240.97+AX36))</f>
        <v>4.1903185887673118</v>
      </c>
      <c r="AZ36">
        <f>IF(AW36&lt;&gt;0,(1000-(AV36+U36)/2)/AW36*AP36,0)</f>
        <v>2.4030043204221374</v>
      </c>
      <c r="BA36">
        <f>U36*AA36/1000</f>
        <v>3.0628896039401878</v>
      </c>
      <c r="BB36">
        <f>(AY36-BA36)</f>
        <v>1.1274289848271239</v>
      </c>
      <c r="BC36">
        <f>1/(1.6/F36+1.37/N36)</f>
        <v>1.6337220404972004</v>
      </c>
      <c r="BD36">
        <f>G36*AA36*0.001</f>
        <v>34.068204660309441</v>
      </c>
      <c r="BE36">
        <f>G36/S36</f>
        <v>0.98355531403413055</v>
      </c>
      <c r="BF36">
        <f>(1-AP36*AA36/AU36/F36)*100</f>
        <v>89.825576048807179</v>
      </c>
      <c r="BG36">
        <f>(S36-E36/(N36/1.35))</f>
        <v>390.16032588687602</v>
      </c>
      <c r="BH36">
        <f>E36*BF36/100/BG36</f>
        <v>2.0727292981169202E-3</v>
      </c>
    </row>
    <row r="37" spans="1:60" x14ac:dyDescent="0.35">
      <c r="A37" s="1" t="s">
        <v>9</v>
      </c>
      <c r="B37" s="1" t="s">
        <v>5303</v>
      </c>
      <c r="K37" s="1">
        <v>2.72</v>
      </c>
    </row>
    <row r="38" spans="1:60" x14ac:dyDescent="0.35">
      <c r="A38" s="1" t="s">
        <v>9</v>
      </c>
      <c r="B38" s="1" t="s">
        <v>5302</v>
      </c>
      <c r="K38" s="1">
        <v>2.72</v>
      </c>
    </row>
    <row r="39" spans="1:60" x14ac:dyDescent="0.35">
      <c r="A39" s="1">
        <v>8</v>
      </c>
      <c r="B39" s="1" t="s">
        <v>5301</v>
      </c>
      <c r="C39" s="1">
        <v>1853.0000002235174</v>
      </c>
      <c r="D39" s="1">
        <v>0</v>
      </c>
      <c r="E39">
        <f>(R39-S39*(1000-T39)/(1000-U39))*AO39</f>
        <v>1.4898568232025304</v>
      </c>
      <c r="F39">
        <f>IF(AZ39&lt;&gt;0,1/(1/AZ39-1/N39),0)</f>
        <v>5.2564978924290564</v>
      </c>
      <c r="G39">
        <f>((BC39-AP39/2)*S39-E39)/(BC39+AP39/2)</f>
        <v>383.24526358135449</v>
      </c>
      <c r="H39">
        <f>AP39*1000</f>
        <v>24.56671262314137</v>
      </c>
      <c r="I39">
        <f>(AU39-BA39)</f>
        <v>0.8869198932299307</v>
      </c>
      <c r="J39">
        <f>(P39+AT39*D39)</f>
        <v>28.826808929443359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30.774900436401367</v>
      </c>
      <c r="P39" s="1">
        <v>28.826808929443359</v>
      </c>
      <c r="Q39" s="1">
        <v>30.902883529663086</v>
      </c>
      <c r="R39" s="1">
        <v>400.1368408203125</v>
      </c>
      <c r="S39" s="1">
        <v>390.10751342773438</v>
      </c>
      <c r="T39" s="1">
        <v>13.410924911499023</v>
      </c>
      <c r="U39" s="1">
        <v>34.884899139404297</v>
      </c>
      <c r="V39" s="1">
        <v>26.712371826171875</v>
      </c>
      <c r="W39" s="1">
        <v>69.485015869140625</v>
      </c>
      <c r="X39" s="1">
        <v>300.31887817382813</v>
      </c>
      <c r="Y39" s="1">
        <v>750.13372802734375</v>
      </c>
      <c r="Z39" s="1">
        <v>8.0033596605062485E-3</v>
      </c>
      <c r="AA39" s="1">
        <v>88.71240234375</v>
      </c>
      <c r="AB39" s="1">
        <v>6.0855813026428223</v>
      </c>
      <c r="AC39" s="1">
        <v>5.3903892636299133E-2</v>
      </c>
      <c r="AD39" s="1">
        <v>2.8073837980628014E-2</v>
      </c>
      <c r="AE39" s="1">
        <v>7.7861086465418339E-3</v>
      </c>
      <c r="AF39" s="1">
        <v>4.2101800441741943E-2</v>
      </c>
      <c r="AG39" s="1">
        <v>1.2336994521319866E-2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1.1041135226978973</v>
      </c>
      <c r="AP39">
        <f>(U39-T39)/(1000-U39)*AO39</f>
        <v>2.4566712623141369E-2</v>
      </c>
      <c r="AQ39">
        <f>(P39+273.15)</f>
        <v>301.97680892944334</v>
      </c>
      <c r="AR39">
        <f>(O39+273.15)</f>
        <v>303.92490043640134</v>
      </c>
      <c r="AS39">
        <f>(Y39*AK39+Z39*AL39)*AM39</f>
        <v>120.02139380168774</v>
      </c>
      <c r="AT39">
        <f>((AS39+0.00000010773*(AR39^4-AQ39^4))-AP39*44100)/(L39*0.92*2*29.3+0.00000043092*AQ39^3)</f>
        <v>-7.3874129195328937</v>
      </c>
      <c r="AU39">
        <f>0.61365*EXP(17.502*J39/(240.97+J39))</f>
        <v>3.9816431014059028</v>
      </c>
      <c r="AV39">
        <f>AU39*1000/AA39</f>
        <v>44.882598105927848</v>
      </c>
      <c r="AW39">
        <f>(AV39-U39)</f>
        <v>9.9976989665235507</v>
      </c>
      <c r="AX39">
        <f>IF(D39,P39,(O39+P39)/2)</f>
        <v>29.800854682922363</v>
      </c>
      <c r="AY39">
        <f>0.61365*EXP(17.502*AX39/(240.97+AX39))</f>
        <v>4.21195781325713</v>
      </c>
      <c r="AZ39">
        <f>IF(AW39&lt;&gt;0,(1000-(AV39+U39)/2)/AW39*AP39,0)</f>
        <v>2.3592328706208758</v>
      </c>
      <c r="BA39">
        <f>U39*AA39/1000</f>
        <v>3.0947232081759721</v>
      </c>
      <c r="BB39">
        <f>(AY39-BA39)</f>
        <v>1.1172346050811579</v>
      </c>
      <c r="BC39">
        <f>1/(1.6/F39+1.37/N39)</f>
        <v>1.6014025696754934</v>
      </c>
      <c r="BD39">
        <f>G39*AA39*0.001</f>
        <v>33.998608019165637</v>
      </c>
      <c r="BE39">
        <f>G39/S39</f>
        <v>0.98240933688745502</v>
      </c>
      <c r="BF39">
        <f>(1-AP39*AA39/AU39/F39)*100</f>
        <v>89.587079274259864</v>
      </c>
      <c r="BG39">
        <f>(S39-E39/(N39/1.35))</f>
        <v>389.6376201620763</v>
      </c>
      <c r="BH39">
        <f>E39*BF39/100/BG39</f>
        <v>3.4255398970977741E-3</v>
      </c>
    </row>
    <row r="40" spans="1:60" x14ac:dyDescent="0.35">
      <c r="A40" s="1" t="s">
        <v>9</v>
      </c>
      <c r="B40" s="1" t="s">
        <v>5300</v>
      </c>
      <c r="K40" s="1">
        <v>2.72</v>
      </c>
    </row>
    <row r="41" spans="1:60" x14ac:dyDescent="0.35">
      <c r="A41" s="1" t="s">
        <v>9</v>
      </c>
      <c r="B41" s="1" t="s">
        <v>5299</v>
      </c>
      <c r="K41" s="1">
        <v>2.72</v>
      </c>
    </row>
    <row r="42" spans="1:60" x14ac:dyDescent="0.35">
      <c r="A42" s="1">
        <v>9</v>
      </c>
      <c r="B42" s="1" t="s">
        <v>5298</v>
      </c>
      <c r="C42" s="1">
        <v>2059.5000002123415</v>
      </c>
      <c r="D42" s="1">
        <v>0</v>
      </c>
      <c r="E42">
        <f>(R42-S42*(1000-T42)/(1000-U42))*AO42</f>
        <v>2.150010590826759</v>
      </c>
      <c r="F42">
        <f>IF(AZ42&lt;&gt;0,1/(1/AZ42-1/N42),0)</f>
        <v>4.8706163969660494</v>
      </c>
      <c r="G42">
        <f>((BC42-AP42/2)*S42-E42)/(BC42+AP42/2)</f>
        <v>381.98802114113346</v>
      </c>
      <c r="H42">
        <f>AP42*1000</f>
        <v>24.33206600835458</v>
      </c>
      <c r="I42">
        <f>(AU42-BA42)</f>
        <v>0.90929642363666607</v>
      </c>
      <c r="J42">
        <f>(P42+AT42*D42)</f>
        <v>29.043312072753906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30.798215866088867</v>
      </c>
      <c r="P42" s="1">
        <v>29.043312072753906</v>
      </c>
      <c r="Q42" s="1">
        <v>30.906623840332031</v>
      </c>
      <c r="R42" s="1">
        <v>400.00091552734375</v>
      </c>
      <c r="S42" s="1">
        <v>389.46963500976563</v>
      </c>
      <c r="T42" s="1">
        <v>13.933693885803223</v>
      </c>
      <c r="U42" s="1">
        <v>35.197711944580078</v>
      </c>
      <c r="V42" s="1">
        <v>27.717544555664063</v>
      </c>
      <c r="W42" s="1">
        <v>70.01690673828125</v>
      </c>
      <c r="X42" s="1">
        <v>300.29000854492188</v>
      </c>
      <c r="Y42" s="1">
        <v>1000.1456909179688</v>
      </c>
      <c r="Z42" s="1">
        <v>0.1714971512556076</v>
      </c>
      <c r="AA42" s="1">
        <v>88.715057373046875</v>
      </c>
      <c r="AB42" s="1">
        <v>6.1662073135375977</v>
      </c>
      <c r="AC42" s="1">
        <v>6.8201571702957153E-2</v>
      </c>
      <c r="AD42" s="1">
        <v>9.4647400081157684E-2</v>
      </c>
      <c r="AE42" s="1">
        <v>5.1794014871120453E-3</v>
      </c>
      <c r="AF42" s="1">
        <v>3.8436226546764374E-2</v>
      </c>
      <c r="AG42" s="1">
        <v>1.088582631200552E-2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1.1040073843563303</v>
      </c>
      <c r="AP42">
        <f>(U42-T42)/(1000-U42)*AO42</f>
        <v>2.433206600835458E-2</v>
      </c>
      <c r="AQ42">
        <f>(P42+273.15)</f>
        <v>302.19331207275388</v>
      </c>
      <c r="AR42">
        <f>(O42+273.15)</f>
        <v>303.94821586608884</v>
      </c>
      <c r="AS42">
        <f>(Y42*AK42+Z42*AL42)*AM42</f>
        <v>160.02330697007528</v>
      </c>
      <c r="AT42">
        <f>((AS42+0.00000010773*(AR42^4-AQ42^4))-AP42*44100)/(L42*0.92*2*29.3+0.00000043092*AQ42^3)</f>
        <v>-7.0083164099842552</v>
      </c>
      <c r="AU42">
        <f>0.61365*EXP(17.502*J42/(240.97+J42))</f>
        <v>4.031863458200065</v>
      </c>
      <c r="AV42">
        <f>AU42*1000/AA42</f>
        <v>45.447340931608444</v>
      </c>
      <c r="AW42">
        <f>(AV42-U42)</f>
        <v>10.249628987028366</v>
      </c>
      <c r="AX42">
        <f>IF(D42,P42,(O42+P42)/2)</f>
        <v>29.920763969421387</v>
      </c>
      <c r="AY42">
        <f>0.61365*EXP(17.502*AX42/(240.97+AX42))</f>
        <v>4.2410978015161316</v>
      </c>
      <c r="AZ42">
        <f>IF(AW42&lt;&gt;0,(1000-(AV42+U42)/2)/AW42*AP42,0)</f>
        <v>2.2782225252242316</v>
      </c>
      <c r="BA42">
        <f>U42*AA42/1000</f>
        <v>3.1225670345633989</v>
      </c>
      <c r="BB42">
        <f>(AY42-BA42)</f>
        <v>1.1185307669527327</v>
      </c>
      <c r="BC42">
        <f>1/(1.6/F42+1.37/N42)</f>
        <v>1.5418584946288945</v>
      </c>
      <c r="BD42">
        <f>G42*AA42*0.001</f>
        <v>33.888089211352302</v>
      </c>
      <c r="BE42">
        <f>G42/S42</f>
        <v>0.98079025116182783</v>
      </c>
      <c r="BF42">
        <f>(1-AP42*AA42/AU42/F42)*100</f>
        <v>89.007750402671547</v>
      </c>
      <c r="BG42">
        <f>(S42-E42/(N42/1.35))</f>
        <v>388.79153260288376</v>
      </c>
      <c r="BH42">
        <f>E42*BF42/100/BG42</f>
        <v>4.922113523158275E-3</v>
      </c>
    </row>
    <row r="43" spans="1:60" x14ac:dyDescent="0.35">
      <c r="A43" s="1" t="s">
        <v>9</v>
      </c>
      <c r="B43" s="1" t="s">
        <v>5297</v>
      </c>
      <c r="K43" s="1">
        <v>2.72</v>
      </c>
    </row>
    <row r="44" spans="1:60" x14ac:dyDescent="0.35">
      <c r="A44" s="1" t="s">
        <v>9</v>
      </c>
      <c r="B44" s="1" t="s">
        <v>5296</v>
      </c>
      <c r="K44" s="1">
        <v>2.72</v>
      </c>
    </row>
    <row r="45" spans="1:60" x14ac:dyDescent="0.35">
      <c r="A45" s="1">
        <v>10</v>
      </c>
      <c r="B45" s="1" t="s">
        <v>5295</v>
      </c>
      <c r="C45" s="1">
        <v>2266.5000002123415</v>
      </c>
      <c r="D45" s="1">
        <v>0</v>
      </c>
      <c r="E45">
        <f>(R45-S45*(1000-T45)/(1000-U45))*AO45</f>
        <v>2.5716342837978106</v>
      </c>
      <c r="F45">
        <f>IF(AZ45&lt;&gt;0,1/(1/AZ45-1/N45),0)</f>
        <v>4.3685676350488185</v>
      </c>
      <c r="G45">
        <f>((BC45-AP45/2)*S45-E45)/(BC45+AP45/2)</f>
        <v>380.97211234505272</v>
      </c>
      <c r="H45">
        <f>AP45*1000</f>
        <v>24.061863994337724</v>
      </c>
      <c r="I45">
        <f>(AU45-BA45)</f>
        <v>0.94703995160256449</v>
      </c>
      <c r="J45">
        <f>(P45+AT45*D45)</f>
        <v>29.303680419921875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30.839958190917969</v>
      </c>
      <c r="P45" s="1">
        <v>29.303680419921875</v>
      </c>
      <c r="Q45" s="1">
        <v>30.927959442138672</v>
      </c>
      <c r="R45" s="1">
        <v>399.904052734375</v>
      </c>
      <c r="S45" s="1">
        <v>389.0955810546875</v>
      </c>
      <c r="T45" s="1">
        <v>14.442470550537109</v>
      </c>
      <c r="U45" s="1">
        <v>35.462184906005859</v>
      </c>
      <c r="V45" s="1">
        <v>28.660507202148438</v>
      </c>
      <c r="W45" s="1">
        <v>70.373291015625</v>
      </c>
      <c r="X45" s="1">
        <v>300.32440185546875</v>
      </c>
      <c r="Y45" s="1">
        <v>1250.3572998046875</v>
      </c>
      <c r="Z45" s="1">
        <v>0.13833963871002197</v>
      </c>
      <c r="AA45" s="1">
        <v>88.712799072265625</v>
      </c>
      <c r="AB45" s="1">
        <v>6.1639947891235352</v>
      </c>
      <c r="AC45" s="1">
        <v>6.7418605089187622E-2</v>
      </c>
      <c r="AD45" s="1">
        <v>7.6091162860393524E-2</v>
      </c>
      <c r="AE45" s="1">
        <v>3.6738433409482241E-3</v>
      </c>
      <c r="AF45" s="1">
        <v>5.7627685368061066E-2</v>
      </c>
      <c r="AG45" s="1">
        <v>9.1686481609940529E-3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1.1041338303509878</v>
      </c>
      <c r="AP45">
        <f>(U45-T45)/(1000-U45)*AO45</f>
        <v>2.4061863994337723E-2</v>
      </c>
      <c r="AQ45">
        <f>(P45+273.15)</f>
        <v>302.45368041992185</v>
      </c>
      <c r="AR45">
        <f>(O45+273.15)</f>
        <v>303.98995819091795</v>
      </c>
      <c r="AS45">
        <f>(Y45*AK45+Z45*AL45)*AM45</f>
        <v>200.05716349712384</v>
      </c>
      <c r="AT45">
        <f>((AS45+0.00000010773*(AR45^4-AQ45^4))-AP45*44100)/(L45*0.92*2*29.3+0.00000043092*AQ45^3)</f>
        <v>-6.6189303730068785</v>
      </c>
      <c r="AU45">
        <f>0.61365*EXP(17.502*J45/(240.97+J45))</f>
        <v>4.092989635832593</v>
      </c>
      <c r="AV45">
        <f>AU45*1000/AA45</f>
        <v>46.137532336212679</v>
      </c>
      <c r="AW45">
        <f>(AV45-U45)</f>
        <v>10.67534743020682</v>
      </c>
      <c r="AX45">
        <f>IF(D45,P45,(O45+P45)/2)</f>
        <v>30.071819305419922</v>
      </c>
      <c r="AY45">
        <f>0.61365*EXP(17.502*AX45/(240.97+AX45))</f>
        <v>4.2780567839152761</v>
      </c>
      <c r="AZ45">
        <f>IF(AW45&lt;&gt;0,(1000-(AV45+U45)/2)/AW45*AP45,0)</f>
        <v>2.1620039531360939</v>
      </c>
      <c r="BA45">
        <f>U45*AA45/1000</f>
        <v>3.1459496842300285</v>
      </c>
      <c r="BB45">
        <f>(AY45-BA45)</f>
        <v>1.1321070996852476</v>
      </c>
      <c r="BC45">
        <f>1/(1.6/F45+1.37/N45)</f>
        <v>1.457045845731928</v>
      </c>
      <c r="BD45">
        <f>G45*AA45*0.001</f>
        <v>33.797102454603269</v>
      </c>
      <c r="BE45">
        <f>G45/S45</f>
        <v>0.97912217690158498</v>
      </c>
      <c r="BF45">
        <f>(1-AP45*AA45/AU45/F45)*100</f>
        <v>88.061882717697372</v>
      </c>
      <c r="BG45">
        <f>(S45-E45/(N45/1.35))</f>
        <v>388.28450067912871</v>
      </c>
      <c r="BH45">
        <f>E45*BF45/100/BG45</f>
        <v>5.8323975408886416E-3</v>
      </c>
    </row>
    <row r="46" spans="1:60" x14ac:dyDescent="0.35">
      <c r="A46" s="1" t="s">
        <v>9</v>
      </c>
      <c r="B46" s="1" t="s">
        <v>5294</v>
      </c>
      <c r="K46" s="1">
        <v>2.72</v>
      </c>
    </row>
    <row r="47" spans="1:60" x14ac:dyDescent="0.35">
      <c r="A47" s="1" t="s">
        <v>9</v>
      </c>
      <c r="B47" s="1" t="s">
        <v>5293</v>
      </c>
      <c r="K47" s="1">
        <v>2.72</v>
      </c>
    </row>
    <row r="48" spans="1:60" x14ac:dyDescent="0.35">
      <c r="A48" s="1">
        <v>11</v>
      </c>
      <c r="B48" s="1" t="s">
        <v>5292</v>
      </c>
      <c r="C48" s="1">
        <v>2472.5000002123415</v>
      </c>
      <c r="D48" s="1">
        <v>0</v>
      </c>
      <c r="E48">
        <f>(R48-S48*(1000-T48)/(1000-U48))*AO48</f>
        <v>2.6804432303526347</v>
      </c>
      <c r="F48">
        <f>IF(AZ48&lt;&gt;0,1/(1/AZ48-1/N48),0)</f>
        <v>4.0112684132628731</v>
      </c>
      <c r="G48">
        <f>((BC48-AP48/2)*S48-E48)/(BC48+AP48/2)</f>
        <v>380.39126477893444</v>
      </c>
      <c r="H48">
        <f>AP48*1000</f>
        <v>24.067896909836662</v>
      </c>
      <c r="I48">
        <f>(AU48-BA48)</f>
        <v>0.98827605692839793</v>
      </c>
      <c r="J48">
        <f>(P48+AT48*D48)</f>
        <v>29.65312385559082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30.914993286132813</v>
      </c>
      <c r="P48" s="1">
        <v>29.65312385559082</v>
      </c>
      <c r="Q48" s="1">
        <v>30.976486206054688</v>
      </c>
      <c r="R48" s="1">
        <v>399.881591796875</v>
      </c>
      <c r="S48" s="1">
        <v>388.97470092773438</v>
      </c>
      <c r="T48" s="1">
        <v>14.922153472900391</v>
      </c>
      <c r="U48" s="1">
        <v>35.937511444091797</v>
      </c>
      <c r="V48" s="1">
        <v>29.484992980957031</v>
      </c>
      <c r="W48" s="1">
        <v>71.009674072265625</v>
      </c>
      <c r="X48" s="1">
        <v>300.31390380859375</v>
      </c>
      <c r="Y48" s="1">
        <v>1600.0482177734375</v>
      </c>
      <c r="Z48" s="1">
        <v>0.10861353576183319</v>
      </c>
      <c r="AA48" s="1">
        <v>88.710113525390625</v>
      </c>
      <c r="AB48" s="1">
        <v>6.2238750457763672</v>
      </c>
      <c r="AC48" s="1">
        <v>6.8760424852371216E-2</v>
      </c>
      <c r="AD48" s="1">
        <v>4.4618938118219376E-2</v>
      </c>
      <c r="AE48" s="1">
        <v>7.8534083440899849E-3</v>
      </c>
      <c r="AF48" s="1">
        <v>2.11781095713377E-2</v>
      </c>
      <c r="AG48" s="1">
        <v>1.0638238862156868E-2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1.104095234590418</v>
      </c>
      <c r="AP48">
        <f>(U48-T48)/(1000-U48)*AO48</f>
        <v>2.4067896909836663E-2</v>
      </c>
      <c r="AQ48">
        <f>(P48+273.15)</f>
        <v>302.8031238555908</v>
      </c>
      <c r="AR48">
        <f>(O48+273.15)</f>
        <v>304.06499328613279</v>
      </c>
      <c r="AS48">
        <f>(Y48*AK48+Z48*AL48)*AM48</f>
        <v>256.00770912153166</v>
      </c>
      <c r="AT48">
        <f>((AS48+0.00000010773*(AR48^4-AQ48^4))-AP48*44100)/(L48*0.92*2*29.3+0.00000043092*AQ48^3)</f>
        <v>-6.2051455286805925</v>
      </c>
      <c r="AU48">
        <f>0.61365*EXP(17.502*J48/(240.97+J48))</f>
        <v>4.176296776953806</v>
      </c>
      <c r="AV48">
        <f>AU48*1000/AA48</f>
        <v>47.078023136093336</v>
      </c>
      <c r="AW48">
        <f>(AV48-U48)</f>
        <v>11.140511692001539</v>
      </c>
      <c r="AX48">
        <f>IF(D48,P48,(O48+P48)/2)</f>
        <v>30.284058570861816</v>
      </c>
      <c r="AY48">
        <f>0.61365*EXP(17.502*AX48/(240.97+AX48))</f>
        <v>4.3304598629967535</v>
      </c>
      <c r="AZ48">
        <f>IF(AW48&lt;&gt;0,(1000-(AV48+U48)/2)/AW48*AP48,0)</f>
        <v>2.070721065918705</v>
      </c>
      <c r="BA48">
        <f>U48*AA48/1000</f>
        <v>3.188020720025408</v>
      </c>
      <c r="BB48">
        <f>(AY48-BA48)</f>
        <v>1.1424391429713454</v>
      </c>
      <c r="BC48">
        <f>1/(1.6/F48+1.37/N48)</f>
        <v>1.3909293897764237</v>
      </c>
      <c r="BD48">
        <f>G48*AA48*0.001</f>
        <v>33.7445522826062</v>
      </c>
      <c r="BE48">
        <f>G48/S48</f>
        <v>0.97793317630085508</v>
      </c>
      <c r="BF48">
        <f>(1-AP48*AA48/AU48/F48)*100</f>
        <v>87.255048095242643</v>
      </c>
      <c r="BG48">
        <f>(S48-E48/(N48/1.35))</f>
        <v>388.12930276375914</v>
      </c>
      <c r="BH48">
        <f>E48*BF48/100/BG48</f>
        <v>6.0258836762794666E-3</v>
      </c>
    </row>
    <row r="49" spans="1:60" x14ac:dyDescent="0.35">
      <c r="A49" s="1" t="s">
        <v>9</v>
      </c>
      <c r="B49" s="1" t="s">
        <v>5291</v>
      </c>
      <c r="K49" s="1">
        <v>2.72</v>
      </c>
    </row>
    <row r="50" spans="1:60" x14ac:dyDescent="0.35">
      <c r="A50" s="1" t="s">
        <v>9</v>
      </c>
      <c r="B50" s="1" t="s">
        <v>5286</v>
      </c>
      <c r="K50" s="1">
        <v>2.72</v>
      </c>
    </row>
    <row r="51" spans="1:60" x14ac:dyDescent="0.35">
      <c r="A51" s="1">
        <v>12</v>
      </c>
      <c r="B51" s="1" t="s">
        <v>5290</v>
      </c>
      <c r="C51" s="1">
        <v>2679.0000002235174</v>
      </c>
      <c r="D51" s="1">
        <v>0</v>
      </c>
      <c r="E51">
        <f>(R51-S51*(1000-T51)/(1000-U51))*AO51</f>
        <v>2.3505279443748299</v>
      </c>
      <c r="F51">
        <f>IF(AZ51&lt;&gt;0,1/(1/AZ51-1/N51),0)</f>
        <v>3.5145102902648939</v>
      </c>
      <c r="G51">
        <f>((BC51-AP51/2)*S51-E51)/(BC51+AP51/2)</f>
        <v>380.53485305100219</v>
      </c>
      <c r="H51">
        <f>AP51*1000</f>
        <v>23.777904291564173</v>
      </c>
      <c r="I51">
        <f>(AU51-BA51)</f>
        <v>1.0469986192971286</v>
      </c>
      <c r="J51">
        <f>(P51+AT51*D51)</f>
        <v>29.966060638427734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31.020729064941406</v>
      </c>
      <c r="P51" s="1">
        <v>29.966060638427734</v>
      </c>
      <c r="Q51" s="1">
        <v>31.052539825439453</v>
      </c>
      <c r="R51" s="1">
        <v>399.97036743164063</v>
      </c>
      <c r="S51" s="1">
        <v>389.45486450195313</v>
      </c>
      <c r="T51" s="1">
        <v>15.375436782836914</v>
      </c>
      <c r="U51" s="1">
        <v>36.131908416748047</v>
      </c>
      <c r="V51" s="1">
        <v>30.196928024291992</v>
      </c>
      <c r="W51" s="1">
        <v>70.962059020996094</v>
      </c>
      <c r="X51" s="1">
        <v>300.33541870117188</v>
      </c>
      <c r="Y51" s="1">
        <v>2000.69921875</v>
      </c>
      <c r="Z51" s="1">
        <v>9.2606812715530396E-2</v>
      </c>
      <c r="AA51" s="1">
        <v>88.706985473632813</v>
      </c>
      <c r="AB51" s="1">
        <v>6.3503384590148926</v>
      </c>
      <c r="AC51" s="1">
        <v>8.1917509436607361E-2</v>
      </c>
      <c r="AD51" s="1">
        <v>3.6694969981908798E-2</v>
      </c>
      <c r="AE51" s="1">
        <v>1.4386100694537163E-2</v>
      </c>
      <c r="AF51" s="1">
        <v>3.930271789431572E-2</v>
      </c>
      <c r="AG51" s="1">
        <v>4.2333370074629784E-3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1.1041743334601906</v>
      </c>
      <c r="AP51">
        <f>(U51-T51)/(1000-U51)*AO51</f>
        <v>2.3777904291564175E-2</v>
      </c>
      <c r="AQ51">
        <f>(P51+273.15)</f>
        <v>303.11606063842771</v>
      </c>
      <c r="AR51">
        <f>(O51+273.15)</f>
        <v>304.17072906494138</v>
      </c>
      <c r="AS51">
        <f>(Y51*AK51+Z51*AL51)*AM51</f>
        <v>320.11186784494203</v>
      </c>
      <c r="AT51">
        <f>((AS51+0.00000010773*(AR51^4-AQ51^4))-AP51*44100)/(L51*0.92*2*29.3+0.00000043092*AQ51^3)</f>
        <v>-5.6190745957192583</v>
      </c>
      <c r="AU51">
        <f>0.61365*EXP(17.502*J51/(240.97+J51))</f>
        <v>4.2521512943562287</v>
      </c>
      <c r="AV51">
        <f>AU51*1000/AA51</f>
        <v>47.934796472371772</v>
      </c>
      <c r="AW51">
        <f>(AV51-U51)</f>
        <v>11.802888055623725</v>
      </c>
      <c r="AX51">
        <f>IF(D51,P51,(O51+P51)/2)</f>
        <v>30.49339485168457</v>
      </c>
      <c r="AY51">
        <f>0.61365*EXP(17.502*AX51/(240.97+AX51))</f>
        <v>4.3826932015865756</v>
      </c>
      <c r="AZ51">
        <f>IF(AW51&lt;&gt;0,(1000-(AV51+U51)/2)/AW51*AP51,0)</f>
        <v>1.9299038635913008</v>
      </c>
      <c r="BA51">
        <f>U51*AA51/1000</f>
        <v>3.2051526750591002</v>
      </c>
      <c r="BB51">
        <f>(AY51-BA51)</f>
        <v>1.1775405265274754</v>
      </c>
      <c r="BC51">
        <f>1/(1.6/F51+1.37/N51)</f>
        <v>1.2897852107442827</v>
      </c>
      <c r="BD51">
        <f>G51*AA51*0.001</f>
        <v>33.756099681806248</v>
      </c>
      <c r="BE51">
        <f>G51/S51</f>
        <v>0.97709616116271103</v>
      </c>
      <c r="BF51">
        <f>(1-AP51*AA51/AU51/F51)*100</f>
        <v>85.885747984267937</v>
      </c>
      <c r="BG51">
        <f>(S51-E51/(N51/1.35))</f>
        <v>388.71351994145459</v>
      </c>
      <c r="BH51">
        <f>E51*BF51/100/BG51</f>
        <v>5.1934610015870134E-3</v>
      </c>
    </row>
    <row r="52" spans="1:60" x14ac:dyDescent="0.35">
      <c r="A52" s="1" t="s">
        <v>9</v>
      </c>
      <c r="B52" s="1" t="s">
        <v>5289</v>
      </c>
      <c r="K52" s="1">
        <v>1.6102399999999999</v>
      </c>
    </row>
    <row r="53" spans="1:60" x14ac:dyDescent="0.35">
      <c r="A53" s="1" t="s">
        <v>9</v>
      </c>
      <c r="B53" s="1" t="s">
        <v>5288</v>
      </c>
      <c r="K53" s="1">
        <v>1.6102399999999999</v>
      </c>
    </row>
    <row r="54" spans="1:60" x14ac:dyDescent="0.35">
      <c r="A54" s="1" t="s">
        <v>9</v>
      </c>
      <c r="B54" s="1" t="s">
        <v>5287</v>
      </c>
    </row>
    <row r="55" spans="1:60" x14ac:dyDescent="0.35">
      <c r="A55" s="1" t="s">
        <v>9</v>
      </c>
      <c r="B55" s="1" t="s">
        <v>5286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C29EA-A6D5-47D0-B212-F585DDE54EB4}">
  <dimension ref="A1:BD55"/>
  <sheetViews>
    <sheetView topLeftCell="A7" zoomScale="5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5681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5680</v>
      </c>
    </row>
    <row r="12" spans="1:56" x14ac:dyDescent="0.35">
      <c r="A12" s="1" t="s">
        <v>9</v>
      </c>
      <c r="B12" s="1" t="s">
        <v>5679</v>
      </c>
    </row>
    <row r="13" spans="1:56" x14ac:dyDescent="0.35">
      <c r="A13" s="1" t="s">
        <v>9</v>
      </c>
      <c r="B13" s="1" t="s">
        <v>5678</v>
      </c>
    </row>
    <row r="14" spans="1:56" x14ac:dyDescent="0.35">
      <c r="A14" s="1" t="s">
        <v>9</v>
      </c>
      <c r="B14" s="1" t="s">
        <v>5677</v>
      </c>
    </row>
    <row r="15" spans="1:56" x14ac:dyDescent="0.35">
      <c r="A15" s="1" t="s">
        <v>9</v>
      </c>
      <c r="B15" s="1" t="s">
        <v>5676</v>
      </c>
    </row>
    <row r="16" spans="1:56" x14ac:dyDescent="0.35">
      <c r="A16" s="1" t="s">
        <v>9</v>
      </c>
      <c r="B16" s="1" t="s">
        <v>5675</v>
      </c>
    </row>
    <row r="17" spans="1:56" x14ac:dyDescent="0.35">
      <c r="A17" s="1" t="s">
        <v>9</v>
      </c>
      <c r="B17" s="1" t="s">
        <v>5674</v>
      </c>
    </row>
    <row r="18" spans="1:56" x14ac:dyDescent="0.35">
      <c r="A18" s="1">
        <v>1</v>
      </c>
      <c r="B18" s="1" t="s">
        <v>5673</v>
      </c>
      <c r="C18" s="1">
        <v>480.50000168755651</v>
      </c>
      <c r="D18" s="1">
        <v>0</v>
      </c>
      <c r="E18">
        <f>(R18-S18*(1000-T18)/(1000-U18))*AK18</f>
        <v>-6.8684412894664932</v>
      </c>
      <c r="F18">
        <f>IF(AV18&lt;&gt;0,1/(1/AV18-1/N18),0)</f>
        <v>3.4260071667445806</v>
      </c>
      <c r="G18">
        <f>((AY18-AL18/2)*S18-E18)/(AY18+AL18/2)</f>
        <v>398.3811752010422</v>
      </c>
      <c r="H18">
        <f>AL18*1000</f>
        <v>19.664251981420591</v>
      </c>
      <c r="I18">
        <f>(AQ18-AW18)</f>
        <v>0.87408634607411972</v>
      </c>
      <c r="J18">
        <f>(P18+AP18*D18)</f>
        <v>30.40632438659668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31.175500869750977</v>
      </c>
      <c r="P18" s="1">
        <v>30.40632438659668</v>
      </c>
      <c r="Q18" s="1">
        <v>31.328516006469727</v>
      </c>
      <c r="R18" s="1">
        <v>400.03570556640625</v>
      </c>
      <c r="S18" s="1">
        <v>399.14697265625</v>
      </c>
      <c r="T18" s="1">
        <v>22.273012161254883</v>
      </c>
      <c r="U18" s="1">
        <v>39.394931793212891</v>
      </c>
      <c r="V18" s="1">
        <v>43.262859344482422</v>
      </c>
      <c r="W18" s="1">
        <v>76.520294189453125</v>
      </c>
      <c r="X18" s="1">
        <v>300.0811767578125</v>
      </c>
      <c r="Y18" s="1">
        <v>-0.10629259794950485</v>
      </c>
      <c r="Z18" s="1">
        <v>0.13981592655181885</v>
      </c>
      <c r="AA18" s="1">
        <v>88.509223937988281</v>
      </c>
      <c r="AB18" s="1">
        <v>63.877647399902344</v>
      </c>
      <c r="AC18" s="1">
        <v>-0.72354698181152344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1.1032396204331338</v>
      </c>
      <c r="AL18">
        <f>(U18-T18)/(1000-U18)*AK18</f>
        <v>1.9664251981420591E-2</v>
      </c>
      <c r="AM18">
        <f>(P18+273.15)</f>
        <v>303.55632438659666</v>
      </c>
      <c r="AN18">
        <f>(O18+273.15)</f>
        <v>304.32550086975095</v>
      </c>
      <c r="AO18">
        <f>(Y18*AG18+Z18*AH18)*AI18</f>
        <v>-1.7006815291788824E-2</v>
      </c>
      <c r="AP18">
        <f>((AO18+0.00000010773*(AN18^4-AM18^4))-AL18*44100)/(L18*51.4+0.00000043092*AM18^3)</f>
        <v>-7.0286301673167433</v>
      </c>
      <c r="AQ18">
        <f>0.61365*EXP(17.502*J18/(240.97+J18))</f>
        <v>4.3609011861813736</v>
      </c>
      <c r="AR18">
        <f>AQ18*1000/AA18</f>
        <v>49.270584377021848</v>
      </c>
      <c r="AS18">
        <f>(AR18-U18)</f>
        <v>9.8756525838089573</v>
      </c>
      <c r="AT18">
        <f>IF(D18,P18,(O18+P18)/2)</f>
        <v>30.790912628173828</v>
      </c>
      <c r="AU18">
        <f>0.61365*EXP(17.502*AT18/(240.97+AT18))</f>
        <v>4.4578736577198637</v>
      </c>
      <c r="AV18">
        <f>IF(AS18&lt;&gt;0,(1000-(AR18+U18)/2)/AS18*AL18,0)</f>
        <v>1.9029103439922124</v>
      </c>
      <c r="AW18">
        <f>U18*AA18/1000</f>
        <v>3.4868148401072538</v>
      </c>
      <c r="AX18">
        <f>(AU18-AW18)</f>
        <v>0.97105881761260981</v>
      </c>
      <c r="AY18">
        <f>1/(1.6/F18+1.37/N18)</f>
        <v>1.2705134168149748</v>
      </c>
      <c r="AZ18">
        <f>G18*AA18*0.001</f>
        <v>35.260408648547987</v>
      </c>
      <c r="BA18">
        <f>G18/S18</f>
        <v>0.99808141484799051</v>
      </c>
      <c r="BB18">
        <f>(1-AL18*AA18/AQ18/F18)*100</f>
        <v>88.350656527634229</v>
      </c>
      <c r="BC18">
        <f>(S18-E18/(N18/1.35))</f>
        <v>401.31324411081198</v>
      </c>
      <c r="BD18">
        <f>E18*BB18/100/BC18</f>
        <v>-1.5121138067357551E-2</v>
      </c>
    </row>
    <row r="19" spans="1:56" x14ac:dyDescent="0.35">
      <c r="A19" s="1" t="s">
        <v>9</v>
      </c>
      <c r="B19" s="1" t="s">
        <v>5672</v>
      </c>
      <c r="K19" s="1">
        <v>2.72</v>
      </c>
    </row>
    <row r="20" spans="1:56" x14ac:dyDescent="0.35">
      <c r="A20" s="1" t="s">
        <v>9</v>
      </c>
      <c r="B20" s="1" t="s">
        <v>5671</v>
      </c>
      <c r="K20" s="1">
        <v>2.72</v>
      </c>
    </row>
    <row r="21" spans="1:56" x14ac:dyDescent="0.35">
      <c r="A21" s="1">
        <v>2</v>
      </c>
      <c r="B21" s="1" t="s">
        <v>5670</v>
      </c>
      <c r="C21" s="1">
        <v>684.50000168755651</v>
      </c>
      <c r="D21" s="1">
        <v>0</v>
      </c>
      <c r="E21">
        <f>(R21-S21*(1000-T21)/(1000-U21))*AK21</f>
        <v>-5.7746951582373471</v>
      </c>
      <c r="F21">
        <f>IF(AV21&lt;&gt;0,1/(1/AV21-1/N21),0)</f>
        <v>2.8939615148106994</v>
      </c>
      <c r="G21">
        <f>((AY21-AL21/2)*S21-E21)/(AY21+AL21/2)</f>
        <v>397.02476519208255</v>
      </c>
      <c r="H21">
        <f>AL21*1000</f>
        <v>18.572463994076102</v>
      </c>
      <c r="I21">
        <f>(AQ21-AW21)</f>
        <v>0.91033382980295752</v>
      </c>
      <c r="J21">
        <f>(P21+AP21*D21)</f>
        <v>30.30158805847168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31.124660491943359</v>
      </c>
      <c r="P21" s="1">
        <v>30.30158805847168</v>
      </c>
      <c r="Q21" s="1">
        <v>31.319850921630859</v>
      </c>
      <c r="R21" s="1">
        <v>399.90475463867188</v>
      </c>
      <c r="S21" s="1">
        <v>398.43203735351563</v>
      </c>
      <c r="T21" s="1">
        <v>22.511520385742188</v>
      </c>
      <c r="U21" s="1">
        <v>38.690586090087891</v>
      </c>
      <c r="V21" s="1">
        <v>43.853000640869141</v>
      </c>
      <c r="W21" s="1">
        <v>75.370223999023438</v>
      </c>
      <c r="X21" s="1">
        <v>300.15679931640625</v>
      </c>
      <c r="Y21" s="1">
        <v>25.396215438842773</v>
      </c>
      <c r="Z21" s="1">
        <v>0.10124463587999344</v>
      </c>
      <c r="AA21" s="1">
        <v>88.509361267089844</v>
      </c>
      <c r="AB21" s="1">
        <v>63.736728668212891</v>
      </c>
      <c r="AC21" s="1">
        <v>-0.63463973999023438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1.103517644545611</v>
      </c>
      <c r="AL21">
        <f>(U21-T21)/(1000-U21)*AK21</f>
        <v>1.8572463994076104E-2</v>
      </c>
      <c r="AM21">
        <f>(P21+273.15)</f>
        <v>303.45158805847166</v>
      </c>
      <c r="AN21">
        <f>(O21+273.15)</f>
        <v>304.27466049194334</v>
      </c>
      <c r="AO21">
        <f>(Y21*AG21+Z21*AH21)*AI21</f>
        <v>4.0633943793908998</v>
      </c>
      <c r="AP21">
        <f>((AO21+0.00000010773*(AN21^4-AM21^4))-AL21*44100)/(L21*51.4+0.00000043092*AM21^3)</f>
        <v>-6.5961288725159051</v>
      </c>
      <c r="AQ21">
        <f>0.61365*EXP(17.502*J21/(240.97+J21))</f>
        <v>4.3348128916859876</v>
      </c>
      <c r="AR21">
        <f>AQ21*1000/AA21</f>
        <v>48.97575611923196</v>
      </c>
      <c r="AS21">
        <f>(AR21-U21)</f>
        <v>10.285170029144069</v>
      </c>
      <c r="AT21">
        <f>IF(D21,P21,(O21+P21)/2)</f>
        <v>30.71312427520752</v>
      </c>
      <c r="AU21">
        <f>0.61365*EXP(17.502*AT21/(240.97+AT21))</f>
        <v>4.4381094768872016</v>
      </c>
      <c r="AV21">
        <f>IF(AS21&lt;&gt;0,(1000-(AR21+U21)/2)/AS21*AL21,0)</f>
        <v>1.7265999445481681</v>
      </c>
      <c r="AW21">
        <f>U21*AA21/1000</f>
        <v>3.4244790618830301</v>
      </c>
      <c r="AX21">
        <f>(AU21-AW21)</f>
        <v>1.0136304150041715</v>
      </c>
      <c r="AY21">
        <f>1/(1.6/F21+1.37/N21)</f>
        <v>1.145550447172609</v>
      </c>
      <c r="AZ21">
        <f>G21*AA21*0.001</f>
        <v>35.140408374367553</v>
      </c>
      <c r="BA21">
        <f>G21/S21</f>
        <v>0.99646797438584378</v>
      </c>
      <c r="BB21">
        <f>(1-AL21*AA21/AQ21/F21)*100</f>
        <v>86.896249238261944</v>
      </c>
      <c r="BC21">
        <f>(S21-E21/(N21/1.35))</f>
        <v>400.25334684032327</v>
      </c>
      <c r="BD21">
        <f>E21*BB21/100/BC21</f>
        <v>-1.2537043192929613E-2</v>
      </c>
    </row>
    <row r="22" spans="1:56" x14ac:dyDescent="0.35">
      <c r="A22" s="1" t="s">
        <v>9</v>
      </c>
      <c r="B22" s="1" t="s">
        <v>5669</v>
      </c>
      <c r="K22" s="1">
        <v>2.72</v>
      </c>
    </row>
    <row r="23" spans="1:56" x14ac:dyDescent="0.35">
      <c r="A23" s="1" t="s">
        <v>9</v>
      </c>
      <c r="B23" s="1" t="s">
        <v>5668</v>
      </c>
      <c r="K23" s="1">
        <v>2.72</v>
      </c>
    </row>
    <row r="24" spans="1:56" x14ac:dyDescent="0.35">
      <c r="A24" s="1">
        <v>3</v>
      </c>
      <c r="B24" s="1" t="s">
        <v>5667</v>
      </c>
      <c r="C24" s="1">
        <v>889.50000168755651</v>
      </c>
      <c r="D24" s="1">
        <v>0</v>
      </c>
      <c r="E24">
        <f>(R24-S24*(1000-T24)/(1000-U24))*AK24</f>
        <v>-4.5192289459548975</v>
      </c>
      <c r="F24">
        <f>IF(AV24&lt;&gt;0,1/(1/AV24-1/N24),0)</f>
        <v>2.677484982239982</v>
      </c>
      <c r="G24">
        <f>((AY24-AL24/2)*S24-E24)/(AY24+AL24/2)</f>
        <v>395.36920852156788</v>
      </c>
      <c r="H24">
        <f>AL24*1000</f>
        <v>17.766588941870484</v>
      </c>
      <c r="I24">
        <f>(AQ24-AW24)</f>
        <v>0.91316426869116629</v>
      </c>
      <c r="J24">
        <f>(P24+AP24*D24)</f>
        <v>30.144161224365234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31.037446975708008</v>
      </c>
      <c r="P24" s="1">
        <v>30.144161224365234</v>
      </c>
      <c r="Q24" s="1">
        <v>31.2576904296875</v>
      </c>
      <c r="R24" s="1">
        <v>399.99441528320313</v>
      </c>
      <c r="S24" s="1">
        <v>397.68692016601563</v>
      </c>
      <c r="T24" s="1">
        <v>22.738048553466797</v>
      </c>
      <c r="U24" s="1">
        <v>38.222927093505859</v>
      </c>
      <c r="V24" s="1">
        <v>44.509761810302734</v>
      </c>
      <c r="W24" s="1">
        <v>74.821441650390625</v>
      </c>
      <c r="X24" s="1">
        <v>300.15084838867188</v>
      </c>
      <c r="Y24" s="1">
        <v>48.912708282470703</v>
      </c>
      <c r="Z24" s="1">
        <v>9.401296079158783E-2</v>
      </c>
      <c r="AA24" s="1">
        <v>88.4990234375</v>
      </c>
      <c r="AB24" s="1">
        <v>63.584712982177734</v>
      </c>
      <c r="AC24" s="1">
        <v>-0.60797959566116333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1.1034957661348228</v>
      </c>
      <c r="AL24">
        <f>(U24-T24)/(1000-U24)*AK24</f>
        <v>1.7766588941870484E-2</v>
      </c>
      <c r="AM24">
        <f>(P24+273.15)</f>
        <v>303.29416122436521</v>
      </c>
      <c r="AN24">
        <f>(O24+273.15)</f>
        <v>304.18744697570799</v>
      </c>
      <c r="AO24">
        <f>(Y24*AG24+Z24*AH24)*AI24</f>
        <v>7.8260331502698364</v>
      </c>
      <c r="AP24">
        <f>((AO24+0.00000010773*(AN24^4-AM24^4))-AL24*44100)/(L24*51.4+0.00000043092*AM24^3)</f>
        <v>-6.2682182994138902</v>
      </c>
      <c r="AQ24">
        <f>0.61365*EXP(17.502*J24/(240.97+J24))</f>
        <v>4.295855989389195</v>
      </c>
      <c r="AR24">
        <f>AQ24*1000/AA24</f>
        <v>48.541281276657536</v>
      </c>
      <c r="AS24">
        <f>(AR24-U24)</f>
        <v>10.318354183151676</v>
      </c>
      <c r="AT24">
        <f>IF(D24,P24,(O24+P24)/2)</f>
        <v>30.590804100036621</v>
      </c>
      <c r="AU24">
        <f>0.61365*EXP(17.502*AT24/(240.97+AT24))</f>
        <v>4.4071852006945447</v>
      </c>
      <c r="AV24">
        <f>IF(AS24&lt;&gt;0,(1000-(AR24+U24)/2)/AS24*AL24,0)</f>
        <v>1.647146107577155</v>
      </c>
      <c r="AW24">
        <f>U24*AA24/1000</f>
        <v>3.3826917206980287</v>
      </c>
      <c r="AX24">
        <f>(AU24-AW24)</f>
        <v>1.024493479996516</v>
      </c>
      <c r="AY24">
        <f>1/(1.6/F24+1.37/N24)</f>
        <v>1.0897482364587214</v>
      </c>
      <c r="AZ24">
        <f>G24*AA24*0.001</f>
        <v>34.989788851416058</v>
      </c>
      <c r="BA24">
        <f>G24/S24</f>
        <v>0.99417201942804601</v>
      </c>
      <c r="BB24">
        <f>(1-AL24*AA24/AQ24/F24)*100</f>
        <v>86.330086226165832</v>
      </c>
      <c r="BC24">
        <f>(S24-E24/(N24/1.35))</f>
        <v>399.11226199390109</v>
      </c>
      <c r="BD24">
        <f>E24*BB24/100/BC24</f>
        <v>-9.7753304453981598E-3</v>
      </c>
    </row>
    <row r="25" spans="1:56" x14ac:dyDescent="0.35">
      <c r="A25" s="1" t="s">
        <v>9</v>
      </c>
      <c r="B25" s="1" t="s">
        <v>5666</v>
      </c>
      <c r="K25" s="1">
        <v>2.72</v>
      </c>
    </row>
    <row r="26" spans="1:56" x14ac:dyDescent="0.35">
      <c r="A26" s="1" t="s">
        <v>9</v>
      </c>
      <c r="B26" s="1" t="s">
        <v>5665</v>
      </c>
      <c r="K26" s="1">
        <v>2.72</v>
      </c>
    </row>
    <row r="27" spans="1:56" x14ac:dyDescent="0.35">
      <c r="A27" s="1">
        <v>4</v>
      </c>
      <c r="B27" s="1" t="s">
        <v>5664</v>
      </c>
      <c r="C27" s="1">
        <v>1093.5000016875565</v>
      </c>
      <c r="D27" s="1">
        <v>0</v>
      </c>
      <c r="E27">
        <f>(R27-S27*(1000-T27)/(1000-U27))*AK27</f>
        <v>-3.3945738449680083</v>
      </c>
      <c r="F27">
        <f>IF(AV27&lt;&gt;0,1/(1/AV27-1/N27),0)</f>
        <v>2.6738685289204316</v>
      </c>
      <c r="G27">
        <f>((AY27-AL27/2)*S27-E27)/(AY27+AL27/2)</f>
        <v>393.51884887758172</v>
      </c>
      <c r="H27">
        <f>AL27*1000</f>
        <v>17.474488318233647</v>
      </c>
      <c r="I27">
        <f>(AQ27-AW27)</f>
        <v>0.89900563455780125</v>
      </c>
      <c r="J27">
        <f>(P27+AP27*D27)</f>
        <v>30.060329437255859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30.962209701538086</v>
      </c>
      <c r="P27" s="1">
        <v>30.060329437255859</v>
      </c>
      <c r="Q27" s="1">
        <v>31.189828872680664</v>
      </c>
      <c r="R27" s="1">
        <v>399.94931030273438</v>
      </c>
      <c r="S27" s="1">
        <v>396.74273681640625</v>
      </c>
      <c r="T27" s="1">
        <v>22.91937255859375</v>
      </c>
      <c r="U27" s="1">
        <v>38.151390075683594</v>
      </c>
      <c r="V27" s="1">
        <v>45.055835723876953</v>
      </c>
      <c r="W27" s="1">
        <v>74.999557495117188</v>
      </c>
      <c r="X27" s="1">
        <v>300.13916015625</v>
      </c>
      <c r="Y27" s="1">
        <v>98.917739868164063</v>
      </c>
      <c r="Z27" s="1">
        <v>0.10244807600975037</v>
      </c>
      <c r="AA27" s="1">
        <v>88.495597839355469</v>
      </c>
      <c r="AB27" s="1">
        <v>63.591564178466797</v>
      </c>
      <c r="AC27" s="1">
        <v>-0.60548132658004761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1.1034527946920953</v>
      </c>
      <c r="AL27">
        <f>(U27-T27)/(1000-U27)*AK27</f>
        <v>1.7474488318233648E-2</v>
      </c>
      <c r="AM27">
        <f>(P27+273.15)</f>
        <v>303.21032943725584</v>
      </c>
      <c r="AN27">
        <f>(O27+273.15)</f>
        <v>304.11220970153806</v>
      </c>
      <c r="AO27">
        <f>(Y27*AG27+Z27*AH27)*AI27</f>
        <v>15.826838025148845</v>
      </c>
      <c r="AP27">
        <f>((AO27+0.00000010773*(AN27^4-AM27^4))-AL27*44100)/(L27*51.4+0.00000043092*AM27^3)</f>
        <v>-6.09680653860842</v>
      </c>
      <c r="AQ27">
        <f>0.61365*EXP(17.502*J27/(240.97+J27))</f>
        <v>4.275235707707874</v>
      </c>
      <c r="AR27">
        <f>AQ27*1000/AA27</f>
        <v>48.310151149762675</v>
      </c>
      <c r="AS27">
        <f>(AR27-U27)</f>
        <v>10.158761074079081</v>
      </c>
      <c r="AT27">
        <f>IF(D27,P27,(O27+P27)/2)</f>
        <v>30.511269569396973</v>
      </c>
      <c r="AU27">
        <f>0.61365*EXP(17.502*AT27/(240.97+AT27))</f>
        <v>4.3871786091745406</v>
      </c>
      <c r="AV27">
        <f>IF(AS27&lt;&gt;0,(1000-(AR27+U27)/2)/AS27*AL27,0)</f>
        <v>1.6457767438623421</v>
      </c>
      <c r="AW27">
        <f>U27*AA27/1000</f>
        <v>3.3762300731500727</v>
      </c>
      <c r="AX27">
        <f>(AU27-AW27)</f>
        <v>1.0109485360244679</v>
      </c>
      <c r="AY27">
        <f>1/(1.6/F27+1.37/N27)</f>
        <v>1.0887892648313025</v>
      </c>
      <c r="AZ27">
        <f>G27*AA27*0.001</f>
        <v>34.824685792476572</v>
      </c>
      <c r="BA27">
        <f>G27/S27</f>
        <v>0.99187410974503509</v>
      </c>
      <c r="BB27">
        <f>(1-AL27*AA27/AQ27/F27)*100</f>
        <v>86.472235886180385</v>
      </c>
      <c r="BC27">
        <f>(S27-E27/(N27/1.35))</f>
        <v>397.81336814465743</v>
      </c>
      <c r="BD27">
        <f>E27*BB27/100/BC27</f>
        <v>-7.3787462604422314E-3</v>
      </c>
    </row>
    <row r="28" spans="1:56" x14ac:dyDescent="0.35">
      <c r="A28" s="1" t="s">
        <v>9</v>
      </c>
      <c r="B28" s="1" t="s">
        <v>5663</v>
      </c>
      <c r="K28" s="1">
        <v>2.72</v>
      </c>
    </row>
    <row r="29" spans="1:56" x14ac:dyDescent="0.35">
      <c r="A29" s="1" t="s">
        <v>9</v>
      </c>
      <c r="B29" s="1" t="s">
        <v>5662</v>
      </c>
      <c r="K29" s="1">
        <v>2.72</v>
      </c>
    </row>
    <row r="30" spans="1:56" x14ac:dyDescent="0.35">
      <c r="A30" s="1">
        <v>5</v>
      </c>
      <c r="B30" s="1" t="s">
        <v>5661</v>
      </c>
      <c r="C30" s="1">
        <v>1298.5000016875565</v>
      </c>
      <c r="D30" s="1">
        <v>0</v>
      </c>
      <c r="E30">
        <f>(R30-S30*(1000-T30)/(1000-U30))*AK30</f>
        <v>-2.5156610846584622</v>
      </c>
      <c r="F30">
        <f>IF(AV30&lt;&gt;0,1/(1/AV30-1/N30),0)</f>
        <v>2.7107476011817373</v>
      </c>
      <c r="G30">
        <f>((AY30-AL30/2)*S30-E30)/(AY30+AL30/2)</f>
        <v>392.11553611070673</v>
      </c>
      <c r="H30">
        <f>AL30*1000</f>
        <v>17.326177529358002</v>
      </c>
      <c r="I30">
        <f>(AQ30-AW30)</f>
        <v>0.88395403941921913</v>
      </c>
      <c r="J30">
        <f>(P30+AP30*D30)</f>
        <v>30.003818511962891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30.902921676635742</v>
      </c>
      <c r="P30" s="1">
        <v>30.003818511962891</v>
      </c>
      <c r="Q30" s="1">
        <v>31.131994247436523</v>
      </c>
      <c r="R30" s="1">
        <v>399.98001098632813</v>
      </c>
      <c r="S30" s="1">
        <v>396.04098510742188</v>
      </c>
      <c r="T30" s="1">
        <v>23.062314987182617</v>
      </c>
      <c r="U30" s="1">
        <v>38.165916442871094</v>
      </c>
      <c r="V30" s="1">
        <v>45.489284515380859</v>
      </c>
      <c r="W30" s="1">
        <v>75.280387878417969</v>
      </c>
      <c r="X30" s="1">
        <v>300.11749267578125</v>
      </c>
      <c r="Y30" s="1">
        <v>149.32383728027344</v>
      </c>
      <c r="Z30" s="1">
        <v>0.13619798421859741</v>
      </c>
      <c r="AA30" s="1">
        <v>88.493362426757813</v>
      </c>
      <c r="AB30" s="1">
        <v>63.560588836669922</v>
      </c>
      <c r="AC30" s="1">
        <v>-0.60477292537689209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1.1033731348374307</v>
      </c>
      <c r="AL30">
        <f>(U30-T30)/(1000-U30)*AK30</f>
        <v>1.7326177529358004E-2</v>
      </c>
      <c r="AM30">
        <f>(P30+273.15)</f>
        <v>303.15381851196287</v>
      </c>
      <c r="AN30">
        <f>(O30+273.15)</f>
        <v>304.05292167663572</v>
      </c>
      <c r="AO30">
        <f>(Y30*AG30+Z30*AH30)*AI30</f>
        <v>23.891813430820093</v>
      </c>
      <c r="AP30">
        <f>((AO30+0.00000010773*(AN30^4-AM30^4))-AL30*44100)/(L30*51.4+0.00000043092*AM30^3)</f>
        <v>-5.9777609211109066</v>
      </c>
      <c r="AQ30">
        <f>0.61365*EXP(17.502*J30/(240.97+J30))</f>
        <v>4.2613843155475664</v>
      </c>
      <c r="AR30">
        <f>AQ30*1000/AA30</f>
        <v>48.154846857294324</v>
      </c>
      <c r="AS30">
        <f>(AR30-U30)</f>
        <v>9.9889304144232298</v>
      </c>
      <c r="AT30">
        <f>IF(D30,P30,(O30+P30)/2)</f>
        <v>30.453370094299316</v>
      </c>
      <c r="AU30">
        <f>0.61365*EXP(17.502*AT30/(240.97+AT30))</f>
        <v>4.372664042130129</v>
      </c>
      <c r="AV30">
        <f>IF(AS30&lt;&gt;0,(1000-(AR30+U30)/2)/AS30*AL30,0)</f>
        <v>1.6596745003565105</v>
      </c>
      <c r="AW30">
        <f>U30*AA30/1000</f>
        <v>3.3774302761283472</v>
      </c>
      <c r="AX30">
        <f>(AU30-AW30)</f>
        <v>0.99523376600178182</v>
      </c>
      <c r="AY30">
        <f>1/(1.6/F30+1.37/N30)</f>
        <v>1.0985262635493023</v>
      </c>
      <c r="AZ30">
        <f>G30*AA30*0.001</f>
        <v>34.699622250207213</v>
      </c>
      <c r="BA30">
        <f>G30/S30</f>
        <v>0.99008827584940384</v>
      </c>
      <c r="BB30">
        <f>(1-AL30*AA30/AQ30/F30)*100</f>
        <v>86.726860102813987</v>
      </c>
      <c r="BC30">
        <f>(S30-E30/(N30/1.35))</f>
        <v>396.83441182061307</v>
      </c>
      <c r="BD30">
        <f>E30*BB30/100/BC30</f>
        <v>-5.4978948512633729E-3</v>
      </c>
    </row>
    <row r="31" spans="1:56" x14ac:dyDescent="0.35">
      <c r="A31" s="1" t="s">
        <v>9</v>
      </c>
      <c r="B31" s="1" t="s">
        <v>5660</v>
      </c>
      <c r="K31" s="1">
        <v>2.72</v>
      </c>
    </row>
    <row r="32" spans="1:56" x14ac:dyDescent="0.35">
      <c r="A32" s="1" t="s">
        <v>9</v>
      </c>
      <c r="B32" s="1" t="s">
        <v>5659</v>
      </c>
      <c r="K32" s="1">
        <v>2.72</v>
      </c>
    </row>
    <row r="33" spans="1:56" x14ac:dyDescent="0.35">
      <c r="A33" s="1">
        <v>6</v>
      </c>
      <c r="B33" s="1" t="s">
        <v>5658</v>
      </c>
      <c r="C33" s="1">
        <v>1503.5000016875565</v>
      </c>
      <c r="D33" s="1">
        <v>0</v>
      </c>
      <c r="E33">
        <f>(R33-S33*(1000-T33)/(1000-U33))*AK33</f>
        <v>-1.577170820372185</v>
      </c>
      <c r="F33">
        <f>IF(AV33&lt;&gt;0,1/(1/AV33-1/N33),0)</f>
        <v>2.8656443483119167</v>
      </c>
      <c r="G33">
        <f>((AY33-AL33/2)*S33-E33)/(AY33+AL33/2)</f>
        <v>390.48352344789828</v>
      </c>
      <c r="H33">
        <f>AL33*1000</f>
        <v>17.519396475995052</v>
      </c>
      <c r="I33">
        <f>(AQ33-AW33)</f>
        <v>0.86405373699227761</v>
      </c>
      <c r="J33">
        <f>(P33+AP33*D33)</f>
        <v>30.02532958984375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30.869585037231445</v>
      </c>
      <c r="P33" s="1">
        <v>30.02532958984375</v>
      </c>
      <c r="Q33" s="1">
        <v>31.089887619018555</v>
      </c>
      <c r="R33" s="1">
        <v>399.98709106445313</v>
      </c>
      <c r="S33" s="1">
        <v>395.1431884765625</v>
      </c>
      <c r="T33" s="1">
        <v>23.186260223388672</v>
      </c>
      <c r="U33" s="1">
        <v>38.451286315917969</v>
      </c>
      <c r="V33" s="1">
        <v>45.819698333740234</v>
      </c>
      <c r="W33" s="1">
        <v>75.985794067382813</v>
      </c>
      <c r="X33" s="1">
        <v>300.16619873046875</v>
      </c>
      <c r="Y33" s="1">
        <v>300.4185791015625</v>
      </c>
      <c r="Z33" s="1">
        <v>4.7005284577608109E-2</v>
      </c>
      <c r="AA33" s="1">
        <v>88.49114990234375</v>
      </c>
      <c r="AB33" s="1">
        <v>63.553176879882813</v>
      </c>
      <c r="AC33" s="1">
        <v>-0.62610775232315063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1.1035522012149583</v>
      </c>
      <c r="AL33">
        <f>(U33-T33)/(1000-U33)*AK33</f>
        <v>1.7519396475995052E-2</v>
      </c>
      <c r="AM33">
        <f>(P33+273.15)</f>
        <v>303.17532958984373</v>
      </c>
      <c r="AN33">
        <f>(O33+273.15)</f>
        <v>304.01958503723142</v>
      </c>
      <c r="AO33">
        <f>(Y33*AG33+Z33*AH33)*AI33</f>
        <v>48.066971581869439</v>
      </c>
      <c r="AP33">
        <f>((AO33+0.00000010773*(AN33^4-AM33^4))-AL33*44100)/(L33*51.4+0.00000043092*AM33^3)</f>
        <v>-5.8547621686843918</v>
      </c>
      <c r="AQ33">
        <f>0.61365*EXP(17.502*J33/(240.97+J33))</f>
        <v>4.2666522783121135</v>
      </c>
      <c r="AR33">
        <f>AQ33*1000/AA33</f>
        <v>48.215581818302354</v>
      </c>
      <c r="AS33">
        <f>(AR33-U33)</f>
        <v>9.7642955023843854</v>
      </c>
      <c r="AT33">
        <f>IF(D33,P33,(O33+P33)/2)</f>
        <v>30.447457313537598</v>
      </c>
      <c r="AU33">
        <f>0.61365*EXP(17.502*AT33/(240.97+AT33))</f>
        <v>4.3711841501170614</v>
      </c>
      <c r="AV33">
        <f>IF(AS33&lt;&gt;0,(1000-(AR33+U33)/2)/AS33*AL33,0)</f>
        <v>1.7164802990460712</v>
      </c>
      <c r="AW33">
        <f>U33*AA33/1000</f>
        <v>3.4025985413198359</v>
      </c>
      <c r="AX33">
        <f>(AU33-AW33)</f>
        <v>0.96858560879722555</v>
      </c>
      <c r="AY33">
        <f>1/(1.6/F33+1.37/N33)</f>
        <v>1.138425631706186</v>
      </c>
      <c r="AZ33">
        <f>G33*AA33*0.001</f>
        <v>34.554336007823323</v>
      </c>
      <c r="BA33">
        <f>G33/S33</f>
        <v>0.98820765442869174</v>
      </c>
      <c r="BB33">
        <f>(1-AL33*AA33/AQ33/F33)*100</f>
        <v>87.320286529018503</v>
      </c>
      <c r="BC33">
        <f>(S33-E33/(N33/1.35))</f>
        <v>395.64062013290936</v>
      </c>
      <c r="BD33">
        <f>E33*BB33/100/BC33</f>
        <v>-3.4809117398977331E-3</v>
      </c>
    </row>
    <row r="34" spans="1:56" x14ac:dyDescent="0.35">
      <c r="A34" s="1" t="s">
        <v>9</v>
      </c>
      <c r="B34" s="1" t="s">
        <v>5657</v>
      </c>
      <c r="K34" s="1">
        <v>2.72</v>
      </c>
    </row>
    <row r="35" spans="1:56" x14ac:dyDescent="0.35">
      <c r="A35" s="1" t="s">
        <v>9</v>
      </c>
      <c r="B35" s="1" t="s">
        <v>5656</v>
      </c>
      <c r="K35" s="1">
        <v>2.72</v>
      </c>
    </row>
    <row r="36" spans="1:56" x14ac:dyDescent="0.35">
      <c r="A36" s="1">
        <v>7</v>
      </c>
      <c r="B36" s="1" t="s">
        <v>5655</v>
      </c>
      <c r="C36" s="1">
        <v>1708.0000016763806</v>
      </c>
      <c r="D36" s="1">
        <v>0</v>
      </c>
      <c r="E36">
        <f>(R36-S36*(1000-T36)/(1000-U36))*AK36</f>
        <v>-1.0091926433846523</v>
      </c>
      <c r="F36">
        <f>IF(AV36&lt;&gt;0,1/(1/AV36-1/N36),0)</f>
        <v>3.1870734129234348</v>
      </c>
      <c r="G36">
        <f>((AY36-AL36/2)*S36-E36)/(AY36+AL36/2)</f>
        <v>389.42944773776043</v>
      </c>
      <c r="H36">
        <f>AL36*1000</f>
        <v>17.9348383271216</v>
      </c>
      <c r="I36">
        <f>(AQ36-AW36)</f>
        <v>0.83084403834359666</v>
      </c>
      <c r="J36">
        <f>(P36+AP36*D36)</f>
        <v>30.059099197387695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30.860029220581055</v>
      </c>
      <c r="P36" s="1">
        <v>30.059099197387695</v>
      </c>
      <c r="Q36" s="1">
        <v>31.0679931640625</v>
      </c>
      <c r="R36" s="1">
        <v>399.87350463867188</v>
      </c>
      <c r="S36" s="1">
        <v>394.37808227539063</v>
      </c>
      <c r="T36" s="1">
        <v>23.300189971923828</v>
      </c>
      <c r="U36" s="1">
        <v>38.921035766601563</v>
      </c>
      <c r="V36" s="1">
        <v>46.068927764892578</v>
      </c>
      <c r="W36" s="1">
        <v>76.954322814941406</v>
      </c>
      <c r="X36" s="1">
        <v>300.137939453125</v>
      </c>
      <c r="Y36" s="1">
        <v>500.0064697265625</v>
      </c>
      <c r="Z36" s="1">
        <v>0.18079325556755066</v>
      </c>
      <c r="AA36" s="1">
        <v>88.489158630371094</v>
      </c>
      <c r="AB36" s="1">
        <v>63.675151824951172</v>
      </c>
      <c r="AC36" s="1">
        <v>-0.66604363918304443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1.1034483068129595</v>
      </c>
      <c r="AL36">
        <f>(U36-T36)/(1000-U36)*AK36</f>
        <v>1.7934838327121599E-2</v>
      </c>
      <c r="AM36">
        <f>(P36+273.15)</f>
        <v>303.20909919738767</v>
      </c>
      <c r="AN36">
        <f>(O36+273.15)</f>
        <v>304.01002922058103</v>
      </c>
      <c r="AO36">
        <f>(Y36*AG36+Z36*AH36)*AI36</f>
        <v>80.001033368087519</v>
      </c>
      <c r="AP36">
        <f>((AO36+0.00000010773*(AN36^4-AM36^4))-AL36*44100)/(L36*51.4+0.00000043092*AM36^3)</f>
        <v>-5.7472749355513537</v>
      </c>
      <c r="AQ36">
        <f>0.61365*EXP(17.502*J36/(240.97+J36))</f>
        <v>4.2749337463527493</v>
      </c>
      <c r="AR36">
        <f>AQ36*1000/AA36</f>
        <v>48.310254188421155</v>
      </c>
      <c r="AS36">
        <f>(AR36-U36)</f>
        <v>9.3892184218195922</v>
      </c>
      <c r="AT36">
        <f>IF(D36,P36,(O36+P36)/2)</f>
        <v>30.459564208984375</v>
      </c>
      <c r="AU36">
        <f>0.61365*EXP(17.502*AT36/(240.97+AT36))</f>
        <v>4.3742148165291495</v>
      </c>
      <c r="AV36">
        <f>IF(AS36&lt;&gt;0,(1000-(AR36+U36)/2)/AS36*AL36,0)</f>
        <v>1.8268398939421728</v>
      </c>
      <c r="AW36">
        <f>U36*AA36/1000</f>
        <v>3.4440897080091526</v>
      </c>
      <c r="AX36">
        <f>(AU36-AW36)</f>
        <v>0.93012510851999686</v>
      </c>
      <c r="AY36">
        <f>1/(1.6/F36+1.37/N36)</f>
        <v>1.2164038334261451</v>
      </c>
      <c r="AZ36">
        <f>G36*AA36*0.001</f>
        <v>34.460284176204496</v>
      </c>
      <c r="BA36">
        <f>G36/S36</f>
        <v>0.98745205486806287</v>
      </c>
      <c r="BB36">
        <f>(1-AL36*AA36/AQ36/F36)*100</f>
        <v>88.351605351539533</v>
      </c>
      <c r="BC36">
        <f>(S36-E36/(N36/1.35))</f>
        <v>394.69637650305924</v>
      </c>
      <c r="BD36">
        <f>E36*BB36/100/BC36</f>
        <v>-2.2590475986117059E-3</v>
      </c>
    </row>
    <row r="37" spans="1:56" x14ac:dyDescent="0.35">
      <c r="A37" s="1" t="s">
        <v>9</v>
      </c>
      <c r="B37" s="1" t="s">
        <v>5654</v>
      </c>
      <c r="K37" s="1">
        <v>2.72</v>
      </c>
    </row>
    <row r="38" spans="1:56" x14ac:dyDescent="0.35">
      <c r="A38" s="1" t="s">
        <v>9</v>
      </c>
      <c r="B38" s="1" t="s">
        <v>5653</v>
      </c>
      <c r="K38" s="1">
        <v>2.72</v>
      </c>
    </row>
    <row r="39" spans="1:56" x14ac:dyDescent="0.35">
      <c r="A39" s="1">
        <v>8</v>
      </c>
      <c r="B39" s="1" t="s">
        <v>5652</v>
      </c>
      <c r="C39" s="1">
        <v>1913.0000016763806</v>
      </c>
      <c r="D39" s="1">
        <v>0</v>
      </c>
      <c r="E39">
        <f>(R39-S39*(1000-T39)/(1000-U39))*AK39</f>
        <v>-0.35155396734245059</v>
      </c>
      <c r="F39">
        <f>IF(AV39&lt;&gt;0,1/(1/AV39-1/N39),0)</f>
        <v>3.7046211974951198</v>
      </c>
      <c r="G39">
        <f>((AY39-AL39/2)*S39-E39)/(AY39+AL39/2)</f>
        <v>388.51314748403274</v>
      </c>
      <c r="H39">
        <f>AL39*1000</f>
        <v>18.573593261814832</v>
      </c>
      <c r="I39">
        <f>(AQ39-AW39)</f>
        <v>0.79108640768443683</v>
      </c>
      <c r="J39">
        <f>(P39+AP39*D39)</f>
        <v>30.129898071289063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30.873655319213867</v>
      </c>
      <c r="P39" s="1">
        <v>30.129898071289063</v>
      </c>
      <c r="Q39" s="1">
        <v>31.068283081054688</v>
      </c>
      <c r="R39" s="1">
        <v>400.01895141601563</v>
      </c>
      <c r="S39" s="1">
        <v>393.7113037109375</v>
      </c>
      <c r="T39" s="1">
        <v>23.40760612487793</v>
      </c>
      <c r="U39" s="1">
        <v>39.571712493896484</v>
      </c>
      <c r="V39" s="1">
        <v>46.239883422851563</v>
      </c>
      <c r="W39" s="1">
        <v>78.170799255371094</v>
      </c>
      <c r="X39" s="1">
        <v>300.17745971679688</v>
      </c>
      <c r="Y39" s="1">
        <v>750.436279296875</v>
      </c>
      <c r="Z39" s="1">
        <v>2.4105241522192955E-2</v>
      </c>
      <c r="AA39" s="1">
        <v>88.478736877441406</v>
      </c>
      <c r="AB39" s="1">
        <v>63.835430145263672</v>
      </c>
      <c r="AC39" s="1">
        <v>-0.71403521299362183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1.1035936018999881</v>
      </c>
      <c r="AL39">
        <f>(U39-T39)/(1000-U39)*AK39</f>
        <v>1.8573593261814833E-2</v>
      </c>
      <c r="AM39">
        <f>(P39+273.15)</f>
        <v>303.27989807128904</v>
      </c>
      <c r="AN39">
        <f>(O39+273.15)</f>
        <v>304.02365531921384</v>
      </c>
      <c r="AO39">
        <f>(Y39*AG39+Z39*AH39)*AI39</f>
        <v>120.06980200373073</v>
      </c>
      <c r="AP39">
        <f>((AO39+0.00000010773*(AN39^4-AM39^4))-AL39*44100)/(L39*51.4+0.00000043092*AM39^3)</f>
        <v>-5.6549804411879796</v>
      </c>
      <c r="AQ39">
        <f>0.61365*EXP(17.502*J39/(240.97+J39))</f>
        <v>4.2923415452216647</v>
      </c>
      <c r="AR39">
        <f>AQ39*1000/AA39</f>
        <v>48.512690129915754</v>
      </c>
      <c r="AS39">
        <f>(AR39-U39)</f>
        <v>8.9409776360192694</v>
      </c>
      <c r="AT39">
        <f>IF(D39,P39,(O39+P39)/2)</f>
        <v>30.501776695251465</v>
      </c>
      <c r="AU39">
        <f>0.61365*EXP(17.502*AT39/(240.97+AT39))</f>
        <v>4.3847960089215006</v>
      </c>
      <c r="AV39">
        <f>IF(AS39&lt;&gt;0,(1000-(AR39+U39)/2)/AS39*AL39,0)</f>
        <v>1.9858646393167485</v>
      </c>
      <c r="AW39">
        <f>U39*AA39/1000</f>
        <v>3.5012551375372278</v>
      </c>
      <c r="AX39">
        <f>(AU39-AW39)</f>
        <v>0.88354087138427273</v>
      </c>
      <c r="AY39">
        <f>1/(1.6/F39+1.37/N39)</f>
        <v>1.3298571895259614</v>
      </c>
      <c r="AZ39">
        <f>G39*AA39*0.001</f>
        <v>34.375152549666318</v>
      </c>
      <c r="BA39">
        <f>G39/S39</f>
        <v>0.98679703585365885</v>
      </c>
      <c r="BB39">
        <f>(1-AL39*AA39/AQ39/F39)*100</f>
        <v>89.665326382385345</v>
      </c>
      <c r="BC39">
        <f>(S39-E39/(N39/1.35))</f>
        <v>393.8221820444773</v>
      </c>
      <c r="BD39">
        <f>E39*BB39/100/BC39</f>
        <v>-8.0041710853207427E-4</v>
      </c>
    </row>
    <row r="40" spans="1:56" x14ac:dyDescent="0.35">
      <c r="A40" s="1" t="s">
        <v>9</v>
      </c>
      <c r="B40" s="1" t="s">
        <v>5651</v>
      </c>
      <c r="K40" s="1">
        <v>2.72</v>
      </c>
    </row>
    <row r="41" spans="1:56" x14ac:dyDescent="0.35">
      <c r="A41" s="1" t="s">
        <v>9</v>
      </c>
      <c r="B41" s="1" t="s">
        <v>5650</v>
      </c>
      <c r="K41" s="1">
        <v>2.72</v>
      </c>
    </row>
    <row r="42" spans="1:56" x14ac:dyDescent="0.35">
      <c r="A42" s="1">
        <v>9</v>
      </c>
      <c r="B42" s="1" t="s">
        <v>5649</v>
      </c>
      <c r="C42" s="1">
        <v>2118.5000016652048</v>
      </c>
      <c r="D42" s="1">
        <v>0</v>
      </c>
      <c r="E42">
        <f>(R42-S42*(1000-T42)/(1000-U42))*AK42</f>
        <v>9.0521690527498571E-3</v>
      </c>
      <c r="F42">
        <f>IF(AV42&lt;&gt;0,1/(1/AV42-1/N42),0)</f>
        <v>4.3589828554268211</v>
      </c>
      <c r="G42">
        <f>((AY42-AL42/2)*S42-E42)/(AY42+AL42/2)</f>
        <v>387.92542487396537</v>
      </c>
      <c r="H42">
        <f>AL42*1000</f>
        <v>19.330376489809861</v>
      </c>
      <c r="I42">
        <f>(AQ42-AW42)</f>
        <v>0.75660035997135378</v>
      </c>
      <c r="J42">
        <f>(P42+AP42*D42)</f>
        <v>30.252349853515625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30.916664123535156</v>
      </c>
      <c r="P42" s="1">
        <v>30.252349853515625</v>
      </c>
      <c r="Q42" s="1">
        <v>31.091152191162109</v>
      </c>
      <c r="R42" s="1">
        <v>400.01351928710938</v>
      </c>
      <c r="S42" s="1">
        <v>393.11871337890625</v>
      </c>
      <c r="T42" s="1">
        <v>23.493677139282227</v>
      </c>
      <c r="U42" s="1">
        <v>40.30548095703125</v>
      </c>
      <c r="V42" s="1">
        <v>46.293773651123047</v>
      </c>
      <c r="W42" s="1">
        <v>79.421066284179688</v>
      </c>
      <c r="X42" s="1">
        <v>300.14279174804688</v>
      </c>
      <c r="Y42" s="1">
        <v>999.25006103515625</v>
      </c>
      <c r="Z42" s="1">
        <v>0.13499218225479126</v>
      </c>
      <c r="AA42" s="1">
        <v>88.474197387695313</v>
      </c>
      <c r="AB42" s="1">
        <v>64.025665283203125</v>
      </c>
      <c r="AC42" s="1">
        <v>-0.75385206937789917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1.103466146132525</v>
      </c>
      <c r="AL42">
        <f>(U42-T42)/(1000-U42)*AK42</f>
        <v>1.9330376489809863E-2</v>
      </c>
      <c r="AM42">
        <f>(P42+273.15)</f>
        <v>303.4023498535156</v>
      </c>
      <c r="AN42">
        <f>(O42+273.15)</f>
        <v>304.06666412353513</v>
      </c>
      <c r="AO42">
        <f>(Y42*AG42+Z42*AH42)*AI42</f>
        <v>159.8800061920283</v>
      </c>
      <c r="AP42">
        <f>((AO42+0.00000010773*(AN42^4-AM42^4))-AL42*44100)/(L42*51.4+0.00000043092*AM42^3)</f>
        <v>-5.6093683062474353</v>
      </c>
      <c r="AQ42">
        <f>0.61365*EXP(17.502*J42/(240.97+J42))</f>
        <v>4.3225954379697313</v>
      </c>
      <c r="AR42">
        <f>AQ42*1000/AA42</f>
        <v>48.857130842657448</v>
      </c>
      <c r="AS42">
        <f>(AR42-U42)</f>
        <v>8.5516498856261975</v>
      </c>
      <c r="AT42">
        <f>IF(D42,P42,(O42+P42)/2)</f>
        <v>30.584506988525391</v>
      </c>
      <c r="AU42">
        <f>0.61365*EXP(17.502*AT42/(240.97+AT42))</f>
        <v>4.4055982952850377</v>
      </c>
      <c r="AV42">
        <f>IF(AS42&lt;&gt;0,(1000-(AR42+U42)/2)/AS42*AL42,0)</f>
        <v>2.159653787206715</v>
      </c>
      <c r="AW42">
        <f>U42*AA42/1000</f>
        <v>3.5659950779983776</v>
      </c>
      <c r="AX42">
        <f>(AU42-AW42)</f>
        <v>0.8396032172866601</v>
      </c>
      <c r="AY42">
        <f>1/(1.6/F42+1.37/N42)</f>
        <v>1.4553381322173435</v>
      </c>
      <c r="AZ42">
        <f>G42*AA42*0.001</f>
        <v>34.321390612004784</v>
      </c>
      <c r="BA42">
        <f>G42/S42</f>
        <v>0.98678951591924002</v>
      </c>
      <c r="BB42">
        <f>(1-AL42*AA42/AQ42/F42)*100</f>
        <v>90.923316489126151</v>
      </c>
      <c r="BC42">
        <f>(S42-E42/(N42/1.35))</f>
        <v>393.11585837082009</v>
      </c>
      <c r="BD42">
        <f>E42*BB42/100/BC42</f>
        <v>2.0936658091261109E-5</v>
      </c>
    </row>
    <row r="43" spans="1:56" x14ac:dyDescent="0.35">
      <c r="A43" s="1" t="s">
        <v>9</v>
      </c>
      <c r="B43" s="1" t="s">
        <v>5648</v>
      </c>
      <c r="K43" s="1">
        <v>2.72</v>
      </c>
    </row>
    <row r="44" spans="1:56" x14ac:dyDescent="0.35">
      <c r="A44" s="1" t="s">
        <v>9</v>
      </c>
      <c r="B44" s="1" t="s">
        <v>5647</v>
      </c>
      <c r="K44" s="1">
        <v>2.72</v>
      </c>
    </row>
    <row r="45" spans="1:56" x14ac:dyDescent="0.35">
      <c r="A45" s="1">
        <v>10</v>
      </c>
      <c r="B45" s="1" t="s">
        <v>5646</v>
      </c>
      <c r="C45" s="1">
        <v>2324.0000016540289</v>
      </c>
      <c r="D45" s="1">
        <v>0</v>
      </c>
      <c r="E45">
        <f>(R45-S45*(1000-T45)/(1000-U45))*AK45</f>
        <v>0.40434302186241233</v>
      </c>
      <c r="F45">
        <f>IF(AV45&lt;&gt;0,1/(1/AV45-1/N45),0)</f>
        <v>5.3409055189295724</v>
      </c>
      <c r="G45">
        <f>((AY45-AL45/2)*S45-E45)/(AY45+AL45/2)</f>
        <v>387.3748938968435</v>
      </c>
      <c r="H45">
        <f>AL45*1000</f>
        <v>20.135684006392026</v>
      </c>
      <c r="I45">
        <f>(AQ45-AW45)</f>
        <v>0.71592103683145503</v>
      </c>
      <c r="J45">
        <f>(P45+AP45*D45)</f>
        <v>30.365398406982422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30.980005264282227</v>
      </c>
      <c r="P45" s="1">
        <v>30.365398406982422</v>
      </c>
      <c r="Q45" s="1">
        <v>31.135829925537109</v>
      </c>
      <c r="R45" s="1">
        <v>400.01889038085938</v>
      </c>
      <c r="S45" s="1">
        <v>392.4906005859375</v>
      </c>
      <c r="T45" s="1">
        <v>23.585271835327148</v>
      </c>
      <c r="U45" s="1">
        <v>41.082859039306641</v>
      </c>
      <c r="V45" s="1">
        <v>46.306621551513672</v>
      </c>
      <c r="W45" s="1">
        <v>80.660858154296875</v>
      </c>
      <c r="X45" s="1">
        <v>300.14990234375</v>
      </c>
      <c r="Y45" s="1">
        <v>1250.9033203125</v>
      </c>
      <c r="Z45" s="1">
        <v>8.7989136576652527E-2</v>
      </c>
      <c r="AA45" s="1">
        <v>88.47412109375</v>
      </c>
      <c r="AB45" s="1">
        <v>64.342864990234375</v>
      </c>
      <c r="AC45" s="1">
        <v>-0.79803788661956787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1.1034922880284925</v>
      </c>
      <c r="AL45">
        <f>(U45-T45)/(1000-U45)*AK45</f>
        <v>2.0135684006392027E-2</v>
      </c>
      <c r="AM45">
        <f>(P45+273.15)</f>
        <v>303.5153984069824</v>
      </c>
      <c r="AN45">
        <f>(O45+273.15)</f>
        <v>304.1300052642822</v>
      </c>
      <c r="AO45">
        <f>(Y45*AG45+Z45*AH45)*AI45</f>
        <v>200.14452677642112</v>
      </c>
      <c r="AP45">
        <f>((AO45+0.00000010773*(AN45^4-AM45^4))-AL45*44100)/(L45*51.4+0.00000043092*AM45^3)</f>
        <v>-5.5746933041574218</v>
      </c>
      <c r="AQ45">
        <f>0.61365*EXP(17.502*J45/(240.97+J45))</f>
        <v>4.3506908823525325</v>
      </c>
      <c r="AR45">
        <f>AQ45*1000/AA45</f>
        <v>49.174728480686483</v>
      </c>
      <c r="AS45">
        <f>(AR45-U45)</f>
        <v>8.091869441379842</v>
      </c>
      <c r="AT45">
        <f>IF(D45,P45,(O45+P45)/2)</f>
        <v>30.672701835632324</v>
      </c>
      <c r="AU45">
        <f>0.61365*EXP(17.502*AT45/(240.97+AT45))</f>
        <v>4.4278692643584581</v>
      </c>
      <c r="AV45">
        <f>IF(AS45&lt;&gt;0,(1000-(AR45+U45)/2)/AS45*AL45,0)</f>
        <v>2.3760868875774239</v>
      </c>
      <c r="AW45">
        <f>U45*AA45/1000</f>
        <v>3.6347698455210775</v>
      </c>
      <c r="AX45">
        <f>(AU45-AW45)</f>
        <v>0.79309941883738055</v>
      </c>
      <c r="AY45">
        <f>1/(1.6/F45+1.37/N45)</f>
        <v>1.6138348239667255</v>
      </c>
      <c r="AZ45">
        <f>G45*AA45*0.001</f>
        <v>34.272653271307895</v>
      </c>
      <c r="BA45">
        <f>G45/S45</f>
        <v>0.98696604025304835</v>
      </c>
      <c r="BB45">
        <f>(1-AL45*AA45/AQ45/F45)*100</f>
        <v>92.333281435419508</v>
      </c>
      <c r="BC45">
        <f>(S45-E45/(N45/1.35))</f>
        <v>392.36307285305071</v>
      </c>
      <c r="BD45">
        <f>E45*BB45/100/BC45</f>
        <v>9.5152476410675609E-4</v>
      </c>
    </row>
    <row r="46" spans="1:56" x14ac:dyDescent="0.35">
      <c r="A46" s="1" t="s">
        <v>9</v>
      </c>
      <c r="B46" s="1" t="s">
        <v>5645</v>
      </c>
      <c r="K46" s="1">
        <v>2.72</v>
      </c>
    </row>
    <row r="47" spans="1:56" x14ac:dyDescent="0.35">
      <c r="A47" s="1" t="s">
        <v>9</v>
      </c>
      <c r="B47" s="1" t="s">
        <v>5644</v>
      </c>
      <c r="K47" s="1">
        <v>2.72</v>
      </c>
    </row>
    <row r="48" spans="1:56" x14ac:dyDescent="0.35">
      <c r="A48" s="1">
        <v>11</v>
      </c>
      <c r="B48" s="1" t="s">
        <v>5643</v>
      </c>
      <c r="C48" s="1">
        <v>2531.0000016316772</v>
      </c>
      <c r="D48" s="1">
        <v>0</v>
      </c>
      <c r="E48">
        <f>(R48-S48*(1000-T48)/(1000-U48))*AK48</f>
        <v>0.6612504935719189</v>
      </c>
      <c r="F48">
        <f>IF(AV48&lt;&gt;0,1/(1/AV48-1/N48),0)</f>
        <v>7.4031276359324032</v>
      </c>
      <c r="G48">
        <f>((AY48-AL48/2)*S48-E48)/(AY48+AL48/2)</f>
        <v>387.10419532162831</v>
      </c>
      <c r="H48">
        <f>AL48*1000</f>
        <v>21.251037095876377</v>
      </c>
      <c r="I48">
        <f>(AQ48-AW48)</f>
        <v>0.66141319192287362</v>
      </c>
      <c r="J48">
        <f>(P48+AP48*D48)</f>
        <v>30.516448974609375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31.069204330444336</v>
      </c>
      <c r="P48" s="1">
        <v>30.516448974609375</v>
      </c>
      <c r="Q48" s="1">
        <v>31.199260711669922</v>
      </c>
      <c r="R48" s="1">
        <v>400.04324340820313</v>
      </c>
      <c r="S48" s="1">
        <v>391.89697265625</v>
      </c>
      <c r="T48" s="1">
        <v>23.680675506591797</v>
      </c>
      <c r="U48" s="1">
        <v>42.127128601074219</v>
      </c>
      <c r="V48" s="1">
        <v>46.256927490234375</v>
      </c>
      <c r="W48" s="1">
        <v>82.289535522460938</v>
      </c>
      <c r="X48" s="1">
        <v>300.1539306640625</v>
      </c>
      <c r="Y48" s="1">
        <v>1598.5657958984375</v>
      </c>
      <c r="Z48" s="1">
        <v>3.6158520728349686E-2</v>
      </c>
      <c r="AA48" s="1">
        <v>88.471870422363281</v>
      </c>
      <c r="AB48" s="1">
        <v>64.931121826171875</v>
      </c>
      <c r="AC48" s="1">
        <v>-0.86945587396621704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1.1035070980296413</v>
      </c>
      <c r="AL48">
        <f>(U48-T48)/(1000-U48)*AK48</f>
        <v>2.1251037095876377E-2</v>
      </c>
      <c r="AM48">
        <f>(P48+273.15)</f>
        <v>303.66644897460935</v>
      </c>
      <c r="AN48">
        <f>(O48+273.15)</f>
        <v>304.21920433044431</v>
      </c>
      <c r="AO48">
        <f>(Y48*AG48+Z48*AH48)*AI48</f>
        <v>255.77052162683322</v>
      </c>
      <c r="AP48">
        <f>((AO48+0.00000010773*(AN48^4-AM48^4))-AL48*44100)/(L48*51.4+0.00000043092*AM48^3)</f>
        <v>-5.5271827759847314</v>
      </c>
      <c r="AQ48">
        <f>0.61365*EXP(17.502*J48/(240.97+J48))</f>
        <v>4.3884790547833461</v>
      </c>
      <c r="AR48">
        <f>AQ48*1000/AA48</f>
        <v>49.603100215162378</v>
      </c>
      <c r="AS48">
        <f>(AR48-U48)</f>
        <v>7.4759716140881594</v>
      </c>
      <c r="AT48">
        <f>IF(D48,P48,(O48+P48)/2)</f>
        <v>30.792826652526855</v>
      </c>
      <c r="AU48">
        <f>0.61365*EXP(17.502*AT48/(240.97+AT48))</f>
        <v>4.4583609309618328</v>
      </c>
      <c r="AV48">
        <f>IF(AS48&lt;&gt;0,(1000-(AR48+U48)/2)/AS48*AL48,0)</f>
        <v>2.7122034291800796</v>
      </c>
      <c r="AW48">
        <f>U48*AA48/1000</f>
        <v>3.7270658628604725</v>
      </c>
      <c r="AX48">
        <f>(AU48-AW48)</f>
        <v>0.73129506810136036</v>
      </c>
      <c r="AY48">
        <f>1/(1.6/F48+1.37/N48)</f>
        <v>1.8650025295807133</v>
      </c>
      <c r="AZ48">
        <f>G48*AA48*0.001</f>
        <v>34.247832208448308</v>
      </c>
      <c r="BA48">
        <f>G48/S48</f>
        <v>0.98777031294185158</v>
      </c>
      <c r="BB48">
        <f>(1-AL48*AA48/AQ48/F48)*100</f>
        <v>94.212965500404096</v>
      </c>
      <c r="BC48">
        <f>(S48-E48/(N48/1.35))</f>
        <v>391.68841761323949</v>
      </c>
      <c r="BD48">
        <f>E48*BB48/100/BC48</f>
        <v>1.5905083514501815E-3</v>
      </c>
    </row>
    <row r="49" spans="1:56" x14ac:dyDescent="0.35">
      <c r="A49" s="1" t="s">
        <v>9</v>
      </c>
      <c r="B49" s="1" t="s">
        <v>5642</v>
      </c>
      <c r="K49" s="1">
        <v>2.72</v>
      </c>
    </row>
    <row r="50" spans="1:56" x14ac:dyDescent="0.35">
      <c r="A50" s="1" t="s">
        <v>9</v>
      </c>
      <c r="B50" s="1" t="s">
        <v>5637</v>
      </c>
      <c r="K50" s="1">
        <v>2.72</v>
      </c>
    </row>
    <row r="51" spans="1:56" x14ac:dyDescent="0.35">
      <c r="A51" s="1">
        <v>12</v>
      </c>
      <c r="B51" s="1" t="s">
        <v>5641</v>
      </c>
      <c r="C51" s="1">
        <v>2739.0000016093254</v>
      </c>
      <c r="D51" s="1">
        <v>0</v>
      </c>
      <c r="E51">
        <f>(R51-S51*(1000-T51)/(1000-U51))*AK51</f>
        <v>1.0491942093890989</v>
      </c>
      <c r="F51">
        <f>IF(AV51&lt;&gt;0,1/(1/AV51-1/N51),0)</f>
        <v>12.288180654296621</v>
      </c>
      <c r="G51">
        <f>((AY51-AL51/2)*S51-E51)/(AY51+AL51/2)</f>
        <v>386.64120525825678</v>
      </c>
      <c r="H51">
        <f>AL51*1000</f>
        <v>22.630735988667588</v>
      </c>
      <c r="I51">
        <f>(AQ51-AW51)</f>
        <v>0.60114455728142469</v>
      </c>
      <c r="J51">
        <f>(P51+AP51*D51)</f>
        <v>30.721424102783203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31.190858840942383</v>
      </c>
      <c r="P51" s="1">
        <v>30.721424102783203</v>
      </c>
      <c r="Q51" s="1">
        <v>31.290000915527344</v>
      </c>
      <c r="R51" s="1">
        <v>400.046875</v>
      </c>
      <c r="S51" s="1">
        <v>391.07611083984375</v>
      </c>
      <c r="T51" s="1">
        <v>23.778446197509766</v>
      </c>
      <c r="U51" s="1">
        <v>43.396030426025391</v>
      </c>
      <c r="V51" s="1">
        <v>46.124053955078125</v>
      </c>
      <c r="W51" s="1">
        <v>84.177108764648438</v>
      </c>
      <c r="X51" s="1">
        <v>300.16098022460938</v>
      </c>
      <c r="Y51" s="1">
        <v>1999.8326416015625</v>
      </c>
      <c r="Z51" s="1">
        <v>9.1602511703968048E-2</v>
      </c>
      <c r="AA51" s="1">
        <v>88.465927124023438</v>
      </c>
      <c r="AB51" s="1">
        <v>65.866889953613281</v>
      </c>
      <c r="AC51" s="1">
        <v>-0.97995603084564209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1.1035330155316518</v>
      </c>
      <c r="AL51">
        <f>(U51-T51)/(1000-U51)*AK51</f>
        <v>2.2630735988667588E-2</v>
      </c>
      <c r="AM51">
        <f>(P51+273.15)</f>
        <v>303.87142410278318</v>
      </c>
      <c r="AN51">
        <f>(O51+273.15)</f>
        <v>304.34085884094236</v>
      </c>
      <c r="AO51">
        <f>(Y51*AG51+Z51*AH51)*AI51</f>
        <v>319.97321550429115</v>
      </c>
      <c r="AP51">
        <f>((AO51+0.00000010773*(AN51^4-AM51^4))-AL51*44100)/(L51*51.4+0.00000043092*AM51^3)</f>
        <v>-5.5067551695173504</v>
      </c>
      <c r="AQ51">
        <f>0.61365*EXP(17.502*J51/(240.97+J51))</f>
        <v>4.4402146224220909</v>
      </c>
      <c r="AR51">
        <f>AQ51*1000/AA51</f>
        <v>50.191240478350501</v>
      </c>
      <c r="AS51">
        <f>(AR51-U51)</f>
        <v>6.7952100523251104</v>
      </c>
      <c r="AT51">
        <f>IF(D51,P51,(O51+P51)/2)</f>
        <v>30.956141471862793</v>
      </c>
      <c r="AU51">
        <f>0.61365*EXP(17.502*AT51/(240.97+AT51))</f>
        <v>4.5001089563856231</v>
      </c>
      <c r="AV51">
        <f>IF(AS51&lt;&gt;0,(1000-(AR51+U51)/2)/AS51*AL51,0)</f>
        <v>3.174554048026518</v>
      </c>
      <c r="AW51">
        <f>U51*AA51/1000</f>
        <v>3.8390700651406662</v>
      </c>
      <c r="AX51">
        <f>(AU51-AW51)</f>
        <v>0.66103889124495696</v>
      </c>
      <c r="AY51">
        <f>1/(1.6/F51+1.37/N51)</f>
        <v>2.2208706939551841</v>
      </c>
      <c r="AZ51">
        <f>G51*AA51*0.001</f>
        <v>34.204572687521534</v>
      </c>
      <c r="BA51">
        <f>G51/S51</f>
        <v>0.98865973794189854</v>
      </c>
      <c r="BB51">
        <f>(1-AL51*AA51/AQ51/F51)*100</f>
        <v>96.330700504039186</v>
      </c>
      <c r="BC51">
        <f>(S51-E51/(N51/1.35))</f>
        <v>390.7452003216776</v>
      </c>
      <c r="BD51">
        <f>E51*BB51/100/BC51</f>
        <v>2.5865861710400737E-3</v>
      </c>
    </row>
    <row r="52" spans="1:56" x14ac:dyDescent="0.35">
      <c r="A52" s="1" t="s">
        <v>9</v>
      </c>
      <c r="B52" s="1" t="s">
        <v>5640</v>
      </c>
    </row>
    <row r="53" spans="1:56" x14ac:dyDescent="0.35">
      <c r="A53" s="1" t="s">
        <v>9</v>
      </c>
      <c r="B53" s="1" t="s">
        <v>5639</v>
      </c>
    </row>
    <row r="54" spans="1:56" x14ac:dyDescent="0.35">
      <c r="A54" s="1" t="s">
        <v>9</v>
      </c>
      <c r="B54" s="1" t="s">
        <v>5638</v>
      </c>
    </row>
    <row r="55" spans="1:56" x14ac:dyDescent="0.35">
      <c r="A55" s="1" t="s">
        <v>9</v>
      </c>
      <c r="B55" s="1" t="s">
        <v>5637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0EFD-9BA9-4101-B1A4-183B15A10039}">
  <dimension ref="A1:BH55"/>
  <sheetViews>
    <sheetView topLeftCell="B1"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1390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1389</v>
      </c>
    </row>
    <row r="12" spans="1:60" x14ac:dyDescent="0.35">
      <c r="A12" s="1" t="s">
        <v>9</v>
      </c>
      <c r="B12" s="1" t="s">
        <v>1388</v>
      </c>
    </row>
    <row r="13" spans="1:60" x14ac:dyDescent="0.35">
      <c r="A13" s="1" t="s">
        <v>9</v>
      </c>
      <c r="B13" s="1" t="s">
        <v>1387</v>
      </c>
    </row>
    <row r="14" spans="1:60" x14ac:dyDescent="0.35">
      <c r="A14" s="1" t="s">
        <v>9</v>
      </c>
      <c r="B14" s="1" t="s">
        <v>1386</v>
      </c>
    </row>
    <row r="15" spans="1:60" x14ac:dyDescent="0.35">
      <c r="A15" s="1" t="s">
        <v>9</v>
      </c>
      <c r="B15" s="1" t="s">
        <v>1385</v>
      </c>
    </row>
    <row r="16" spans="1:60" x14ac:dyDescent="0.35">
      <c r="A16" s="1" t="s">
        <v>9</v>
      </c>
      <c r="B16" s="1" t="s">
        <v>1384</v>
      </c>
    </row>
    <row r="17" spans="1:60" x14ac:dyDescent="0.35">
      <c r="A17" s="1" t="s">
        <v>9</v>
      </c>
      <c r="B17" s="1" t="s">
        <v>1383</v>
      </c>
    </row>
    <row r="18" spans="1:60" x14ac:dyDescent="0.35">
      <c r="A18" s="1">
        <v>1</v>
      </c>
      <c r="B18" s="1" t="s">
        <v>1382</v>
      </c>
      <c r="C18" s="1">
        <v>814.99999959766865</v>
      </c>
      <c r="D18" s="1">
        <v>0</v>
      </c>
      <c r="E18">
        <f>(R18-S18*(1000-T18)/(1000-U18))*AO18</f>
        <v>-6.1630705676587727</v>
      </c>
      <c r="F18">
        <f>IF(AZ18&lt;&gt;0,1/(1/AZ18-1/N18),0)</f>
        <v>10.967640721250248</v>
      </c>
      <c r="G18">
        <f>((BC18-AP18/2)*S18-E18)/(BC18+AP18/2)</f>
        <v>391.49082088227794</v>
      </c>
      <c r="H18">
        <f>AP18*1000</f>
        <v>31.354071991203483</v>
      </c>
      <c r="I18">
        <f>(AU18-BA18)</f>
        <v>0.86770369971695827</v>
      </c>
      <c r="J18">
        <f>(P18+AT18*D18)</f>
        <v>25.497825622558594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27.519464492797852</v>
      </c>
      <c r="P18" s="1">
        <v>25.497825622558594</v>
      </c>
      <c r="Q18" s="1">
        <v>27.601388931274414</v>
      </c>
      <c r="R18" s="1">
        <v>399.9781494140625</v>
      </c>
      <c r="S18" s="1">
        <v>394.35955810546875</v>
      </c>
      <c r="T18" s="1">
        <v>-0.28433722257614136</v>
      </c>
      <c r="U18" s="1">
        <v>27.344905853271484</v>
      </c>
      <c r="V18" s="1">
        <v>-0.67847263813018799</v>
      </c>
      <c r="W18" s="1">
        <v>65.249176025390625</v>
      </c>
      <c r="X18" s="1">
        <v>300.22906494140625</v>
      </c>
      <c r="Y18" s="1">
        <v>0.23733118176460266</v>
      </c>
      <c r="Z18" s="1">
        <v>0.18406449258327484</v>
      </c>
      <c r="AA18" s="1">
        <v>88.044891357421875</v>
      </c>
      <c r="AB18" s="1">
        <v>-4.5124102383852005E-2</v>
      </c>
      <c r="AC18" s="1">
        <v>1.2746493816375732</v>
      </c>
      <c r="AD18" s="1">
        <v>5.5863890796899796E-2</v>
      </c>
      <c r="AE18" s="1">
        <v>6.6047939471900463E-3</v>
      </c>
      <c r="AF18" s="1">
        <v>4.2679756879806519E-2</v>
      </c>
      <c r="AG18" s="1">
        <v>1.7301421612501144E-2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1.103783326990464</v>
      </c>
      <c r="AP18">
        <f>(U18-T18)/(1000-U18)*AO18</f>
        <v>3.1354071991203485E-2</v>
      </c>
      <c r="AQ18">
        <f>(P18+273.15)</f>
        <v>298.64782562255857</v>
      </c>
      <c r="AR18">
        <f>(O18+273.15)</f>
        <v>300.66946449279783</v>
      </c>
      <c r="AS18">
        <f>(Y18*AK18+Z18*AL18)*AM18</f>
        <v>3.7972988233573979E-2</v>
      </c>
      <c r="AT18">
        <f>((AS18+0.00000010773*(AR18^4-AQ18^4))-AP18*44100)/(L18*0.92*2*29.3+0.00000043092*AQ18^3)</f>
        <v>-10.71451001276432</v>
      </c>
      <c r="AU18">
        <f>0.61365*EXP(17.502*J18/(240.97+J18))</f>
        <v>3.2752829647471757</v>
      </c>
      <c r="AV18">
        <f>AU18*1000/AA18</f>
        <v>37.200147722949978</v>
      </c>
      <c r="AW18">
        <f>(AV18-U18)</f>
        <v>9.855241869678494</v>
      </c>
      <c r="AX18">
        <f>IF(D18,P18,(O18+P18)/2)</f>
        <v>26.508645057678223</v>
      </c>
      <c r="AY18">
        <f>0.61365*EXP(17.502*AX18/(240.97+AX18))</f>
        <v>3.4771623534290641</v>
      </c>
      <c r="AZ18">
        <f>IF(AW18&lt;&gt;0,(1000-(AV18+U18)/2)/AW18*AP18,0)</f>
        <v>3.078787640545332</v>
      </c>
      <c r="BA18">
        <f>U18*AA18/1000</f>
        <v>2.4075792650302175</v>
      </c>
      <c r="BB18">
        <f>(AY18-BA18)</f>
        <v>1.0695830883988466</v>
      </c>
      <c r="BC18">
        <f>1/(1.6/F18+1.37/N18)</f>
        <v>2.1461478106528884</v>
      </c>
      <c r="BD18">
        <f>G18*AA18*0.001</f>
        <v>34.468766792008068</v>
      </c>
      <c r="BE18">
        <f>G18/S18</f>
        <v>0.99272557957775276</v>
      </c>
      <c r="BF18">
        <f>(1-AP18*AA18/AU18/F18)*100</f>
        <v>92.315138031548699</v>
      </c>
      <c r="BG18">
        <f>(S18-E18/(N18/1.35))</f>
        <v>396.30335922139955</v>
      </c>
      <c r="BH18">
        <f>E18*BF18/100/BG18</f>
        <v>-1.4356292898182252E-2</v>
      </c>
    </row>
    <row r="19" spans="1:60" x14ac:dyDescent="0.35">
      <c r="A19" s="1" t="s">
        <v>9</v>
      </c>
      <c r="B19" s="1" t="s">
        <v>1381</v>
      </c>
      <c r="K19" s="1">
        <v>2.72</v>
      </c>
    </row>
    <row r="20" spans="1:60" x14ac:dyDescent="0.35">
      <c r="A20" s="1" t="s">
        <v>9</v>
      </c>
      <c r="B20" s="1" t="s">
        <v>1380</v>
      </c>
      <c r="K20" s="1">
        <v>2.72</v>
      </c>
    </row>
    <row r="21" spans="1:60" x14ac:dyDescent="0.35">
      <c r="A21" s="1">
        <v>2</v>
      </c>
      <c r="B21" s="1" t="s">
        <v>1379</v>
      </c>
      <c r="C21" s="1">
        <v>1018.9999995976686</v>
      </c>
      <c r="D21" s="1">
        <v>0</v>
      </c>
      <c r="E21">
        <f>(R21-S21*(1000-T21)/(1000-U21))*AO21</f>
        <v>-6.2621937331037332</v>
      </c>
      <c r="F21">
        <f>IF(AZ21&lt;&gt;0,1/(1/AZ21-1/N21),0)</f>
        <v>4.838191730261477E-2</v>
      </c>
      <c r="G21">
        <f>((BC21-AP21/2)*S21-E21)/(BC21+AP21/2)</f>
        <v>258.37164506825684</v>
      </c>
      <c r="H21">
        <f>AP21*1000</f>
        <v>31.661705578076337</v>
      </c>
      <c r="I21">
        <f>(AU21-BA21)</f>
        <v>42.571842195655982</v>
      </c>
      <c r="J21">
        <f>(P21+AT21*D21)</f>
        <v>78.366287231445313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27.746088027954102</v>
      </c>
      <c r="P21" s="1">
        <v>78.366287231445313</v>
      </c>
      <c r="Q21" s="1">
        <v>27.844688415527344</v>
      </c>
      <c r="R21" s="1">
        <v>399.88250732421875</v>
      </c>
      <c r="S21" s="1">
        <v>394.24746704101563</v>
      </c>
      <c r="T21" s="1">
        <v>-0.27997100353240967</v>
      </c>
      <c r="U21" s="1">
        <v>27.610542297363281</v>
      </c>
      <c r="V21" s="1">
        <v>-0.65925073623657227</v>
      </c>
      <c r="W21" s="1">
        <v>65.014839172363281</v>
      </c>
      <c r="X21" s="1">
        <v>300.25271606445313</v>
      </c>
      <c r="Y21" s="1">
        <v>25.543996810913086</v>
      </c>
      <c r="Z21" s="1">
        <v>7.545432448387146E-2</v>
      </c>
      <c r="AA21" s="1">
        <v>88.043327331542969</v>
      </c>
      <c r="AB21" s="1">
        <v>0.19626536965370178</v>
      </c>
      <c r="AC21" s="1">
        <v>1.2954009771347046</v>
      </c>
      <c r="AD21" s="1">
        <v>5.1861360669136047E-2</v>
      </c>
      <c r="AE21" s="1">
        <v>5.0430498085916042E-3</v>
      </c>
      <c r="AF21" s="1">
        <v>4.0870018303394318E-2</v>
      </c>
      <c r="AG21" s="1">
        <v>1.850210502743721E-2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1.1038702796487245</v>
      </c>
      <c r="AP21">
        <f>(U21-T21)/(1000-U21)*AO21</f>
        <v>3.1661705578076335E-2</v>
      </c>
      <c r="AQ21">
        <f>(P21+273.15)</f>
        <v>351.51628723144529</v>
      </c>
      <c r="AR21">
        <f>(O21+273.15)</f>
        <v>300.89608802795408</v>
      </c>
      <c r="AS21">
        <f>(Y21*AK21+Z21*AL21)*AM21</f>
        <v>4.0870393983936424</v>
      </c>
      <c r="AT21">
        <f>((AS21+0.00000010773*(AR21^4-AQ21^4))-AP21*44100)/(L21*0.92*2*29.3+0.00000043092*AQ21^3)</f>
        <v>-16.062358348123748</v>
      </c>
      <c r="AU21">
        <f>0.61365*EXP(17.502*J21/(240.97+J21))</f>
        <v>45.002766208944152</v>
      </c>
      <c r="AV21">
        <f>AU21*1000/AA21</f>
        <v>511.14340601279355</v>
      </c>
      <c r="AW21">
        <f>(AV21-U21)</f>
        <v>483.53286371543027</v>
      </c>
      <c r="AX21">
        <f>IF(D21,P21,(O21+P21)/2)</f>
        <v>53.056187629699707</v>
      </c>
      <c r="AY21">
        <f>0.61365*EXP(17.502*AX21/(240.97+AX21))</f>
        <v>14.437882423407462</v>
      </c>
      <c r="AZ21">
        <f>IF(AW21&lt;&gt;0,(1000-(AV21+U21)/2)/AW21*AP21,0)</f>
        <v>4.7841155935327097E-2</v>
      </c>
      <c r="BA21">
        <f>U21*AA21/1000</f>
        <v>2.430924013288168</v>
      </c>
      <c r="BB21">
        <f>(AY21-BA21)</f>
        <v>12.006958410119294</v>
      </c>
      <c r="BC21">
        <f>1/(1.6/F21+1.37/N21)</f>
        <v>2.9948840779243275E-2</v>
      </c>
      <c r="BD21">
        <f>G21*AA21*0.001</f>
        <v>22.747899319933776</v>
      </c>
      <c r="BE21">
        <f>G21/S21</f>
        <v>0.6553539760380428</v>
      </c>
      <c r="BF21">
        <f>(1-AP21*AA21/AU21/F21)*100</f>
        <v>-28.029034008405752</v>
      </c>
      <c r="BG21">
        <f>(S21-E21/(N21/1.35))</f>
        <v>396.222531099256</v>
      </c>
      <c r="BH21">
        <f>E21*BF21/100/BG21</f>
        <v>4.4299156997818561E-3</v>
      </c>
    </row>
    <row r="22" spans="1:60" x14ac:dyDescent="0.35">
      <c r="A22" s="1" t="s">
        <v>9</v>
      </c>
      <c r="B22" s="1" t="s">
        <v>1378</v>
      </c>
      <c r="K22" s="1">
        <v>2.72</v>
      </c>
    </row>
    <row r="23" spans="1:60" x14ac:dyDescent="0.35">
      <c r="A23" s="1" t="s">
        <v>9</v>
      </c>
      <c r="B23" s="1" t="s">
        <v>1377</v>
      </c>
      <c r="K23" s="1">
        <v>2.72</v>
      </c>
    </row>
    <row r="24" spans="1:60" x14ac:dyDescent="0.35">
      <c r="A24" s="1">
        <v>3</v>
      </c>
      <c r="B24" s="1" t="s">
        <v>1376</v>
      </c>
      <c r="C24" s="1">
        <v>1223.9999995976686</v>
      </c>
      <c r="D24" s="1">
        <v>0</v>
      </c>
      <c r="E24">
        <f>(R24-S24*(1000-T24)/(1000-U24))*AO24</f>
        <v>-6.2431170602551358</v>
      </c>
      <c r="F24">
        <f>IF(AZ24&lt;&gt;0,1/(1/AZ24-1/N24),0)</f>
        <v>10.488004312552892</v>
      </c>
      <c r="G24">
        <f>((BC24-AP24/2)*S24-E24)/(BC24+AP24/2)</f>
        <v>391.25925798380467</v>
      </c>
      <c r="H24">
        <f>AP24*1000</f>
        <v>31.908278187070053</v>
      </c>
      <c r="I24">
        <f>(AU24-BA24)</f>
        <v>0.89378447986348197</v>
      </c>
      <c r="J24">
        <f>(P24+AT24*D24)</f>
        <v>25.843511581420898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27.951013565063477</v>
      </c>
      <c r="P24" s="1">
        <v>25.843511581420898</v>
      </c>
      <c r="Q24" s="1">
        <v>28.061634063720703</v>
      </c>
      <c r="R24" s="1">
        <v>399.97128295898438</v>
      </c>
      <c r="S24" s="1">
        <v>394.2314453125</v>
      </c>
      <c r="T24" s="1">
        <v>-0.2813466489315033</v>
      </c>
      <c r="U24" s="1">
        <v>27.819904327392578</v>
      </c>
      <c r="V24" s="1">
        <v>-0.65461325645446777</v>
      </c>
      <c r="W24" s="1">
        <v>64.728965759277344</v>
      </c>
      <c r="X24" s="1">
        <v>300.25714111328125</v>
      </c>
      <c r="Y24" s="1">
        <v>50.595767974853516</v>
      </c>
      <c r="Z24" s="1">
        <v>8.002779446542263E-3</v>
      </c>
      <c r="AA24" s="1">
        <v>88.043243408203125</v>
      </c>
      <c r="AB24" s="1">
        <v>0.21769328415393829</v>
      </c>
      <c r="AC24" s="1">
        <v>1.3011080026626587</v>
      </c>
      <c r="AD24" s="1">
        <v>8.1906042993068695E-2</v>
      </c>
      <c r="AE24" s="1">
        <v>9.9562974646687508E-3</v>
      </c>
      <c r="AF24" s="1">
        <v>3.0404582619667053E-2</v>
      </c>
      <c r="AG24" s="1">
        <v>1.5790250152349472E-2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1.1038865482105926</v>
      </c>
      <c r="AP24">
        <f>(U24-T24)/(1000-U24)*AO24</f>
        <v>3.1908278187070052E-2</v>
      </c>
      <c r="AQ24">
        <f>(P24+273.15)</f>
        <v>298.99351158142088</v>
      </c>
      <c r="AR24">
        <f>(O24+273.15)</f>
        <v>301.10101356506345</v>
      </c>
      <c r="AS24">
        <f>(Y24*AK24+Z24*AL24)*AM24</f>
        <v>8.0953226950319959</v>
      </c>
      <c r="AT24">
        <f>((AS24+0.00000010773*(AR24^4-AQ24^4))-AP24*44100)/(L24*0.92*2*29.3+0.00000043092*AQ24^3)</f>
        <v>-10.831648322889039</v>
      </c>
      <c r="AU24">
        <f>0.61365*EXP(17.502*J24/(240.97+J24))</f>
        <v>3.3431390881530301</v>
      </c>
      <c r="AV24">
        <f>AU24*1000/AA24</f>
        <v>37.971557597587832</v>
      </c>
      <c r="AW24">
        <f>(AV24-U24)</f>
        <v>10.151653270195254</v>
      </c>
      <c r="AX24">
        <f>IF(D24,P24,(O24+P24)/2)</f>
        <v>26.897262573242188</v>
      </c>
      <c r="AY24">
        <f>0.61365*EXP(17.502*AX24/(240.97+AX24))</f>
        <v>3.557619752914698</v>
      </c>
      <c r="AZ24">
        <f>IF(AW24&lt;&gt;0,(1000-(AV24+U24)/2)/AW24*AP24,0)</f>
        <v>3.0397641872729539</v>
      </c>
      <c r="BA24">
        <f>U24*AA24/1000</f>
        <v>2.4493546082895481</v>
      </c>
      <c r="BB24">
        <f>(AY24-BA24)</f>
        <v>1.1082651446251499</v>
      </c>
      <c r="BC24">
        <f>1/(1.6/F24+1.37/N24)</f>
        <v>2.1158527984080369</v>
      </c>
      <c r="BD24">
        <f>G24*AA24*0.001</f>
        <v>34.447734086381054</v>
      </c>
      <c r="BE24">
        <f>G24/S24</f>
        <v>0.99246080604671372</v>
      </c>
      <c r="BF24">
        <f>(1-AP24*AA24/AU24/F24)*100</f>
        <v>91.987794122941608</v>
      </c>
      <c r="BG24">
        <f>(S24-E24/(N24/1.35))</f>
        <v>396.20049268513469</v>
      </c>
      <c r="BH24">
        <f>E24*BF24/100/BG24</f>
        <v>-1.4494948326088265E-2</v>
      </c>
    </row>
    <row r="25" spans="1:60" x14ac:dyDescent="0.35">
      <c r="A25" s="1" t="s">
        <v>9</v>
      </c>
      <c r="B25" s="1" t="s">
        <v>1375</v>
      </c>
      <c r="K25" s="1">
        <v>2.72</v>
      </c>
    </row>
    <row r="26" spans="1:60" x14ac:dyDescent="0.35">
      <c r="A26" s="1" t="s">
        <v>9</v>
      </c>
      <c r="B26" s="1" t="s">
        <v>1374</v>
      </c>
      <c r="K26" s="1">
        <v>2.72</v>
      </c>
    </row>
    <row r="27" spans="1:60" x14ac:dyDescent="0.35">
      <c r="A27" s="1">
        <v>4</v>
      </c>
      <c r="B27" s="1" t="s">
        <v>1373</v>
      </c>
      <c r="C27" s="1">
        <v>1427.9999995976686</v>
      </c>
      <c r="D27" s="1">
        <v>0</v>
      </c>
      <c r="E27">
        <f>(R27-S27*(1000-T27)/(1000-U27))*AO27</f>
        <v>-5.6548053195299399</v>
      </c>
      <c r="F27">
        <f>IF(AZ27&lt;&gt;0,1/(1/AZ27-1/N27),0)</f>
        <v>10.488335775529437</v>
      </c>
      <c r="G27">
        <f>((BC27-AP27/2)*S27-E27)/(BC27+AP27/2)</f>
        <v>390.33283687980929</v>
      </c>
      <c r="H27">
        <f>AP27*1000</f>
        <v>32.297862743056633</v>
      </c>
      <c r="I27">
        <f>(AU27-BA27)</f>
        <v>0.90431204059663983</v>
      </c>
      <c r="J27">
        <f>(P27+AT27*D27)</f>
        <v>26.044946670532227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28.147703170776367</v>
      </c>
      <c r="P27" s="1">
        <v>26.044946670532227</v>
      </c>
      <c r="Q27" s="1">
        <v>28.262079238891602</v>
      </c>
      <c r="R27" s="1">
        <v>400.03887939453125</v>
      </c>
      <c r="S27" s="1">
        <v>393.643798828125</v>
      </c>
      <c r="T27" s="1">
        <v>-0.28007504343986511</v>
      </c>
      <c r="U27" s="1">
        <v>28.156036376953125</v>
      </c>
      <c r="V27" s="1">
        <v>-0.64422333240509033</v>
      </c>
      <c r="W27" s="1">
        <v>64.763984680175781</v>
      </c>
      <c r="X27" s="1">
        <v>300.24032592773438</v>
      </c>
      <c r="Y27" s="1">
        <v>100.67076110839844</v>
      </c>
      <c r="Z27" s="1">
        <v>0.12575735151767731</v>
      </c>
      <c r="AA27" s="1">
        <v>88.042617797851563</v>
      </c>
      <c r="AB27" s="1">
        <v>0.63062357902526855</v>
      </c>
      <c r="AC27" s="1">
        <v>1.3120664358139038</v>
      </c>
      <c r="AD27" s="1">
        <v>9.6862785518169403E-2</v>
      </c>
      <c r="AE27" s="1">
        <v>1.3110348023474216E-2</v>
      </c>
      <c r="AF27" s="1">
        <v>3.6368250846862793E-2</v>
      </c>
      <c r="AG27" s="1">
        <v>2.8848372399806976E-2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1.1038247276754938</v>
      </c>
      <c r="AP27">
        <f>(U27-T27)/(1000-U27)*AO27</f>
        <v>3.2297862743056634E-2</v>
      </c>
      <c r="AQ27">
        <f>(P27+273.15)</f>
        <v>299.1949466705322</v>
      </c>
      <c r="AR27">
        <f>(O27+273.15)</f>
        <v>301.29770317077634</v>
      </c>
      <c r="AS27">
        <f>(Y27*AK27+Z27*AL27)*AM27</f>
        <v>16.107321417317053</v>
      </c>
      <c r="AT27">
        <f>((AS27+0.00000010773*(AR27^4-AQ27^4))-AP27*44100)/(L27*0.92*2*29.3+0.00000043092*AQ27^3)</f>
        <v>-10.901949856203563</v>
      </c>
      <c r="AU27">
        <f>0.61365*EXP(17.502*J27/(240.97+J27))</f>
        <v>3.3832431900351292</v>
      </c>
      <c r="AV27">
        <f>AU27*1000/AA27</f>
        <v>38.427335245791475</v>
      </c>
      <c r="AW27">
        <f>(AV27-U27)</f>
        <v>10.27129886883835</v>
      </c>
      <c r="AX27">
        <f>IF(D27,P27,(O27+P27)/2)</f>
        <v>27.096324920654297</v>
      </c>
      <c r="AY27">
        <f>0.61365*EXP(17.502*AX27/(240.97+AX27))</f>
        <v>3.5994585029728445</v>
      </c>
      <c r="AZ27">
        <f>IF(AW27&lt;&gt;0,(1000-(AV27+U27)/2)/AW27*AP27,0)</f>
        <v>3.039792030486125</v>
      </c>
      <c r="BA27">
        <f>U27*AA27/1000</f>
        <v>2.4789311494384894</v>
      </c>
      <c r="BB27">
        <f>(AY27-BA27)</f>
        <v>1.1205273535343552</v>
      </c>
      <c r="BC27">
        <f>1/(1.6/F27+1.37/N27)</f>
        <v>2.1158743823567088</v>
      </c>
      <c r="BD27">
        <f>G27*AA27*0.001</f>
        <v>34.365924771360191</v>
      </c>
      <c r="BE27">
        <f>G27/S27</f>
        <v>0.99158893914200497</v>
      </c>
      <c r="BF27">
        <f>(1-AP27*AA27/AU27/F27)*100</f>
        <v>91.986413431560962</v>
      </c>
      <c r="BG27">
        <f>(S27-E27/(N27/1.35))</f>
        <v>395.42729566948105</v>
      </c>
      <c r="BH27">
        <f>E27*BF27/100/BG27</f>
        <v>-1.3154510720272907E-2</v>
      </c>
    </row>
    <row r="28" spans="1:60" x14ac:dyDescent="0.35">
      <c r="A28" s="1" t="s">
        <v>9</v>
      </c>
      <c r="B28" s="1" t="s">
        <v>1372</v>
      </c>
      <c r="K28" s="1">
        <v>2.72</v>
      </c>
    </row>
    <row r="29" spans="1:60" x14ac:dyDescent="0.35">
      <c r="A29" s="1" t="s">
        <v>9</v>
      </c>
      <c r="B29" s="1" t="s">
        <v>1371</v>
      </c>
      <c r="K29" s="1">
        <v>2.72</v>
      </c>
    </row>
    <row r="30" spans="1:60" x14ac:dyDescent="0.35">
      <c r="A30" s="1">
        <v>5</v>
      </c>
      <c r="B30" s="1" t="s">
        <v>1370</v>
      </c>
      <c r="C30" s="1">
        <v>1632.9999995976686</v>
      </c>
      <c r="D30" s="1">
        <v>0</v>
      </c>
      <c r="E30">
        <f>(R30-S30*(1000-T30)/(1000-U30))*AO30</f>
        <v>-4.3141863123664654</v>
      </c>
      <c r="F30">
        <f>IF(AZ30&lt;&gt;0,1/(1/AZ30-1/N30),0)</f>
        <v>11.085897745429889</v>
      </c>
      <c r="G30">
        <f>((BC30-AP30/2)*S30-E30)/(BC30+AP30/2)</f>
        <v>388.31914359059124</v>
      </c>
      <c r="H30">
        <f>AP30*1000</f>
        <v>32.866374228965149</v>
      </c>
      <c r="I30">
        <f>(AU30-BA30)</f>
        <v>0.90540987874628032</v>
      </c>
      <c r="J30">
        <f>(P30+AT30*D30)</f>
        <v>26.260717391967773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28.366172790527344</v>
      </c>
      <c r="P30" s="1">
        <v>26.260717391967773</v>
      </c>
      <c r="Q30" s="1">
        <v>28.477319717407227</v>
      </c>
      <c r="R30" s="1">
        <v>400.04299926757813</v>
      </c>
      <c r="S30" s="1">
        <v>392.27273559570313</v>
      </c>
      <c r="T30" s="1">
        <v>-0.2812742292881012</v>
      </c>
      <c r="U30" s="1">
        <v>28.636394500732422</v>
      </c>
      <c r="V30" s="1">
        <v>-0.63881802558898926</v>
      </c>
      <c r="W30" s="1">
        <v>65.037757873535156</v>
      </c>
      <c r="X30" s="1">
        <v>300.28887939453125</v>
      </c>
      <c r="Y30" s="1">
        <v>150.40663146972656</v>
      </c>
      <c r="Z30" s="1">
        <v>2.8581617400050163E-2</v>
      </c>
      <c r="AA30" s="1">
        <v>88.043800354003906</v>
      </c>
      <c r="AB30" s="1">
        <v>0.72410047054290771</v>
      </c>
      <c r="AC30" s="1">
        <v>1.3260494470596313</v>
      </c>
      <c r="AD30" s="1">
        <v>5.4962974041700363E-2</v>
      </c>
      <c r="AE30" s="1">
        <v>3.752946387976408E-3</v>
      </c>
      <c r="AF30" s="1">
        <v>2.3552348837256432E-2</v>
      </c>
      <c r="AG30" s="1">
        <v>2.2813808172941208E-2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1.1040032330681293</v>
      </c>
      <c r="AP30">
        <f>(U30-T30)/(1000-U30)*AO30</f>
        <v>3.2866374228965149E-2</v>
      </c>
      <c r="AQ30">
        <f>(P30+273.15)</f>
        <v>299.41071739196775</v>
      </c>
      <c r="AR30">
        <f>(O30+273.15)</f>
        <v>301.51617279052732</v>
      </c>
      <c r="AS30">
        <f>(Y30*AK30+Z30*AL30)*AM30</f>
        <v>24.06506049726022</v>
      </c>
      <c r="AT30">
        <f>((AS30+0.00000010773*(AR30^4-AQ30^4))-AP30*44100)/(L30*0.92*2*29.3+0.00000043092*AQ30^3)</f>
        <v>-11.033944653374801</v>
      </c>
      <c r="AU30">
        <f>0.61365*EXP(17.502*J30/(240.97+J30))</f>
        <v>3.4266668790272612</v>
      </c>
      <c r="AV30">
        <f>AU30*1000/AA30</f>
        <v>38.920024638298443</v>
      </c>
      <c r="AW30">
        <f>(AV30-U30)</f>
        <v>10.283630137566021</v>
      </c>
      <c r="AX30">
        <f>IF(D30,P30,(O30+P30)/2)</f>
        <v>27.313445091247559</v>
      </c>
      <c r="AY30">
        <f>0.61365*EXP(17.502*AX30/(240.97+AX30))</f>
        <v>3.6455817243555626</v>
      </c>
      <c r="AZ30">
        <f>IF(AW30&lt;&gt;0,(1000-(AV30+U30)/2)/AW30*AP30,0)</f>
        <v>3.0880347238922825</v>
      </c>
      <c r="BA30">
        <f>U30*AA30/1000</f>
        <v>2.5212570002809809</v>
      </c>
      <c r="BB30">
        <f>(AY30-BA30)</f>
        <v>1.1243247240745817</v>
      </c>
      <c r="BC30">
        <f>1/(1.6/F30+1.37/N30)</f>
        <v>2.1533395674970799</v>
      </c>
      <c r="BD30">
        <f>G30*AA30*0.001</f>
        <v>34.189093151927786</v>
      </c>
      <c r="BE30">
        <f>G30/S30</f>
        <v>0.98992131839316344</v>
      </c>
      <c r="BF30">
        <f>(1-AP30*AA30/AU30/F30)*100</f>
        <v>92.382581417332517</v>
      </c>
      <c r="BG30">
        <f>(S30-E30/(N30/1.35))</f>
        <v>393.63340801965967</v>
      </c>
      <c r="BH30">
        <f>E30*BF30/100/BG30</f>
        <v>-1.012504681085989E-2</v>
      </c>
    </row>
    <row r="31" spans="1:60" x14ac:dyDescent="0.35">
      <c r="A31" s="1" t="s">
        <v>9</v>
      </c>
      <c r="B31" s="1" t="s">
        <v>1369</v>
      </c>
      <c r="K31" s="1">
        <v>2.72</v>
      </c>
    </row>
    <row r="32" spans="1:60" x14ac:dyDescent="0.35">
      <c r="A32" s="1" t="s">
        <v>9</v>
      </c>
      <c r="B32" s="1" t="s">
        <v>1368</v>
      </c>
      <c r="K32" s="1">
        <v>2.72</v>
      </c>
    </row>
    <row r="33" spans="1:60" x14ac:dyDescent="0.35">
      <c r="A33" s="1">
        <v>6</v>
      </c>
      <c r="B33" s="1" t="s">
        <v>1367</v>
      </c>
      <c r="C33" s="1">
        <v>1837.9999995976686</v>
      </c>
      <c r="D33" s="1">
        <v>0</v>
      </c>
      <c r="E33">
        <f>(R33-S33*(1000-T33)/(1000-U33))*AO33</f>
        <v>-2.8549919791290148</v>
      </c>
      <c r="F33">
        <f>IF(AZ33&lt;&gt;0,1/(1/AZ33-1/N33),0)</f>
        <v>11.74584059775755</v>
      </c>
      <c r="G33">
        <f>((BC33-AP33/2)*S33-E33)/(BC33+AP33/2)</f>
        <v>386.12929510521411</v>
      </c>
      <c r="H33">
        <f>AP33*1000</f>
        <v>33.50555918154685</v>
      </c>
      <c r="I33">
        <f>(AU33-BA33)</f>
        <v>0.9080041706463402</v>
      </c>
      <c r="J33">
        <f>(P33+AT33*D33)</f>
        <v>26.508684158325195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28.589073181152344</v>
      </c>
      <c r="P33" s="1">
        <v>26.508684158325195</v>
      </c>
      <c r="Q33" s="1">
        <v>28.701513290405273</v>
      </c>
      <c r="R33" s="1">
        <v>400.03866577148438</v>
      </c>
      <c r="S33" s="1">
        <v>390.76522827148438</v>
      </c>
      <c r="T33" s="1">
        <v>-0.2818906307220459</v>
      </c>
      <c r="U33" s="1">
        <v>29.18187141418457</v>
      </c>
      <c r="V33" s="1">
        <v>-0.63195300102233887</v>
      </c>
      <c r="W33" s="1">
        <v>65.421012878417969</v>
      </c>
      <c r="X33" s="1">
        <v>300.2862548828125</v>
      </c>
      <c r="Y33" s="1">
        <v>300.60372924804688</v>
      </c>
      <c r="Z33" s="1">
        <v>3.7728134542703629E-2</v>
      </c>
      <c r="AA33" s="1">
        <v>88.039802551269531</v>
      </c>
      <c r="AB33" s="1">
        <v>1.0122184753417969</v>
      </c>
      <c r="AC33" s="1">
        <v>1.3407976627349854</v>
      </c>
      <c r="AD33" s="1">
        <v>9.4603545963764191E-2</v>
      </c>
      <c r="AE33" s="1">
        <v>3.8349978625774384E-2</v>
      </c>
      <c r="AF33" s="1">
        <v>1.8007693812251091E-2</v>
      </c>
      <c r="AG33" s="1">
        <v>3.2070871442556381E-2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1.1039935841279869</v>
      </c>
      <c r="AP33">
        <f>(U33-T33)/(1000-U33)*AO33</f>
        <v>3.3505559181546851E-2</v>
      </c>
      <c r="AQ33">
        <f>(P33+273.15)</f>
        <v>299.65868415832517</v>
      </c>
      <c r="AR33">
        <f>(O33+273.15)</f>
        <v>301.73907318115232</v>
      </c>
      <c r="AS33">
        <f>(Y33*AK33+Z33*AL33)*AM33</f>
        <v>48.09659560464479</v>
      </c>
      <c r="AT33">
        <f>((AS33+0.00000010773*(AR33^4-AQ33^4))-AP33*44100)/(L33*0.92*2*29.3+0.00000043092*AQ33^3)</f>
        <v>-11.066037056190275</v>
      </c>
      <c r="AU33">
        <f>0.61365*EXP(17.502*J33/(240.97+J33))</f>
        <v>3.4771703680276862</v>
      </c>
      <c r="AV33">
        <f>AU33*1000/AA33</f>
        <v>39.495435783181968</v>
      </c>
      <c r="AW33">
        <f>(AV33-U33)</f>
        <v>10.313564368997397</v>
      </c>
      <c r="AX33">
        <f>IF(D33,P33,(O33+P33)/2)</f>
        <v>27.54887866973877</v>
      </c>
      <c r="AY33">
        <f>0.61365*EXP(17.502*AX33/(240.97+AX33))</f>
        <v>3.6961774260696534</v>
      </c>
      <c r="AZ33">
        <f>IF(AW33&lt;&gt;0,(1000-(AV33+U33)/2)/AW33*AP33,0)</f>
        <v>3.1371330253622904</v>
      </c>
      <c r="BA33">
        <f>U33*AA33/1000</f>
        <v>2.569166197381346</v>
      </c>
      <c r="BB33">
        <f>(AY33-BA33)</f>
        <v>1.1270112286883074</v>
      </c>
      <c r="BC33">
        <f>1/(1.6/F33+1.37/N33)</f>
        <v>2.1916085439286213</v>
      </c>
      <c r="BD33">
        <f>G33*AA33*0.001</f>
        <v>33.994746900323939</v>
      </c>
      <c r="BE33">
        <f>G33/S33</f>
        <v>0.9881362699880516</v>
      </c>
      <c r="BF33">
        <f>(1-AP33*AA33/AU33/F33)*100</f>
        <v>92.777528155176583</v>
      </c>
      <c r="BG33">
        <f>(S33-E33/(N33/1.35))</f>
        <v>391.66567822318967</v>
      </c>
      <c r="BH33">
        <f>E33*BF33/100/BG33</f>
        <v>-6.7628876731829638E-3</v>
      </c>
    </row>
    <row r="34" spans="1:60" x14ac:dyDescent="0.35">
      <c r="A34" s="1" t="s">
        <v>9</v>
      </c>
      <c r="B34" s="1" t="s">
        <v>1366</v>
      </c>
      <c r="K34" s="1">
        <v>2.72</v>
      </c>
    </row>
    <row r="35" spans="1:60" x14ac:dyDescent="0.35">
      <c r="A35" s="1" t="s">
        <v>9</v>
      </c>
      <c r="B35" s="1" t="s">
        <v>1365</v>
      </c>
      <c r="K35" s="1">
        <v>2.72</v>
      </c>
    </row>
    <row r="36" spans="1:60" x14ac:dyDescent="0.35">
      <c r="A36" s="1">
        <v>7</v>
      </c>
      <c r="B36" s="1" t="s">
        <v>1364</v>
      </c>
      <c r="C36" s="1">
        <v>2042.4999995864928</v>
      </c>
      <c r="D36" s="1">
        <v>0</v>
      </c>
      <c r="E36">
        <f>(R36-S36*(1000-T36)/(1000-U36))*AO36</f>
        <v>-1.1168749144901533</v>
      </c>
      <c r="F36">
        <f>IF(AZ36&lt;&gt;0,1/(1/AZ36-1/N36),0)</f>
        <v>0.1089937959993305</v>
      </c>
      <c r="G36">
        <f>((BC36-AP36/2)*S36-E36)/(BC36+AP36/2)</f>
        <v>243.62499288781223</v>
      </c>
      <c r="H36">
        <f>AP36*1000</f>
        <v>34.161435087467673</v>
      </c>
      <c r="I36">
        <f>(AU36-BA36)</f>
        <v>23.652382688062158</v>
      </c>
      <c r="J36">
        <f>(P36+AT36*D36)</f>
        <v>65.860977172851563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28.797636032104492</v>
      </c>
      <c r="P36" s="1">
        <v>65.860977172851563</v>
      </c>
      <c r="Q36" s="1">
        <v>28.904497146606445</v>
      </c>
      <c r="R36" s="1">
        <v>399.96392822265625</v>
      </c>
      <c r="S36" s="1">
        <v>388.93988037109375</v>
      </c>
      <c r="T36" s="1">
        <v>-0.28198358416557312</v>
      </c>
      <c r="U36" s="1">
        <v>29.742683410644531</v>
      </c>
      <c r="V36" s="1">
        <v>-0.62452554702758789</v>
      </c>
      <c r="W36" s="1">
        <v>65.872856140136719</v>
      </c>
      <c r="X36" s="1">
        <v>300.271240234375</v>
      </c>
      <c r="Y36" s="1">
        <v>499.69708251953125</v>
      </c>
      <c r="Z36" s="1">
        <v>0.2572363018989563</v>
      </c>
      <c r="AA36" s="1">
        <v>88.034828186035156</v>
      </c>
      <c r="AB36" s="1">
        <v>1.3210945129394531</v>
      </c>
      <c r="AC36" s="1">
        <v>1.335568904876709</v>
      </c>
      <c r="AD36" s="1">
        <v>0.1052231565117836</v>
      </c>
      <c r="AE36" s="1">
        <v>8.0477418377995491E-3</v>
      </c>
      <c r="AF36" s="1">
        <v>4.9623548984527588E-2</v>
      </c>
      <c r="AG36" s="1">
        <v>1.8806345760822296E-2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1.1039383832146137</v>
      </c>
      <c r="AP36">
        <f>(U36-T36)/(1000-U36)*AO36</f>
        <v>3.4161435087467676E-2</v>
      </c>
      <c r="AQ36">
        <f>(P36+273.15)</f>
        <v>339.01097717285154</v>
      </c>
      <c r="AR36">
        <f>(O36+273.15)</f>
        <v>301.94763603210447</v>
      </c>
      <c r="AS36">
        <f>(Y36*AK36+Z36*AL36)*AM36</f>
        <v>79.951531416068974</v>
      </c>
      <c r="AT36">
        <f>((AS36+0.00000010773*(AR36^4-AQ36^4))-AP36*44100)/(L36*0.92*2*29.3+0.00000043092*AQ36^3)</f>
        <v>-14.784149641936109</v>
      </c>
      <c r="AU36">
        <f>0.61365*EXP(17.502*J36/(240.97+J36))</f>
        <v>26.270774711909887</v>
      </c>
      <c r="AV36">
        <f>AU36*1000/AA36</f>
        <v>298.41342629072324</v>
      </c>
      <c r="AW36">
        <f>(AV36-U36)</f>
        <v>268.67074288007871</v>
      </c>
      <c r="AX36">
        <f>IF(D36,P36,(O36+P36)/2)</f>
        <v>47.329306602478027</v>
      </c>
      <c r="AY36">
        <f>0.61365*EXP(17.502*AX36/(240.97+AX36))</f>
        <v>10.858246102796791</v>
      </c>
      <c r="AZ36">
        <f>IF(AW36&lt;&gt;0,(1000-(AV36+U36)/2)/AW36*AP36,0)</f>
        <v>0.10628732016479439</v>
      </c>
      <c r="BA36">
        <f>U36*AA36/1000</f>
        <v>2.6183920238477296</v>
      </c>
      <c r="BB36">
        <f>(AY36-BA36)</f>
        <v>8.2398540789490617</v>
      </c>
      <c r="BC36">
        <f>1/(1.6/F36+1.37/N36)</f>
        <v>6.666754646765008E-2</v>
      </c>
      <c r="BD36">
        <f>G36*AA36*0.001</f>
        <v>21.447484390702588</v>
      </c>
      <c r="BE36">
        <f>G36/S36</f>
        <v>0.62638213560246314</v>
      </c>
      <c r="BF36">
        <f>(1-AP36*AA36/AU36/F36)*100</f>
        <v>-5.0306296955495933</v>
      </c>
      <c r="BG36">
        <f>(S36-E36/(N36/1.35))</f>
        <v>389.29213703947158</v>
      </c>
      <c r="BH36">
        <f>E36*BF36/100/BG36</f>
        <v>1.4432821977287692E-4</v>
      </c>
    </row>
    <row r="37" spans="1:60" x14ac:dyDescent="0.35">
      <c r="A37" s="1" t="s">
        <v>9</v>
      </c>
      <c r="B37" s="1" t="s">
        <v>1363</v>
      </c>
      <c r="K37" s="1">
        <v>2.72</v>
      </c>
    </row>
    <row r="38" spans="1:60" x14ac:dyDescent="0.35">
      <c r="A38" s="1" t="s">
        <v>9</v>
      </c>
      <c r="B38" s="1" t="s">
        <v>1362</v>
      </c>
      <c r="K38" s="1">
        <v>2.72</v>
      </c>
    </row>
    <row r="39" spans="1:60" x14ac:dyDescent="0.35">
      <c r="A39" s="1">
        <v>8</v>
      </c>
      <c r="B39" s="1" t="s">
        <v>1361</v>
      </c>
      <c r="C39" s="1">
        <v>2247.4999995864928</v>
      </c>
      <c r="D39" s="1">
        <v>0</v>
      </c>
      <c r="E39">
        <f>(R39-S39*(1000-T39)/(1000-U39))*AO39</f>
        <v>0.37922768588469014</v>
      </c>
      <c r="F39">
        <f>IF(AZ39&lt;&gt;0,1/(1/AZ39-1/N39),0)</f>
        <v>4.9455587325857149E-2</v>
      </c>
      <c r="G39">
        <f>((BC39-AP39/2)*S39-E39)/(BC39+AP39/2)</f>
        <v>99.098061543809365</v>
      </c>
      <c r="H39">
        <f>AP39*1000</f>
        <v>34.719783977711579</v>
      </c>
      <c r="I39">
        <f>(AU39-BA39)</f>
        <v>44.743540702853949</v>
      </c>
      <c r="J39">
        <f>(P39+AT39*D39)</f>
        <v>79.627891540527344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29.009344100952148</v>
      </c>
      <c r="P39" s="1">
        <v>79.627891540527344</v>
      </c>
      <c r="Q39" s="1">
        <v>29.104890823364258</v>
      </c>
      <c r="R39" s="1">
        <v>399.98318481445313</v>
      </c>
      <c r="S39" s="1">
        <v>387.4559326171875</v>
      </c>
      <c r="T39" s="1">
        <v>-0.28188791871070862</v>
      </c>
      <c r="U39" s="1">
        <v>30.213632583618164</v>
      </c>
      <c r="V39" s="1">
        <v>-0.61672443151473999</v>
      </c>
      <c r="W39" s="1">
        <v>66.102462768554688</v>
      </c>
      <c r="X39" s="1">
        <v>300.3211669921875</v>
      </c>
      <c r="Y39" s="1">
        <v>749.46832275390625</v>
      </c>
      <c r="Z39" s="1">
        <v>0.12576061487197876</v>
      </c>
      <c r="AA39" s="1">
        <v>88.037361145019531</v>
      </c>
      <c r="AB39" s="1">
        <v>1.3035942316055298</v>
      </c>
      <c r="AC39" s="1">
        <v>1.3311079740524292</v>
      </c>
      <c r="AD39" s="1">
        <v>7.0353247225284576E-2</v>
      </c>
      <c r="AE39" s="1">
        <v>5.4636229760944843E-3</v>
      </c>
      <c r="AF39" s="1">
        <v>4.9186684191226959E-2</v>
      </c>
      <c r="AG39" s="1">
        <v>1.2856485322117805E-2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1.1041219374712772</v>
      </c>
      <c r="AP39">
        <f>(U39-T39)/(1000-U39)*AO39</f>
        <v>3.4719783977711575E-2</v>
      </c>
      <c r="AQ39">
        <f>(P39+273.15)</f>
        <v>352.77789154052732</v>
      </c>
      <c r="AR39">
        <f>(O39+273.15)</f>
        <v>302.15934410095213</v>
      </c>
      <c r="AS39">
        <f>(Y39*AK39+Z39*AL39)*AM39</f>
        <v>119.91492896031741</v>
      </c>
      <c r="AT39">
        <f>((AS39+0.00000010773*(AR39^4-AQ39^4))-AP39*44100)/(L39*0.92*2*29.3+0.00000043092*AQ39^3)</f>
        <v>-16.245544361135249</v>
      </c>
      <c r="AU39">
        <f>0.61365*EXP(17.502*J39/(240.97+J39))</f>
        <v>47.403469186120873</v>
      </c>
      <c r="AV39">
        <f>AU39*1000/AA39</f>
        <v>538.44718389543175</v>
      </c>
      <c r="AW39">
        <f>(AV39-U39)</f>
        <v>508.23355131181359</v>
      </c>
      <c r="AX39">
        <f>IF(D39,P39,(O39+P39)/2)</f>
        <v>54.318617820739746</v>
      </c>
      <c r="AY39">
        <f>0.61365*EXP(17.502*AX39/(240.97+AX39))</f>
        <v>15.350971266905734</v>
      </c>
      <c r="AZ39">
        <f>IF(AW39&lt;&gt;0,(1000-(AV39+U39)/2)/AW39*AP39,0)</f>
        <v>4.8890699091402444E-2</v>
      </c>
      <c r="BA39">
        <f>U39*AA39/1000</f>
        <v>2.6599284832669219</v>
      </c>
      <c r="BB39">
        <f>(AY39-BA39)</f>
        <v>12.691042783638812</v>
      </c>
      <c r="BC39">
        <f>1/(1.6/F39+1.37/N39)</f>
        <v>3.0606941431538328E-2</v>
      </c>
      <c r="BD39">
        <f>G39*AA39*0.001</f>
        <v>8.7243318329037169</v>
      </c>
      <c r="BE39">
        <f>G39/S39</f>
        <v>0.25576601931069098</v>
      </c>
      <c r="BF39">
        <f>(1-AP39*AA39/AU39/F39)*100</f>
        <v>-30.382270793399215</v>
      </c>
      <c r="BG39">
        <f>(S39-E39/(N39/1.35))</f>
        <v>387.33632613354882</v>
      </c>
      <c r="BH39">
        <f>E39*BF39/100/BG39</f>
        <v>-2.9746237229838902E-4</v>
      </c>
    </row>
    <row r="40" spans="1:60" x14ac:dyDescent="0.35">
      <c r="A40" s="1" t="s">
        <v>9</v>
      </c>
      <c r="B40" s="1" t="s">
        <v>1360</v>
      </c>
      <c r="K40" s="1">
        <v>2.72</v>
      </c>
    </row>
    <row r="41" spans="1:60" x14ac:dyDescent="0.35">
      <c r="A41" s="1" t="s">
        <v>9</v>
      </c>
      <c r="B41" s="1" t="s">
        <v>1359</v>
      </c>
      <c r="K41" s="1">
        <v>2.72</v>
      </c>
    </row>
    <row r="42" spans="1:60" x14ac:dyDescent="0.35">
      <c r="A42" s="1">
        <v>9</v>
      </c>
      <c r="B42" s="1" t="s">
        <v>1358</v>
      </c>
      <c r="C42" s="1">
        <v>2451.9999995976686</v>
      </c>
      <c r="D42" s="1">
        <v>0</v>
      </c>
      <c r="E42">
        <f>(R42-S42*(1000-T42)/(1000-U42))*AO42</f>
        <v>1.3971199216343284</v>
      </c>
      <c r="F42">
        <f>IF(AZ42&lt;&gt;0,1/(1/AZ42-1/N42),0)</f>
        <v>12.361911390260868</v>
      </c>
      <c r="G42">
        <f>((BC42-AP42/2)*S42-E42)/(BC42+AP42/2)</f>
        <v>379.6496733555017</v>
      </c>
      <c r="H42">
        <f>AP42*1000</f>
        <v>35.459964596578637</v>
      </c>
      <c r="I42">
        <f>(AU42-BA42)</f>
        <v>0.94624604795245348</v>
      </c>
      <c r="J42">
        <f>(P42+AT42*D42)</f>
        <v>27.389081954956055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29.215787887573242</v>
      </c>
      <c r="P42" s="1">
        <v>27.389081954956055</v>
      </c>
      <c r="Q42" s="1">
        <v>29.301721572875977</v>
      </c>
      <c r="R42" s="1">
        <v>400.05902099609375</v>
      </c>
      <c r="S42" s="1">
        <v>386.38262939453125</v>
      </c>
      <c r="T42" s="1">
        <v>-0.28279262781143188</v>
      </c>
      <c r="U42" s="1">
        <v>30.84698486328125</v>
      </c>
      <c r="V42" s="1">
        <v>-0.61132609844207764</v>
      </c>
      <c r="W42" s="1">
        <v>66.683372497558594</v>
      </c>
      <c r="X42" s="1">
        <v>300.27801513671875</v>
      </c>
      <c r="Y42" s="1">
        <v>999.61456298828125</v>
      </c>
      <c r="Z42" s="1">
        <v>0.14976949989795685</v>
      </c>
      <c r="AA42" s="1">
        <v>88.032073974609375</v>
      </c>
      <c r="AB42" s="1">
        <v>1.480669379234314</v>
      </c>
      <c r="AC42" s="1">
        <v>1.3456209897994995</v>
      </c>
      <c r="AD42" s="1">
        <v>4.3010223656892776E-2</v>
      </c>
      <c r="AE42" s="1">
        <v>3.7214101757854223E-3</v>
      </c>
      <c r="AF42" s="1">
        <v>2.9669733718037605E-2</v>
      </c>
      <c r="AG42" s="1">
        <v>1.8321409821510315E-2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1.1039632909438186</v>
      </c>
      <c r="AP42">
        <f>(U42-T42)/(1000-U42)*AO42</f>
        <v>3.5459964596578637E-2</v>
      </c>
      <c r="AQ42">
        <f>(P42+273.15)</f>
        <v>300.53908195495603</v>
      </c>
      <c r="AR42">
        <f>(O42+273.15)</f>
        <v>302.36578788757322</v>
      </c>
      <c r="AS42">
        <f>(Y42*AK42+Z42*AL42)*AM42</f>
        <v>159.93832650322474</v>
      </c>
      <c r="AT42">
        <f>((AS42+0.00000010773*(AR42^4-AQ42^4))-AP42*44100)/(L42*0.92*2*29.3+0.00000043092*AQ42^3)</f>
        <v>-10.877368971351837</v>
      </c>
      <c r="AU42">
        <f>0.61365*EXP(17.502*J42/(240.97+J42))</f>
        <v>3.6617701013304842</v>
      </c>
      <c r="AV42">
        <f>AU42*1000/AA42</f>
        <v>41.595863144001683</v>
      </c>
      <c r="AW42">
        <f>(AV42-U42)</f>
        <v>10.748878280720433</v>
      </c>
      <c r="AX42">
        <f>IF(D42,P42,(O42+P42)/2)</f>
        <v>28.302434921264648</v>
      </c>
      <c r="AY42">
        <f>0.61365*EXP(17.502*AX42/(240.97+AX42))</f>
        <v>3.8622629948171361</v>
      </c>
      <c r="AZ42">
        <f>IF(AW42&lt;&gt;0,(1000-(AV42+U42)/2)/AW42*AP42,0)</f>
        <v>3.1794530825667944</v>
      </c>
      <c r="BA42">
        <f>U42*AA42/1000</f>
        <v>2.7155240533780307</v>
      </c>
      <c r="BB42">
        <f>(AY42-BA42)</f>
        <v>1.1467389414391054</v>
      </c>
      <c r="BC42">
        <f>1/(1.6/F42+1.37/N42)</f>
        <v>2.2247076919084403</v>
      </c>
      <c r="BD42">
        <f>G42*AA42*0.001</f>
        <v>33.421348129267813</v>
      </c>
      <c r="BE42">
        <f>G42/S42</f>
        <v>0.98257438216210646</v>
      </c>
      <c r="BF42">
        <f>(1-AP42*AA42/AU42/F42)*100</f>
        <v>93.103916193087116</v>
      </c>
      <c r="BG42">
        <f>(S42-E42/(N42/1.35))</f>
        <v>385.94198487603217</v>
      </c>
      <c r="BH42">
        <f>E42*BF42/100/BG42</f>
        <v>3.3703857365328339E-3</v>
      </c>
    </row>
    <row r="43" spans="1:60" x14ac:dyDescent="0.35">
      <c r="A43" s="1" t="s">
        <v>9</v>
      </c>
      <c r="B43" s="1" t="s">
        <v>1357</v>
      </c>
      <c r="K43" s="1">
        <v>2.72</v>
      </c>
    </row>
    <row r="44" spans="1:60" x14ac:dyDescent="0.35">
      <c r="A44" s="1" t="s">
        <v>9</v>
      </c>
      <c r="B44" s="1" t="s">
        <v>1356</v>
      </c>
      <c r="K44" s="1">
        <v>2.72</v>
      </c>
    </row>
    <row r="45" spans="1:60" x14ac:dyDescent="0.35">
      <c r="A45" s="1">
        <v>10</v>
      </c>
      <c r="B45" s="1" t="s">
        <v>1355</v>
      </c>
      <c r="C45" s="1">
        <v>2656.9999995976686</v>
      </c>
      <c r="D45" s="1">
        <v>0</v>
      </c>
      <c r="E45">
        <f>(R45-S45*(1000-T45)/(1000-U45))*AO45</f>
        <v>2.0242258133831053</v>
      </c>
      <c r="F45">
        <f>IF(AZ45&lt;&gt;0,1/(1/AZ45-1/N45),0)</f>
        <v>5.0490084122140282E-2</v>
      </c>
      <c r="G45">
        <f>((BC45-AP45/2)*S45-E45)/(BC45+AP45/2)</f>
        <v>61.660270881341205</v>
      </c>
      <c r="H45">
        <f>AP45*1000</f>
        <v>36.206135093911499</v>
      </c>
      <c r="I45">
        <f>(AU45-BA45)</f>
        <v>45.394138187716848</v>
      </c>
      <c r="J45">
        <f>(P45+AT45*D45)</f>
        <v>80.016944885253906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29.423521041870117</v>
      </c>
      <c r="P45" s="1">
        <v>80.016944885253906</v>
      </c>
      <c r="Q45" s="1">
        <v>29.494661331176758</v>
      </c>
      <c r="R45" s="1">
        <v>400.14834594726563</v>
      </c>
      <c r="S45" s="1">
        <v>385.667236328125</v>
      </c>
      <c r="T45" s="1">
        <v>-0.28264084458351135</v>
      </c>
      <c r="U45" s="1">
        <v>31.479204177856445</v>
      </c>
      <c r="V45" s="1">
        <v>-0.60372227430343628</v>
      </c>
      <c r="W45" s="1">
        <v>67.239730834960938</v>
      </c>
      <c r="X45" s="1">
        <v>300.29928588867188</v>
      </c>
      <c r="Y45" s="1">
        <v>1249.504150390625</v>
      </c>
      <c r="Z45" s="1">
        <v>5.1447104662656784E-2</v>
      </c>
      <c r="AA45" s="1">
        <v>88.033195495605469</v>
      </c>
      <c r="AB45" s="1">
        <v>1.6235160827636719</v>
      </c>
      <c r="AC45" s="1">
        <v>1.3360625505447388</v>
      </c>
      <c r="AD45" s="1">
        <v>7.2628311812877655E-2</v>
      </c>
      <c r="AE45" s="1">
        <v>7.1248952299356461E-3</v>
      </c>
      <c r="AF45" s="1">
        <v>5.8144837617874146E-2</v>
      </c>
      <c r="AG45" s="1">
        <v>2.0258136093616486E-2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1.1040414922377639</v>
      </c>
      <c r="AP45">
        <f>(U45-T45)/(1000-U45)*AO45</f>
        <v>3.6206135093911497E-2</v>
      </c>
      <c r="AQ45">
        <f>(P45+273.15)</f>
        <v>353.16694488525388</v>
      </c>
      <c r="AR45">
        <f>(O45+273.15)</f>
        <v>302.57352104187009</v>
      </c>
      <c r="AS45">
        <f>(Y45*AK45+Z45*AL45)*AM45</f>
        <v>199.92065959392494</v>
      </c>
      <c r="AT45">
        <f>((AS45+0.00000010773*(AR45^4-AQ45^4))-AP45*44100)/(L45*0.92*2*29.3+0.00000043092*AQ45^3)</f>
        <v>-16.148518061980184</v>
      </c>
      <c r="AU45">
        <f>0.61365*EXP(17.502*J45/(240.97+J45))</f>
        <v>48.165353123152165</v>
      </c>
      <c r="AV45">
        <f>AU45*1000/AA45</f>
        <v>547.12717006343962</v>
      </c>
      <c r="AW45">
        <f>(AV45-U45)</f>
        <v>515.64796588558318</v>
      </c>
      <c r="AX45">
        <f>IF(D45,P45,(O45+P45)/2)</f>
        <v>54.720232963562012</v>
      </c>
      <c r="AY45">
        <f>0.61365*EXP(17.502*AX45/(240.97+AX45))</f>
        <v>15.651670372074339</v>
      </c>
      <c r="AZ45">
        <f>IF(AW45&lt;&gt;0,(1000-(AV45+U45)/2)/AW45*AP45,0)</f>
        <v>4.9901457041007159E-2</v>
      </c>
      <c r="BA45">
        <f>U45*AA45/1000</f>
        <v>2.7712149354353168</v>
      </c>
      <c r="BB45">
        <f>(AY45-BA45)</f>
        <v>12.880455436639021</v>
      </c>
      <c r="BC45">
        <f>1/(1.6/F45+1.37/N45)</f>
        <v>3.1240766315160966E-2</v>
      </c>
      <c r="BD45">
        <f>G45*AA45*0.001</f>
        <v>5.4281506808091002</v>
      </c>
      <c r="BE45">
        <f>G45/S45</f>
        <v>0.15987946362361141</v>
      </c>
      <c r="BF45">
        <f>(1-AP45*AA45/AU45/F45)*100</f>
        <v>-31.065319672533654</v>
      </c>
      <c r="BG45">
        <f>(S45-E45/(N45/1.35))</f>
        <v>385.02880580039459</v>
      </c>
      <c r="BH45">
        <f>E45*BF45/100/BG45</f>
        <v>-1.6332082440278595E-3</v>
      </c>
    </row>
    <row r="46" spans="1:60" x14ac:dyDescent="0.35">
      <c r="A46" s="1" t="s">
        <v>9</v>
      </c>
      <c r="B46" s="1" t="s">
        <v>1354</v>
      </c>
      <c r="K46" s="1">
        <v>2.72</v>
      </c>
    </row>
    <row r="47" spans="1:60" x14ac:dyDescent="0.35">
      <c r="A47" s="1" t="s">
        <v>9</v>
      </c>
      <c r="B47" s="1" t="s">
        <v>1353</v>
      </c>
      <c r="K47" s="1">
        <v>2.72</v>
      </c>
    </row>
    <row r="48" spans="1:60" x14ac:dyDescent="0.35">
      <c r="A48" s="1">
        <v>11</v>
      </c>
      <c r="B48" s="1" t="s">
        <v>1352</v>
      </c>
      <c r="C48" s="1">
        <v>2860.9999995976686</v>
      </c>
      <c r="D48" s="1">
        <v>0</v>
      </c>
      <c r="E48">
        <f>(R48-S48*(1000-T48)/(1000-U48))*AO48</f>
        <v>2.5157120149842704</v>
      </c>
      <c r="F48">
        <f>IF(AZ48&lt;&gt;0,1/(1/AZ48-1/N48),0)</f>
        <v>5.1092695350552844E-2</v>
      </c>
      <c r="G48">
        <f>((BC48-AP48/2)*S48-E48)/(BC48+AP48/2)</f>
        <v>50.376288837256503</v>
      </c>
      <c r="H48">
        <f>AP48*1000</f>
        <v>37.022669160243751</v>
      </c>
      <c r="I48">
        <f>(AU48-BA48)</f>
        <v>45.71513920243752</v>
      </c>
      <c r="J48">
        <f>(P48+AT48*D48)</f>
        <v>80.210105895996094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29.6337890625</v>
      </c>
      <c r="P48" s="1">
        <v>80.210105895996094</v>
      </c>
      <c r="Q48" s="1">
        <v>29.687080383300781</v>
      </c>
      <c r="R48" s="1">
        <v>400.00729370117188</v>
      </c>
      <c r="S48" s="1">
        <v>384.82437133789063</v>
      </c>
      <c r="T48" s="1">
        <v>-0.28127142786979675</v>
      </c>
      <c r="U48" s="1">
        <v>32.172916412353516</v>
      </c>
      <c r="V48" s="1">
        <v>-0.5935673713684082</v>
      </c>
      <c r="W48" s="1">
        <v>67.89453125</v>
      </c>
      <c r="X48" s="1">
        <v>300.30575561523438</v>
      </c>
      <c r="Y48" s="1">
        <v>1600.3787841796875</v>
      </c>
      <c r="Z48" s="1">
        <v>8.91752690076828E-2</v>
      </c>
      <c r="AA48" s="1">
        <v>88.034347534179688</v>
      </c>
      <c r="AB48" s="1">
        <v>1.5471382141113281</v>
      </c>
      <c r="AC48" s="1">
        <v>1.3448556661605835</v>
      </c>
      <c r="AD48" s="1">
        <v>7.364857941865921E-2</v>
      </c>
      <c r="AE48" s="1">
        <v>9.2698875814676285E-3</v>
      </c>
      <c r="AF48" s="1">
        <v>3.7059593945741653E-2</v>
      </c>
      <c r="AG48" s="1">
        <v>1.79635901004076E-2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1.1040652779971849</v>
      </c>
      <c r="AP48">
        <f>(U48-T48)/(1000-U48)*AO48</f>
        <v>3.702266916024375E-2</v>
      </c>
      <c r="AQ48">
        <f>(P48+273.15)</f>
        <v>353.36010589599607</v>
      </c>
      <c r="AR48">
        <f>(O48+273.15)</f>
        <v>302.78378906249998</v>
      </c>
      <c r="AS48">
        <f>(Y48*AK48+Z48*AL48)*AM48</f>
        <v>256.06059974534946</v>
      </c>
      <c r="AT48">
        <f>((AS48+0.00000010773*(AR48^4-AQ48^4))-AP48*44100)/(L48*0.92*2*29.3+0.00000043092*AQ48^3)</f>
        <v>-16.00359325038087</v>
      </c>
      <c r="AU48">
        <f>0.61365*EXP(17.502*J48/(240.97+J48))</f>
        <v>48.547460907070764</v>
      </c>
      <c r="AV48">
        <f>AU48*1000/AA48</f>
        <v>551.46045000472145</v>
      </c>
      <c r="AW48">
        <f>(AV48-U48)</f>
        <v>519.28753359236794</v>
      </c>
      <c r="AX48">
        <f>IF(D48,P48,(O48+P48)/2)</f>
        <v>54.921947479248047</v>
      </c>
      <c r="AY48">
        <f>0.61365*EXP(17.502*AX48/(240.97+AX48))</f>
        <v>15.804599951548877</v>
      </c>
      <c r="AZ48">
        <f>IF(AW48&lt;&gt;0,(1000-(AV48+U48)/2)/AW48*AP48,0)</f>
        <v>5.0490017468733918E-2</v>
      </c>
      <c r="BA48">
        <f>U48*AA48/1000</f>
        <v>2.8323217046332427</v>
      </c>
      <c r="BB48">
        <f>(AY48-BA48)</f>
        <v>12.972278246915634</v>
      </c>
      <c r="BC48">
        <f>1/(1.6/F48+1.37/N48)</f>
        <v>3.1609859939789896E-2</v>
      </c>
      <c r="BD48">
        <f>G48*AA48*0.001</f>
        <v>4.4348437189812557</v>
      </c>
      <c r="BE48">
        <f>G48/S48</f>
        <v>0.13090722051235207</v>
      </c>
      <c r="BF48">
        <f>(1-AP48*AA48/AU48/F48)*100</f>
        <v>-31.399750665487435</v>
      </c>
      <c r="BG48">
        <f>(S48-E48/(N48/1.35))</f>
        <v>384.0309285615337</v>
      </c>
      <c r="BH48">
        <f>E48*BF48/100/BG48</f>
        <v>-2.0569366720685879E-3</v>
      </c>
    </row>
    <row r="49" spans="1:60" x14ac:dyDescent="0.35">
      <c r="A49" s="1" t="s">
        <v>9</v>
      </c>
      <c r="B49" s="1" t="s">
        <v>1351</v>
      </c>
      <c r="K49" s="1">
        <v>2.72</v>
      </c>
    </row>
    <row r="50" spans="1:60" x14ac:dyDescent="0.35">
      <c r="A50" s="1" t="s">
        <v>9</v>
      </c>
      <c r="B50" s="1" t="s">
        <v>1346</v>
      </c>
      <c r="K50" s="1">
        <v>2.72</v>
      </c>
    </row>
    <row r="51" spans="1:60" x14ac:dyDescent="0.35">
      <c r="A51" s="1">
        <v>12</v>
      </c>
      <c r="B51" s="1" t="s">
        <v>1350</v>
      </c>
      <c r="C51" s="1">
        <v>3065.9999995976686</v>
      </c>
      <c r="D51" s="1">
        <v>0</v>
      </c>
      <c r="E51">
        <f>(R51-S51*(1000-T51)/(1000-U51))*AO51</f>
        <v>3.0436964341856187</v>
      </c>
      <c r="F51">
        <f>IF(AZ51&lt;&gt;0,1/(1/AZ51-1/N51),0)</f>
        <v>5.2048670645736365E-2</v>
      </c>
      <c r="G51">
        <f>((BC51-AP51/2)*S51-E51)/(BC51+AP51/2)</f>
        <v>39.209715415255829</v>
      </c>
      <c r="H51">
        <f>AP51*1000</f>
        <v>38.080442852618987</v>
      </c>
      <c r="I51">
        <f>(AU51-BA51)</f>
        <v>46.002394676920346</v>
      </c>
      <c r="J51">
        <f>(P51+AT51*D51)</f>
        <v>80.393959045410156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29.86199951171875</v>
      </c>
      <c r="P51" s="1">
        <v>80.393959045410156</v>
      </c>
      <c r="Q51" s="1">
        <v>29.888967514038086</v>
      </c>
      <c r="R51" s="1">
        <v>400.08807373046875</v>
      </c>
      <c r="S51" s="1">
        <v>384.08432006835938</v>
      </c>
      <c r="T51" s="1">
        <v>-0.28075441718101501</v>
      </c>
      <c r="U51" s="1">
        <v>33.068637847900391</v>
      </c>
      <c r="V51" s="1">
        <v>-0.58474016189575195</v>
      </c>
      <c r="W51" s="1">
        <v>68.873580932617188</v>
      </c>
      <c r="X51" s="1">
        <v>300.31610107421875</v>
      </c>
      <c r="Y51" s="1">
        <v>1999.1910400390625</v>
      </c>
      <c r="Z51" s="1">
        <v>0.12804673612117767</v>
      </c>
      <c r="AA51" s="1">
        <v>88.033416748046875</v>
      </c>
      <c r="AB51" s="1">
        <v>1.7175757884979248</v>
      </c>
      <c r="AC51" s="1">
        <v>1.3496383428573608</v>
      </c>
      <c r="AD51" s="1">
        <v>4.9009297043085098E-2</v>
      </c>
      <c r="AE51" s="1">
        <v>5.5959676392376423E-3</v>
      </c>
      <c r="AF51" s="1">
        <v>2.1591024473309517E-2</v>
      </c>
      <c r="AG51" s="1">
        <v>1.7465230077505112E-2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1.1041033127728628</v>
      </c>
      <c r="AP51">
        <f>(U51-T51)/(1000-U51)*AO51</f>
        <v>3.8080442852618988E-2</v>
      </c>
      <c r="AQ51">
        <f>(P51+273.15)</f>
        <v>353.54395904541013</v>
      </c>
      <c r="AR51">
        <f>(O51+273.15)</f>
        <v>303.01199951171873</v>
      </c>
      <c r="AS51">
        <f>(Y51*AK51+Z51*AL51)*AM51</f>
        <v>319.87055925658569</v>
      </c>
      <c r="AT51">
        <f>((AS51+0.00000010773*(AR51^4-AQ51^4))-AP51*44100)/(L51*0.92*2*29.3+0.00000043092*AQ51^3)</f>
        <v>-15.878080439471432</v>
      </c>
      <c r="AU51">
        <f>0.61365*EXP(17.502*J51/(240.97+J51))</f>
        <v>48.913539853874795</v>
      </c>
      <c r="AV51">
        <f>AU51*1000/AA51</f>
        <v>555.62468958652573</v>
      </c>
      <c r="AW51">
        <f>(AV51-U51)</f>
        <v>522.55605173862534</v>
      </c>
      <c r="AX51">
        <f>IF(D51,P51,(O51+P51)/2)</f>
        <v>55.127979278564453</v>
      </c>
      <c r="AY51">
        <f>0.61365*EXP(17.502*AX51/(240.97+AX51))</f>
        <v>15.962127036977888</v>
      </c>
      <c r="AZ51">
        <f>IF(AW51&lt;&gt;0,(1000-(AV51+U51)/2)/AW51*AP51,0)</f>
        <v>5.1423366845854399E-2</v>
      </c>
      <c r="BA51">
        <f>U51*AA51/1000</f>
        <v>2.911145176954451</v>
      </c>
      <c r="BB51">
        <f>(AY51-BA51)</f>
        <v>13.050981860023438</v>
      </c>
      <c r="BC51">
        <f>1/(1.6/F51+1.37/N51)</f>
        <v>3.2195205006173656E-2</v>
      </c>
      <c r="BD51">
        <f>G51*AA51*0.001</f>
        <v>3.4517652177235343</v>
      </c>
      <c r="BE51">
        <f>G51/S51</f>
        <v>0.10208621744380837</v>
      </c>
      <c r="BF51">
        <f>(1-AP51*AA51/AU51/F51)*100</f>
        <v>-31.677269649969688</v>
      </c>
      <c r="BG51">
        <f>(S51-E51/(N51/1.35))</f>
        <v>383.12435369114945</v>
      </c>
      <c r="BH51">
        <f>E51*BF51/100/BG51</f>
        <v>-2.5165717540387295E-3</v>
      </c>
    </row>
    <row r="52" spans="1:60" x14ac:dyDescent="0.35">
      <c r="A52" s="1" t="s">
        <v>9</v>
      </c>
      <c r="B52" s="1" t="s">
        <v>1349</v>
      </c>
    </row>
    <row r="53" spans="1:60" x14ac:dyDescent="0.35">
      <c r="A53" s="1" t="s">
        <v>9</v>
      </c>
      <c r="B53" s="1" t="s">
        <v>1348</v>
      </c>
    </row>
    <row r="54" spans="1:60" x14ac:dyDescent="0.35">
      <c r="A54" s="1" t="s">
        <v>9</v>
      </c>
      <c r="B54" s="1" t="s">
        <v>1347</v>
      </c>
    </row>
    <row r="55" spans="1:60" x14ac:dyDescent="0.35">
      <c r="A55" s="1" t="s">
        <v>9</v>
      </c>
      <c r="B55" s="1" t="s">
        <v>1346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4D4-FACD-4B7E-901B-95DCC3FEE257}">
  <dimension ref="A1:BH55"/>
  <sheetViews>
    <sheetView topLeftCell="A2"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1345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1344</v>
      </c>
    </row>
    <row r="12" spans="1:60" x14ac:dyDescent="0.35">
      <c r="A12" s="1" t="s">
        <v>9</v>
      </c>
      <c r="B12" s="1" t="s">
        <v>1343</v>
      </c>
    </row>
    <row r="13" spans="1:60" x14ac:dyDescent="0.35">
      <c r="A13" s="1" t="s">
        <v>9</v>
      </c>
      <c r="B13" s="1" t="s">
        <v>1342</v>
      </c>
    </row>
    <row r="14" spans="1:60" x14ac:dyDescent="0.35">
      <c r="A14" s="1" t="s">
        <v>9</v>
      </c>
      <c r="B14" s="1" t="s">
        <v>1341</v>
      </c>
    </row>
    <row r="15" spans="1:60" x14ac:dyDescent="0.35">
      <c r="A15" s="1" t="s">
        <v>9</v>
      </c>
      <c r="B15" s="1" t="s">
        <v>1340</v>
      </c>
    </row>
    <row r="16" spans="1:60" x14ac:dyDescent="0.35">
      <c r="A16" s="1" t="s">
        <v>9</v>
      </c>
      <c r="B16" s="1" t="s">
        <v>1339</v>
      </c>
    </row>
    <row r="17" spans="1:60" x14ac:dyDescent="0.35">
      <c r="A17" s="1" t="s">
        <v>9</v>
      </c>
      <c r="B17" s="1" t="s">
        <v>1338</v>
      </c>
    </row>
    <row r="18" spans="1:60" x14ac:dyDescent="0.35">
      <c r="A18" s="1">
        <v>1</v>
      </c>
      <c r="B18" s="1" t="s">
        <v>1337</v>
      </c>
      <c r="C18" s="1">
        <v>416.99999962002039</v>
      </c>
      <c r="D18" s="1">
        <v>0</v>
      </c>
      <c r="E18">
        <f>(R18-S18*(1000-T18)/(1000-U18))*AO18</f>
        <v>-5.2006934381418528</v>
      </c>
      <c r="F18">
        <f>IF(AZ18&lt;&gt;0,1/(1/AZ18-1/N18),0)</f>
        <v>-27.889672937160171</v>
      </c>
      <c r="G18">
        <f>((BC18-AP18/2)*S18-E18)/(BC18+AP18/2)</f>
        <v>387.91671158179338</v>
      </c>
      <c r="H18">
        <f>AP18*1000</f>
        <v>40.09623110527113</v>
      </c>
      <c r="I18">
        <f>(AU18-BA18)</f>
        <v>0.67111534802732731</v>
      </c>
      <c r="J18">
        <f>(P18+AT18*D18)</f>
        <v>27.714553833007813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30.119033813476563</v>
      </c>
      <c r="P18" s="1">
        <v>27.714553833007813</v>
      </c>
      <c r="Q18" s="1">
        <v>30.227807998657227</v>
      </c>
      <c r="R18" s="1">
        <v>400.12924194335938</v>
      </c>
      <c r="S18" s="1">
        <v>390.65090942382813</v>
      </c>
      <c r="T18" s="1">
        <v>-0.2866237461566925</v>
      </c>
      <c r="U18" s="1">
        <v>34.773323059082031</v>
      </c>
      <c r="V18" s="1">
        <v>-0.58818024396896362</v>
      </c>
      <c r="W18" s="1">
        <v>71.358299255371094</v>
      </c>
      <c r="X18" s="1">
        <v>300.25518798828125</v>
      </c>
      <c r="Y18" s="1">
        <v>0.21021291613578796</v>
      </c>
      <c r="Z18" s="1">
        <v>0.18864229321479797</v>
      </c>
      <c r="AA18" s="1">
        <v>88.028190612792969</v>
      </c>
      <c r="AB18" s="1">
        <v>1.861386775970459</v>
      </c>
      <c r="AC18" s="1">
        <v>1.3258447647094727</v>
      </c>
      <c r="AD18" s="1">
        <v>0.10581235587596893</v>
      </c>
      <c r="AE18" s="1">
        <v>6.8903276696801186E-3</v>
      </c>
      <c r="AF18" s="1">
        <v>3.378644585609436E-2</v>
      </c>
      <c r="AG18" s="1">
        <v>1.5996301546692848E-2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1.1038793676039749</v>
      </c>
      <c r="AP18">
        <f>(U18-T18)/(1000-U18)*AO18</f>
        <v>4.0096231105271128E-2</v>
      </c>
      <c r="AQ18">
        <f>(P18+273.15)</f>
        <v>300.86455383300779</v>
      </c>
      <c r="AR18">
        <f>(O18+273.15)</f>
        <v>303.26903381347654</v>
      </c>
      <c r="AS18">
        <f>(Y18*AK18+Z18*AL18)*AM18</f>
        <v>3.3634065829946103E-2</v>
      </c>
      <c r="AT18">
        <f>((AS18+0.00000010773*(AR18^4-AQ18^4))-AP18*44100)/(L18*0.92*2*29.3+0.00000043092*AQ18^3)</f>
        <v>-13.685461186634612</v>
      </c>
      <c r="AU18">
        <f>0.61365*EXP(17.502*J18/(240.97+J18))</f>
        <v>3.7321480585124296</v>
      </c>
      <c r="AV18">
        <f>AU18*1000/AA18</f>
        <v>42.397191542069976</v>
      </c>
      <c r="AW18">
        <f>(AV18-U18)</f>
        <v>7.6238684829879446</v>
      </c>
      <c r="AX18">
        <f>IF(D18,P18,(O18+P18)/2)</f>
        <v>28.916793823242188</v>
      </c>
      <c r="AY18">
        <f>0.61365*EXP(17.502*AX18/(240.97+AX18))</f>
        <v>4.0024494757579747</v>
      </c>
      <c r="AZ18">
        <f>IF(AW18&lt;&gt;0,(1000-(AV18+U18)/2)/AW18*AP18,0)</f>
        <v>5.0563710270330802</v>
      </c>
      <c r="BA18">
        <f>U18*AA18/1000</f>
        <v>3.0610327104851023</v>
      </c>
      <c r="BB18">
        <f>(AY18-BA18)</f>
        <v>0.94141676527287244</v>
      </c>
      <c r="BC18">
        <f>1/(1.6/F18+1.37/N18)</f>
        <v>3.8066448715992705</v>
      </c>
      <c r="BD18">
        <f>G18*AA18*0.001</f>
        <v>34.147606229009945</v>
      </c>
      <c r="BE18">
        <f>G18/S18</f>
        <v>0.99300091776039268</v>
      </c>
      <c r="BF18">
        <f>(1-AP18*AA18/AU18/F18)*100</f>
        <v>103.39096292920222</v>
      </c>
      <c r="BG18">
        <f>(S18-E18/(N18/1.35))</f>
        <v>392.29118168709289</v>
      </c>
      <c r="BH18">
        <f>E18*BF18/100/BG18</f>
        <v>-1.3706775160140211E-2</v>
      </c>
    </row>
    <row r="19" spans="1:60" x14ac:dyDescent="0.35">
      <c r="A19" s="1" t="s">
        <v>9</v>
      </c>
      <c r="B19" s="1" t="s">
        <v>1336</v>
      </c>
      <c r="K19" s="1">
        <v>2.72</v>
      </c>
    </row>
    <row r="20" spans="1:60" x14ac:dyDescent="0.35">
      <c r="A20" s="1" t="s">
        <v>9</v>
      </c>
      <c r="B20" s="1" t="s">
        <v>1335</v>
      </c>
      <c r="K20" s="1">
        <v>2.72</v>
      </c>
    </row>
    <row r="21" spans="1:60" x14ac:dyDescent="0.35">
      <c r="A21" s="1">
        <v>2</v>
      </c>
      <c r="B21" s="1" t="s">
        <v>1334</v>
      </c>
      <c r="C21" s="1">
        <v>621.49999963119626</v>
      </c>
      <c r="D21" s="1">
        <v>0</v>
      </c>
      <c r="E21">
        <f>(R21-S21*(1000-T21)/(1000-U21))*AO21</f>
        <v>-3.9399877977942208</v>
      </c>
      <c r="F21">
        <f>IF(AZ21&lt;&gt;0,1/(1/AZ21-1/N21),0)</f>
        <v>-49.131344505994555</v>
      </c>
      <c r="G21">
        <f>((BC21-AP21/2)*S21-E21)/(BC21+AP21/2)</f>
        <v>386.43726874380968</v>
      </c>
      <c r="H21">
        <f>AP21*1000</f>
        <v>39.332438386621789</v>
      </c>
      <c r="I21">
        <f>(AU21-BA21)</f>
        <v>0.71020457911996138</v>
      </c>
      <c r="J21">
        <f>(P21+AT21*D21)</f>
        <v>27.634614944458008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30.124057769775391</v>
      </c>
      <c r="P21" s="1">
        <v>27.634614944458008</v>
      </c>
      <c r="Q21" s="1">
        <v>30.285419464111328</v>
      </c>
      <c r="R21" s="1">
        <v>400.00750732421875</v>
      </c>
      <c r="S21" s="1">
        <v>389.69281005859375</v>
      </c>
      <c r="T21" s="1">
        <v>-0.27718397974967957</v>
      </c>
      <c r="U21" s="1">
        <v>34.133476257324219</v>
      </c>
      <c r="V21" s="1">
        <v>-0.56861495971679688</v>
      </c>
      <c r="W21" s="1">
        <v>70.021377563476563</v>
      </c>
      <c r="X21" s="1">
        <v>300.29208374023438</v>
      </c>
      <c r="Y21" s="1">
        <v>25.066349029541016</v>
      </c>
      <c r="Z21" s="1">
        <v>0.16120639443397522</v>
      </c>
      <c r="AA21" s="1">
        <v>88.023544311523438</v>
      </c>
      <c r="AB21" s="1">
        <v>1.9894369840621948</v>
      </c>
      <c r="AC21" s="1">
        <v>1.3497861623764038</v>
      </c>
      <c r="AD21" s="1">
        <v>5.3587432950735092E-2</v>
      </c>
      <c r="AE21" s="1">
        <v>1.2695146724581718E-2</v>
      </c>
      <c r="AF21" s="1">
        <v>3.9633553475141525E-2</v>
      </c>
      <c r="AG21" s="1">
        <v>8.3443215116858482E-3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1.1040150137508615</v>
      </c>
      <c r="AP21">
        <f>(U21-T21)/(1000-U21)*AO21</f>
        <v>3.9332438386621787E-2</v>
      </c>
      <c r="AQ21">
        <f>(P21+273.15)</f>
        <v>300.78461494445799</v>
      </c>
      <c r="AR21">
        <f>(O21+273.15)</f>
        <v>303.27405776977537</v>
      </c>
      <c r="AS21">
        <f>(Y21*AK21+Z21*AL21)*AM21</f>
        <v>4.0106157550823127</v>
      </c>
      <c r="AT21">
        <f>((AS21+0.00000010773*(AR21^4-AQ21^4))-AP21*44100)/(L21*0.92*2*29.3+0.00000043092*AQ21^3)</f>
        <v>-13.382328571017178</v>
      </c>
      <c r="AU21">
        <f>0.61365*EXP(17.502*J21/(240.97+J21))</f>
        <v>3.7147541389628729</v>
      </c>
      <c r="AV21">
        <f>AU21*1000/AA21</f>
        <v>42.201824159863584</v>
      </c>
      <c r="AW21">
        <f>(AV21-U21)</f>
        <v>8.0683479025393652</v>
      </c>
      <c r="AX21">
        <f>IF(D21,P21,(O21+P21)/2)</f>
        <v>28.879336357116699</v>
      </c>
      <c r="AY21">
        <f>0.61365*EXP(17.502*AX21/(240.97+AX21))</f>
        <v>3.9937770420933578</v>
      </c>
      <c r="AZ21">
        <f>IF(AW21&lt;&gt;0,(1000-(AV21+U21)/2)/AW21*AP21,0)</f>
        <v>4.688842386744807</v>
      </c>
      <c r="BA21">
        <f>U21*AA21/1000</f>
        <v>3.0045495598429115</v>
      </c>
      <c r="BB21">
        <f>(AY21-BA21)</f>
        <v>0.98922748225044632</v>
      </c>
      <c r="BC21">
        <f>1/(1.6/F21+1.37/N21)</f>
        <v>3.4782407469483294</v>
      </c>
      <c r="BD21">
        <f>G21*AA21*0.001</f>
        <v>34.015578048894824</v>
      </c>
      <c r="BE21">
        <f>G21/S21</f>
        <v>0.99164587790497194</v>
      </c>
      <c r="BF21">
        <f>(1-AP21*AA21/AU21/F21)*100</f>
        <v>101.8969723399444</v>
      </c>
      <c r="BG21">
        <f>(S21-E21/(N21/1.35))</f>
        <v>390.93546217396869</v>
      </c>
      <c r="BH21">
        <f>E21*BF21/100/BG21</f>
        <v>-1.0269542328521179E-2</v>
      </c>
    </row>
    <row r="22" spans="1:60" x14ac:dyDescent="0.35">
      <c r="A22" s="1" t="s">
        <v>9</v>
      </c>
      <c r="B22" s="1" t="s">
        <v>1333</v>
      </c>
      <c r="K22" s="1">
        <v>2.72</v>
      </c>
    </row>
    <row r="23" spans="1:60" x14ac:dyDescent="0.35">
      <c r="A23" s="1" t="s">
        <v>9</v>
      </c>
      <c r="B23" s="1" t="s">
        <v>1332</v>
      </c>
      <c r="K23" s="1">
        <v>2.72</v>
      </c>
    </row>
    <row r="24" spans="1:60" x14ac:dyDescent="0.35">
      <c r="A24" s="1">
        <v>3</v>
      </c>
      <c r="B24" s="1" t="s">
        <v>1331</v>
      </c>
      <c r="C24" s="1">
        <v>826.99999962002039</v>
      </c>
      <c r="D24" s="1">
        <v>0</v>
      </c>
      <c r="E24">
        <f>(R24-S24*(1000-T24)/(1000-U24))*AO24</f>
        <v>-2.8717203670243321</v>
      </c>
      <c r="F24">
        <f>IF(AZ24&lt;&gt;0,1/(1/AZ24-1/N24),0)</f>
        <v>-43.767483895757906</v>
      </c>
      <c r="G24">
        <f>((BC24-AP24/2)*S24-E24)/(BC24+AP24/2)</f>
        <v>385.56657677733898</v>
      </c>
      <c r="H24">
        <f>AP24*1000</f>
        <v>38.812010474324516</v>
      </c>
      <c r="I24">
        <f>(AU24-BA24)</f>
        <v>0.69302489463534345</v>
      </c>
      <c r="J24">
        <f>(P24+AT24*D24)</f>
        <v>27.376031875610352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30.078943252563477</v>
      </c>
      <c r="P24" s="1">
        <v>27.376031875610352</v>
      </c>
      <c r="Q24" s="1">
        <v>30.269054412841797</v>
      </c>
      <c r="R24" s="1">
        <v>400.089599609375</v>
      </c>
      <c r="S24" s="1">
        <v>389.01400756835938</v>
      </c>
      <c r="T24" s="1">
        <v>-0.27975636720657349</v>
      </c>
      <c r="U24" s="1">
        <v>33.693630218505859</v>
      </c>
      <c r="V24" s="1">
        <v>-0.57540220022201538</v>
      </c>
      <c r="W24" s="1">
        <v>69.300971984863281</v>
      </c>
      <c r="X24" s="1">
        <v>300.26937866210938</v>
      </c>
      <c r="Y24" s="1">
        <v>49.935245513916016</v>
      </c>
      <c r="Z24" s="1">
        <v>0.15662680566310883</v>
      </c>
      <c r="AA24" s="1">
        <v>88.026954650878906</v>
      </c>
      <c r="AB24" s="1">
        <v>1.9995017051696777</v>
      </c>
      <c r="AC24" s="1">
        <v>1.3615894317626953</v>
      </c>
      <c r="AD24" s="1">
        <v>8.0828718841075897E-2</v>
      </c>
      <c r="AE24" s="1">
        <v>8.5643595084547997E-3</v>
      </c>
      <c r="AF24" s="1">
        <v>2.5536984205245972E-2</v>
      </c>
      <c r="AG24" s="1">
        <v>1.1084846220910549E-2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1.1039315391989313</v>
      </c>
      <c r="AP24">
        <f>(U24-T24)/(1000-U24)*AO24</f>
        <v>3.8812010474324518E-2</v>
      </c>
      <c r="AQ24">
        <f>(P24+273.15)</f>
        <v>300.52603187561033</v>
      </c>
      <c r="AR24">
        <f>(O24+273.15)</f>
        <v>303.22894325256345</v>
      </c>
      <c r="AS24">
        <f>(Y24*AK24+Z24*AL24)*AM24</f>
        <v>7.9896391036442083</v>
      </c>
      <c r="AT24">
        <f>((AS24+0.00000010773*(AR24^4-AQ24^4))-AP24*44100)/(L24*0.92*2*29.3+0.00000043092*AQ24^3)</f>
        <v>-13.154028822294569</v>
      </c>
      <c r="AU24">
        <f>0.61365*EXP(17.502*J24/(240.97+J24))</f>
        <v>3.6589725539032418</v>
      </c>
      <c r="AV24">
        <f>AU24*1000/AA24</f>
        <v>41.566501629131494</v>
      </c>
      <c r="AW24">
        <f>(AV24-U24)</f>
        <v>7.8728714106256348</v>
      </c>
      <c r="AX24">
        <f>IF(D24,P24,(O24+P24)/2)</f>
        <v>28.727487564086914</v>
      </c>
      <c r="AY24">
        <f>0.61365*EXP(17.502*AX24/(240.97+AX24))</f>
        <v>3.958787508670488</v>
      </c>
      <c r="AZ24">
        <f>IF(AW24&lt;&gt;0,(1000-(AV24+U24)/2)/AW24*AP24,0)</f>
        <v>4.7443315168501563</v>
      </c>
      <c r="BA24">
        <f>U24*AA24/1000</f>
        <v>2.9659476592678984</v>
      </c>
      <c r="BB24">
        <f>(AY24-BA24)</f>
        <v>0.99283984940258962</v>
      </c>
      <c r="BC24">
        <f>1/(1.6/F24+1.37/N24)</f>
        <v>3.5272048219402281</v>
      </c>
      <c r="BD24">
        <f>G24*AA24*0.001</f>
        <v>33.940251568873443</v>
      </c>
      <c r="BE24">
        <f>G24/S24</f>
        <v>0.99113802916103322</v>
      </c>
      <c r="BF24">
        <f>(1-AP24*AA24/AU24/F24)*100</f>
        <v>102.13339407632442</v>
      </c>
      <c r="BG24">
        <f>(S24-E24/(N24/1.35))</f>
        <v>389.91973356853782</v>
      </c>
      <c r="BH24">
        <f>E24*BF24/100/BG24</f>
        <v>-7.5220237057006707E-3</v>
      </c>
    </row>
    <row r="25" spans="1:60" x14ac:dyDescent="0.35">
      <c r="A25" s="1" t="s">
        <v>9</v>
      </c>
      <c r="B25" s="1" t="s">
        <v>1330</v>
      </c>
      <c r="K25" s="1">
        <v>2.72</v>
      </c>
    </row>
    <row r="26" spans="1:60" x14ac:dyDescent="0.35">
      <c r="A26" s="1" t="s">
        <v>9</v>
      </c>
      <c r="B26" s="1" t="s">
        <v>1329</v>
      </c>
      <c r="K26" s="1">
        <v>2.72</v>
      </c>
    </row>
    <row r="27" spans="1:60" x14ac:dyDescent="0.35">
      <c r="A27" s="1">
        <v>4</v>
      </c>
      <c r="B27" s="1" t="s">
        <v>1328</v>
      </c>
      <c r="C27" s="1">
        <v>1031.4999996311963</v>
      </c>
      <c r="D27" s="1">
        <v>0</v>
      </c>
      <c r="E27">
        <f>(R27-S27*(1000-T27)/(1000-U27))*AO27</f>
        <v>-1.7943724173137126</v>
      </c>
      <c r="F27">
        <f>IF(AZ27&lt;&gt;0,1/(1/AZ27-1/N27),0)</f>
        <v>-37.756904275520569</v>
      </c>
      <c r="G27">
        <f>((BC27-AP27/2)*S27-E27)/(BC27+AP27/2)</f>
        <v>384.42243028883723</v>
      </c>
      <c r="H27">
        <f>AP27*1000</f>
        <v>38.704391541218889</v>
      </c>
      <c r="I27">
        <f>(AU27-BA27)</f>
        <v>0.67927781377604424</v>
      </c>
      <c r="J27">
        <f>(P27+AT27*D27)</f>
        <v>27.271221160888672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30.052841186523438</v>
      </c>
      <c r="P27" s="1">
        <v>27.271221160888672</v>
      </c>
      <c r="Q27" s="1">
        <v>30.249732971191406</v>
      </c>
      <c r="R27" s="1">
        <v>400.05453491210938</v>
      </c>
      <c r="S27" s="1">
        <v>388.07550048828125</v>
      </c>
      <c r="T27" s="1">
        <v>-0.28145495057106018</v>
      </c>
      <c r="U27" s="1">
        <v>33.596473693847656</v>
      </c>
      <c r="V27" s="1">
        <v>-0.57974410057067871</v>
      </c>
      <c r="W27" s="1">
        <v>69.202400207519531</v>
      </c>
      <c r="X27" s="1">
        <v>300.31069946289063</v>
      </c>
      <c r="Y27" s="1">
        <v>100.68142700195313</v>
      </c>
      <c r="Z27" s="1">
        <v>0.10060790926218033</v>
      </c>
      <c r="AA27" s="1">
        <v>88.023941040039063</v>
      </c>
      <c r="AB27" s="1">
        <v>2.0299596786499023</v>
      </c>
      <c r="AC27" s="1">
        <v>1.3622480630874634</v>
      </c>
      <c r="AD27" s="1">
        <v>6.6885903477668762E-2</v>
      </c>
      <c r="AE27" s="1">
        <v>5.4940348491072655E-3</v>
      </c>
      <c r="AF27" s="1">
        <v>4.2669188231229782E-2</v>
      </c>
      <c r="AG27" s="1">
        <v>1.6142182052135468E-2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1.104083453907686</v>
      </c>
      <c r="AP27">
        <f>(U27-T27)/(1000-U27)*AO27</f>
        <v>3.8704391541218887E-2</v>
      </c>
      <c r="AQ27">
        <f>(P27+273.15)</f>
        <v>300.42122116088865</v>
      </c>
      <c r="AR27">
        <f>(O27+273.15)</f>
        <v>303.20284118652341</v>
      </c>
      <c r="AS27">
        <f>(Y27*AK27+Z27*AL27)*AM27</f>
        <v>16.109027960247658</v>
      </c>
      <c r="AT27">
        <f>((AS27+0.00000010773*(AR27^4-AQ27^4))-AP27*44100)/(L27*0.92*2*29.3+0.00000043092*AQ27^3)</f>
        <v>-13.046869907783584</v>
      </c>
      <c r="AU27">
        <f>0.61365*EXP(17.502*J27/(240.97+J27))</f>
        <v>3.6365718333565136</v>
      </c>
      <c r="AV27">
        <f>AU27*1000/AA27</f>
        <v>41.313440302591793</v>
      </c>
      <c r="AW27">
        <f>(AV27-U27)</f>
        <v>7.7169666087441371</v>
      </c>
      <c r="AX27">
        <f>IF(D27,P27,(O27+P27)/2)</f>
        <v>28.662031173706055</v>
      </c>
      <c r="AY27">
        <f>0.61365*EXP(17.502*AX27/(240.97+AX27))</f>
        <v>3.9437874681181424</v>
      </c>
      <c r="AZ27">
        <f>IF(AW27&lt;&gt;0,(1000-(AV27+U27)/2)/AW27*AP27,0)</f>
        <v>4.8276378672141389</v>
      </c>
      <c r="BA27">
        <f>U27*AA27/1000</f>
        <v>2.9572940195804693</v>
      </c>
      <c r="BB27">
        <f>(AY27-BA27)</f>
        <v>0.98649344853767307</v>
      </c>
      <c r="BC27">
        <f>1/(1.6/F27+1.37/N27)</f>
        <v>3.6011240007043939</v>
      </c>
      <c r="BD27">
        <f>G27*AA27*0.001</f>
        <v>33.838377338213135</v>
      </c>
      <c r="BE27">
        <f>G27/S27</f>
        <v>0.99058670234310675</v>
      </c>
      <c r="BF27">
        <f>(1-AP27*AA27/AU27/F27)*100</f>
        <v>102.48126131174897</v>
      </c>
      <c r="BG27">
        <f>(S27-E27/(N27/1.35))</f>
        <v>388.64143642376655</v>
      </c>
      <c r="BH27">
        <f>E27*BF27/100/BG27</f>
        <v>-4.7315991388219318E-3</v>
      </c>
    </row>
    <row r="28" spans="1:60" x14ac:dyDescent="0.35">
      <c r="A28" s="1" t="s">
        <v>9</v>
      </c>
      <c r="B28" s="1" t="s">
        <v>1327</v>
      </c>
      <c r="K28" s="1">
        <v>2.72</v>
      </c>
    </row>
    <row r="29" spans="1:60" x14ac:dyDescent="0.35">
      <c r="A29" s="1" t="s">
        <v>9</v>
      </c>
      <c r="B29" s="1" t="s">
        <v>1326</v>
      </c>
      <c r="K29" s="1">
        <v>2.72</v>
      </c>
    </row>
    <row r="30" spans="1:60" x14ac:dyDescent="0.35">
      <c r="A30" s="1">
        <v>5</v>
      </c>
      <c r="B30" s="1" t="s">
        <v>1325</v>
      </c>
      <c r="C30" s="1">
        <v>1236.4999996311963</v>
      </c>
      <c r="D30" s="1">
        <v>0</v>
      </c>
      <c r="E30">
        <f>(R30-S30*(1000-T30)/(1000-U30))*AO30</f>
        <v>-1.6137162713388433</v>
      </c>
      <c r="F30">
        <f>IF(AZ30&lt;&gt;0,1/(1/AZ30-1/N30),0)</f>
        <v>-33.073707811163807</v>
      </c>
      <c r="G30">
        <f>((BC30-AP30/2)*S30-E30)/(BC30+AP30/2)</f>
        <v>384.1967745606305</v>
      </c>
      <c r="H30">
        <f>AP30*1000</f>
        <v>38.747777239798168</v>
      </c>
      <c r="I30">
        <f>(AU30-BA30)</f>
        <v>0.66771836152001551</v>
      </c>
      <c r="J30">
        <f>(P30+AT30*D30)</f>
        <v>27.231550216674805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30.043552398681641</v>
      </c>
      <c r="P30" s="1">
        <v>27.231550216674805</v>
      </c>
      <c r="Q30" s="1">
        <v>30.240728378295898</v>
      </c>
      <c r="R30" s="1">
        <v>399.9716796875</v>
      </c>
      <c r="S30" s="1">
        <v>387.822021484375</v>
      </c>
      <c r="T30" s="1">
        <v>-0.28313764929771423</v>
      </c>
      <c r="U30" s="1">
        <v>33.633274078369141</v>
      </c>
      <c r="V30" s="1">
        <v>-0.58349615335464478</v>
      </c>
      <c r="W30" s="1">
        <v>69.312171936035156</v>
      </c>
      <c r="X30" s="1">
        <v>300.29476928710938</v>
      </c>
      <c r="Y30" s="1">
        <v>149.96400451660156</v>
      </c>
      <c r="Z30" s="1">
        <v>1.1432882398366928E-2</v>
      </c>
      <c r="AA30" s="1">
        <v>88.020156860351563</v>
      </c>
      <c r="AB30" s="1">
        <v>2.2272162437438965</v>
      </c>
      <c r="AC30" s="1">
        <v>1.3622210025787354</v>
      </c>
      <c r="AD30" s="1">
        <v>7.7270776033401489E-2</v>
      </c>
      <c r="AE30" s="1">
        <v>8.6993733420968056E-3</v>
      </c>
      <c r="AF30" s="1">
        <v>1.9564969465136528E-2</v>
      </c>
      <c r="AG30" s="1">
        <v>1.5865206718444824E-2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1.1040248870849607</v>
      </c>
      <c r="AP30">
        <f>(U30-T30)/(1000-U30)*AO30</f>
        <v>3.8747777239798165E-2</v>
      </c>
      <c r="AQ30">
        <f>(P30+273.15)</f>
        <v>300.38155021667478</v>
      </c>
      <c r="AR30">
        <f>(O30+273.15)</f>
        <v>303.19355239868162</v>
      </c>
      <c r="AS30">
        <f>(Y30*AK30+Z30*AL30)*AM30</f>
        <v>23.994240186343177</v>
      </c>
      <c r="AT30">
        <f>((AS30+0.00000010773*(AR30^4-AQ30^4))-AP30*44100)/(L30*0.92*2*29.3+0.00000043092*AQ30^3)</f>
        <v>-12.99757541799524</v>
      </c>
      <c r="AU30">
        <f>0.61365*EXP(17.502*J30/(240.97+J30))</f>
        <v>3.6281244216252633</v>
      </c>
      <c r="AV30">
        <f>AU30*1000/AA30</f>
        <v>41.219245125653053</v>
      </c>
      <c r="AW30">
        <f>(AV30-U30)</f>
        <v>7.5859710472839126</v>
      </c>
      <c r="AX30">
        <f>IF(D30,P30,(O30+P30)/2)</f>
        <v>28.637551307678223</v>
      </c>
      <c r="AY30">
        <f>0.61365*EXP(17.502*AX30/(240.97+AX30))</f>
        <v>3.9381903908752438</v>
      </c>
      <c r="AZ30">
        <f>IF(AW30&lt;&gt;0,(1000-(AV30+U30)/2)/AW30*AP30,0)</f>
        <v>4.916653733232299</v>
      </c>
      <c r="BA30">
        <f>U30*AA30/1000</f>
        <v>2.9604060601052478</v>
      </c>
      <c r="BB30">
        <f>(AY30-BA30)</f>
        <v>0.97778433076999605</v>
      </c>
      <c r="BC30">
        <f>1/(1.6/F30+1.37/N30)</f>
        <v>3.6806568425202024</v>
      </c>
      <c r="BD30">
        <f>G30*AA30*0.001</f>
        <v>33.817060362067821</v>
      </c>
      <c r="BE30">
        <f>G30/S30</f>
        <v>0.99065229222964446</v>
      </c>
      <c r="BF30">
        <f>(1-AP30*AA30/AU30/F30)*100</f>
        <v>102.84226047023606</v>
      </c>
      <c r="BG30">
        <f>(S30-E30/(N30/1.35))</f>
        <v>388.33097939011185</v>
      </c>
      <c r="BH30">
        <f>E30*BF30/100/BG30</f>
        <v>-4.2736283714147911E-3</v>
      </c>
    </row>
    <row r="31" spans="1:60" x14ac:dyDescent="0.35">
      <c r="A31" s="1" t="s">
        <v>9</v>
      </c>
      <c r="B31" s="1" t="s">
        <v>1324</v>
      </c>
      <c r="K31" s="1">
        <v>2.72</v>
      </c>
    </row>
    <row r="32" spans="1:60" x14ac:dyDescent="0.35">
      <c r="A32" s="1" t="s">
        <v>9</v>
      </c>
      <c r="B32" s="1" t="s">
        <v>1323</v>
      </c>
      <c r="K32" s="1">
        <v>2.72</v>
      </c>
    </row>
    <row r="33" spans="1:60" x14ac:dyDescent="0.35">
      <c r="A33" s="1">
        <v>6</v>
      </c>
      <c r="B33" s="1" t="s">
        <v>1322</v>
      </c>
      <c r="C33" s="1">
        <v>1441.9999996200204</v>
      </c>
      <c r="D33" s="1">
        <v>0</v>
      </c>
      <c r="E33">
        <f>(R33-S33*(1000-T33)/(1000-U33))*AO33</f>
        <v>-0.43651954809858684</v>
      </c>
      <c r="F33">
        <f>IF(AZ33&lt;&gt;0,1/(1/AZ33-1/N33),0)</f>
        <v>-30.933903509203127</v>
      </c>
      <c r="G33">
        <f>((BC33-AP33/2)*S33-E33)/(BC33+AP33/2)</f>
        <v>382.85891887108249</v>
      </c>
      <c r="H33">
        <f>AP33*1000</f>
        <v>39.1074926265781</v>
      </c>
      <c r="I33">
        <f>(AU33-BA33)</f>
        <v>0.66672388432661078</v>
      </c>
      <c r="J33">
        <f>(P33+AT33*D33)</f>
        <v>27.35325813293457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30.052770614624023</v>
      </c>
      <c r="P33" s="1">
        <v>27.35325813293457</v>
      </c>
      <c r="Q33" s="1">
        <v>30.240392684936523</v>
      </c>
      <c r="R33" s="1">
        <v>400.0867919921875</v>
      </c>
      <c r="S33" s="1">
        <v>386.78018188476563</v>
      </c>
      <c r="T33" s="1">
        <v>-0.28114756941795349</v>
      </c>
      <c r="U33" s="1">
        <v>33.942314147949219</v>
      </c>
      <c r="V33" s="1">
        <v>-0.57904255390167236</v>
      </c>
      <c r="W33" s="1">
        <v>69.906509399414063</v>
      </c>
      <c r="X33" s="1">
        <v>300.26727294921875</v>
      </c>
      <c r="Y33" s="1">
        <v>299.773681640625</v>
      </c>
      <c r="Z33" s="1">
        <v>7.6601363718509674E-2</v>
      </c>
      <c r="AA33" s="1">
        <v>88.01318359375</v>
      </c>
      <c r="AB33" s="1">
        <v>2.1721274852752686</v>
      </c>
      <c r="AC33" s="1">
        <v>1.3590707778930664</v>
      </c>
      <c r="AD33" s="1">
        <v>3.6649320274591446E-2</v>
      </c>
      <c r="AE33" s="1">
        <v>5.9294980019330978E-3</v>
      </c>
      <c r="AF33" s="1">
        <v>2.0887836813926697E-2</v>
      </c>
      <c r="AG33" s="1">
        <v>1.6799179837107658E-2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1.1039237976074217</v>
      </c>
      <c r="AP33">
        <f>(U33-T33)/(1000-U33)*AO33</f>
        <v>3.9107492626578103E-2</v>
      </c>
      <c r="AQ33">
        <f>(P33+273.15)</f>
        <v>300.50325813293455</v>
      </c>
      <c r="AR33">
        <f>(O33+273.15)</f>
        <v>303.202770614624</v>
      </c>
      <c r="AS33">
        <f>(Y33*AK33+Z33*AL33)*AM33</f>
        <v>47.963787990425772</v>
      </c>
      <c r="AT33">
        <f>((AS33+0.00000010773*(AR33^4-AQ33^4))-AP33*44100)/(L33*0.92*2*29.3+0.00000043092*AQ33^3)</f>
        <v>-12.942654208866923</v>
      </c>
      <c r="AU33">
        <f>0.61365*EXP(17.502*J33/(240.97+J33))</f>
        <v>3.6540950110268033</v>
      </c>
      <c r="AV33">
        <f>AU33*1000/AA33</f>
        <v>41.517587045746723</v>
      </c>
      <c r="AW33">
        <f>(AV33-U33)</f>
        <v>7.5752728977975039</v>
      </c>
      <c r="AX33">
        <f>IF(D33,P33,(O33+P33)/2)</f>
        <v>28.703014373779297</v>
      </c>
      <c r="AY33">
        <f>0.61365*EXP(17.502*AX33/(240.97+AX33))</f>
        <v>3.9531733986620896</v>
      </c>
      <c r="AZ33">
        <f>IF(AW33&lt;&gt;0,(1000-(AV33+U33)/2)/AW33*AP33,0)</f>
        <v>4.9677377131525038</v>
      </c>
      <c r="BA33">
        <f>U33*AA33/1000</f>
        <v>2.9873711267001926</v>
      </c>
      <c r="BB33">
        <f>(AY33-BA33)</f>
        <v>0.96580227196189705</v>
      </c>
      <c r="BC33">
        <f>1/(1.6/F33+1.37/N33)</f>
        <v>3.7265565022999212</v>
      </c>
      <c r="BD33">
        <f>G33*AA33*0.001</f>
        <v>33.69663231710522</v>
      </c>
      <c r="BE33">
        <f>G33/S33</f>
        <v>0.98986177886732729</v>
      </c>
      <c r="BF33">
        <f>(1-AP33*AA33/AU33/F33)*100</f>
        <v>103.04504097280149</v>
      </c>
      <c r="BG33">
        <f>(S33-E33/(N33/1.35))</f>
        <v>386.9178579303998</v>
      </c>
      <c r="BH33">
        <f>E33*BF33/100/BG33</f>
        <v>-1.1625510117276377E-3</v>
      </c>
    </row>
    <row r="34" spans="1:60" x14ac:dyDescent="0.35">
      <c r="A34" s="1" t="s">
        <v>9</v>
      </c>
      <c r="B34" s="1" t="s">
        <v>1321</v>
      </c>
      <c r="K34" s="1">
        <v>2.72</v>
      </c>
    </row>
    <row r="35" spans="1:60" x14ac:dyDescent="0.35">
      <c r="A35" s="1" t="s">
        <v>9</v>
      </c>
      <c r="B35" s="1" t="s">
        <v>1320</v>
      </c>
      <c r="K35" s="1">
        <v>2.72</v>
      </c>
    </row>
    <row r="36" spans="1:60" x14ac:dyDescent="0.35">
      <c r="A36" s="1">
        <v>7</v>
      </c>
      <c r="B36" s="1" t="s">
        <v>1319</v>
      </c>
      <c r="C36" s="1">
        <v>1646.9999996200204</v>
      </c>
      <c r="D36" s="1">
        <v>0</v>
      </c>
      <c r="E36">
        <f>(R36-S36*(1000-T36)/(1000-U36))*AO36</f>
        <v>-0.13857394739597684</v>
      </c>
      <c r="F36">
        <f>IF(AZ36&lt;&gt;0,1/(1/AZ36-1/N36),0)</f>
        <v>-25.696585107335864</v>
      </c>
      <c r="G36">
        <f>((BC36-AP36/2)*S36-E36)/(BC36+AP36/2)</f>
        <v>382.23396650005287</v>
      </c>
      <c r="H36">
        <f>AP36*1000</f>
        <v>39.739219037904078</v>
      </c>
      <c r="I36">
        <f>(AU36-BA36)</f>
        <v>0.65501286091477029</v>
      </c>
      <c r="J36">
        <f>(P36+AT36*D36)</f>
        <v>27.515218734741211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30.105846405029297</v>
      </c>
      <c r="P36" s="1">
        <v>27.515218734741211</v>
      </c>
      <c r="Q36" s="1">
        <v>30.279596328735352</v>
      </c>
      <c r="R36" s="1">
        <v>399.90664672851563</v>
      </c>
      <c r="S36" s="1">
        <v>386.1341552734375</v>
      </c>
      <c r="T36" s="1">
        <v>-0.28152737021446228</v>
      </c>
      <c r="U36" s="1">
        <v>34.470462799072266</v>
      </c>
      <c r="V36" s="1">
        <v>-0.57806813716888428</v>
      </c>
      <c r="W36" s="1">
        <v>70.779182434082031</v>
      </c>
      <c r="X36" s="1">
        <v>300.31298828125</v>
      </c>
      <c r="Y36" s="1">
        <v>499.35629272460938</v>
      </c>
      <c r="Z36" s="1">
        <v>7.2027698159217834E-2</v>
      </c>
      <c r="AA36" s="1">
        <v>88.014297485351563</v>
      </c>
      <c r="AB36" s="1">
        <v>2.3984947204589844</v>
      </c>
      <c r="AC36" s="1">
        <v>1.3534618616104126</v>
      </c>
      <c r="AD36" s="1">
        <v>7.996755838394165E-2</v>
      </c>
      <c r="AE36" s="1">
        <v>9.0509578585624695E-3</v>
      </c>
      <c r="AF36" s="1">
        <v>1.9983846694231033E-2</v>
      </c>
      <c r="AG36" s="1">
        <v>1.7729969695210457E-2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1.1040918686810659</v>
      </c>
      <c r="AP36">
        <f>(U36-T36)/(1000-U36)*AO36</f>
        <v>3.9739219037904075E-2</v>
      </c>
      <c r="AQ36">
        <f>(P36+273.15)</f>
        <v>300.66521873474119</v>
      </c>
      <c r="AR36">
        <f>(O36+273.15)</f>
        <v>303.25584640502927</v>
      </c>
      <c r="AS36">
        <f>(Y36*AK36+Z36*AL36)*AM36</f>
        <v>79.897005050100233</v>
      </c>
      <c r="AT36">
        <f>((AS36+0.00000010773*(AR36^4-AQ36^4))-AP36*44100)/(L36*0.92*2*29.3+0.00000043092*AQ36^3)</f>
        <v>-12.918568063641031</v>
      </c>
      <c r="AU36">
        <f>0.61365*EXP(17.502*J36/(240.97+J36))</f>
        <v>3.688906428170061</v>
      </c>
      <c r="AV36">
        <f>AU36*1000/AA36</f>
        <v>41.912581632365068</v>
      </c>
      <c r="AW36">
        <f>(AV36-U36)</f>
        <v>7.4421188332928025</v>
      </c>
      <c r="AX36">
        <f>IF(D36,P36,(O36+P36)/2)</f>
        <v>28.810532569885254</v>
      </c>
      <c r="AY36">
        <f>0.61365*EXP(17.502*AX36/(240.97+AX36))</f>
        <v>3.9778897600137899</v>
      </c>
      <c r="AZ36">
        <f>IF(AW36&lt;&gt;0,(1000-(AV36+U36)/2)/AW36*AP36,0)</f>
        <v>5.1358381433250173</v>
      </c>
      <c r="BA36">
        <f>U36*AA36/1000</f>
        <v>3.0338935672552907</v>
      </c>
      <c r="BB36">
        <f>(AY36-BA36)</f>
        <v>0.94399619275849922</v>
      </c>
      <c r="BC36">
        <f>1/(1.6/F36+1.37/N36)</f>
        <v>3.8789406046941095</v>
      </c>
      <c r="BD36">
        <f>G36*AA36*0.001</f>
        <v>33.642054036541559</v>
      </c>
      <c r="BE36">
        <f>G36/S36</f>
        <v>0.98989939449769015</v>
      </c>
      <c r="BF36">
        <f>(1-AP36*AA36/AU36/F36)*100</f>
        <v>103.68977176480165</v>
      </c>
      <c r="BG36">
        <f>(S36-E36/(N36/1.35))</f>
        <v>386.17786079175505</v>
      </c>
      <c r="BH36">
        <f>E36*BF36/100/BG36</f>
        <v>-3.7207469502724129E-4</v>
      </c>
    </row>
    <row r="37" spans="1:60" x14ac:dyDescent="0.35">
      <c r="A37" s="1" t="s">
        <v>9</v>
      </c>
      <c r="B37" s="1" t="s">
        <v>1318</v>
      </c>
      <c r="K37" s="1">
        <v>2.72</v>
      </c>
    </row>
    <row r="38" spans="1:60" x14ac:dyDescent="0.35">
      <c r="A38" s="1" t="s">
        <v>9</v>
      </c>
      <c r="B38" s="1" t="s">
        <v>1317</v>
      </c>
      <c r="K38" s="1">
        <v>2.72</v>
      </c>
    </row>
    <row r="39" spans="1:60" x14ac:dyDescent="0.35">
      <c r="A39" s="1">
        <v>8</v>
      </c>
      <c r="B39" s="1" t="s">
        <v>1316</v>
      </c>
      <c r="C39" s="1">
        <v>1851.9999996200204</v>
      </c>
      <c r="D39" s="1">
        <v>0</v>
      </c>
      <c r="E39">
        <f>(R39-S39*(1000-T39)/(1000-U39))*AO39</f>
        <v>-3.9832933101028117E-2</v>
      </c>
      <c r="F39">
        <f>IF(AZ39&lt;&gt;0,1/(1/AZ39-1/N39),0)</f>
        <v>-22.381325308227122</v>
      </c>
      <c r="G39">
        <f>((BC39-AP39/2)*S39-E39)/(BC39+AP39/2)</f>
        <v>381.94799144192945</v>
      </c>
      <c r="H39">
        <f>AP39*1000</f>
        <v>40.454122850199212</v>
      </c>
      <c r="I39">
        <f>(AU39-BA39)</f>
        <v>0.64664902336902497</v>
      </c>
      <c r="J39">
        <f>(P39+AT39*D39)</f>
        <v>27.723756790161133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30.175397872924805</v>
      </c>
      <c r="P39" s="1">
        <v>27.723756790161133</v>
      </c>
      <c r="Q39" s="1">
        <v>30.334690093994141</v>
      </c>
      <c r="R39" s="1">
        <v>399.89959716796875</v>
      </c>
      <c r="S39" s="1">
        <v>385.79833984375</v>
      </c>
      <c r="T39" s="1">
        <v>-0.27774155139923096</v>
      </c>
      <c r="U39" s="1">
        <v>35.081108093261719</v>
      </c>
      <c r="V39" s="1">
        <v>-0.56799870729446411</v>
      </c>
      <c r="W39" s="1">
        <v>71.7430419921875</v>
      </c>
      <c r="X39" s="1">
        <v>300.27859497070313</v>
      </c>
      <c r="Y39" s="1">
        <v>748.9705810546875</v>
      </c>
      <c r="Z39" s="1">
        <v>3.3155333250761032E-2</v>
      </c>
      <c r="AA39" s="1">
        <v>88.010505676269531</v>
      </c>
      <c r="AB39" s="1">
        <v>2.3949103355407715</v>
      </c>
      <c r="AC39" s="1">
        <v>1.355316162109375</v>
      </c>
      <c r="AD39" s="1">
        <v>0.10997898876667023</v>
      </c>
      <c r="AE39" s="1">
        <v>1.0925712995231152E-2</v>
      </c>
      <c r="AF39" s="1">
        <v>8.1590928137302399E-2</v>
      </c>
      <c r="AG39" s="1">
        <v>2.0299417898058891E-2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1.1039654226864082</v>
      </c>
      <c r="AP39">
        <f>(U39-T39)/(1000-U39)*AO39</f>
        <v>4.0454122850199212E-2</v>
      </c>
      <c r="AQ39">
        <f>(P39+273.15)</f>
        <v>300.87375679016111</v>
      </c>
      <c r="AR39">
        <f>(O39+273.15)</f>
        <v>303.32539787292478</v>
      </c>
      <c r="AS39">
        <f>(Y39*AK39+Z39*AL39)*AM39</f>
        <v>119.83529029022247</v>
      </c>
      <c r="AT39">
        <f>((AS39+0.00000010773*(AR39^4-AQ39^4))-AP39*44100)/(L39*0.92*2*29.3+0.00000043092*AQ39^3)</f>
        <v>-12.862579095347069</v>
      </c>
      <c r="AU39">
        <f>0.61365*EXP(17.502*J39/(240.97+J39))</f>
        <v>3.7341550863408606</v>
      </c>
      <c r="AV39">
        <f>AU39*1000/AA39</f>
        <v>42.428515296529071</v>
      </c>
      <c r="AW39">
        <f>(AV39-U39)</f>
        <v>7.3474072032673519</v>
      </c>
      <c r="AX39">
        <f>IF(D39,P39,(O39+P39)/2)</f>
        <v>28.949577331542969</v>
      </c>
      <c r="AY39">
        <f>0.61365*EXP(17.502*AX39/(240.97+AX39))</f>
        <v>4.010053230993857</v>
      </c>
      <c r="AZ39">
        <f>IF(AW39&lt;&gt;0,(1000-(AV39+U39)/2)/AW39*AP39,0)</f>
        <v>5.2925242689101317</v>
      </c>
      <c r="BA39">
        <f>U39*AA39/1000</f>
        <v>3.0875060629718356</v>
      </c>
      <c r="BB39">
        <f>(AY39-BA39)</f>
        <v>0.92254716802202141</v>
      </c>
      <c r="BC39">
        <f>1/(1.6/F39+1.37/N39)</f>
        <v>4.0228617393131341</v>
      </c>
      <c r="BD39">
        <f>G39*AA39*0.001</f>
        <v>33.615435868839675</v>
      </c>
      <c r="BE39">
        <f>G39/S39</f>
        <v>0.99001979012304731</v>
      </c>
      <c r="BF39">
        <f>(1-AP39*AA39/AU39/F39)*100</f>
        <v>104.26009373083589</v>
      </c>
      <c r="BG39">
        <f>(S39-E39/(N39/1.35))</f>
        <v>385.81090294828738</v>
      </c>
      <c r="BH39">
        <f>E39*BF39/100/BG39</f>
        <v>-1.0764302685463394E-4</v>
      </c>
    </row>
    <row r="40" spans="1:60" x14ac:dyDescent="0.35">
      <c r="A40" s="1" t="s">
        <v>9</v>
      </c>
      <c r="B40" s="1" t="s">
        <v>1315</v>
      </c>
      <c r="K40" s="1">
        <v>2.72</v>
      </c>
    </row>
    <row r="41" spans="1:60" x14ac:dyDescent="0.35">
      <c r="A41" s="1" t="s">
        <v>9</v>
      </c>
      <c r="B41" s="1" t="s">
        <v>1314</v>
      </c>
      <c r="K41" s="1">
        <v>2.72</v>
      </c>
    </row>
    <row r="42" spans="1:60" x14ac:dyDescent="0.35">
      <c r="A42" s="1">
        <v>9</v>
      </c>
      <c r="B42" s="1" t="s">
        <v>1313</v>
      </c>
      <c r="C42" s="1">
        <v>2056.9999996200204</v>
      </c>
      <c r="D42" s="1">
        <v>0</v>
      </c>
      <c r="E42">
        <f>(R42-S42*(1000-T42)/(1000-U42))*AO42</f>
        <v>0.46137652022152387</v>
      </c>
      <c r="F42">
        <f>IF(AZ42&lt;&gt;0,1/(1/AZ42-1/N42),0)</f>
        <v>-18.913422501034184</v>
      </c>
      <c r="G42">
        <f>((BC42-AP42/2)*S42-E42)/(BC42+AP42/2)</f>
        <v>381.2650752789869</v>
      </c>
      <c r="H42">
        <f>AP42*1000</f>
        <v>41.35455906515719</v>
      </c>
      <c r="I42">
        <f>(AU42-BA42)</f>
        <v>0.63189101367145062</v>
      </c>
      <c r="J42">
        <f>(P42+AT42*D42)</f>
        <v>27.962121963500977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30.268527984619141</v>
      </c>
      <c r="P42" s="1">
        <v>27.962121963500977</v>
      </c>
      <c r="Q42" s="1">
        <v>30.412904739379883</v>
      </c>
      <c r="R42" s="1">
        <v>399.9488525390625</v>
      </c>
      <c r="S42" s="1">
        <v>385.1051025390625</v>
      </c>
      <c r="T42" s="1">
        <v>-0.27115938067436218</v>
      </c>
      <c r="U42" s="1">
        <v>35.845546722412109</v>
      </c>
      <c r="V42" s="1">
        <v>-0.55154788494110107</v>
      </c>
      <c r="W42" s="1">
        <v>72.911125183105469</v>
      </c>
      <c r="X42" s="1">
        <v>300.28302001953125</v>
      </c>
      <c r="Y42" s="1">
        <v>999.81573486328125</v>
      </c>
      <c r="Z42" s="1">
        <v>0.26181668043136597</v>
      </c>
      <c r="AA42" s="1">
        <v>88.004714965820313</v>
      </c>
      <c r="AB42" s="1">
        <v>2.4215400218963623</v>
      </c>
      <c r="AC42" s="1">
        <v>1.3643573522567749</v>
      </c>
      <c r="AD42" s="1">
        <v>4.8159889876842499E-2</v>
      </c>
      <c r="AE42" s="1">
        <v>5.6380243040621281E-3</v>
      </c>
      <c r="AF42" s="1">
        <v>2.3637901991605759E-2</v>
      </c>
      <c r="AG42" s="1">
        <v>1.9339615479111671E-2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1.1039816912482763</v>
      </c>
      <c r="AP42">
        <f>(U42-T42)/(1000-U42)*AO42</f>
        <v>4.1354559065157191E-2</v>
      </c>
      <c r="AQ42">
        <f>(P42+273.15)</f>
        <v>301.11212196350095</v>
      </c>
      <c r="AR42">
        <f>(O42+273.15)</f>
        <v>303.41852798461912</v>
      </c>
      <c r="AS42">
        <f>(Y42*AK42+Z42*AL42)*AM42</f>
        <v>159.9705140025053</v>
      </c>
      <c r="AT42">
        <f>((AS42+0.00000010773*(AR42^4-AQ42^4))-AP42*44100)/(L42*0.92*2*29.3+0.00000043092*AQ42^3)</f>
        <v>-12.869621339939561</v>
      </c>
      <c r="AU42">
        <f>0.61365*EXP(17.502*J42/(240.97+J42))</f>
        <v>3.7864681357713228</v>
      </c>
      <c r="AV42">
        <f>AU42*1000/AA42</f>
        <v>43.025741714428932</v>
      </c>
      <c r="AW42">
        <f>(AV42-U42)</f>
        <v>7.1801949920168227</v>
      </c>
      <c r="AX42">
        <f>IF(D42,P42,(O42+P42)/2)</f>
        <v>29.115324974060059</v>
      </c>
      <c r="AY42">
        <f>0.61365*EXP(17.502*AX42/(240.97+AX42))</f>
        <v>4.048689627966402</v>
      </c>
      <c r="AZ42">
        <f>IF(AW42&lt;&gt;0,(1000-(AV42+U42)/2)/AW42*AP42,0)</f>
        <v>5.5324006424923189</v>
      </c>
      <c r="BA42">
        <f>U42*AA42/1000</f>
        <v>3.1545771220998722</v>
      </c>
      <c r="BB42">
        <f>(AY42-BA42)</f>
        <v>0.89411250586652979</v>
      </c>
      <c r="BC42">
        <f>1/(1.6/F42+1.37/N42)</f>
        <v>4.2467997771651618</v>
      </c>
      <c r="BD42">
        <f>G42*AA42*0.001</f>
        <v>33.553124276349266</v>
      </c>
      <c r="BE42">
        <f>G42/S42</f>
        <v>0.99002862534212699</v>
      </c>
      <c r="BF42">
        <f>(1-AP42*AA42/AU42/F42)*100</f>
        <v>105.08188583743238</v>
      </c>
      <c r="BG42">
        <f>(S42-E42/(N42/1.35))</f>
        <v>384.95958673082612</v>
      </c>
      <c r="BH42">
        <f>E42*BF42/100/BG42</f>
        <v>1.2594131045732364E-3</v>
      </c>
    </row>
    <row r="43" spans="1:60" x14ac:dyDescent="0.35">
      <c r="A43" s="1" t="s">
        <v>9</v>
      </c>
      <c r="B43" s="1" t="s">
        <v>1312</v>
      </c>
      <c r="K43" s="1">
        <v>2.72</v>
      </c>
    </row>
    <row r="44" spans="1:60" x14ac:dyDescent="0.35">
      <c r="A44" s="1" t="s">
        <v>9</v>
      </c>
      <c r="B44" s="1" t="s">
        <v>1311</v>
      </c>
      <c r="K44" s="1">
        <v>2.72</v>
      </c>
    </row>
    <row r="45" spans="1:60" x14ac:dyDescent="0.35">
      <c r="A45" s="1">
        <v>10</v>
      </c>
      <c r="B45" s="1" t="s">
        <v>1310</v>
      </c>
      <c r="C45" s="1">
        <v>2261.9999996200204</v>
      </c>
      <c r="D45" s="1">
        <v>0</v>
      </c>
      <c r="E45">
        <f>(R45-S45*(1000-T45)/(1000-U45))*AO45</f>
        <v>0.35280565536125769</v>
      </c>
      <c r="F45">
        <f>IF(AZ45&lt;&gt;0,1/(1/AZ45-1/N45),0)</f>
        <v>-17.346979417268109</v>
      </c>
      <c r="G45">
        <f>((BC45-AP45/2)*S45-E45)/(BC45+AP45/2)</f>
        <v>381.06156356658562</v>
      </c>
      <c r="H45">
        <f>AP45*1000</f>
        <v>42.179518574003396</v>
      </c>
      <c r="I45">
        <f>(AU45-BA45)</f>
        <v>0.62704507159134071</v>
      </c>
      <c r="J45">
        <f>(P45+AT45*D45)</f>
        <v>28.216737747192383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30.367965698242188</v>
      </c>
      <c r="P45" s="1">
        <v>28.216737747192383</v>
      </c>
      <c r="Q45" s="1">
        <v>30.494989395141602</v>
      </c>
      <c r="R45" s="1">
        <v>399.84426879882813</v>
      </c>
      <c r="S45" s="1">
        <v>384.82196044921875</v>
      </c>
      <c r="T45" s="1">
        <v>-0.26740866899490356</v>
      </c>
      <c r="U45" s="1">
        <v>36.542995452880859</v>
      </c>
      <c r="V45" s="1">
        <v>-0.54083693027496338</v>
      </c>
      <c r="W45" s="1">
        <v>73.908599853515625</v>
      </c>
      <c r="X45" s="1">
        <v>300.2840576171875</v>
      </c>
      <c r="Y45" s="1">
        <v>1249.9847412109375</v>
      </c>
      <c r="Z45" s="1">
        <v>6.745506078004837E-2</v>
      </c>
      <c r="AA45" s="1">
        <v>88.006134033203125</v>
      </c>
      <c r="AB45" s="1">
        <v>2.5439872741699219</v>
      </c>
      <c r="AC45" s="1">
        <v>1.3564090728759766</v>
      </c>
      <c r="AD45" s="1">
        <v>4.8249229788780212E-2</v>
      </c>
      <c r="AE45" s="1">
        <v>4.7893039882183075E-3</v>
      </c>
      <c r="AF45" s="1">
        <v>5.07175512611866E-2</v>
      </c>
      <c r="AG45" s="1">
        <v>2.1169241517782211E-2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1.1039855059455421</v>
      </c>
      <c r="AP45">
        <f>(U45-T45)/(1000-U45)*AO45</f>
        <v>4.2179518574003393E-2</v>
      </c>
      <c r="AQ45">
        <f>(P45+273.15)</f>
        <v>301.36673774719236</v>
      </c>
      <c r="AR45">
        <f>(O45+273.15)</f>
        <v>303.51796569824216</v>
      </c>
      <c r="AS45">
        <f>(Y45*AK45+Z45*AL45)*AM45</f>
        <v>199.99755412345621</v>
      </c>
      <c r="AT45">
        <f>((AS45+0.00000010773*(AR45^4-AQ45^4))-AP45*44100)/(L45*0.92*2*29.3+0.00000043092*AQ45^3)</f>
        <v>-12.852094526480068</v>
      </c>
      <c r="AU45">
        <f>0.61365*EXP(17.502*J45/(240.97+J45))</f>
        <v>3.8430528273923059</v>
      </c>
      <c r="AV45">
        <f>AU45*1000/AA45</f>
        <v>43.668010981398083</v>
      </c>
      <c r="AW45">
        <f>(AV45-U45)</f>
        <v>7.1250155285172241</v>
      </c>
      <c r="AX45">
        <f>IF(D45,P45,(O45+P45)/2)</f>
        <v>29.292351722717285</v>
      </c>
      <c r="AY45">
        <f>0.61365*EXP(17.502*AX45/(240.97+AX45))</f>
        <v>4.0903133041417794</v>
      </c>
      <c r="AZ45">
        <f>IF(AW45&lt;&gt;0,(1000-(AV45+U45)/2)/AW45*AP45,0)</f>
        <v>5.6824981775951544</v>
      </c>
      <c r="BA45">
        <f>U45*AA45/1000</f>
        <v>3.2160077558009652</v>
      </c>
      <c r="BB45">
        <f>(AY45-BA45)</f>
        <v>0.8743055483408142</v>
      </c>
      <c r="BC45">
        <f>1/(1.6/F45+1.37/N45)</f>
        <v>4.3891922405748582</v>
      </c>
      <c r="BD45">
        <f>G45*AA45*0.001</f>
        <v>33.535755038142888</v>
      </c>
      <c r="BE45">
        <f>G45/S45</f>
        <v>0.99022821650239645</v>
      </c>
      <c r="BF45">
        <f>(1-AP45*AA45/AU45/F45)*100</f>
        <v>105.56819382652087</v>
      </c>
      <c r="BG45">
        <f>(S45-E45/(N45/1.35))</f>
        <v>384.71068733964302</v>
      </c>
      <c r="BH45">
        <f>E45*BF45/100/BG45</f>
        <v>9.6813156051960838E-4</v>
      </c>
    </row>
    <row r="46" spans="1:60" x14ac:dyDescent="0.35">
      <c r="A46" s="1" t="s">
        <v>9</v>
      </c>
      <c r="B46" s="1" t="s">
        <v>1309</v>
      </c>
      <c r="K46" s="1">
        <v>2.72</v>
      </c>
    </row>
    <row r="47" spans="1:60" x14ac:dyDescent="0.35">
      <c r="A47" s="1" t="s">
        <v>9</v>
      </c>
      <c r="B47" s="1" t="s">
        <v>1308</v>
      </c>
      <c r="K47" s="1">
        <v>2.72</v>
      </c>
    </row>
    <row r="48" spans="1:60" x14ac:dyDescent="0.35">
      <c r="A48" s="1">
        <v>11</v>
      </c>
      <c r="B48" s="1" t="s">
        <v>1307</v>
      </c>
      <c r="C48" s="1">
        <v>2466.9999996200204</v>
      </c>
      <c r="D48" s="1">
        <v>0</v>
      </c>
      <c r="E48">
        <f>(R48-S48*(1000-T48)/(1000-U48))*AO48</f>
        <v>0.86948829845512365</v>
      </c>
      <c r="F48">
        <f>IF(AZ48&lt;&gt;0,1/(1/AZ48-1/N48),0)</f>
        <v>-15.1490161921057</v>
      </c>
      <c r="G48">
        <f>((BC48-AP48/2)*S48-E48)/(BC48+AP48/2)</f>
        <v>380.26752728208743</v>
      </c>
      <c r="H48">
        <f>AP48*1000</f>
        <v>43.386441930562832</v>
      </c>
      <c r="I48">
        <f>(AU48-BA48)</f>
        <v>0.6137134587406492</v>
      </c>
      <c r="J48">
        <f>(P48+AT48*D48)</f>
        <v>28.554636001586914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30.481618881225586</v>
      </c>
      <c r="P48" s="1">
        <v>28.554636001586914</v>
      </c>
      <c r="Q48" s="1">
        <v>30.588571548461914</v>
      </c>
      <c r="R48" s="1">
        <v>399.8878173828125</v>
      </c>
      <c r="S48" s="1">
        <v>384.00949096679688</v>
      </c>
      <c r="T48" s="1">
        <v>-0.26020795106887817</v>
      </c>
      <c r="U48" s="1">
        <v>37.561618804931641</v>
      </c>
      <c r="V48" s="1">
        <v>-0.52284663915634155</v>
      </c>
      <c r="W48" s="1">
        <v>75.47412109375</v>
      </c>
      <c r="X48" s="1">
        <v>300.29864501953125</v>
      </c>
      <c r="Y48" s="1">
        <v>1599.749755859375</v>
      </c>
      <c r="Z48" s="1">
        <v>2.2865572944283485E-2</v>
      </c>
      <c r="AA48" s="1">
        <v>88.003944396972656</v>
      </c>
      <c r="AB48" s="1">
        <v>2.5590767860412598</v>
      </c>
      <c r="AC48" s="1">
        <v>1.352033257484436</v>
      </c>
      <c r="AD48" s="1">
        <v>8.1937670707702637E-2</v>
      </c>
      <c r="AE48" s="1">
        <v>4.6439082361757755E-3</v>
      </c>
      <c r="AF48" s="1">
        <v>2.3870140314102173E-2</v>
      </c>
      <c r="AG48" s="1">
        <v>2.3867299780249596E-2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1.1040391361012176</v>
      </c>
      <c r="AP48">
        <f>(U48-T48)/(1000-U48)*AO48</f>
        <v>4.3386441930562833E-2</v>
      </c>
      <c r="AQ48">
        <f>(P48+273.15)</f>
        <v>301.70463600158689</v>
      </c>
      <c r="AR48">
        <f>(O48+273.15)</f>
        <v>303.63161888122556</v>
      </c>
      <c r="AS48">
        <f>(Y48*AK48+Z48*AL48)*AM48</f>
        <v>255.95995521634904</v>
      </c>
      <c r="AT48">
        <f>((AS48+0.00000010773*(AR48^4-AQ48^4))-AP48*44100)/(L48*0.92*2*29.3+0.00000043092*AQ48^3)</f>
        <v>-12.847176648846128</v>
      </c>
      <c r="AU48">
        <f>0.61365*EXP(17.502*J48/(240.97+J48))</f>
        <v>3.9192840715101358</v>
      </c>
      <c r="AV48">
        <f>AU48*1000/AA48</f>
        <v>44.535322801337522</v>
      </c>
      <c r="AW48">
        <f>(AV48-U48)</f>
        <v>6.9737039964058809</v>
      </c>
      <c r="AX48">
        <f>IF(D48,P48,(O48+P48)/2)</f>
        <v>29.51812744140625</v>
      </c>
      <c r="AY48">
        <f>0.61365*EXP(17.502*AX48/(240.97+AX48))</f>
        <v>4.1439401465680072</v>
      </c>
      <c r="AZ48">
        <f>IF(AW48&lt;&gt;0,(1000-(AV48+U48)/2)/AW48*AP48,0)</f>
        <v>5.9660540305649539</v>
      </c>
      <c r="BA48">
        <f>U48*AA48/1000</f>
        <v>3.3055706127694866</v>
      </c>
      <c r="BB48">
        <f>(AY48-BA48)</f>
        <v>0.83836953379852064</v>
      </c>
      <c r="BC48">
        <f>1/(1.6/F48+1.37/N48)</f>
        <v>4.663091361713577</v>
      </c>
      <c r="BD48">
        <f>G48*AA48*0.001</f>
        <v>33.465042326907103</v>
      </c>
      <c r="BE48">
        <f>G48/S48</f>
        <v>0.99025554374896163</v>
      </c>
      <c r="BF48">
        <f>(1-AP48*AA48/AU48/F48)*100</f>
        <v>106.43079997374141</v>
      </c>
      <c r="BG48">
        <f>(S48-E48/(N48/1.35))</f>
        <v>383.73525877907946</v>
      </c>
      <c r="BH48">
        <f>E48*BF48/100/BG48</f>
        <v>2.4115671691681195E-3</v>
      </c>
    </row>
    <row r="49" spans="1:60" x14ac:dyDescent="0.35">
      <c r="A49" s="1" t="s">
        <v>9</v>
      </c>
      <c r="B49" s="1" t="s">
        <v>1306</v>
      </c>
      <c r="K49" s="1">
        <v>2.72</v>
      </c>
    </row>
    <row r="50" spans="1:60" x14ac:dyDescent="0.35">
      <c r="A50" s="1" t="s">
        <v>9</v>
      </c>
      <c r="B50" s="1" t="s">
        <v>1301</v>
      </c>
      <c r="K50" s="1">
        <v>2.72</v>
      </c>
    </row>
    <row r="51" spans="1:60" x14ac:dyDescent="0.35">
      <c r="A51" s="1">
        <v>12</v>
      </c>
      <c r="B51" s="1" t="s">
        <v>1305</v>
      </c>
      <c r="C51" s="1">
        <v>2671.9999996200204</v>
      </c>
      <c r="D51" s="1">
        <v>0</v>
      </c>
      <c r="E51">
        <f>(R51-S51*(1000-T51)/(1000-U51))*AO51</f>
        <v>0.7818306438163507</v>
      </c>
      <c r="F51">
        <f>IF(AZ51&lt;&gt;0,1/(1/AZ51-1/N51),0)</f>
        <v>-12.929644297306295</v>
      </c>
      <c r="G51">
        <f>((BC51-AP51/2)*S51-E51)/(BC51+AP51/2)</f>
        <v>379.94941902410937</v>
      </c>
      <c r="H51">
        <f>AP51*1000</f>
        <v>45.036176941100258</v>
      </c>
      <c r="I51">
        <f>(AU51-BA51)</f>
        <v>0.59315940414941526</v>
      </c>
      <c r="J51">
        <f>(P51+AT51*D51)</f>
        <v>28.999073028564453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30.653936386108398</v>
      </c>
      <c r="P51" s="1">
        <v>28.999073028564453</v>
      </c>
      <c r="Q51" s="1">
        <v>30.721128463745117</v>
      </c>
      <c r="R51" s="1">
        <v>399.83157348632813</v>
      </c>
      <c r="S51" s="1">
        <v>383.47784423828125</v>
      </c>
      <c r="T51" s="1">
        <v>-0.24994432926177979</v>
      </c>
      <c r="U51" s="1">
        <v>38.959415435791016</v>
      </c>
      <c r="V51" s="1">
        <v>-0.49727097153663635</v>
      </c>
      <c r="W51" s="1">
        <v>77.51080322265625</v>
      </c>
      <c r="X51" s="1">
        <v>300.24957275390625</v>
      </c>
      <c r="Y51" s="1">
        <v>1999.918212890625</v>
      </c>
      <c r="Z51" s="1">
        <v>0.15434616804122925</v>
      </c>
      <c r="AA51" s="1">
        <v>87.99920654296875</v>
      </c>
      <c r="AB51" s="1">
        <v>2.8147773742675781</v>
      </c>
      <c r="AC51" s="1">
        <v>1.3590046167373657</v>
      </c>
      <c r="AD51" s="1">
        <v>5.3854558616876602E-2</v>
      </c>
      <c r="AE51" s="1">
        <v>1.4471642673015594E-2</v>
      </c>
      <c r="AF51" s="1">
        <v>4.2650926858186722E-2</v>
      </c>
      <c r="AG51" s="1">
        <v>2.9970971867442131E-2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1.1038587233599493</v>
      </c>
      <c r="AP51">
        <f>(U51-T51)/(1000-U51)*AO51</f>
        <v>4.5036176941100257E-2</v>
      </c>
      <c r="AQ51">
        <f>(P51+273.15)</f>
        <v>302.14907302856443</v>
      </c>
      <c r="AR51">
        <f>(O51+273.15)</f>
        <v>303.80393638610838</v>
      </c>
      <c r="AS51">
        <f>(Y51*AK51+Z51*AL51)*AM51</f>
        <v>319.98690691023512</v>
      </c>
      <c r="AT51">
        <f>((AS51+0.00000010773*(AR51^4-AQ51^4))-AP51*44100)/(L51*0.92*2*29.3+0.00000043092*AQ51^3)</f>
        <v>-12.935528675872623</v>
      </c>
      <c r="AU51">
        <f>0.61365*EXP(17.502*J51/(240.97+J51))</f>
        <v>4.0215570498769138</v>
      </c>
      <c r="AV51">
        <f>AU51*1000/AA51</f>
        <v>45.699923986396918</v>
      </c>
      <c r="AW51">
        <f>(AV51-U51)</f>
        <v>6.7405085506059024</v>
      </c>
      <c r="AX51">
        <f>IF(D51,P51,(O51+P51)/2)</f>
        <v>29.826504707336426</v>
      </c>
      <c r="AY51">
        <f>0.61365*EXP(17.502*AX51/(240.97+AX51))</f>
        <v>4.2181764886649757</v>
      </c>
      <c r="AZ51">
        <f>IF(AW51&lt;&gt;0,(1000-(AV51+U51)/2)/AW51*AP51,0)</f>
        <v>6.3985988775663181</v>
      </c>
      <c r="BA51">
        <f>U51*AA51/1000</f>
        <v>3.4283976457274985</v>
      </c>
      <c r="BB51">
        <f>(AY51-BA51)</f>
        <v>0.78977884293747724</v>
      </c>
      <c r="BC51">
        <f>1/(1.6/F51+1.37/N51)</f>
        <v>5.0937039069445031</v>
      </c>
      <c r="BD51">
        <f>G51*AA51*0.001</f>
        <v>33.435247400583584</v>
      </c>
      <c r="BE51">
        <f>G51/S51</f>
        <v>0.99079888116827053</v>
      </c>
      <c r="BF51">
        <f>(1-AP51*AA51/AU51/F51)*100</f>
        <v>107.62183357727557</v>
      </c>
      <c r="BG51">
        <f>(S51-E51/(N51/1.35))</f>
        <v>383.23125882907078</v>
      </c>
      <c r="BH51">
        <f>E51*BF51/100/BG51</f>
        <v>2.1955945788844598E-3</v>
      </c>
    </row>
    <row r="52" spans="1:60" x14ac:dyDescent="0.35">
      <c r="A52" s="1" t="s">
        <v>9</v>
      </c>
      <c r="B52" s="1" t="s">
        <v>1304</v>
      </c>
    </row>
    <row r="53" spans="1:60" x14ac:dyDescent="0.35">
      <c r="A53" s="1" t="s">
        <v>9</v>
      </c>
      <c r="B53" s="1" t="s">
        <v>1303</v>
      </c>
    </row>
    <row r="54" spans="1:60" x14ac:dyDescent="0.35">
      <c r="A54" s="1" t="s">
        <v>9</v>
      </c>
      <c r="B54" s="1" t="s">
        <v>1302</v>
      </c>
    </row>
    <row r="55" spans="1:60" x14ac:dyDescent="0.35">
      <c r="A55" s="1" t="s">
        <v>9</v>
      </c>
      <c r="B55" s="1" t="s">
        <v>1301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D020-CB7C-43DA-8E8E-06A4E51D606E}">
  <dimension ref="A1:BH55"/>
  <sheetViews>
    <sheetView topLeftCell="A8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1435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1434</v>
      </c>
    </row>
    <row r="12" spans="1:60" x14ac:dyDescent="0.35">
      <c r="A12" s="1" t="s">
        <v>9</v>
      </c>
      <c r="B12" s="1" t="s">
        <v>1433</v>
      </c>
    </row>
    <row r="13" spans="1:60" x14ac:dyDescent="0.35">
      <c r="A13" s="1" t="s">
        <v>9</v>
      </c>
      <c r="B13" s="1" t="s">
        <v>1432</v>
      </c>
    </row>
    <row r="14" spans="1:60" x14ac:dyDescent="0.35">
      <c r="A14" s="1" t="s">
        <v>9</v>
      </c>
      <c r="B14" s="1" t="s">
        <v>1431</v>
      </c>
    </row>
    <row r="15" spans="1:60" x14ac:dyDescent="0.35">
      <c r="A15" s="1" t="s">
        <v>9</v>
      </c>
      <c r="B15" s="1" t="s">
        <v>1430</v>
      </c>
    </row>
    <row r="16" spans="1:60" x14ac:dyDescent="0.35">
      <c r="A16" s="1" t="s">
        <v>9</v>
      </c>
      <c r="B16" s="1" t="s">
        <v>1429</v>
      </c>
    </row>
    <row r="17" spans="1:60" x14ac:dyDescent="0.35">
      <c r="A17" s="1" t="s">
        <v>9</v>
      </c>
      <c r="B17" s="1" t="s">
        <v>1428</v>
      </c>
    </row>
    <row r="18" spans="1:60" x14ac:dyDescent="0.35">
      <c r="A18" s="1">
        <v>1</v>
      </c>
      <c r="B18" s="1" t="s">
        <v>1427</v>
      </c>
      <c r="C18" s="1">
        <v>430.50000039115548</v>
      </c>
      <c r="D18" s="1">
        <v>0</v>
      </c>
      <c r="E18">
        <f>(R18-S18*(1000-T18)/(1000-U18))*AO18</f>
        <v>-1.5810469443440762</v>
      </c>
      <c r="F18">
        <f>IF(AZ18&lt;&gt;0,1/(1/AZ18-1/N18),0)</f>
        <v>67.018995527386622</v>
      </c>
      <c r="G18">
        <f>((BC18-AP18/2)*S18-E18)/(BC18+AP18/2)</f>
        <v>382.95926029898681</v>
      </c>
      <c r="H18">
        <f>AP18*1000</f>
        <v>39.628663974302768</v>
      </c>
      <c r="I18">
        <f>(AU18-BA18)</f>
        <v>0.83274591211624482</v>
      </c>
      <c r="J18">
        <f>(P18+AT18*D18)</f>
        <v>28.315786361694336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30.859951019287109</v>
      </c>
      <c r="P18" s="1">
        <v>28.315786361694336</v>
      </c>
      <c r="Q18" s="1">
        <v>30.987220764160156</v>
      </c>
      <c r="R18" s="1">
        <v>400.14926147460938</v>
      </c>
      <c r="S18" s="1">
        <v>387.66726684570313</v>
      </c>
      <c r="T18" s="1">
        <v>-0.19223102927207947</v>
      </c>
      <c r="U18" s="1">
        <v>34.462314605712891</v>
      </c>
      <c r="V18" s="1">
        <v>-0.37795740365982056</v>
      </c>
      <c r="W18" s="1">
        <v>67.758506774902344</v>
      </c>
      <c r="X18" s="1">
        <v>300.3221435546875</v>
      </c>
      <c r="Y18" s="1">
        <v>0.16459754109382629</v>
      </c>
      <c r="Z18" s="1">
        <v>2.6296023279428482E-2</v>
      </c>
      <c r="AA18" s="1">
        <v>87.99517822265625</v>
      </c>
      <c r="AB18" s="1">
        <v>3.2053627967834473</v>
      </c>
      <c r="AC18" s="1">
        <v>1.4138205051422119</v>
      </c>
      <c r="AD18" s="1">
        <v>4.8231516033411026E-2</v>
      </c>
      <c r="AE18" s="1">
        <v>5.0834710709750652E-3</v>
      </c>
      <c r="AF18" s="1">
        <v>1.4884152449667454E-2</v>
      </c>
      <c r="AG18" s="1">
        <v>1.4963563531637192E-2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1.1041255277745863</v>
      </c>
      <c r="AP18">
        <f>(U18-T18)/(1000-U18)*AO18</f>
        <v>3.9628663974302765E-2</v>
      </c>
      <c r="AQ18">
        <f>(P18+273.15)</f>
        <v>301.46578636169431</v>
      </c>
      <c r="AR18">
        <f>(O18+273.15)</f>
        <v>304.00995101928709</v>
      </c>
      <c r="AS18">
        <f>(Y18*AK18+Z18*AL18)*AM18</f>
        <v>2.6335605986365529E-2</v>
      </c>
      <c r="AT18">
        <f>((AS18+0.00000010773*(AR18^4-AQ18^4))-AP18*44100)/(L18*0.92*2*29.3+0.00000043092*AQ18^3)</f>
        <v>-13.501180581321425</v>
      </c>
      <c r="AU18">
        <f>0.61365*EXP(17.502*J18/(240.97+J18))</f>
        <v>3.8652634278112004</v>
      </c>
      <c r="AV18">
        <f>AU18*1000/AA18</f>
        <v>43.925854869352435</v>
      </c>
      <c r="AW18">
        <f>(AV18-U18)</f>
        <v>9.463540263639544</v>
      </c>
      <c r="AX18">
        <f>IF(D18,P18,(O18+P18)/2)</f>
        <v>29.587868690490723</v>
      </c>
      <c r="AY18">
        <f>0.61365*EXP(17.502*AX18/(240.97+AX18))</f>
        <v>4.1606286929978022</v>
      </c>
      <c r="AZ18">
        <f>IF(AW18&lt;&gt;0,(1000-(AV18+U18)/2)/AW18*AP18,0)</f>
        <v>4.0233838182895258</v>
      </c>
      <c r="BA18">
        <f>U18*AA18/1000</f>
        <v>3.0325175156949555</v>
      </c>
      <c r="BB18">
        <f>(AY18-BA18)</f>
        <v>1.1281111773028467</v>
      </c>
      <c r="BC18">
        <f>1/(1.6/F18+1.37/N18)</f>
        <v>2.9074732090493178</v>
      </c>
      <c r="BD18">
        <f>G18*AA18*0.001</f>
        <v>33.698568362025952</v>
      </c>
      <c r="BE18">
        <f>G18/S18</f>
        <v>0.98785554791606855</v>
      </c>
      <c r="BF18">
        <f>(1-AP18*AA18/AU18/F18)*100</f>
        <v>98.653856699274542</v>
      </c>
      <c r="BG18">
        <f>(S18-E18/(N18/1.35))</f>
        <v>388.16592101183943</v>
      </c>
      <c r="BH18">
        <f>E18*BF18/100/BG18</f>
        <v>-4.0182914119704233E-3</v>
      </c>
    </row>
    <row r="19" spans="1:60" x14ac:dyDescent="0.35">
      <c r="A19" s="1" t="s">
        <v>9</v>
      </c>
      <c r="B19" s="1" t="s">
        <v>1426</v>
      </c>
      <c r="K19" s="1">
        <v>2.72</v>
      </c>
    </row>
    <row r="20" spans="1:60" x14ac:dyDescent="0.35">
      <c r="A20" s="1" t="s">
        <v>9</v>
      </c>
      <c r="B20" s="1" t="s">
        <v>1425</v>
      </c>
      <c r="K20" s="1">
        <v>2.72</v>
      </c>
    </row>
    <row r="21" spans="1:60" x14ac:dyDescent="0.35">
      <c r="A21" s="1">
        <v>2</v>
      </c>
      <c r="B21" s="1" t="s">
        <v>1424</v>
      </c>
      <c r="C21" s="1">
        <v>635.00000040233135</v>
      </c>
      <c r="D21" s="1">
        <v>0</v>
      </c>
      <c r="E21">
        <f>(R21-S21*(1000-T21)/(1000-U21))*AO21</f>
        <v>-1.7198941666372654</v>
      </c>
      <c r="F21">
        <f>IF(AZ21&lt;&gt;0,1/(1/AZ21-1/N21),0)</f>
        <v>33.937635728201194</v>
      </c>
      <c r="G21">
        <f>((BC21-AP21/2)*S21-E21)/(BC21+AP21/2)</f>
        <v>383.0517609392021</v>
      </c>
      <c r="H21">
        <f>AP21*1000</f>
        <v>38.925353193600579</v>
      </c>
      <c r="I21">
        <f>(AU21-BA21)</f>
        <v>0.86617190187910076</v>
      </c>
      <c r="J21">
        <f>(P21+AT21*D21)</f>
        <v>28.252696990966797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30.826137542724609</v>
      </c>
      <c r="P21" s="1">
        <v>28.252696990966797</v>
      </c>
      <c r="Q21" s="1">
        <v>31.008827209472656</v>
      </c>
      <c r="R21" s="1">
        <v>400.04995727539063</v>
      </c>
      <c r="S21" s="1">
        <v>387.93035888671875</v>
      </c>
      <c r="T21" s="1">
        <v>-0.14078907668590546</v>
      </c>
      <c r="U21" s="1">
        <v>33.920684814453125</v>
      </c>
      <c r="V21" s="1">
        <v>-0.27735593914985657</v>
      </c>
      <c r="W21" s="1">
        <v>66.8240966796875</v>
      </c>
      <c r="X21" s="1">
        <v>300.296875</v>
      </c>
      <c r="Y21" s="1">
        <v>25.609943389892578</v>
      </c>
      <c r="Z21" s="1">
        <v>7.6601222157478333E-2</v>
      </c>
      <c r="AA21" s="1">
        <v>87.997383117675781</v>
      </c>
      <c r="AB21" s="1">
        <v>3.3137216567993164</v>
      </c>
      <c r="AC21" s="1">
        <v>1.4343973398208618</v>
      </c>
      <c r="AD21" s="1">
        <v>8.6349032819271088E-2</v>
      </c>
      <c r="AE21" s="1">
        <v>6.5688388422131538E-3</v>
      </c>
      <c r="AF21" s="1">
        <v>2.9648436233401299E-2</v>
      </c>
      <c r="AG21" s="1">
        <v>9.2539526522159576E-3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1.1040326286764703</v>
      </c>
      <c r="AP21">
        <f>(U21-T21)/(1000-U21)*AO21</f>
        <v>3.8925353193600576E-2</v>
      </c>
      <c r="AQ21">
        <f>(P21+273.15)</f>
        <v>301.40269699096677</v>
      </c>
      <c r="AR21">
        <f>(O21+273.15)</f>
        <v>303.97613754272459</v>
      </c>
      <c r="AS21">
        <f>(Y21*AK21+Z21*AL21)*AM21</f>
        <v>4.0975908507945178</v>
      </c>
      <c r="AT21">
        <f>((AS21+0.00000010773*(AR21^4-AQ21^4))-AP21*44100)/(L21*0.92*2*29.3+0.00000043092*AQ21^3)</f>
        <v>-13.223444115484934</v>
      </c>
      <c r="AU21">
        <f>0.61365*EXP(17.502*J21/(240.97+J21))</f>
        <v>3.8511033991104595</v>
      </c>
      <c r="AV21">
        <f>AU21*1000/AA21</f>
        <v>43.763840044658096</v>
      </c>
      <c r="AW21">
        <f>(AV21-U21)</f>
        <v>9.843155230204971</v>
      </c>
      <c r="AX21">
        <f>IF(D21,P21,(O21+P21)/2)</f>
        <v>29.539417266845703</v>
      </c>
      <c r="AY21">
        <f>0.61365*EXP(17.502*AX21/(240.97+AX21))</f>
        <v>4.1490284398054627</v>
      </c>
      <c r="AZ21">
        <f>IF(AW21&lt;&gt;0,(1000-(AV21+U21)/2)/AW21*AP21,0)</f>
        <v>3.8009564549875048</v>
      </c>
      <c r="BA21">
        <f>U21*AA21/1000</f>
        <v>2.9849314972313588</v>
      </c>
      <c r="BB21">
        <f>(AY21-BA21)</f>
        <v>1.1640969425741039</v>
      </c>
      <c r="BC21">
        <f>1/(1.6/F21+1.37/N21)</f>
        <v>2.7232171284401345</v>
      </c>
      <c r="BD21">
        <f>G21*AA21*0.001</f>
        <v>33.70755256126732</v>
      </c>
      <c r="BE21">
        <f>G21/S21</f>
        <v>0.98742403672268075</v>
      </c>
      <c r="BF21">
        <f>(1-AP21*AA21/AU21/F21)*100</f>
        <v>97.379189886347945</v>
      </c>
      <c r="BG21">
        <f>(S21-E21/(N21/1.35))</f>
        <v>388.47280476068551</v>
      </c>
      <c r="BH21">
        <f>E21*BF21/100/BG21</f>
        <v>-4.3112902263664982E-3</v>
      </c>
    </row>
    <row r="22" spans="1:60" x14ac:dyDescent="0.35">
      <c r="A22" s="1" t="s">
        <v>9</v>
      </c>
      <c r="B22" s="1" t="s">
        <v>1423</v>
      </c>
      <c r="K22" s="1">
        <v>2.72</v>
      </c>
    </row>
    <row r="23" spans="1:60" x14ac:dyDescent="0.35">
      <c r="A23" s="1" t="s">
        <v>9</v>
      </c>
      <c r="B23" s="1" t="s">
        <v>1422</v>
      </c>
      <c r="K23" s="1">
        <v>2.72</v>
      </c>
    </row>
    <row r="24" spans="1:60" x14ac:dyDescent="0.35">
      <c r="A24" s="1">
        <v>3</v>
      </c>
      <c r="B24" s="1" t="s">
        <v>1421</v>
      </c>
      <c r="C24" s="1">
        <v>840.00000040233135</v>
      </c>
      <c r="D24" s="1">
        <v>0</v>
      </c>
      <c r="E24">
        <f>(R24-S24*(1000-T24)/(1000-U24))*AO24</f>
        <v>-1.4181359462750867</v>
      </c>
      <c r="F24">
        <f>IF(AZ24&lt;&gt;0,1/(1/AZ24-1/N24),0)</f>
        <v>29.828382487944292</v>
      </c>
      <c r="G24">
        <f>((BC24-AP24/2)*S24-E24)/(BC24+AP24/2)</f>
        <v>382.94959695337656</v>
      </c>
      <c r="H24">
        <f>AP24*1000</f>
        <v>38.323678176625478</v>
      </c>
      <c r="I24">
        <f>(AU24-BA24)</f>
        <v>0.86631941101879395</v>
      </c>
      <c r="J24">
        <f>(P24+AT24*D24)</f>
        <v>28.082893371582031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30.735912322998047</v>
      </c>
      <c r="P24" s="1">
        <v>28.082893371582031</v>
      </c>
      <c r="Q24" s="1">
        <v>30.945234298706055</v>
      </c>
      <c r="R24" s="1">
        <v>400.12069702148438</v>
      </c>
      <c r="S24" s="1">
        <v>387.93991088867188</v>
      </c>
      <c r="T24" s="1">
        <v>-5.821976438164711E-2</v>
      </c>
      <c r="U24" s="1">
        <v>33.488849639892578</v>
      </c>
      <c r="V24" s="1">
        <v>-0.11528472602367401</v>
      </c>
      <c r="W24" s="1">
        <v>66.313438415527344</v>
      </c>
      <c r="X24" s="1">
        <v>300.32284545898438</v>
      </c>
      <c r="Y24" s="1">
        <v>51.029567718505859</v>
      </c>
      <c r="Z24" s="1">
        <v>0.29840278625488281</v>
      </c>
      <c r="AA24" s="1">
        <v>87.996368408203125</v>
      </c>
      <c r="AB24" s="1">
        <v>3.2693490982055664</v>
      </c>
      <c r="AC24" s="1">
        <v>1.4345970153808594</v>
      </c>
      <c r="AD24" s="1">
        <v>7.4773766100406647E-2</v>
      </c>
      <c r="AE24" s="1">
        <v>7.1524782106280327E-3</v>
      </c>
      <c r="AF24" s="1">
        <v>4.7406900674104691E-2</v>
      </c>
      <c r="AG24" s="1">
        <v>1.3416691683232784E-2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1.1041281083050893</v>
      </c>
      <c r="AP24">
        <f>(U24-T24)/(1000-U24)*AO24</f>
        <v>3.8323678176625478E-2</v>
      </c>
      <c r="AQ24">
        <f>(P24+273.15)</f>
        <v>301.23289337158201</v>
      </c>
      <c r="AR24">
        <f>(O24+273.15)</f>
        <v>303.88591232299802</v>
      </c>
      <c r="AS24">
        <f>(Y24*AK24+Z24*AL24)*AM24</f>
        <v>8.1647306524649821</v>
      </c>
      <c r="AT24">
        <f>((AS24+0.00000010773*(AR24^4-AQ24^4))-AP24*44100)/(L24*0.92*2*29.3+0.00000043092*AQ24^3)</f>
        <v>-12.977708835344183</v>
      </c>
      <c r="AU24">
        <f>0.61365*EXP(17.502*J24/(240.97+J24))</f>
        <v>3.8132165614977018</v>
      </c>
      <c r="AV24">
        <f>AU24*1000/AA24</f>
        <v>43.333794683534109</v>
      </c>
      <c r="AW24">
        <f>(AV24-U24)</f>
        <v>9.8449450436415304</v>
      </c>
      <c r="AX24">
        <f>IF(D24,P24,(O24+P24)/2)</f>
        <v>29.409402847290039</v>
      </c>
      <c r="AY24">
        <f>0.61365*EXP(17.502*AX24/(240.97+AX24))</f>
        <v>4.1180395750848291</v>
      </c>
      <c r="AZ24">
        <f>IF(AW24&lt;&gt;0,(1000-(AV24+U24)/2)/AW24*AP24,0)</f>
        <v>3.7432017004058675</v>
      </c>
      <c r="BA24">
        <f>U24*AA24/1000</f>
        <v>2.9468971504789079</v>
      </c>
      <c r="BB24">
        <f>(AY24-BA24)</f>
        <v>1.1711424246059212</v>
      </c>
      <c r="BC24">
        <f>1/(1.6/F24+1.37/N24)</f>
        <v>2.6758887178252215</v>
      </c>
      <c r="BD24">
        <f>G24*AA24*0.001</f>
        <v>33.698173815282225</v>
      </c>
      <c r="BE24">
        <f>G24/S24</f>
        <v>0.98713637397125809</v>
      </c>
      <c r="BF24">
        <f>(1-AP24*AA24/AU24/F24)*100</f>
        <v>97.035095154620663</v>
      </c>
      <c r="BG24">
        <f>(S24-E24/(N24/1.35))</f>
        <v>388.38718375446973</v>
      </c>
      <c r="BH24">
        <f>E24*BF24/100/BG24</f>
        <v>-3.5430869566485117E-3</v>
      </c>
    </row>
    <row r="25" spans="1:60" x14ac:dyDescent="0.35">
      <c r="A25" s="1" t="s">
        <v>9</v>
      </c>
      <c r="B25" s="1" t="s">
        <v>1420</v>
      </c>
      <c r="K25" s="1">
        <v>2.72</v>
      </c>
    </row>
    <row r="26" spans="1:60" x14ac:dyDescent="0.35">
      <c r="A26" s="1" t="s">
        <v>9</v>
      </c>
      <c r="B26" s="1" t="s">
        <v>1419</v>
      </c>
      <c r="K26" s="1">
        <v>2.72</v>
      </c>
    </row>
    <row r="27" spans="1:60" x14ac:dyDescent="0.35">
      <c r="A27" s="1">
        <v>4</v>
      </c>
      <c r="B27" s="1" t="s">
        <v>1418</v>
      </c>
      <c r="C27" s="1">
        <v>1044.0000004023314</v>
      </c>
      <c r="D27" s="1">
        <v>0</v>
      </c>
      <c r="E27">
        <f>(R27-S27*(1000-T27)/(1000-U27))*AO27</f>
        <v>-1.6194833774232524</v>
      </c>
      <c r="F27">
        <f>IF(AZ27&lt;&gt;0,1/(1/AZ27-1/N27),0)</f>
        <v>29.830557651310837</v>
      </c>
      <c r="G27">
        <f>((BC27-AP27/2)*S27-E27)/(BC27+AP27/2)</f>
        <v>383.16256132399889</v>
      </c>
      <c r="H27">
        <f>AP27*1000</f>
        <v>38.007236421766663</v>
      </c>
      <c r="I27">
        <f>(AU27-BA27)</f>
        <v>0.85931272957720495</v>
      </c>
      <c r="J27">
        <f>(P27+AT27*D27)</f>
        <v>28.007678985595703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30.660934448242188</v>
      </c>
      <c r="P27" s="1">
        <v>28.007678985595703</v>
      </c>
      <c r="Q27" s="1">
        <v>30.877351760864258</v>
      </c>
      <c r="R27" s="1">
        <v>399.9237060546875</v>
      </c>
      <c r="S27" s="1">
        <v>388.0341796875</v>
      </c>
      <c r="T27" s="1">
        <v>0.10699011385440826</v>
      </c>
      <c r="U27" s="1">
        <v>33.378173828125</v>
      </c>
      <c r="V27" s="1">
        <v>0.21277265250682831</v>
      </c>
      <c r="W27" s="1">
        <v>66.379608154296875</v>
      </c>
      <c r="X27" s="1">
        <v>300.34716796875</v>
      </c>
      <c r="Y27" s="1">
        <v>101.13232421875</v>
      </c>
      <c r="Z27" s="1">
        <v>0.18979403376579285</v>
      </c>
      <c r="AA27" s="1">
        <v>87.998405456542969</v>
      </c>
      <c r="AB27" s="1">
        <v>3.3161814212799072</v>
      </c>
      <c r="AC27" s="1">
        <v>1.4127887487411499</v>
      </c>
      <c r="AD27" s="1">
        <v>7.0466168224811554E-2</v>
      </c>
      <c r="AE27" s="1">
        <v>3.0579706653952599E-3</v>
      </c>
      <c r="AF27" s="1">
        <v>4.9383286386728287E-2</v>
      </c>
      <c r="AG27" s="1">
        <v>1.3435591012239456E-2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1.1042175292968748</v>
      </c>
      <c r="AP27">
        <f>(U27-T27)/(1000-U27)*AO27</f>
        <v>3.8007236421766663E-2</v>
      </c>
      <c r="AQ27">
        <f>(P27+273.15)</f>
        <v>301.15767898559568</v>
      </c>
      <c r="AR27">
        <f>(O27+273.15)</f>
        <v>303.81093444824216</v>
      </c>
      <c r="AS27">
        <f>(Y27*AK27+Z27*AL27)*AM27</f>
        <v>16.181171513322624</v>
      </c>
      <c r="AT27">
        <f>((AS27+0.00000010773*(AR27^4-AQ27^4))-AP27*44100)/(L27*0.92*2*29.3+0.00000043092*AQ27^3)</f>
        <v>-12.805973844843933</v>
      </c>
      <c r="AU27">
        <f>0.61365*EXP(17.502*J27/(240.97+J27))</f>
        <v>3.7965388035035197</v>
      </c>
      <c r="AV27">
        <f>AU27*1000/AA27</f>
        <v>43.14326815135756</v>
      </c>
      <c r="AW27">
        <f>(AV27-U27)</f>
        <v>9.7650943232325602</v>
      </c>
      <c r="AX27">
        <f>IF(D27,P27,(O27+P27)/2)</f>
        <v>29.334306716918945</v>
      </c>
      <c r="AY27">
        <f>0.61365*EXP(17.502*AX27/(240.97+AX27))</f>
        <v>4.1002325451745598</v>
      </c>
      <c r="AZ27">
        <f>IF(AW27&lt;&gt;0,(1000-(AV27+U27)/2)/AW27*AP27,0)</f>
        <v>3.7432359528240666</v>
      </c>
      <c r="BA27">
        <f>U27*AA27/1000</f>
        <v>2.9372260739263147</v>
      </c>
      <c r="BB27">
        <f>(AY27-BA27)</f>
        <v>1.1630064712482451</v>
      </c>
      <c r="BC27">
        <f>1/(1.6/F27+1.37/N27)</f>
        <v>2.6759167244923665</v>
      </c>
      <c r="BD27">
        <f>G27*AA27*0.001</f>
        <v>33.717694427156765</v>
      </c>
      <c r="BE27">
        <f>G27/S27</f>
        <v>0.98744538852885477</v>
      </c>
      <c r="BF27">
        <f>(1-AP27*AA27/AU27/F27)*100</f>
        <v>97.046806662681007</v>
      </c>
      <c r="BG27">
        <f>(S27-E27/(N27/1.35))</f>
        <v>388.5449565091684</v>
      </c>
      <c r="BH27">
        <f>E27*BF27/100/BG27</f>
        <v>-4.0449808339877765E-3</v>
      </c>
    </row>
    <row r="28" spans="1:60" x14ac:dyDescent="0.35">
      <c r="A28" s="1" t="s">
        <v>9</v>
      </c>
      <c r="B28" s="1" t="s">
        <v>1417</v>
      </c>
      <c r="K28" s="1">
        <v>2.72</v>
      </c>
    </row>
    <row r="29" spans="1:60" x14ac:dyDescent="0.35">
      <c r="A29" s="1" t="s">
        <v>9</v>
      </c>
      <c r="B29" s="1" t="s">
        <v>1416</v>
      </c>
      <c r="K29" s="1">
        <v>2.72</v>
      </c>
    </row>
    <row r="30" spans="1:60" x14ac:dyDescent="0.35">
      <c r="A30" s="1">
        <v>5</v>
      </c>
      <c r="B30" s="1" t="s">
        <v>1415</v>
      </c>
      <c r="C30" s="1">
        <v>1249.0000004023314</v>
      </c>
      <c r="D30" s="1">
        <v>0</v>
      </c>
      <c r="E30">
        <f>(R30-S30*(1000-T30)/(1000-U30))*AO30</f>
        <v>-0.85151946709578574</v>
      </c>
      <c r="F30">
        <f>IF(AZ30&lt;&gt;0,1/(1/AZ30-1/N30),0)</f>
        <v>29.601310803432629</v>
      </c>
      <c r="G30">
        <f>((BC30-AP30/2)*S30-E30)/(BC30+AP30/2)</f>
        <v>382.71542644266077</v>
      </c>
      <c r="H30">
        <f>AP30*1000</f>
        <v>37.677579296437543</v>
      </c>
      <c r="I30">
        <f>(AU30-BA30)</f>
        <v>0.85270428251292207</v>
      </c>
      <c r="J30">
        <f>(P30+AT30*D30)</f>
        <v>27.994672775268555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30.609014511108398</v>
      </c>
      <c r="P30" s="1">
        <v>27.994672775268555</v>
      </c>
      <c r="Q30" s="1">
        <v>30.822063446044922</v>
      </c>
      <c r="R30" s="1">
        <v>400.29196166992188</v>
      </c>
      <c r="S30" s="1">
        <v>387.82760620117188</v>
      </c>
      <c r="T30" s="1">
        <v>0.43265444040298462</v>
      </c>
      <c r="U30" s="1">
        <v>33.419769287109375</v>
      </c>
      <c r="V30" s="1">
        <v>0.86300408840179443</v>
      </c>
      <c r="W30" s="1">
        <v>66.661506652832031</v>
      </c>
      <c r="X30" s="1">
        <v>300.29318237304688</v>
      </c>
      <c r="Y30" s="1">
        <v>149.92985534667969</v>
      </c>
      <c r="Z30" s="1">
        <v>0.18521314859390259</v>
      </c>
      <c r="AA30" s="1">
        <v>88.000518798828125</v>
      </c>
      <c r="AB30" s="1">
        <v>3.3616876602172852</v>
      </c>
      <c r="AC30" s="1">
        <v>1.4284532070159912</v>
      </c>
      <c r="AD30" s="1">
        <v>6.367994099855423E-2</v>
      </c>
      <c r="AE30" s="1">
        <v>8.6016394197940826E-3</v>
      </c>
      <c r="AF30" s="1">
        <v>5.5315643548965454E-2</v>
      </c>
      <c r="AG30" s="1">
        <v>1.0994185693562031E-2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1.1040190528420839</v>
      </c>
      <c r="AP30">
        <f>(U30-T30)/(1000-U30)*AO30</f>
        <v>3.7677579296437544E-2</v>
      </c>
      <c r="AQ30">
        <f>(P30+273.15)</f>
        <v>301.14467277526853</v>
      </c>
      <c r="AR30">
        <f>(O30+273.15)</f>
        <v>303.75901451110838</v>
      </c>
      <c r="AS30">
        <f>(Y30*AK30+Z30*AL30)*AM30</f>
        <v>23.988776319277804</v>
      </c>
      <c r="AT30">
        <f>((AS30+0.00000010773*(AR30^4-AQ30^4))-AP30*44100)/(L30*0.92*2*29.3+0.00000043092*AQ30^3)</f>
        <v>-12.634114887595072</v>
      </c>
      <c r="AU30">
        <f>0.61365*EXP(17.502*J30/(240.97+J30))</f>
        <v>3.7936613179156895</v>
      </c>
      <c r="AV30">
        <f>AU30*1000/AA30</f>
        <v>43.109533553865916</v>
      </c>
      <c r="AW30">
        <f>(AV30-U30)</f>
        <v>9.6897642667565407</v>
      </c>
      <c r="AX30">
        <f>IF(D30,P30,(O30+P30)/2)</f>
        <v>29.301843643188477</v>
      </c>
      <c r="AY30">
        <f>0.61365*EXP(17.502*AX30/(240.97+AX30))</f>
        <v>4.0925556054976413</v>
      </c>
      <c r="AZ30">
        <f>IF(AW30&lt;&gt;0,(1000-(AV30+U30)/2)/AW30*AP30,0)</f>
        <v>3.7396017963624648</v>
      </c>
      <c r="BA30">
        <f>U30*AA30/1000</f>
        <v>2.9409570354027674</v>
      </c>
      <c r="BB30">
        <f>(AY30-BA30)</f>
        <v>1.1515985700948739</v>
      </c>
      <c r="BC30">
        <f>1/(1.6/F30+1.37/N30)</f>
        <v>2.6729456484843328</v>
      </c>
      <c r="BD30">
        <f>G30*AA30*0.001</f>
        <v>33.679156079268893</v>
      </c>
      <c r="BE30">
        <f>G30/S30</f>
        <v>0.98681842221448424</v>
      </c>
      <c r="BF30">
        <f>(1-AP30*AA30/AU30/F30)*100</f>
        <v>97.047440040688585</v>
      </c>
      <c r="BG30">
        <f>(S30-E30/(N30/1.35))</f>
        <v>388.09617111085561</v>
      </c>
      <c r="BH30">
        <f>E30*BF30/100/BG30</f>
        <v>-2.1293120256745007E-3</v>
      </c>
    </row>
    <row r="31" spans="1:60" x14ac:dyDescent="0.35">
      <c r="A31" s="1" t="s">
        <v>9</v>
      </c>
      <c r="B31" s="1" t="s">
        <v>1414</v>
      </c>
      <c r="K31" s="1">
        <v>2.72</v>
      </c>
    </row>
    <row r="32" spans="1:60" x14ac:dyDescent="0.35">
      <c r="A32" s="1" t="s">
        <v>9</v>
      </c>
      <c r="B32" s="1" t="s">
        <v>1413</v>
      </c>
      <c r="K32" s="1">
        <v>2.72</v>
      </c>
    </row>
    <row r="33" spans="1:60" x14ac:dyDescent="0.35">
      <c r="A33" s="1">
        <v>6</v>
      </c>
      <c r="B33" s="1" t="s">
        <v>1412</v>
      </c>
      <c r="C33" s="1">
        <v>1453.5000004135072</v>
      </c>
      <c r="D33" s="1">
        <v>0</v>
      </c>
      <c r="E33">
        <f>(R33-S33*(1000-T33)/(1000-U33))*AO33</f>
        <v>-0.49767896628552444</v>
      </c>
      <c r="F33">
        <f>IF(AZ33&lt;&gt;0,1/(1/AZ33-1/N33),0)</f>
        <v>31.365406169284292</v>
      </c>
      <c r="G33">
        <f>((BC33-AP33/2)*S33-E33)/(BC33+AP33/2)</f>
        <v>382.30380924637302</v>
      </c>
      <c r="H33">
        <f>AP33*1000</f>
        <v>37.408056439984705</v>
      </c>
      <c r="I33">
        <f>(AU33-BA33)</f>
        <v>0.84038167094479732</v>
      </c>
      <c r="J33">
        <f>(P33+AT33*D33)</f>
        <v>28.038541793823242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30.575267791748047</v>
      </c>
      <c r="P33" s="1">
        <v>28.038541793823242</v>
      </c>
      <c r="Q33" s="1">
        <v>30.783166885375977</v>
      </c>
      <c r="R33" s="1">
        <v>400.1400146484375</v>
      </c>
      <c r="S33" s="1">
        <v>387.46182250976563</v>
      </c>
      <c r="T33" s="1">
        <v>0.92844241857528687</v>
      </c>
      <c r="U33" s="1">
        <v>33.672092437744141</v>
      </c>
      <c r="V33" s="1">
        <v>1.8554108142852783</v>
      </c>
      <c r="W33" s="1">
        <v>67.290725708007813</v>
      </c>
      <c r="X33" s="1">
        <v>300.28350830078125</v>
      </c>
      <c r="Y33" s="1">
        <v>299.770751953125</v>
      </c>
      <c r="Z33" s="1">
        <v>0.34069633483886719</v>
      </c>
      <c r="AA33" s="1">
        <v>87.995506286621094</v>
      </c>
      <c r="AB33" s="1">
        <v>3.2239282131195068</v>
      </c>
      <c r="AC33" s="1">
        <v>1.4269267320632935</v>
      </c>
      <c r="AD33" s="1">
        <v>8.9800141751766205E-2</v>
      </c>
      <c r="AE33" s="1">
        <v>4.4924011453986168E-3</v>
      </c>
      <c r="AF33" s="1">
        <v>3.058125264942646E-2</v>
      </c>
      <c r="AG33" s="1">
        <v>1.4762129634618759E-2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1.1039834863999307</v>
      </c>
      <c r="AP33">
        <f>(U33-T33)/(1000-U33)*AO33</f>
        <v>3.7408056439984703E-2</v>
      </c>
      <c r="AQ33">
        <f>(P33+273.15)</f>
        <v>301.18854179382322</v>
      </c>
      <c r="AR33">
        <f>(O33+273.15)</f>
        <v>303.72526779174802</v>
      </c>
      <c r="AS33">
        <f>(Y33*AK33+Z33*AL33)*AM33</f>
        <v>47.963319240436249</v>
      </c>
      <c r="AT33">
        <f>((AS33+0.00000010773*(AR33^4-AQ33^4))-AP33*44100)/(L33*0.92*2*29.3+0.00000043092*AQ33^3)</f>
        <v>-12.358847217477264</v>
      </c>
      <c r="AU33">
        <f>0.61365*EXP(17.502*J33/(240.97+J33))</f>
        <v>3.8033744927339983</v>
      </c>
      <c r="AV33">
        <f>AU33*1000/AA33</f>
        <v>43.222371837324907</v>
      </c>
      <c r="AW33">
        <f>(AV33-U33)</f>
        <v>9.5502793995807664</v>
      </c>
      <c r="AX33">
        <f>IF(D33,P33,(O33+P33)/2)</f>
        <v>29.306904792785645</v>
      </c>
      <c r="AY33">
        <f>0.61365*EXP(17.502*AX33/(240.97+AX33))</f>
        <v>4.0937516521859365</v>
      </c>
      <c r="AZ33">
        <f>IF(AW33&lt;&gt;0,(1000-(AV33+U33)/2)/AW33*AP33,0)</f>
        <v>3.7663631298369769</v>
      </c>
      <c r="BA33">
        <f>U33*AA33/1000</f>
        <v>2.962992821789201</v>
      </c>
      <c r="BB33">
        <f>(AY33-BA33)</f>
        <v>1.1307588303967355</v>
      </c>
      <c r="BC33">
        <f>1/(1.6/F33+1.37/N33)</f>
        <v>2.6948436196379153</v>
      </c>
      <c r="BD33">
        <f>G33*AA33*0.001</f>
        <v>33.641017249938407</v>
      </c>
      <c r="BE33">
        <f>G33/S33</f>
        <v>0.98668768646680638</v>
      </c>
      <c r="BF33">
        <f>(1-AP33*AA33/AU33/F33)*100</f>
        <v>97.240657350173237</v>
      </c>
      <c r="BG33">
        <f>(S33-E33/(N33/1.35))</f>
        <v>387.61878792488153</v>
      </c>
      <c r="BH33">
        <f>E33*BF33/100/BG33</f>
        <v>-1.2485109426723072E-3</v>
      </c>
    </row>
    <row r="34" spans="1:60" x14ac:dyDescent="0.35">
      <c r="A34" s="1" t="s">
        <v>9</v>
      </c>
      <c r="B34" s="1" t="s">
        <v>1411</v>
      </c>
      <c r="K34" s="1">
        <v>2.72</v>
      </c>
    </row>
    <row r="35" spans="1:60" x14ac:dyDescent="0.35">
      <c r="A35" s="1" t="s">
        <v>9</v>
      </c>
      <c r="B35" s="1" t="s">
        <v>1410</v>
      </c>
      <c r="K35" s="1">
        <v>2.72</v>
      </c>
    </row>
    <row r="36" spans="1:60" x14ac:dyDescent="0.35">
      <c r="A36" s="1">
        <v>7</v>
      </c>
      <c r="B36" s="1" t="s">
        <v>1409</v>
      </c>
      <c r="C36" s="1">
        <v>1657.5000004135072</v>
      </c>
      <c r="D36" s="1">
        <v>0</v>
      </c>
      <c r="E36">
        <f>(R36-S36*(1000-T36)/(1000-U36))*AO36</f>
        <v>-0.54214338977913168</v>
      </c>
      <c r="F36">
        <f>IF(AZ36&lt;&gt;0,1/(1/AZ36-1/N36),0)</f>
        <v>34.133838099787432</v>
      </c>
      <c r="G36">
        <f>((BC36-AP36/2)*S36-E36)/(BC36+AP36/2)</f>
        <v>382.28037106318743</v>
      </c>
      <c r="H36">
        <f>AP36*1000</f>
        <v>37.241373620325092</v>
      </c>
      <c r="I36">
        <f>(AU36-BA36)</f>
        <v>0.82820013347828603</v>
      </c>
      <c r="J36">
        <f>(P36+AT36*D36)</f>
        <v>28.165321350097656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30.570724487304688</v>
      </c>
      <c r="P36" s="1">
        <v>28.165321350097656</v>
      </c>
      <c r="Q36" s="1">
        <v>30.764020919799805</v>
      </c>
      <c r="R36" s="1">
        <v>399.91537475585938</v>
      </c>
      <c r="S36" s="1">
        <v>387.34002685546875</v>
      </c>
      <c r="T36" s="1">
        <v>1.5466171503067017</v>
      </c>
      <c r="U36" s="1">
        <v>34.129058837890625</v>
      </c>
      <c r="V36" s="1">
        <v>3.091749906539917</v>
      </c>
      <c r="W36" s="1">
        <v>68.225364685058594</v>
      </c>
      <c r="X36" s="1">
        <v>300.28253173828125</v>
      </c>
      <c r="Y36" s="1">
        <v>499.14047241210938</v>
      </c>
      <c r="Z36" s="1">
        <v>0.18636152148246765</v>
      </c>
      <c r="AA36" s="1">
        <v>88.000289916992188</v>
      </c>
      <c r="AB36" s="1">
        <v>3.1842720508575439</v>
      </c>
      <c r="AC36" s="1">
        <v>1.4267982244491577</v>
      </c>
      <c r="AD36" s="1">
        <v>8.7504900991916656E-2</v>
      </c>
      <c r="AE36" s="1">
        <v>5.2901711314916611E-3</v>
      </c>
      <c r="AF36" s="1">
        <v>4.7139447182416916E-2</v>
      </c>
      <c r="AG36" s="1">
        <v>1.7357563599944115E-2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1.1039798960966221</v>
      </c>
      <c r="AP36">
        <f>(U36-T36)/(1000-U36)*AO36</f>
        <v>3.7241373620325091E-2</v>
      </c>
      <c r="AQ36">
        <f>(P36+273.15)</f>
        <v>301.31532135009763</v>
      </c>
      <c r="AR36">
        <f>(O36+273.15)</f>
        <v>303.72072448730466</v>
      </c>
      <c r="AS36">
        <f>(Y36*AK36+Z36*AL36)*AM36</f>
        <v>79.862473800872067</v>
      </c>
      <c r="AT36">
        <f>((AS36+0.00000010773*(AR36^4-AQ36^4))-AP36*44100)/(L36*0.92*2*29.3+0.00000043092*AQ36^3)</f>
        <v>-12.06093614130114</v>
      </c>
      <c r="AU36">
        <f>0.61365*EXP(17.502*J36/(240.97+J36))</f>
        <v>3.8315672058067456</v>
      </c>
      <c r="AV36">
        <f>AU36*1000/AA36</f>
        <v>43.540392985306511</v>
      </c>
      <c r="AW36">
        <f>(AV36-U36)</f>
        <v>9.4113341474158858</v>
      </c>
      <c r="AX36">
        <f>IF(D36,P36,(O36+P36)/2)</f>
        <v>29.368022918701172</v>
      </c>
      <c r="AY36">
        <f>0.61365*EXP(17.502*AX36/(240.97+AX36))</f>
        <v>4.1082191154070378</v>
      </c>
      <c r="AZ36">
        <f>IF(AW36&lt;&gt;0,(1000-(AV36+U36)/2)/AW36*AP36,0)</f>
        <v>3.8034049713383906</v>
      </c>
      <c r="BA36">
        <f>U36*AA36/1000</f>
        <v>3.0033670723284596</v>
      </c>
      <c r="BB36">
        <f>(AY36-BA36)</f>
        <v>1.1048520430785782</v>
      </c>
      <c r="BC36">
        <f>1/(1.6/F36+1.37/N36)</f>
        <v>2.7252282701941675</v>
      </c>
      <c r="BD36">
        <f>G36*AA36*0.001</f>
        <v>33.640783483135841</v>
      </c>
      <c r="BE36">
        <f>G36/S36</f>
        <v>0.98693743109030851</v>
      </c>
      <c r="BF36">
        <f>(1-AP36*AA36/AU36/F36)*100</f>
        <v>97.494189513244379</v>
      </c>
      <c r="BG36">
        <f>(S36-E36/(N36/1.35))</f>
        <v>387.51101612363925</v>
      </c>
      <c r="BH36">
        <f>E36*BF36/100/BG36</f>
        <v>-1.3639826530664409E-3</v>
      </c>
    </row>
    <row r="37" spans="1:60" x14ac:dyDescent="0.35">
      <c r="A37" s="1" t="s">
        <v>9</v>
      </c>
      <c r="B37" s="1" t="s">
        <v>1408</v>
      </c>
      <c r="K37" s="1">
        <v>2.72</v>
      </c>
    </row>
    <row r="38" spans="1:60" x14ac:dyDescent="0.35">
      <c r="A38" s="1" t="s">
        <v>9</v>
      </c>
      <c r="B38" s="1" t="s">
        <v>1407</v>
      </c>
      <c r="K38" s="1">
        <v>2.72</v>
      </c>
    </row>
    <row r="39" spans="1:60" x14ac:dyDescent="0.35">
      <c r="A39" s="1">
        <v>8</v>
      </c>
      <c r="B39" s="1" t="s">
        <v>1406</v>
      </c>
      <c r="C39" s="1">
        <v>1861.5000004135072</v>
      </c>
      <c r="D39" s="1">
        <v>0</v>
      </c>
      <c r="E39">
        <f>(R39-S39*(1000-T39)/(1000-U39))*AO39</f>
        <v>-0.14039913612222626</v>
      </c>
      <c r="F39">
        <f>IF(AZ39&lt;&gt;0,1/(1/AZ39-1/N39),0)</f>
        <v>37.033053947669828</v>
      </c>
      <c r="G39">
        <f>((BC39-AP39/2)*S39-E39)/(BC39+AP39/2)</f>
        <v>381.91866145549903</v>
      </c>
      <c r="H39">
        <f>AP39*1000</f>
        <v>37.187007586495348</v>
      </c>
      <c r="I39">
        <f>(AU39-BA39)</f>
        <v>0.81931984148554671</v>
      </c>
      <c r="J39">
        <f>(P39+AT39*D39)</f>
        <v>28.368846893310547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30.590042114257813</v>
      </c>
      <c r="P39" s="1">
        <v>28.368846893310547</v>
      </c>
      <c r="Q39" s="1">
        <v>30.764009475708008</v>
      </c>
      <c r="R39" s="1">
        <v>399.97085571289063</v>
      </c>
      <c r="S39" s="1">
        <v>387.06173706054688</v>
      </c>
      <c r="T39" s="1">
        <v>2.2376625537872314</v>
      </c>
      <c r="U39" s="1">
        <v>34.747463226318359</v>
      </c>
      <c r="V39" s="1">
        <v>4.468386173248291</v>
      </c>
      <c r="W39" s="1">
        <v>69.387176513671875</v>
      </c>
      <c r="X39" s="1">
        <v>300.32174682617188</v>
      </c>
      <c r="Y39" s="1">
        <v>749.93963623046875</v>
      </c>
      <c r="Z39" s="1">
        <v>4.8018340021371841E-2</v>
      </c>
      <c r="AA39" s="1">
        <v>88.003196716308594</v>
      </c>
      <c r="AB39" s="1">
        <v>3.2052772045135498</v>
      </c>
      <c r="AC39" s="1">
        <v>1.4299068450927734</v>
      </c>
      <c r="AD39" s="1">
        <v>7.8957892954349518E-2</v>
      </c>
      <c r="AE39" s="1">
        <v>1.5577138401567936E-2</v>
      </c>
      <c r="AF39" s="1">
        <v>2.8822451829910278E-2</v>
      </c>
      <c r="AG39" s="1">
        <v>1.2998774647712708E-2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1.104124069213867</v>
      </c>
      <c r="AP39">
        <f>(U39-T39)/(1000-U39)*AO39</f>
        <v>3.7187007586495346E-2</v>
      </c>
      <c r="AQ39">
        <f>(P39+273.15)</f>
        <v>301.51884689331052</v>
      </c>
      <c r="AR39">
        <f>(O39+273.15)</f>
        <v>303.74004211425779</v>
      </c>
      <c r="AS39">
        <f>(Y39*AK39+Z39*AL39)*AM39</f>
        <v>119.99033911488186</v>
      </c>
      <c r="AT39">
        <f>((AS39+0.00000010773*(AR39^4-AQ39^4))-AP39*44100)/(L39*0.92*2*29.3+0.00000043092*AQ39^3)</f>
        <v>-11.741381657909148</v>
      </c>
      <c r="AU39">
        <f>0.61365*EXP(17.502*J39/(240.97+J39))</f>
        <v>3.8772076831839404</v>
      </c>
      <c r="AV39">
        <f>AU39*1000/AA39</f>
        <v>44.057577768256493</v>
      </c>
      <c r="AW39">
        <f>(AV39-U39)</f>
        <v>9.3101145419381339</v>
      </c>
      <c r="AX39">
        <f>IF(D39,P39,(O39+P39)/2)</f>
        <v>29.47944450378418</v>
      </c>
      <c r="AY39">
        <f>0.61365*EXP(17.502*AX39/(240.97+AX39))</f>
        <v>4.1347087991734606</v>
      </c>
      <c r="AZ39">
        <f>IF(AW39&lt;&gt;0,(1000-(AV39+U39)/2)/AW39*AP39,0)</f>
        <v>3.8368750026569818</v>
      </c>
      <c r="BA39">
        <f>U39*AA39/1000</f>
        <v>3.0578878416983937</v>
      </c>
      <c r="BB39">
        <f>(AY39-BA39)</f>
        <v>1.0768209574750669</v>
      </c>
      <c r="BC39">
        <f>1/(1.6/F39+1.37/N39)</f>
        <v>2.7527576702787684</v>
      </c>
      <c r="BD39">
        <f>G39*AA39*0.001</f>
        <v>33.610063093697541</v>
      </c>
      <c r="BE39">
        <f>G39/S39</f>
        <v>0.98671251866922893</v>
      </c>
      <c r="BF39">
        <f>(1-AP39*AA39/AU39/F39)*100</f>
        <v>97.720807075211567</v>
      </c>
      <c r="BG39">
        <f>(S39-E39/(N39/1.35))</f>
        <v>387.10601823410707</v>
      </c>
      <c r="BH39">
        <f>E39*BF39/100/BG39</f>
        <v>-3.5442272267203952E-4</v>
      </c>
    </row>
    <row r="40" spans="1:60" x14ac:dyDescent="0.35">
      <c r="A40" s="1" t="s">
        <v>9</v>
      </c>
      <c r="B40" s="1" t="s">
        <v>1405</v>
      </c>
      <c r="K40" s="1">
        <v>2.72</v>
      </c>
    </row>
    <row r="41" spans="1:60" x14ac:dyDescent="0.35">
      <c r="A41" s="1" t="s">
        <v>9</v>
      </c>
      <c r="B41" s="1" t="s">
        <v>1404</v>
      </c>
      <c r="K41" s="1">
        <v>2.72</v>
      </c>
    </row>
    <row r="42" spans="1:60" x14ac:dyDescent="0.35">
      <c r="A42" s="1">
        <v>9</v>
      </c>
      <c r="B42" s="1" t="s">
        <v>1403</v>
      </c>
      <c r="C42" s="1">
        <v>2065.5000004135072</v>
      </c>
      <c r="D42" s="1">
        <v>0</v>
      </c>
      <c r="E42">
        <f>(R42-S42*(1000-T42)/(1000-U42))*AO42</f>
        <v>0.28499566337837046</v>
      </c>
      <c r="F42">
        <f>IF(AZ42&lt;&gt;0,1/(1/AZ42-1/N42),0)</f>
        <v>42.240162333694748</v>
      </c>
      <c r="G42">
        <f>((BC42-AP42/2)*S42-E42)/(BC42+AP42/2)</f>
        <v>381.52686068718913</v>
      </c>
      <c r="H42">
        <f>AP42*1000</f>
        <v>37.203319219438015</v>
      </c>
      <c r="I42">
        <f>(AU42-BA42)</f>
        <v>0.80865071631218077</v>
      </c>
      <c r="J42">
        <f>(P42+AT42*D42)</f>
        <v>28.577913284301758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30.633989334106445</v>
      </c>
      <c r="P42" s="1">
        <v>28.577913284301758</v>
      </c>
      <c r="Q42" s="1">
        <v>30.785551071166992</v>
      </c>
      <c r="R42" s="1">
        <v>400.03433227539063</v>
      </c>
      <c r="S42" s="1">
        <v>386.74432373046875</v>
      </c>
      <c r="T42" s="1">
        <v>2.9061567783355713</v>
      </c>
      <c r="U42" s="1">
        <v>35.409355163574219</v>
      </c>
      <c r="V42" s="1">
        <v>5.7883577346801758</v>
      </c>
      <c r="W42" s="1">
        <v>70.526824951171875</v>
      </c>
      <c r="X42" s="1">
        <v>300.30844116210938</v>
      </c>
      <c r="Y42" s="1">
        <v>1001.1185302734375</v>
      </c>
      <c r="Z42" s="1">
        <v>8.4606193006038666E-2</v>
      </c>
      <c r="AA42" s="1">
        <v>87.997451782226563</v>
      </c>
      <c r="AB42" s="1">
        <v>3.278470516204834</v>
      </c>
      <c r="AC42" s="1">
        <v>1.428737998008728</v>
      </c>
      <c r="AD42" s="1">
        <v>8.7331123650074005E-2</v>
      </c>
      <c r="AE42" s="1">
        <v>4.0890807285904884E-3</v>
      </c>
      <c r="AF42" s="1">
        <v>2.669505774974823E-2</v>
      </c>
      <c r="AG42" s="1">
        <v>1.6871357336640358E-2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1.1040751513312841</v>
      </c>
      <c r="AP42">
        <f>(U42-T42)/(1000-U42)*AO42</f>
        <v>3.7203319219438015E-2</v>
      </c>
      <c r="AQ42">
        <f>(P42+273.15)</f>
        <v>301.72791328430174</v>
      </c>
      <c r="AR42">
        <f>(O42+273.15)</f>
        <v>303.78398933410642</v>
      </c>
      <c r="AS42">
        <f>(Y42*AK42+Z42*AL42)*AM42</f>
        <v>160.17896126347114</v>
      </c>
      <c r="AT42">
        <f>((AS42+0.00000010773*(AR42^4-AQ42^4))-AP42*44100)/(L42*0.92*2*29.3+0.00000043092*AQ42^3)</f>
        <v>-11.444123465889289</v>
      </c>
      <c r="AU42">
        <f>0.61365*EXP(17.502*J42/(240.97+J42))</f>
        <v>3.9245837399585382</v>
      </c>
      <c r="AV42">
        <f>AU42*1000/AA42</f>
        <v>44.598833948862286</v>
      </c>
      <c r="AW42">
        <f>(AV42-U42)</f>
        <v>9.1894787852880668</v>
      </c>
      <c r="AX42">
        <f>IF(D42,P42,(O42+P42)/2)</f>
        <v>29.605951309204102</v>
      </c>
      <c r="AY42">
        <f>0.61365*EXP(17.502*AX42/(240.97+AX42))</f>
        <v>4.1649652774760684</v>
      </c>
      <c r="AZ42">
        <f>IF(AW42&lt;&gt;0,(1000-(AV42+U42)/2)/AW42*AP42,0)</f>
        <v>3.886513582985422</v>
      </c>
      <c r="BA42">
        <f>U42*AA42/1000</f>
        <v>3.1159330236463574</v>
      </c>
      <c r="BB42">
        <f>(AY42-BA42)</f>
        <v>1.049032253829711</v>
      </c>
      <c r="BC42">
        <f>1/(1.6/F42+1.37/N42)</f>
        <v>2.7937169085742033</v>
      </c>
      <c r="BD42">
        <f>G42*AA42*0.001</f>
        <v>33.573391526945201</v>
      </c>
      <c r="BE42">
        <f>G42/S42</f>
        <v>0.98650927053575632</v>
      </c>
      <c r="BF42">
        <f>(1-AP42*AA42/AU42/F42)*100</f>
        <v>98.025156858728479</v>
      </c>
      <c r="BG42">
        <f>(S42-E42/(N42/1.35))</f>
        <v>386.65443754752977</v>
      </c>
      <c r="BH42">
        <f>E42*BF42/100/BG42</f>
        <v>7.2252486700836061E-4</v>
      </c>
    </row>
    <row r="43" spans="1:60" x14ac:dyDescent="0.35">
      <c r="A43" s="1" t="s">
        <v>9</v>
      </c>
      <c r="B43" s="1" t="s">
        <v>1402</v>
      </c>
      <c r="K43" s="1">
        <v>2.72</v>
      </c>
    </row>
    <row r="44" spans="1:60" x14ac:dyDescent="0.35">
      <c r="A44" s="1" t="s">
        <v>9</v>
      </c>
      <c r="B44" s="1" t="s">
        <v>1401</v>
      </c>
      <c r="K44" s="1">
        <v>2.72</v>
      </c>
    </row>
    <row r="45" spans="1:60" x14ac:dyDescent="0.35">
      <c r="A45" s="1">
        <v>10</v>
      </c>
      <c r="B45" s="1" t="s">
        <v>1400</v>
      </c>
      <c r="C45" s="1">
        <v>2269.5000004135072</v>
      </c>
      <c r="D45" s="1">
        <v>0</v>
      </c>
      <c r="E45">
        <f>(R45-S45*(1000-T45)/(1000-U45))*AO45</f>
        <v>0.29265798059209569</v>
      </c>
      <c r="F45">
        <f>IF(AZ45&lt;&gt;0,1/(1/AZ45-1/N45),0)</f>
        <v>43.927047882184127</v>
      </c>
      <c r="G45">
        <f>((BC45-AP45/2)*S45-E45)/(BC45+AP45/2)</f>
        <v>381.36879973284215</v>
      </c>
      <c r="H45">
        <f>AP45*1000</f>
        <v>37.256647353347049</v>
      </c>
      <c r="I45">
        <f>(AU45-BA45)</f>
        <v>0.80643419119491488</v>
      </c>
      <c r="J45">
        <f>(P45+AT45*D45)</f>
        <v>28.814371109008789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30.694091796875</v>
      </c>
      <c r="P45" s="1">
        <v>28.814371109008789</v>
      </c>
      <c r="Q45" s="1">
        <v>30.827402114868164</v>
      </c>
      <c r="R45" s="1">
        <v>399.88327026367188</v>
      </c>
      <c r="S45" s="1">
        <v>386.57290649414063</v>
      </c>
      <c r="T45" s="1">
        <v>3.520322322845459</v>
      </c>
      <c r="U45" s="1">
        <v>36.049770355224609</v>
      </c>
      <c r="V45" s="1">
        <v>6.987696647644043</v>
      </c>
      <c r="W45" s="1">
        <v>71.557334899902344</v>
      </c>
      <c r="X45" s="1">
        <v>300.29672241210938</v>
      </c>
      <c r="Y45" s="1">
        <v>1250.7979736328125</v>
      </c>
      <c r="Z45" s="1">
        <v>7.2028815746307373E-2</v>
      </c>
      <c r="AA45" s="1">
        <v>87.998908996582031</v>
      </c>
      <c r="AB45" s="1">
        <v>3.1055564880371094</v>
      </c>
      <c r="AC45" s="1">
        <v>1.4250129461288452</v>
      </c>
      <c r="AD45" s="1">
        <v>0.11128115653991699</v>
      </c>
      <c r="AE45" s="1">
        <v>5.7217609137296677E-3</v>
      </c>
      <c r="AF45" s="1">
        <v>2.1568542346358299E-2</v>
      </c>
      <c r="AG45" s="1">
        <v>1.70623529702425E-2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1.1040320676915785</v>
      </c>
      <c r="AP45">
        <f>(U45-T45)/(1000-U45)*AO45</f>
        <v>3.725664735334705E-2</v>
      </c>
      <c r="AQ45">
        <f>(P45+273.15)</f>
        <v>301.96437110900877</v>
      </c>
      <c r="AR45">
        <f>(O45+273.15)</f>
        <v>303.84409179687498</v>
      </c>
      <c r="AS45">
        <f>(Y45*AK45+Z45*AL45)*AM45</f>
        <v>200.12767130804787</v>
      </c>
      <c r="AT45">
        <f>((AS45+0.00000010773*(AR45^4-AQ45^4))-AP45*44100)/(L45*0.92*2*29.3+0.00000043092*AQ45^3)</f>
        <v>-11.162466472455218</v>
      </c>
      <c r="AU45">
        <f>0.61365*EXP(17.502*J45/(240.97+J45))</f>
        <v>3.9787746520320058</v>
      </c>
      <c r="AV45">
        <f>AU45*1000/AA45</f>
        <v>45.213908870012759</v>
      </c>
      <c r="AW45">
        <f>(AV45-U45)</f>
        <v>9.1641385147881493</v>
      </c>
      <c r="AX45">
        <f>IF(D45,P45,(O45+P45)/2)</f>
        <v>29.754231452941895</v>
      </c>
      <c r="AY45">
        <f>0.61365*EXP(17.502*AX45/(240.97+AX45))</f>
        <v>4.2006747860379807</v>
      </c>
      <c r="AZ45">
        <f>IF(AW45&lt;&gt;0,(1000-(AV45+U45)/2)/AW45*AP45,0)</f>
        <v>3.9002947386602478</v>
      </c>
      <c r="BA45">
        <f>U45*AA45/1000</f>
        <v>3.1723404608370909</v>
      </c>
      <c r="BB45">
        <f>(AY45-BA45)</f>
        <v>1.0283343252008899</v>
      </c>
      <c r="BC45">
        <f>1/(1.6/F45+1.37/N45)</f>
        <v>2.8051162896133204</v>
      </c>
      <c r="BD45">
        <f>G45*AA45*0.001</f>
        <v>33.56003830182609</v>
      </c>
      <c r="BE45">
        <f>G45/S45</f>
        <v>0.98653783885556046</v>
      </c>
      <c r="BF45">
        <f>(1-AP45*AA45/AU45/F45)*100</f>
        <v>98.124143126494417</v>
      </c>
      <c r="BG45">
        <f>(S45-E45/(N45/1.35))</f>
        <v>386.48060365531768</v>
      </c>
      <c r="BH45">
        <f>E45*BF45/100/BG45</f>
        <v>7.4303375908460034E-4</v>
      </c>
    </row>
    <row r="46" spans="1:60" x14ac:dyDescent="0.35">
      <c r="A46" s="1" t="s">
        <v>9</v>
      </c>
      <c r="B46" s="1" t="s">
        <v>1399</v>
      </c>
      <c r="K46" s="1">
        <v>2.72</v>
      </c>
    </row>
    <row r="47" spans="1:60" x14ac:dyDescent="0.35">
      <c r="A47" s="1" t="s">
        <v>9</v>
      </c>
      <c r="B47" s="1" t="s">
        <v>1398</v>
      </c>
      <c r="K47" s="1">
        <v>2.72</v>
      </c>
    </row>
    <row r="48" spans="1:60" x14ac:dyDescent="0.35">
      <c r="A48" s="1">
        <v>11</v>
      </c>
      <c r="B48" s="1" t="s">
        <v>1397</v>
      </c>
      <c r="C48" s="1">
        <v>2473.5000004135072</v>
      </c>
      <c r="D48" s="1">
        <v>0</v>
      </c>
      <c r="E48">
        <f>(R48-S48*(1000-T48)/(1000-U48))*AO48</f>
        <v>0.27411760430097998</v>
      </c>
      <c r="F48">
        <f>IF(AZ48&lt;&gt;0,1/(1/AZ48-1/N48),0)</f>
        <v>47.16371803111371</v>
      </c>
      <c r="G48">
        <f>((BC48-AP48/2)*S48-E48)/(BC48+AP48/2)</f>
        <v>381.35593676292615</v>
      </c>
      <c r="H48">
        <f>AP48*1000</f>
        <v>37.574764834505764</v>
      </c>
      <c r="I48">
        <f>(AU48-BA48)</f>
        <v>0.8075765506941246</v>
      </c>
      <c r="J48">
        <f>(P48+AT48*D48)</f>
        <v>29.139621734619141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30.779752731323242</v>
      </c>
      <c r="P48" s="1">
        <v>29.139621734619141</v>
      </c>
      <c r="Q48" s="1">
        <v>30.883474349975586</v>
      </c>
      <c r="R48" s="1">
        <v>399.96591186523438</v>
      </c>
      <c r="S48" s="1">
        <v>386.56005859375</v>
      </c>
      <c r="T48" s="1">
        <v>4.1174249649047852</v>
      </c>
      <c r="U48" s="1">
        <v>36.898983001708984</v>
      </c>
      <c r="V48" s="1">
        <v>8.1323566436767578</v>
      </c>
      <c r="W48" s="1">
        <v>72.87945556640625</v>
      </c>
      <c r="X48" s="1">
        <v>300.26687622070313</v>
      </c>
      <c r="Y48" s="1">
        <v>1600.2132568359375</v>
      </c>
      <c r="Z48" s="1">
        <v>5.259288102388382E-2</v>
      </c>
      <c r="AA48" s="1">
        <v>87.991691589355469</v>
      </c>
      <c r="AB48" s="1">
        <v>3.1554481983184814</v>
      </c>
      <c r="AC48" s="1">
        <v>1.4472202062606812</v>
      </c>
      <c r="AD48" s="1">
        <v>7.9828895628452301E-2</v>
      </c>
      <c r="AE48" s="1">
        <v>3.8008908741176128E-3</v>
      </c>
      <c r="AF48" s="1">
        <v>5.6763365864753723E-2</v>
      </c>
      <c r="AG48" s="1">
        <v>1.2958983890712261E-2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1.1039223390467026</v>
      </c>
      <c r="AP48">
        <f>(U48-T48)/(1000-U48)*AO48</f>
        <v>3.7574764834505767E-2</v>
      </c>
      <c r="AQ48">
        <f>(P48+273.15)</f>
        <v>302.28962173461912</v>
      </c>
      <c r="AR48">
        <f>(O48+273.15)</f>
        <v>303.92975273132322</v>
      </c>
      <c r="AS48">
        <f>(Y48*AK48+Z48*AL48)*AM48</f>
        <v>256.03411537094144</v>
      </c>
      <c r="AT48">
        <f>((AS48+0.00000010773*(AR48^4-AQ48^4))-AP48*44100)/(L48*0.92*2*29.3+0.00000043092*AQ48^3)</f>
        <v>-10.852322409589201</v>
      </c>
      <c r="AU48">
        <f>0.61365*EXP(17.502*J48/(240.97+J48))</f>
        <v>4.0543804829413714</v>
      </c>
      <c r="AV48">
        <f>AU48*1000/AA48</f>
        <v>46.07685577704973</v>
      </c>
      <c r="AW48">
        <f>(AV48-U48)</f>
        <v>9.1778727753407452</v>
      </c>
      <c r="AX48">
        <f>IF(D48,P48,(O48+P48)/2)</f>
        <v>29.959687232971191</v>
      </c>
      <c r="AY48">
        <f>0.61365*EXP(17.502*AX48/(240.97+AX48))</f>
        <v>4.2505945116708244</v>
      </c>
      <c r="AZ48">
        <f>IF(AW48&lt;&gt;0,(1000-(AV48+U48)/2)/AW48*AP48,0)</f>
        <v>3.9242062841342613</v>
      </c>
      <c r="BA48">
        <f>U48*AA48/1000</f>
        <v>3.2468039322472468</v>
      </c>
      <c r="BB48">
        <f>(AY48-BA48)</f>
        <v>1.0037905794235775</v>
      </c>
      <c r="BC48">
        <f>1/(1.6/F48+1.37/N48)</f>
        <v>2.8249240796626371</v>
      </c>
      <c r="BD48">
        <f>G48*AA48*0.001</f>
        <v>33.556153973413146</v>
      </c>
      <c r="BE48">
        <f>G48/S48</f>
        <v>0.98653735243688734</v>
      </c>
      <c r="BF48">
        <f>(1-AP48*AA48/AU48/F48)*100</f>
        <v>98.27095856389839</v>
      </c>
      <c r="BG48">
        <f>(S48-E48/(N48/1.35))</f>
        <v>386.47360329532574</v>
      </c>
      <c r="BH48">
        <f>E48*BF48/100/BG48</f>
        <v>6.9701525548465583E-4</v>
      </c>
    </row>
    <row r="49" spans="1:60" x14ac:dyDescent="0.35">
      <c r="A49" s="1" t="s">
        <v>9</v>
      </c>
      <c r="B49" s="1" t="s">
        <v>1396</v>
      </c>
      <c r="K49" s="1">
        <v>2.72</v>
      </c>
    </row>
    <row r="50" spans="1:60" x14ac:dyDescent="0.35">
      <c r="A50" s="1" t="s">
        <v>9</v>
      </c>
      <c r="B50" s="1" t="s">
        <v>1391</v>
      </c>
      <c r="K50" s="1">
        <v>2.72</v>
      </c>
    </row>
    <row r="51" spans="1:60" x14ac:dyDescent="0.35">
      <c r="A51" s="1">
        <v>12</v>
      </c>
      <c r="B51" s="1" t="s">
        <v>1395</v>
      </c>
      <c r="C51" s="1">
        <v>2677.5000004135072</v>
      </c>
      <c r="D51" s="1">
        <v>0</v>
      </c>
      <c r="E51">
        <f>(R51-S51*(1000-T51)/(1000-U51))*AO51</f>
        <v>0.73438898897772198</v>
      </c>
      <c r="F51">
        <f>IF(AZ51&lt;&gt;0,1/(1/AZ51-1/N51),0)</f>
        <v>43.55330745478922</v>
      </c>
      <c r="G51">
        <f>((BC51-AP51/2)*S51-E51)/(BC51+AP51/2)</f>
        <v>380.54456136134513</v>
      </c>
      <c r="H51">
        <f>AP51*1000</f>
        <v>38.156041793165478</v>
      </c>
      <c r="I51">
        <f>(AU51-BA51)</f>
        <v>0.82470288097065492</v>
      </c>
      <c r="J51">
        <f>(P51+AT51*D51)</f>
        <v>29.601381301879883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30.938604354858398</v>
      </c>
      <c r="P51" s="1">
        <v>29.601381301879883</v>
      </c>
      <c r="Q51" s="1">
        <v>31.003732681274414</v>
      </c>
      <c r="R51" s="1">
        <v>400.03012084960938</v>
      </c>
      <c r="S51" s="1">
        <v>386.02471923828125</v>
      </c>
      <c r="T51" s="1">
        <v>4.7036223411560059</v>
      </c>
      <c r="U51" s="1">
        <v>37.950191497802734</v>
      </c>
      <c r="V51" s="1">
        <v>9.2059354782104492</v>
      </c>
      <c r="W51" s="1">
        <v>74.276153564453125</v>
      </c>
      <c r="X51" s="1">
        <v>300.319091796875</v>
      </c>
      <c r="Y51" s="1">
        <v>2000.406494140625</v>
      </c>
      <c r="Z51" s="1">
        <v>8.5745863616466522E-2</v>
      </c>
      <c r="AA51" s="1">
        <v>87.988121032714844</v>
      </c>
      <c r="AB51" s="1">
        <v>3.1830406188964844</v>
      </c>
      <c r="AC51" s="1">
        <v>1.4370431900024414</v>
      </c>
      <c r="AD51" s="1">
        <v>5.4913125932216644E-2</v>
      </c>
      <c r="AE51" s="1">
        <v>4.5309257693588734E-3</v>
      </c>
      <c r="AF51" s="1">
        <v>3.0864225700497627E-2</v>
      </c>
      <c r="AG51" s="1">
        <v>1.7657654359936714E-2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1.1041143080767459</v>
      </c>
      <c r="AP51">
        <f>(U51-T51)/(1000-U51)*AO51</f>
        <v>3.8156041793165479E-2</v>
      </c>
      <c r="AQ51">
        <f>(P51+273.15)</f>
        <v>302.75138130187986</v>
      </c>
      <c r="AR51">
        <f>(O51+273.15)</f>
        <v>304.08860435485838</v>
      </c>
      <c r="AS51">
        <f>(Y51*AK51+Z51*AL51)*AM51</f>
        <v>320.06503190848889</v>
      </c>
      <c r="AT51">
        <f>((AS51+0.00000010773*(AR51^4-AQ51^4))-AP51*44100)/(L51*0.92*2*29.3+0.00000043092*AQ51^3)</f>
        <v>-10.574294931336887</v>
      </c>
      <c r="AU51">
        <f>0.61365*EXP(17.502*J51/(240.97+J51))</f>
        <v>4.1638689236940278</v>
      </c>
      <c r="AV51">
        <f>AU51*1000/AA51</f>
        <v>47.323080375200433</v>
      </c>
      <c r="AW51">
        <f>(AV51-U51)</f>
        <v>9.372888877397699</v>
      </c>
      <c r="AX51">
        <f>IF(D51,P51,(O51+P51)/2)</f>
        <v>30.269992828369141</v>
      </c>
      <c r="AY51">
        <f>0.61365*EXP(17.502*AX51/(240.97+AX51))</f>
        <v>4.3269697274072474</v>
      </c>
      <c r="AZ51">
        <f>IF(AW51&lt;&gt;0,(1000-(AV51+U51)/2)/AW51*AP51,0)</f>
        <v>3.8973252546011579</v>
      </c>
      <c r="BA51">
        <f>U51*AA51/1000</f>
        <v>3.3391660427233729</v>
      </c>
      <c r="BB51">
        <f>(AY51-BA51)</f>
        <v>0.98780368468387447</v>
      </c>
      <c r="BC51">
        <f>1/(1.6/F51+1.37/N51)</f>
        <v>2.8026589904601207</v>
      </c>
      <c r="BD51">
        <f>G51*AA51*0.001</f>
        <v>33.483400923403416</v>
      </c>
      <c r="BE51">
        <f>G51/S51</f>
        <v>0.98580360893014884</v>
      </c>
      <c r="BF51">
        <f>(1-AP51*AA51/AU51/F51)*100</f>
        <v>98.148732535683322</v>
      </c>
      <c r="BG51">
        <f>(S51-E51/(N51/1.35))</f>
        <v>385.79309668575149</v>
      </c>
      <c r="BH51">
        <f>E51*BF51/100/BG51</f>
        <v>1.8683421003522437E-3</v>
      </c>
    </row>
    <row r="52" spans="1:60" x14ac:dyDescent="0.35">
      <c r="A52" s="1" t="s">
        <v>9</v>
      </c>
      <c r="B52" s="1" t="s">
        <v>1394</v>
      </c>
      <c r="K52" s="1">
        <v>2.1161600000000003</v>
      </c>
    </row>
    <row r="53" spans="1:60" x14ac:dyDescent="0.35">
      <c r="A53" s="1" t="s">
        <v>9</v>
      </c>
      <c r="B53" s="1" t="s">
        <v>1393</v>
      </c>
      <c r="K53" s="1">
        <v>2.1161600000000003</v>
      </c>
    </row>
    <row r="54" spans="1:60" x14ac:dyDescent="0.35">
      <c r="A54" s="1" t="s">
        <v>9</v>
      </c>
      <c r="B54" s="1" t="s">
        <v>1392</v>
      </c>
      <c r="K54" s="1">
        <v>2.1161600000000003</v>
      </c>
    </row>
    <row r="55" spans="1:60" x14ac:dyDescent="0.35">
      <c r="A55" s="1" t="s">
        <v>9</v>
      </c>
      <c r="B55" s="1" t="s">
        <v>1391</v>
      </c>
      <c r="K55" s="1">
        <v>2.1161600000000003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0FE9F-57E1-4BC7-B302-4BA46B64F103}">
  <dimension ref="A1:BH55"/>
  <sheetViews>
    <sheetView topLeftCell="A5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1481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1480</v>
      </c>
    </row>
    <row r="12" spans="1:60" x14ac:dyDescent="0.35">
      <c r="A12" s="1" t="s">
        <v>9</v>
      </c>
      <c r="B12" s="1" t="s">
        <v>1479</v>
      </c>
    </row>
    <row r="13" spans="1:60" x14ac:dyDescent="0.35">
      <c r="A13" s="1" t="s">
        <v>9</v>
      </c>
      <c r="B13" s="1" t="s">
        <v>1478</v>
      </c>
    </row>
    <row r="14" spans="1:60" x14ac:dyDescent="0.35">
      <c r="A14" s="1" t="s">
        <v>9</v>
      </c>
      <c r="B14" s="1" t="s">
        <v>1477</v>
      </c>
    </row>
    <row r="15" spans="1:60" x14ac:dyDescent="0.35">
      <c r="A15" s="1" t="s">
        <v>9</v>
      </c>
      <c r="B15" s="1" t="s">
        <v>1476</v>
      </c>
    </row>
    <row r="16" spans="1:60" x14ac:dyDescent="0.35">
      <c r="A16" s="1" t="s">
        <v>9</v>
      </c>
      <c r="B16" s="1" t="s">
        <v>1475</v>
      </c>
    </row>
    <row r="17" spans="1:60" x14ac:dyDescent="0.35">
      <c r="A17" s="1" t="s">
        <v>9</v>
      </c>
      <c r="B17" s="1" t="s">
        <v>1474</v>
      </c>
    </row>
    <row r="18" spans="1:60" x14ac:dyDescent="0.35">
      <c r="A18" s="1">
        <v>1</v>
      </c>
      <c r="B18" s="1" t="s">
        <v>1473</v>
      </c>
      <c r="C18" s="1">
        <v>391.0000020340085</v>
      </c>
      <c r="D18" s="1">
        <v>0</v>
      </c>
      <c r="E18">
        <f>(R18-S18*(1000-T18)/(1000-U18))*AO18</f>
        <v>-2.6167907769270848</v>
      </c>
      <c r="F18">
        <f>IF(AZ18&lt;&gt;0,1/(1/AZ18-1/N18),0)</f>
        <v>2.1389467560643469</v>
      </c>
      <c r="G18">
        <f>((BC18-AP18/2)*S18-E18)/(BC18+AP18/2)</f>
        <v>384.85116391871202</v>
      </c>
      <c r="H18">
        <f>AP18*1000</f>
        <v>26.21556746743941</v>
      </c>
      <c r="I18">
        <f>(AU18-BA18)</f>
        <v>1.5555326901530959</v>
      </c>
      <c r="J18">
        <f>(P18+AT18*D18)</f>
        <v>29.484771728515625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31.203786849975586</v>
      </c>
      <c r="P18" s="1">
        <v>29.484771728515625</v>
      </c>
      <c r="Q18" s="1">
        <v>31.312160491943359</v>
      </c>
      <c r="R18" s="1">
        <v>399.90533447265625</v>
      </c>
      <c r="S18" s="1">
        <v>392.94564819335938</v>
      </c>
      <c r="T18" s="1">
        <v>6.2814717292785645</v>
      </c>
      <c r="U18" s="1">
        <v>29.328008651733398</v>
      </c>
      <c r="V18" s="1">
        <v>12.109380722045898</v>
      </c>
      <c r="W18" s="1">
        <v>56.538345336914063</v>
      </c>
      <c r="X18" s="1">
        <v>300.32742309570313</v>
      </c>
      <c r="Y18" s="1">
        <v>0.11651153862476349</v>
      </c>
      <c r="Z18" s="1">
        <v>6.0594487935304642E-2</v>
      </c>
      <c r="AA18" s="1">
        <v>87.985733032226563</v>
      </c>
      <c r="AB18" s="1">
        <v>3.9185981750488281</v>
      </c>
      <c r="AC18" s="1">
        <v>1.4885402917861938</v>
      </c>
      <c r="AD18" s="1">
        <v>8.312765508890152E-2</v>
      </c>
      <c r="AE18" s="1">
        <v>1.8282769247889519E-2</v>
      </c>
      <c r="AF18" s="1">
        <v>2.4036291986703873E-2</v>
      </c>
      <c r="AG18" s="1">
        <v>1.3791763922199607E-3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1.1041449378518493</v>
      </c>
      <c r="AP18">
        <f>(U18-T18)/(1000-U18)*AO18</f>
        <v>2.6215567467439409E-2</v>
      </c>
      <c r="AQ18">
        <f>(P18+273.15)</f>
        <v>302.6347717285156</v>
      </c>
      <c r="AR18">
        <f>(O18+273.15)</f>
        <v>304.35378684997556</v>
      </c>
      <c r="AS18">
        <f>(Y18*AK18+Z18*AL18)*AM18</f>
        <v>1.8641845763284426E-2</v>
      </c>
      <c r="AT18">
        <f>((AS18+0.00000010773*(AR18^4-AQ18^4))-AP18*44100)/(L18*0.92*2*29.3+0.00000043092*AQ18^3)</f>
        <v>-8.917171357783106</v>
      </c>
      <c r="AU18">
        <f>0.61365*EXP(17.502*J18/(240.97+J18))</f>
        <v>4.1359790297513417</v>
      </c>
      <c r="AV18">
        <f>AU18*1000/AA18</f>
        <v>47.007382756434566</v>
      </c>
      <c r="AW18">
        <f>(AV18-U18)</f>
        <v>17.679374104701168</v>
      </c>
      <c r="AX18">
        <f>IF(D18,P18,(O18+P18)/2)</f>
        <v>30.344279289245605</v>
      </c>
      <c r="AY18">
        <f>0.61365*EXP(17.502*AX18/(240.97+AX18))</f>
        <v>4.3454301906556028</v>
      </c>
      <c r="AZ18">
        <f>IF(AW18&lt;&gt;0,(1000-(AV18+U18)/2)/AW18*AP18,0)</f>
        <v>1.4262371233451823</v>
      </c>
      <c r="BA18">
        <f>U18*AA18/1000</f>
        <v>2.5804463395982458</v>
      </c>
      <c r="BB18">
        <f>(AY18-BA18)</f>
        <v>1.764983851057357</v>
      </c>
      <c r="BC18">
        <f>1/(1.6/F18+1.37/N18)</f>
        <v>0.93624267684981499</v>
      </c>
      <c r="BD18">
        <f>G18*AA18*0.001</f>
        <v>33.861411765693461</v>
      </c>
      <c r="BE18">
        <f>G18/S18</f>
        <v>0.97940049899556525</v>
      </c>
      <c r="BF18">
        <f>(1-AP18*AA18/AU18/F18)*100</f>
        <v>73.926867152226691</v>
      </c>
      <c r="BG18">
        <f>(S18-E18/(N18/1.35))</f>
        <v>393.77097069721651</v>
      </c>
      <c r="BH18">
        <f>E18*BF18/100/BG18</f>
        <v>-4.9127832808125316E-3</v>
      </c>
    </row>
    <row r="19" spans="1:60" x14ac:dyDescent="0.35">
      <c r="A19" s="1" t="s">
        <v>9</v>
      </c>
      <c r="B19" s="1" t="s">
        <v>1472</v>
      </c>
      <c r="K19" s="1">
        <v>2.72</v>
      </c>
    </row>
    <row r="20" spans="1:60" x14ac:dyDescent="0.35">
      <c r="A20" s="1" t="s">
        <v>9</v>
      </c>
      <c r="B20" s="1" t="s">
        <v>1471</v>
      </c>
      <c r="K20" s="1">
        <v>2.72</v>
      </c>
    </row>
    <row r="21" spans="1:60" x14ac:dyDescent="0.35">
      <c r="A21" s="1">
        <v>2</v>
      </c>
      <c r="B21" s="1" t="s">
        <v>1470</v>
      </c>
      <c r="C21" s="1">
        <v>594.0000020340085</v>
      </c>
      <c r="D21" s="1">
        <v>0</v>
      </c>
      <c r="E21">
        <f>(R21-S21*(1000-T21)/(1000-U21))*AO21</f>
        <v>-1.1019526869129246</v>
      </c>
      <c r="F21">
        <f>IF(AZ21&lt;&gt;0,1/(1/AZ21-1/N21),0)</f>
        <v>1.759016737523716</v>
      </c>
      <c r="G21">
        <f>((BC21-AP21/2)*S21-E21)/(BC21+AP21/2)</f>
        <v>382.07545910147087</v>
      </c>
      <c r="H21">
        <f>AP21*1000</f>
        <v>24.31737665594634</v>
      </c>
      <c r="I21">
        <f>(AU21-BA21)</f>
        <v>1.6513965463385438</v>
      </c>
      <c r="J21">
        <f>(P21+AT21*D21)</f>
        <v>29.528108596801758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31.19622802734375</v>
      </c>
      <c r="P21" s="1">
        <v>29.528108596801758</v>
      </c>
      <c r="Q21" s="1">
        <v>31.357803344726563</v>
      </c>
      <c r="R21" s="1">
        <v>399.94061279296875</v>
      </c>
      <c r="S21" s="1">
        <v>392.29818725585938</v>
      </c>
      <c r="T21" s="1">
        <v>6.9560046195983887</v>
      </c>
      <c r="U21" s="1">
        <v>28.3568115234375</v>
      </c>
      <c r="V21" s="1">
        <v>13.415155410766602</v>
      </c>
      <c r="W21" s="1">
        <v>54.688152313232422</v>
      </c>
      <c r="X21" s="1">
        <v>300.3048095703125</v>
      </c>
      <c r="Y21" s="1">
        <v>26.163671493530273</v>
      </c>
      <c r="Z21" s="1">
        <v>8.8034704327583313E-2</v>
      </c>
      <c r="AA21" s="1">
        <v>87.983390808105469</v>
      </c>
      <c r="AB21" s="1">
        <v>3.8947181701660156</v>
      </c>
      <c r="AC21" s="1">
        <v>1.4885420799255371</v>
      </c>
      <c r="AD21" s="1">
        <v>9.6380606293678284E-2</v>
      </c>
      <c r="AE21" s="1">
        <v>1.8718881532549858E-2</v>
      </c>
      <c r="AF21" s="1">
        <v>4.4241856783628464E-2</v>
      </c>
      <c r="AG21" s="1">
        <v>1.0099312290549278E-2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1.1040617998908544</v>
      </c>
      <c r="AP21">
        <f>(U21-T21)/(1000-U21)*AO21</f>
        <v>2.4317376655946341E-2</v>
      </c>
      <c r="AQ21">
        <f>(P21+273.15)</f>
        <v>302.67810859680174</v>
      </c>
      <c r="AR21">
        <f>(O21+273.15)</f>
        <v>304.34622802734373</v>
      </c>
      <c r="AS21">
        <f>(Y21*AK21+Z21*AL21)*AM21</f>
        <v>4.186187345396263</v>
      </c>
      <c r="AT21">
        <f>((AS21+0.00000010773*(AR21^4-AQ21^4))-AP21*44100)/(L21*0.92*2*29.3+0.00000043092*AQ21^3)</f>
        <v>-8.2314431800982124</v>
      </c>
      <c r="AU21">
        <f>0.61365*EXP(17.502*J21/(240.97+J21))</f>
        <v>4.1463249766769339</v>
      </c>
      <c r="AV21">
        <f>AU21*1000/AA21</f>
        <v>47.12622392242416</v>
      </c>
      <c r="AW21">
        <f>(AV21-U21)</f>
        <v>18.76941239898666</v>
      </c>
      <c r="AX21">
        <f>IF(D21,P21,(O21+P21)/2)</f>
        <v>30.362168312072754</v>
      </c>
      <c r="AY21">
        <f>0.61365*EXP(17.502*AX21/(240.97+AX21))</f>
        <v>4.3498859187425891</v>
      </c>
      <c r="AZ21">
        <f>IF(AW21&lt;&gt;0,(1000-(AV21+U21)/2)/AW21*AP21,0)</f>
        <v>1.2466880399076359</v>
      </c>
      <c r="BA21">
        <f>U21*AA21/1000</f>
        <v>2.4949284303383901</v>
      </c>
      <c r="BB21">
        <f>(AY21-BA21)</f>
        <v>1.8549574884041991</v>
      </c>
      <c r="BC21">
        <f>1/(1.6/F21+1.37/N21)</f>
        <v>0.81322862185013933</v>
      </c>
      <c r="BD21">
        <f>G21*AA21*0.001</f>
        <v>33.61629443631103</v>
      </c>
      <c r="BE21">
        <f>G21/S21</f>
        <v>0.9739414341271958</v>
      </c>
      <c r="BF21">
        <f>(1-AP21*AA21/AU21/F21)*100</f>
        <v>70.665134096082568</v>
      </c>
      <c r="BG21">
        <f>(S21-E21/(N21/1.35))</f>
        <v>392.64573752954351</v>
      </c>
      <c r="BH21">
        <f>E21*BF21/100/BG21</f>
        <v>-1.9832033547131332E-3</v>
      </c>
    </row>
    <row r="22" spans="1:60" x14ac:dyDescent="0.35">
      <c r="A22" s="1" t="s">
        <v>9</v>
      </c>
      <c r="B22" s="1" t="s">
        <v>1469</v>
      </c>
      <c r="K22" s="1">
        <v>2.72</v>
      </c>
    </row>
    <row r="23" spans="1:60" x14ac:dyDescent="0.35">
      <c r="A23" s="1" t="s">
        <v>9</v>
      </c>
      <c r="B23" s="1" t="s">
        <v>1468</v>
      </c>
      <c r="K23" s="1">
        <v>2.72</v>
      </c>
    </row>
    <row r="24" spans="1:60" x14ac:dyDescent="0.35">
      <c r="A24" s="1">
        <v>3</v>
      </c>
      <c r="B24" s="1" t="s">
        <v>1467</v>
      </c>
      <c r="C24" s="1">
        <v>797.0000020340085</v>
      </c>
      <c r="D24" s="1">
        <v>0</v>
      </c>
      <c r="E24">
        <f>(R24-S24*(1000-T24)/(1000-U24))*AO24</f>
        <v>-0.57940234616908537</v>
      </c>
      <c r="F24">
        <f>IF(AZ24&lt;&gt;0,1/(1/AZ24-1/N24),0)</f>
        <v>1.5067625852896804</v>
      </c>
      <c r="G24">
        <f>((BC24-AP24/2)*S24-E24)/(BC24+AP24/2)</f>
        <v>381.34478723261668</v>
      </c>
      <c r="H24">
        <f>AP24*1000</f>
        <v>22.456375222508782</v>
      </c>
      <c r="I24">
        <f>(AU24-BA24)</f>
        <v>1.7069856257338141</v>
      </c>
      <c r="J24">
        <f>(P24+AT24*D24)</f>
        <v>29.400180816650391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31.135072708129883</v>
      </c>
      <c r="P24" s="1">
        <v>29.400180816650391</v>
      </c>
      <c r="Q24" s="1">
        <v>31.319551467895508</v>
      </c>
      <c r="R24" s="1">
        <v>400.01217651367188</v>
      </c>
      <c r="S24" s="1">
        <v>392.55245971679688</v>
      </c>
      <c r="T24" s="1">
        <v>7.5979166030883789</v>
      </c>
      <c r="U24" s="1">
        <v>27.380979537963867</v>
      </c>
      <c r="V24" s="1">
        <v>14.702981948852539</v>
      </c>
      <c r="W24" s="1">
        <v>52.985847473144531</v>
      </c>
      <c r="X24" s="1">
        <v>300.30169677734375</v>
      </c>
      <c r="Y24" s="1">
        <v>50.100273132324219</v>
      </c>
      <c r="Z24" s="1">
        <v>0.13834092020988464</v>
      </c>
      <c r="AA24" s="1">
        <v>87.975799560546875</v>
      </c>
      <c r="AB24" s="1">
        <v>3.8692634105682373</v>
      </c>
      <c r="AC24" s="1">
        <v>1.4710624217987061</v>
      </c>
      <c r="AD24" s="1">
        <v>8.0122344195842743E-2</v>
      </c>
      <c r="AE24" s="1">
        <v>1.4952756464481354E-2</v>
      </c>
      <c r="AF24" s="1">
        <v>2.0028427243232727E-2</v>
      </c>
      <c r="AG24" s="1">
        <v>7.6080802828073502E-3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1.1040503557990575</v>
      </c>
      <c r="AP24">
        <f>(U24-T24)/(1000-U24)*AO24</f>
        <v>2.2456375222508783E-2</v>
      </c>
      <c r="AQ24">
        <f>(P24+273.15)</f>
        <v>302.55018081665037</v>
      </c>
      <c r="AR24">
        <f>(O24+273.15)</f>
        <v>304.28507270812986</v>
      </c>
      <c r="AS24">
        <f>(Y24*AK24+Z24*AL24)*AM24</f>
        <v>8.016043521999336</v>
      </c>
      <c r="AT24">
        <f>((AS24+0.00000010773*(AR24^4-AQ24^4))-AP24*44100)/(L24*0.92*2*29.3+0.00000043092*AQ24^3)</f>
        <v>-7.5515527781402962</v>
      </c>
      <c r="AU24">
        <f>0.61365*EXP(17.502*J24/(240.97+J24))</f>
        <v>4.1158491933371586</v>
      </c>
      <c r="AV24">
        <f>AU24*1000/AA24</f>
        <v>46.783879361102493</v>
      </c>
      <c r="AW24">
        <f>(AV24-U24)</f>
        <v>19.402899823138625</v>
      </c>
      <c r="AX24">
        <f>IF(D24,P24,(O24+P24)/2)</f>
        <v>30.267626762390137</v>
      </c>
      <c r="AY24">
        <f>0.61365*EXP(17.502*AX24/(240.97+AX24))</f>
        <v>4.3263828758621719</v>
      </c>
      <c r="AZ24">
        <f>IF(AW24&lt;&gt;0,(1000-(AV24+U24)/2)/AW24*AP24,0)</f>
        <v>1.1144539460457825</v>
      </c>
      <c r="BA24">
        <f>U24*AA24/1000</f>
        <v>2.4088635676033445</v>
      </c>
      <c r="BB24">
        <f>(AY24-BA24)</f>
        <v>1.9175193082588273</v>
      </c>
      <c r="BC24">
        <f>1/(1.6/F24+1.37/N24)</f>
        <v>0.72361689243326066</v>
      </c>
      <c r="BD24">
        <f>G24*AA24*0.001</f>
        <v>33.549112565036076</v>
      </c>
      <c r="BE24">
        <f>G24/S24</f>
        <v>0.97144923638418712</v>
      </c>
      <c r="BF24">
        <f>(1-AP24*AA24/AU24/F24)*100</f>
        <v>68.143460502052349</v>
      </c>
      <c r="BG24">
        <f>(S24-E24/(N24/1.35))</f>
        <v>392.73520027033953</v>
      </c>
      <c r="BH24">
        <f>E24*BF24/100/BG24</f>
        <v>-1.0053206553370245E-3</v>
      </c>
    </row>
    <row r="25" spans="1:60" x14ac:dyDescent="0.35">
      <c r="A25" s="1" t="s">
        <v>9</v>
      </c>
      <c r="B25" s="1" t="s">
        <v>1466</v>
      </c>
      <c r="K25" s="1">
        <v>2.72</v>
      </c>
    </row>
    <row r="26" spans="1:60" x14ac:dyDescent="0.35">
      <c r="A26" s="1" t="s">
        <v>9</v>
      </c>
      <c r="B26" s="1" t="s">
        <v>1465</v>
      </c>
      <c r="K26" s="1">
        <v>2.72</v>
      </c>
    </row>
    <row r="27" spans="1:60" x14ac:dyDescent="0.35">
      <c r="A27" s="1">
        <v>4</v>
      </c>
      <c r="B27" s="1" t="s">
        <v>1464</v>
      </c>
      <c r="C27" s="1">
        <v>1000.0000020340085</v>
      </c>
      <c r="D27" s="1">
        <v>0</v>
      </c>
      <c r="E27">
        <f>(R27-S27*(1000-T27)/(1000-U27))*AO27</f>
        <v>-0.41265348569736099</v>
      </c>
      <c r="F27">
        <f>IF(AZ27&lt;&gt;0,1/(1/AZ27-1/N27),0)</f>
        <v>1.2877841181762733</v>
      </c>
      <c r="G27">
        <f>((BC27-AP27/2)*S27-E27)/(BC27+AP27/2)</f>
        <v>381.09902917395885</v>
      </c>
      <c r="H27">
        <f>AP27*1000</f>
        <v>20.701586364706213</v>
      </c>
      <c r="I27">
        <f>(AU27-BA27)</f>
        <v>1.7725406004371962</v>
      </c>
      <c r="J27">
        <f>(P27+AT27*D27)</f>
        <v>29.329174041748047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31.090232849121094</v>
      </c>
      <c r="P27" s="1">
        <v>29.329174041748047</v>
      </c>
      <c r="Q27" s="1">
        <v>31.279579162597656</v>
      </c>
      <c r="R27" s="1">
        <v>399.96966552734375</v>
      </c>
      <c r="S27" s="1">
        <v>392.9735107421875</v>
      </c>
      <c r="T27" s="1">
        <v>8.1861190795898438</v>
      </c>
      <c r="U27" s="1">
        <v>26.444597244262695</v>
      </c>
      <c r="V27" s="1">
        <v>15.881701469421387</v>
      </c>
      <c r="W27" s="1">
        <v>51.304553985595703</v>
      </c>
      <c r="X27" s="1">
        <v>300.24005126953125</v>
      </c>
      <c r="Y27" s="1">
        <v>101.312255859375</v>
      </c>
      <c r="Z27" s="1">
        <v>0.2137974351644516</v>
      </c>
      <c r="AA27" s="1">
        <v>87.97552490234375</v>
      </c>
      <c r="AB27" s="1">
        <v>3.8638877868652344</v>
      </c>
      <c r="AC27" s="1">
        <v>1.4653167724609375</v>
      </c>
      <c r="AD27" s="1">
        <v>8.773195743560791E-2</v>
      </c>
      <c r="AE27" s="1">
        <v>2.6957657188177109E-2</v>
      </c>
      <c r="AF27" s="1">
        <v>2.3528564721345901E-2</v>
      </c>
      <c r="AG27" s="1">
        <v>1.5421017073094845E-2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1.1038237179026882</v>
      </c>
      <c r="AP27">
        <f>(U27-T27)/(1000-U27)*AO27</f>
        <v>2.0701586364706214E-2</v>
      </c>
      <c r="AQ27">
        <f>(P27+273.15)</f>
        <v>302.47917404174802</v>
      </c>
      <c r="AR27">
        <f>(O27+273.15)</f>
        <v>304.24023284912107</v>
      </c>
      <c r="AS27">
        <f>(Y27*AK27+Z27*AL27)*AM27</f>
        <v>16.209960575179139</v>
      </c>
      <c r="AT27">
        <f>((AS27+0.00000010773*(AR27^4-AQ27^4))-AP27*44100)/(L27*0.92*2*29.3+0.00000043092*AQ27^3)</f>
        <v>-6.8774367806750165</v>
      </c>
      <c r="AU27">
        <f>0.61365*EXP(17.502*J27/(240.97+J27))</f>
        <v>4.0990179238322799</v>
      </c>
      <c r="AV27">
        <f>AU27*1000/AA27</f>
        <v>46.592707783015207</v>
      </c>
      <c r="AW27">
        <f>(AV27-U27)</f>
        <v>20.148110538752512</v>
      </c>
      <c r="AX27">
        <f>IF(D27,P27,(O27+P27)/2)</f>
        <v>30.20970344543457</v>
      </c>
      <c r="AY27">
        <f>0.61365*EXP(17.502*AX27/(240.97+AX27))</f>
        <v>4.3120378636785874</v>
      </c>
      <c r="AZ27">
        <f>IF(AW27&lt;&gt;0,(1000-(AV27+U27)/2)/AW27*AP27,0)</f>
        <v>0.98994852581384396</v>
      </c>
      <c r="BA27">
        <f>U27*AA27/1000</f>
        <v>2.3264773233950837</v>
      </c>
      <c r="BB27">
        <f>(AY27-BA27)</f>
        <v>1.9855605402835037</v>
      </c>
      <c r="BC27">
        <f>1/(1.6/F27+1.37/N27)</f>
        <v>0.63999520648100938</v>
      </c>
      <c r="BD27">
        <f>G27*AA27*0.001</f>
        <v>33.527387131352647</v>
      </c>
      <c r="BE27">
        <f>G27/S27</f>
        <v>0.96978299747023156</v>
      </c>
      <c r="BF27">
        <f>(1-AP27*AA27/AU27/F27)*100</f>
        <v>65.49813183666096</v>
      </c>
      <c r="BG27">
        <f>(S27-E27/(N27/1.35))</f>
        <v>393.10365955310658</v>
      </c>
      <c r="BH27">
        <f>E27*BF27/100/BG27</f>
        <v>-6.8755484087301081E-4</v>
      </c>
    </row>
    <row r="28" spans="1:60" x14ac:dyDescent="0.35">
      <c r="A28" s="1" t="s">
        <v>9</v>
      </c>
      <c r="B28" s="1" t="s">
        <v>1463</v>
      </c>
      <c r="K28" s="1">
        <v>2.72</v>
      </c>
    </row>
    <row r="29" spans="1:60" x14ac:dyDescent="0.35">
      <c r="A29" s="1" t="s">
        <v>9</v>
      </c>
      <c r="B29" s="1" t="s">
        <v>1462</v>
      </c>
      <c r="K29" s="1">
        <v>2.72</v>
      </c>
    </row>
    <row r="30" spans="1:60" x14ac:dyDescent="0.35">
      <c r="A30" s="1">
        <v>5</v>
      </c>
      <c r="B30" s="1" t="s">
        <v>1461</v>
      </c>
      <c r="C30" s="1">
        <v>1203.0000020340085</v>
      </c>
      <c r="D30" s="1">
        <v>0</v>
      </c>
      <c r="E30">
        <f>(R30-S30*(1000-T30)/(1000-U30))*AO30</f>
        <v>-0.63930957955501422</v>
      </c>
      <c r="F30">
        <f>IF(AZ30&lt;&gt;0,1/(1/AZ30-1/N30),0)</f>
        <v>1.0107223479138092</v>
      </c>
      <c r="G30">
        <f>((BC30-AP30/2)*S30-E30)/(BC30+AP30/2)</f>
        <v>381.60669298330862</v>
      </c>
      <c r="H30">
        <f>AP30*1000</f>
        <v>18.316719333746715</v>
      </c>
      <c r="I30">
        <f>(AU30-BA30)</f>
        <v>1.9004699140989225</v>
      </c>
      <c r="J30">
        <f>(P30+AT30*D30)</f>
        <v>29.290048599243164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31.071306228637695</v>
      </c>
      <c r="P30" s="1">
        <v>29.290048599243164</v>
      </c>
      <c r="Q30" s="1">
        <v>31.257509231567383</v>
      </c>
      <c r="R30" s="1">
        <v>399.8631591796875</v>
      </c>
      <c r="S30" s="1">
        <v>393.9066162109375</v>
      </c>
      <c r="T30" s="1">
        <v>8.7063083648681641</v>
      </c>
      <c r="U30" s="1">
        <v>24.885292053222656</v>
      </c>
      <c r="V30" s="1">
        <v>16.909156799316406</v>
      </c>
      <c r="W30" s="1">
        <v>48.33154296875</v>
      </c>
      <c r="X30" s="1">
        <v>300.27630615234375</v>
      </c>
      <c r="Y30" s="1">
        <v>150.75375366210938</v>
      </c>
      <c r="Z30" s="1">
        <v>0.2458111047744751</v>
      </c>
      <c r="AA30" s="1">
        <v>87.975639343261719</v>
      </c>
      <c r="AB30" s="1">
        <v>3.8625571727752686</v>
      </c>
      <c r="AC30" s="1">
        <v>1.4422767162322998</v>
      </c>
      <c r="AD30" s="1">
        <v>8.4392145276069641E-2</v>
      </c>
      <c r="AE30" s="1">
        <v>3.6991152912378311E-2</v>
      </c>
      <c r="AF30" s="1">
        <v>3.252999484539032E-2</v>
      </c>
      <c r="AG30" s="1">
        <v>2.7879113331437111E-2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1.1039570079130283</v>
      </c>
      <c r="AP30">
        <f>(U30-T30)/(1000-U30)*AO30</f>
        <v>1.8316719333746713E-2</v>
      </c>
      <c r="AQ30">
        <f>(P30+273.15)</f>
        <v>302.44004859924314</v>
      </c>
      <c r="AR30">
        <f>(O30+273.15)</f>
        <v>304.22130622863767</v>
      </c>
      <c r="AS30">
        <f>(Y30*AK30+Z30*AL30)*AM30</f>
        <v>24.120600046800064</v>
      </c>
      <c r="AT30">
        <f>((AS30+0.00000010773*(AR30^4-AQ30^4))-AP30*44100)/(L30*0.92*2*29.3+0.00000043092*AQ30^3)</f>
        <v>-5.9875198674537264</v>
      </c>
      <c r="AU30">
        <f>0.61365*EXP(17.502*J30/(240.97+J30))</f>
        <v>4.0897693927249756</v>
      </c>
      <c r="AV30">
        <f>AU30*1000/AA30</f>
        <v>46.487521128065794</v>
      </c>
      <c r="AW30">
        <f>(AV30-U30)</f>
        <v>21.602229074843137</v>
      </c>
      <c r="AX30">
        <f>IF(D30,P30,(O30+P30)/2)</f>
        <v>30.18067741394043</v>
      </c>
      <c r="AY30">
        <f>0.61365*EXP(17.502*AX30/(240.97+AX30))</f>
        <v>4.3048650170255236</v>
      </c>
      <c r="AZ30">
        <f>IF(AW30&lt;&gt;0,(1000-(AV30+U30)/2)/AW30*AP30,0)</f>
        <v>0.81764994616992659</v>
      </c>
      <c r="BA30">
        <f>U30*AA30/1000</f>
        <v>2.1892994786260531</v>
      </c>
      <c r="BB30">
        <f>(AY30-BA30)</f>
        <v>2.1155655383994705</v>
      </c>
      <c r="BC30">
        <f>1/(1.6/F30+1.37/N30)</f>
        <v>0.52546020921295145</v>
      </c>
      <c r="BD30">
        <f>G30*AA30*0.001</f>
        <v>33.572092792874365</v>
      </c>
      <c r="BE30">
        <f>G30/S30</f>
        <v>0.96877451984446417</v>
      </c>
      <c r="BF30">
        <f>(1-AP30*AA30/AU30/F30)*100</f>
        <v>61.01662517862286</v>
      </c>
      <c r="BG30">
        <f>(S30-E30/(N30/1.35))</f>
        <v>394.10825120124338</v>
      </c>
      <c r="BH30">
        <f>E30*BF30/100/BG30</f>
        <v>-9.8979183688525148E-4</v>
      </c>
    </row>
    <row r="31" spans="1:60" x14ac:dyDescent="0.35">
      <c r="A31" s="1" t="s">
        <v>9</v>
      </c>
      <c r="B31" s="1" t="s">
        <v>1460</v>
      </c>
      <c r="K31" s="1">
        <v>2.72</v>
      </c>
    </row>
    <row r="32" spans="1:60" x14ac:dyDescent="0.35">
      <c r="A32" s="1" t="s">
        <v>9</v>
      </c>
      <c r="B32" s="1" t="s">
        <v>1459</v>
      </c>
      <c r="K32" s="1">
        <v>2.72</v>
      </c>
    </row>
    <row r="33" spans="1:60" x14ac:dyDescent="0.35">
      <c r="A33" s="1">
        <v>6</v>
      </c>
      <c r="B33" s="1" t="s">
        <v>1458</v>
      </c>
      <c r="C33" s="1">
        <v>1405.5000020451844</v>
      </c>
      <c r="D33" s="1">
        <v>0</v>
      </c>
      <c r="E33">
        <f>(R33-S33*(1000-T33)/(1000-U33))*AO33</f>
        <v>-0.3684519965711392</v>
      </c>
      <c r="F33">
        <f>IF(AZ33&lt;&gt;0,1/(1/AZ33-1/N33),0)</f>
        <v>0.69685483653131686</v>
      </c>
      <c r="G33">
        <f>((BC33-AP33/2)*S33-E33)/(BC33+AP33/2)</f>
        <v>381.01559503635133</v>
      </c>
      <c r="H33">
        <f>AP33*1000</f>
        <v>14.9234954459634</v>
      </c>
      <c r="I33">
        <f>(AU33-BA33)</f>
        <v>2.1152995105302104</v>
      </c>
      <c r="J33">
        <f>(P33+AT33*D33)</f>
        <v>29.269927978515625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31.098365783691406</v>
      </c>
      <c r="P33" s="1">
        <v>29.269927978515625</v>
      </c>
      <c r="Q33" s="1">
        <v>31.262069702148438</v>
      </c>
      <c r="R33" s="1">
        <v>400.2119140625</v>
      </c>
      <c r="S33" s="1">
        <v>395.20401000976563</v>
      </c>
      <c r="T33" s="1">
        <v>9.1767950057983398</v>
      </c>
      <c r="U33" s="1">
        <v>22.390243530273438</v>
      </c>
      <c r="V33" s="1">
        <v>17.794784545898438</v>
      </c>
      <c r="W33" s="1">
        <v>43.417072296142578</v>
      </c>
      <c r="X33" s="1">
        <v>300.32315063476563</v>
      </c>
      <c r="Y33" s="1">
        <v>300.29962158203125</v>
      </c>
      <c r="Z33" s="1">
        <v>0.12462092936038971</v>
      </c>
      <c r="AA33" s="1">
        <v>87.972282409667969</v>
      </c>
      <c r="AB33" s="1">
        <v>3.8447685241699219</v>
      </c>
      <c r="AC33" s="1">
        <v>1.4238358736038208</v>
      </c>
      <c r="AD33" s="1">
        <v>6.0553703457117081E-2</v>
      </c>
      <c r="AE33" s="1">
        <v>4.60800901055336E-2</v>
      </c>
      <c r="AF33" s="1">
        <v>4.4927943497896194E-2</v>
      </c>
      <c r="AG33" s="1">
        <v>4.4062934815883636E-2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1.1041292302748735</v>
      </c>
      <c r="AP33">
        <f>(U33-T33)/(1000-U33)*AO33</f>
        <v>1.49234954459634E-2</v>
      </c>
      <c r="AQ33">
        <f>(P33+273.15)</f>
        <v>302.4199279785156</v>
      </c>
      <c r="AR33">
        <f>(O33+273.15)</f>
        <v>304.24836578369138</v>
      </c>
      <c r="AS33">
        <f>(Y33*AK33+Z33*AL33)*AM33</f>
        <v>48.047938379169864</v>
      </c>
      <c r="AT33">
        <f>((AS33+0.00000010773*(AR33^4-AQ33^4))-AP33*44100)/(L33*0.92*2*29.3+0.00000043092*AQ33^3)</f>
        <v>-4.619705082521417</v>
      </c>
      <c r="AU33">
        <f>0.61365*EXP(17.502*J33/(240.97+J33))</f>
        <v>4.0850203375966663</v>
      </c>
      <c r="AV33">
        <f>AU33*1000/AA33</f>
        <v>46.435311506112875</v>
      </c>
      <c r="AW33">
        <f>(AV33-U33)</f>
        <v>24.045067975839437</v>
      </c>
      <c r="AX33">
        <f>IF(D33,P33,(O33+P33)/2)</f>
        <v>30.184146881103516</v>
      </c>
      <c r="AY33">
        <f>0.61365*EXP(17.502*AX33/(240.97+AX33))</f>
        <v>4.3057218363419301</v>
      </c>
      <c r="AZ33">
        <f>IF(AW33&lt;&gt;0,(1000-(AV33+U33)/2)/AW33*AP33,0)</f>
        <v>0.59928865794294461</v>
      </c>
      <c r="BA33">
        <f>U33*AA33/1000</f>
        <v>1.9697208270664559</v>
      </c>
      <c r="BB33">
        <f>(AY33-BA33)</f>
        <v>2.3360010092754742</v>
      </c>
      <c r="BC33">
        <f>1/(1.6/F33+1.37/N33)</f>
        <v>0.38224867852243138</v>
      </c>
      <c r="BD33">
        <f>G33*AA33*0.001</f>
        <v>33.518811529025584</v>
      </c>
      <c r="BE33">
        <f>G33/S33</f>
        <v>0.96409850453424373</v>
      </c>
      <c r="BF33">
        <f>(1-AP33*AA33/AU33/F33)*100</f>
        <v>53.881000683262805</v>
      </c>
      <c r="BG33">
        <f>(S33-E33/(N33/1.35))</f>
        <v>395.3202178957925</v>
      </c>
      <c r="BH33">
        <f>E33*BF33/100/BG33</f>
        <v>-5.0218939938539357E-4</v>
      </c>
    </row>
    <row r="34" spans="1:60" x14ac:dyDescent="0.35">
      <c r="A34" s="1" t="s">
        <v>9</v>
      </c>
      <c r="B34" s="1" t="s">
        <v>1457</v>
      </c>
      <c r="K34" s="1">
        <v>2.72</v>
      </c>
    </row>
    <row r="35" spans="1:60" x14ac:dyDescent="0.35">
      <c r="A35" s="1" t="s">
        <v>9</v>
      </c>
      <c r="B35" s="1" t="s">
        <v>1456</v>
      </c>
      <c r="K35" s="1">
        <v>2.72</v>
      </c>
    </row>
    <row r="36" spans="1:60" x14ac:dyDescent="0.35">
      <c r="A36" s="1">
        <v>7</v>
      </c>
      <c r="B36" s="1" t="s">
        <v>1455</v>
      </c>
      <c r="C36" s="1">
        <v>1607.5000020451844</v>
      </c>
      <c r="D36" s="1">
        <v>0</v>
      </c>
      <c r="E36">
        <f>(R36-S36*(1000-T36)/(1000-U36))*AO36</f>
        <v>-0.30697053443304106</v>
      </c>
      <c r="F36">
        <f>IF(AZ36&lt;&gt;0,1/(1/AZ36-1/N36),0)</f>
        <v>0.40031428107515288</v>
      </c>
      <c r="G36">
        <f>((BC36-AP36/2)*S36-E36)/(BC36+AP36/2)</f>
        <v>379.81977189781315</v>
      </c>
      <c r="H36">
        <f>AP36*1000</f>
        <v>10.693905149570508</v>
      </c>
      <c r="I36">
        <f>(AU36-BA36)</f>
        <v>2.4845748237463701</v>
      </c>
      <c r="J36">
        <f>(P36+AT36*D36)</f>
        <v>29.608633041381836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31.144891738891602</v>
      </c>
      <c r="P36" s="1">
        <v>29.608633041381836</v>
      </c>
      <c r="Q36" s="1">
        <v>31.288835525512695</v>
      </c>
      <c r="R36" s="1">
        <v>399.9735107421875</v>
      </c>
      <c r="S36" s="1">
        <v>396.41189575195313</v>
      </c>
      <c r="T36" s="1">
        <v>9.6069011688232422</v>
      </c>
      <c r="U36" s="1">
        <v>19.107843399047852</v>
      </c>
      <c r="V36" s="1">
        <v>18.58030891418457</v>
      </c>
      <c r="W36" s="1">
        <v>36.9556884765625</v>
      </c>
      <c r="X36" s="1">
        <v>300.3031005859375</v>
      </c>
      <c r="Y36" s="1">
        <v>500.44854736328125</v>
      </c>
      <c r="Z36" s="1">
        <v>0.14519758522510529</v>
      </c>
      <c r="AA36" s="1">
        <v>87.976119995117188</v>
      </c>
      <c r="AB36" s="1">
        <v>4.0513191223144531</v>
      </c>
      <c r="AC36" s="1">
        <v>1.3657411336898804</v>
      </c>
      <c r="AD36" s="1">
        <v>5.720578134059906E-2</v>
      </c>
      <c r="AE36" s="1">
        <v>5.3245268762111664E-2</v>
      </c>
      <c r="AF36" s="1">
        <v>4.2115099728107452E-2</v>
      </c>
      <c r="AG36" s="1">
        <v>5.3604833781719208E-2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1.1040555168600641</v>
      </c>
      <c r="AP36">
        <f>(U36-T36)/(1000-U36)*AO36</f>
        <v>1.0693905149570507E-2</v>
      </c>
      <c r="AQ36">
        <f>(P36+273.15)</f>
        <v>302.75863304138181</v>
      </c>
      <c r="AR36">
        <f>(O36+273.15)</f>
        <v>304.29489173889158</v>
      </c>
      <c r="AS36">
        <f>(Y36*AK36+Z36*AL36)*AM36</f>
        <v>80.071765788381526</v>
      </c>
      <c r="AT36">
        <f>((AS36+0.00000010773*(AR36^4-AQ36^4))-AP36*44100)/(L36*0.92*2*29.3+0.00000043092*AQ36^3)</f>
        <v>-2.9293066251172926</v>
      </c>
      <c r="AU36">
        <f>0.61365*EXP(17.502*J36/(240.97+J36))</f>
        <v>4.1656087474689114</v>
      </c>
      <c r="AV36">
        <f>AU36*1000/AA36</f>
        <v>47.349311923509575</v>
      </c>
      <c r="AW36">
        <f>(AV36-U36)</f>
        <v>28.241468524461723</v>
      </c>
      <c r="AX36">
        <f>IF(D36,P36,(O36+P36)/2)</f>
        <v>30.376762390136719</v>
      </c>
      <c r="AY36">
        <f>0.61365*EXP(17.502*AX36/(240.97+AX36))</f>
        <v>4.3535239029166748</v>
      </c>
      <c r="AZ36">
        <f>IF(AW36&lt;&gt;0,(1000-(AV36+U36)/2)/AW36*AP36,0)</f>
        <v>0.36607734767229877</v>
      </c>
      <c r="BA36">
        <f>U36*AA36/1000</f>
        <v>1.6810339237225416</v>
      </c>
      <c r="BB36">
        <f>(AY36-BA36)</f>
        <v>2.6724899791941334</v>
      </c>
      <c r="BC36">
        <f>1/(1.6/F36+1.37/N36)</f>
        <v>0.23164625658081342</v>
      </c>
      <c r="BD36">
        <f>G36*AA36*0.001</f>
        <v>33.415069829000053</v>
      </c>
      <c r="BE36">
        <f>G36/S36</f>
        <v>0.95814423322825271</v>
      </c>
      <c r="BF36">
        <f>(1-AP36*AA36/AU36/F36)*100</f>
        <v>43.581495263942379</v>
      </c>
      <c r="BG36">
        <f>(S36-E36/(N36/1.35))</f>
        <v>396.50871269747375</v>
      </c>
      <c r="BH36">
        <f>E36*BF36/100/BG36</f>
        <v>-3.3740077996144056E-4</v>
      </c>
    </row>
    <row r="37" spans="1:60" x14ac:dyDescent="0.35">
      <c r="A37" s="1" t="s">
        <v>9</v>
      </c>
      <c r="B37" s="1" t="s">
        <v>1454</v>
      </c>
      <c r="K37" s="1">
        <v>2.72</v>
      </c>
    </row>
    <row r="38" spans="1:60" x14ac:dyDescent="0.35">
      <c r="A38" s="1" t="s">
        <v>9</v>
      </c>
      <c r="B38" s="1" t="s">
        <v>1453</v>
      </c>
      <c r="K38" s="1">
        <v>2.72</v>
      </c>
    </row>
    <row r="39" spans="1:60" x14ac:dyDescent="0.35">
      <c r="A39" s="1">
        <v>8</v>
      </c>
      <c r="B39" s="1" t="s">
        <v>1452</v>
      </c>
      <c r="C39" s="1">
        <v>1810.0000020563602</v>
      </c>
      <c r="D39" s="1">
        <v>0</v>
      </c>
      <c r="E39">
        <f>(R39-S39*(1000-T39)/(1000-U39))*AO39</f>
        <v>-0.20732567534335708</v>
      </c>
      <c r="F39">
        <f>IF(AZ39&lt;&gt;0,1/(1/AZ39-1/N39),0)</f>
        <v>0.19815292482056382</v>
      </c>
      <c r="G39">
        <f>((BC39-AP39/2)*S39-E39)/(BC39+AP39/2)</f>
        <v>378.40352841178424</v>
      </c>
      <c r="H39">
        <f>AP39*1000</f>
        <v>6.4787807567227924</v>
      </c>
      <c r="I39">
        <f>(AU39-BA39)</f>
        <v>2.9120547536895476</v>
      </c>
      <c r="J39">
        <f>(P39+AT39*D39)</f>
        <v>30.168539047241211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31.237892150878906</v>
      </c>
      <c r="P39" s="1">
        <v>30.168539047241211</v>
      </c>
      <c r="Q39" s="1">
        <v>31.351167678833008</v>
      </c>
      <c r="R39" s="1">
        <v>399.91619873046875</v>
      </c>
      <c r="S39" s="1">
        <v>397.76998901367188</v>
      </c>
      <c r="T39" s="1">
        <v>10.023754119873047</v>
      </c>
      <c r="U39" s="1">
        <v>15.798712730407715</v>
      </c>
      <c r="V39" s="1">
        <v>19.282814025878906</v>
      </c>
      <c r="W39" s="1">
        <v>30.392169952392578</v>
      </c>
      <c r="X39" s="1">
        <v>300.3289794921875</v>
      </c>
      <c r="Y39" s="1">
        <v>749.173583984375</v>
      </c>
      <c r="Z39" s="1">
        <v>2.2865941748023033E-2</v>
      </c>
      <c r="AA39" s="1">
        <v>87.970062255859375</v>
      </c>
      <c r="AB39" s="1">
        <v>4.182528018951416</v>
      </c>
      <c r="AC39" s="1">
        <v>1.2961677312850952</v>
      </c>
      <c r="AD39" s="1">
        <v>0.1199515238404274</v>
      </c>
      <c r="AE39" s="1">
        <v>4.201991856098175E-2</v>
      </c>
      <c r="AF39" s="1">
        <v>1.7385020852088928E-2</v>
      </c>
      <c r="AG39" s="1">
        <v>3.8578089326620102E-2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1.104150659897748</v>
      </c>
      <c r="AP39">
        <f>(U39-T39)/(1000-U39)*AO39</f>
        <v>6.478780756722792E-3</v>
      </c>
      <c r="AQ39">
        <f>(P39+273.15)</f>
        <v>303.31853904724119</v>
      </c>
      <c r="AR39">
        <f>(O39+273.15)</f>
        <v>304.38789215087888</v>
      </c>
      <c r="AS39">
        <f>(Y39*AK39+Z39*AL39)*AM39</f>
        <v>119.86777075824648</v>
      </c>
      <c r="AT39">
        <f>((AS39+0.00000010773*(AR39^4-AQ39^4))-AP39*44100)/(L39*0.92*2*29.3+0.00000043092*AQ39^3)</f>
        <v>-1.200247421691865</v>
      </c>
      <c r="AU39">
        <f>0.61365*EXP(17.502*J39/(240.97+J39))</f>
        <v>4.3018684961459526</v>
      </c>
      <c r="AV39">
        <f>AU39*1000/AA39</f>
        <v>48.901505646705623</v>
      </c>
      <c r="AW39">
        <f>(AV39-U39)</f>
        <v>33.102792916297908</v>
      </c>
      <c r="AX39">
        <f>IF(D39,P39,(O39+P39)/2)</f>
        <v>30.703215599060059</v>
      </c>
      <c r="AY39">
        <f>0.61365*EXP(17.502*AX39/(240.97+AX39))</f>
        <v>4.4355974060772727</v>
      </c>
      <c r="AZ39">
        <f>IF(AW39&lt;&gt;0,(1000-(AV39+U39)/2)/AW39*AP39,0)</f>
        <v>0.18938557564269756</v>
      </c>
      <c r="BA39">
        <f>U39*AA39/1000</f>
        <v>1.3898137424564048</v>
      </c>
      <c r="BB39">
        <f>(AY39-BA39)</f>
        <v>3.0457836636208677</v>
      </c>
      <c r="BC39">
        <f>1/(1.6/F39+1.37/N39)</f>
        <v>0.11912364351794499</v>
      </c>
      <c r="BD39">
        <f>G39*AA39*0.001</f>
        <v>33.288181952221507</v>
      </c>
      <c r="BE39">
        <f>G39/S39</f>
        <v>0.9513124138653356</v>
      </c>
      <c r="BF39">
        <f>(1-AP39*AA39/AU39/F39)*100</f>
        <v>33.139354442311095</v>
      </c>
      <c r="BG39">
        <f>(S39-E39/(N39/1.35))</f>
        <v>397.83537847736039</v>
      </c>
      <c r="BH39">
        <f>E39*BF39/100/BG39</f>
        <v>-1.7270055434715482E-4</v>
      </c>
    </row>
    <row r="40" spans="1:60" x14ac:dyDescent="0.35">
      <c r="A40" s="1" t="s">
        <v>9</v>
      </c>
      <c r="B40" s="1" t="s">
        <v>1451</v>
      </c>
      <c r="K40" s="1">
        <v>2.72</v>
      </c>
    </row>
    <row r="41" spans="1:60" x14ac:dyDescent="0.35">
      <c r="A41" s="1" t="s">
        <v>9</v>
      </c>
      <c r="B41" s="1" t="s">
        <v>1450</v>
      </c>
      <c r="K41" s="1">
        <v>2.72</v>
      </c>
    </row>
    <row r="42" spans="1:60" x14ac:dyDescent="0.35">
      <c r="A42" s="1">
        <v>9</v>
      </c>
      <c r="B42" s="1" t="s">
        <v>1449</v>
      </c>
      <c r="C42" s="1">
        <v>2012.0000020563602</v>
      </c>
      <c r="D42" s="1">
        <v>0</v>
      </c>
      <c r="E42">
        <f>(R42-S42*(1000-T42)/(1000-U42))*AO42</f>
        <v>0.41084949094742912</v>
      </c>
      <c r="F42">
        <f>IF(AZ42&lt;&gt;0,1/(1/AZ42-1/N42),0)</f>
        <v>9.073375092121562E-2</v>
      </c>
      <c r="G42">
        <f>((BC42-AP42/2)*S42-E42)/(BC42+AP42/2)</f>
        <v>367.81779322770842</v>
      </c>
      <c r="H42">
        <f>AP42*1000</f>
        <v>3.3981566289664493</v>
      </c>
      <c r="I42">
        <f>(AU42-BA42)</f>
        <v>3.2566904534337278</v>
      </c>
      <c r="J42">
        <f>(P42+AT42*D42)</f>
        <v>30.72435188293457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31.351215362548828</v>
      </c>
      <c r="P42" s="1">
        <v>30.72435188293457</v>
      </c>
      <c r="Q42" s="1">
        <v>31.434595108032227</v>
      </c>
      <c r="R42" s="1">
        <v>400.17205810546875</v>
      </c>
      <c r="S42" s="1">
        <v>398.57327270507813</v>
      </c>
      <c r="T42" s="1">
        <v>10.426827430725098</v>
      </c>
      <c r="U42" s="1">
        <v>13.463075637817383</v>
      </c>
      <c r="V42" s="1">
        <v>19.927946090698242</v>
      </c>
      <c r="W42" s="1">
        <v>25.730880737304688</v>
      </c>
      <c r="X42" s="1">
        <v>300.32284545898438</v>
      </c>
      <c r="Y42" s="1">
        <v>999.671875</v>
      </c>
      <c r="Z42" s="1">
        <v>0.10861634463071823</v>
      </c>
      <c r="AA42" s="1">
        <v>87.964073181152344</v>
      </c>
      <c r="AB42" s="1">
        <v>4.2929086685180664</v>
      </c>
      <c r="AC42" s="1">
        <v>1.251503586769104</v>
      </c>
      <c r="AD42" s="1">
        <v>6.6354207694530487E-2</v>
      </c>
      <c r="AE42" s="1">
        <v>3.4760572016239166E-2</v>
      </c>
      <c r="AF42" s="1">
        <v>3.1339209526777267E-2</v>
      </c>
      <c r="AG42" s="1">
        <v>2.6815766468644142E-2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1.1041281083050893</v>
      </c>
      <c r="AP42">
        <f>(U42-T42)/(1000-U42)*AO42</f>
        <v>3.3981566289664495E-3</v>
      </c>
      <c r="AQ42">
        <f>(P42+273.15)</f>
        <v>303.87435188293455</v>
      </c>
      <c r="AR42">
        <f>(O42+273.15)</f>
        <v>304.50121536254881</v>
      </c>
      <c r="AS42">
        <f>(Y42*AK42+Z42*AL42)*AM42</f>
        <v>159.94749642489478</v>
      </c>
      <c r="AT42">
        <f>((AS42+0.00000010773*(AR42^4-AQ42^4))-AP42*44100)/(L42*0.92*2*29.3+0.00000043092*AQ42^3)</f>
        <v>0.13879046822448832</v>
      </c>
      <c r="AU42">
        <f>0.61365*EXP(17.502*J42/(240.97+J42))</f>
        <v>4.440957424082085</v>
      </c>
      <c r="AV42">
        <f>AU42*1000/AA42</f>
        <v>50.486036667906689</v>
      </c>
      <c r="AW42">
        <f>(AV42-U42)</f>
        <v>37.022961030089306</v>
      </c>
      <c r="AX42">
        <f>IF(D42,P42,(O42+P42)/2)</f>
        <v>31.037783622741699</v>
      </c>
      <c r="AY42">
        <f>0.61365*EXP(17.502*AX42/(240.97+AX42))</f>
        <v>4.5211064314906464</v>
      </c>
      <c r="AZ42">
        <f>IF(AW42&lt;&gt;0,(1000-(AV42+U42)/2)/AW42*AP42,0)</f>
        <v>8.8850323893431879E-2</v>
      </c>
      <c r="BA42">
        <f>U42*AA42/1000</f>
        <v>1.1842669706483575</v>
      </c>
      <c r="BB42">
        <f>(AY42-BA42)</f>
        <v>3.3368394608422891</v>
      </c>
      <c r="BC42">
        <f>1/(1.6/F42+1.37/N42)</f>
        <v>5.5697649999180171E-2</v>
      </c>
      <c r="BD42">
        <f>G42*AA42*0.001</f>
        <v>32.354751280812103</v>
      </c>
      <c r="BE42">
        <f>G42/S42</f>
        <v>0.92283607159949477</v>
      </c>
      <c r="BF42">
        <f>(1-AP42*AA42/AU42/F42)*100</f>
        <v>25.817195258421709</v>
      </c>
      <c r="BG42">
        <f>(S42-E42/(N42/1.35))</f>
        <v>398.44369286492929</v>
      </c>
      <c r="BH42">
        <f>E42*BF42/100/BG42</f>
        <v>2.6621030071640915E-4</v>
      </c>
    </row>
    <row r="43" spans="1:60" x14ac:dyDescent="0.35">
      <c r="A43" s="1" t="s">
        <v>9</v>
      </c>
      <c r="B43" s="1" t="s">
        <v>1448</v>
      </c>
      <c r="K43" s="1">
        <v>2.72</v>
      </c>
    </row>
    <row r="44" spans="1:60" x14ac:dyDescent="0.35">
      <c r="A44" s="1" t="s">
        <v>9</v>
      </c>
      <c r="B44" s="1" t="s">
        <v>1447</v>
      </c>
      <c r="K44" s="1">
        <v>2.72</v>
      </c>
    </row>
    <row r="45" spans="1:60" x14ac:dyDescent="0.35">
      <c r="A45" s="1">
        <v>10</v>
      </c>
      <c r="B45" s="1" t="s">
        <v>1446</v>
      </c>
      <c r="C45" s="1">
        <v>2213.5000020675361</v>
      </c>
      <c r="D45" s="1">
        <v>0</v>
      </c>
      <c r="E45">
        <f>(R45-S45*(1000-T45)/(1000-U45))*AO45</f>
        <v>0.16545530079138204</v>
      </c>
      <c r="F45">
        <f>IF(AZ45&lt;&gt;0,1/(1/AZ45-1/N45),0)</f>
        <v>3.7237190446679537E-2</v>
      </c>
      <c r="G45">
        <f>((BC45-AP45/2)*S45-E45)/(BC45+AP45/2)</f>
        <v>367.07952507987346</v>
      </c>
      <c r="H45">
        <f>AP45*1000</f>
        <v>1.5115390654825114</v>
      </c>
      <c r="I45">
        <f>(AU45-BA45)</f>
        <v>3.4866356852345897</v>
      </c>
      <c r="J45">
        <f>(P45+AT45*D45)</f>
        <v>31.179306030273438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31.473487854003906</v>
      </c>
      <c r="P45" s="1">
        <v>31.179306030273438</v>
      </c>
      <c r="Q45" s="1">
        <v>31.529184341430664</v>
      </c>
      <c r="R45" s="1">
        <v>400.01138305664063</v>
      </c>
      <c r="S45" s="1">
        <v>399.3148193359375</v>
      </c>
      <c r="T45" s="1">
        <v>10.823284149169922</v>
      </c>
      <c r="U45" s="1">
        <v>12.175710678100586</v>
      </c>
      <c r="V45" s="1">
        <v>20.543262481689453</v>
      </c>
      <c r="W45" s="1">
        <v>23.110252380371094</v>
      </c>
      <c r="X45" s="1">
        <v>300.29928588867188</v>
      </c>
      <c r="Y45" s="1">
        <v>1248.847900390625</v>
      </c>
      <c r="Z45" s="1">
        <v>9.6037842333316803E-2</v>
      </c>
      <c r="AA45" s="1">
        <v>87.967842102050781</v>
      </c>
      <c r="AB45" s="1">
        <v>4.251802921295166</v>
      </c>
      <c r="AC45" s="1">
        <v>1.2161353826522827</v>
      </c>
      <c r="AD45" s="1">
        <v>9.5067501068115234E-2</v>
      </c>
      <c r="AE45" s="1">
        <v>1.5472921542823315E-2</v>
      </c>
      <c r="AF45" s="1">
        <v>3.6830984055995941E-2</v>
      </c>
      <c r="AG45" s="1">
        <v>9.9424449726939201E-3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1.1040414922377639</v>
      </c>
      <c r="AP45">
        <f>(U45-T45)/(1000-U45)*AO45</f>
        <v>1.5115390654825115E-3</v>
      </c>
      <c r="AQ45">
        <f>(P45+273.15)</f>
        <v>304.32930603027341</v>
      </c>
      <c r="AR45">
        <f>(O45+273.15)</f>
        <v>304.62348785400388</v>
      </c>
      <c r="AS45">
        <f>(Y45*AK45+Z45*AL45)*AM45</f>
        <v>199.81565959627187</v>
      </c>
      <c r="AT45">
        <f>((AS45+0.00000010773*(AR45^4-AQ45^4))-AP45*44100)/(L45*0.92*2*29.3+0.00000043092*AQ45^3)</f>
        <v>1.0722055174196288</v>
      </c>
      <c r="AU45">
        <f>0.61365*EXP(17.502*J45/(240.97+J45))</f>
        <v>4.557706679645996</v>
      </c>
      <c r="AV45">
        <f>AU45*1000/AA45</f>
        <v>51.811054707453629</v>
      </c>
      <c r="AW45">
        <f>(AV45-U45)</f>
        <v>39.635344029353043</v>
      </c>
      <c r="AX45">
        <f>IF(D45,P45,(O45+P45)/2)</f>
        <v>31.326396942138672</v>
      </c>
      <c r="AY45">
        <f>0.61365*EXP(17.502*AX45/(240.97+AX45))</f>
        <v>4.596020264838292</v>
      </c>
      <c r="AZ45">
        <f>IF(AW45&lt;&gt;0,(1000-(AV45+U45)/2)/AW45*AP45,0)</f>
        <v>3.6916036773185286E-2</v>
      </c>
      <c r="BA45">
        <f>U45*AA45/1000</f>
        <v>1.0710709944114061</v>
      </c>
      <c r="BB45">
        <f>(AY45-BA45)</f>
        <v>3.5249492704268857</v>
      </c>
      <c r="BC45">
        <f>1/(1.6/F45+1.37/N45)</f>
        <v>2.3101163291722567E-2</v>
      </c>
      <c r="BD45">
        <f>G45*AA45*0.001</f>
        <v>32.291193701122097</v>
      </c>
      <c r="BE45">
        <f>G45/S45</f>
        <v>0.91927348373979334</v>
      </c>
      <c r="BF45">
        <f>(1-AP45*AA45/AU45/F45)*100</f>
        <v>21.653421181365228</v>
      </c>
      <c r="BG45">
        <f>(S45-E45/(N45/1.35))</f>
        <v>399.262635575459</v>
      </c>
      <c r="BH45">
        <f>E45*BF45/100/BG45</f>
        <v>8.9732246283490659E-5</v>
      </c>
    </row>
    <row r="46" spans="1:60" x14ac:dyDescent="0.35">
      <c r="A46" s="1" t="s">
        <v>9</v>
      </c>
      <c r="B46" s="1" t="s">
        <v>1445</v>
      </c>
      <c r="K46" s="1">
        <v>2.72</v>
      </c>
    </row>
    <row r="47" spans="1:60" x14ac:dyDescent="0.35">
      <c r="A47" s="1" t="s">
        <v>9</v>
      </c>
      <c r="B47" s="1" t="s">
        <v>1444</v>
      </c>
      <c r="K47" s="1">
        <v>2.72</v>
      </c>
    </row>
    <row r="48" spans="1:60" x14ac:dyDescent="0.35">
      <c r="A48" s="1">
        <v>11</v>
      </c>
      <c r="B48" s="1" t="s">
        <v>1443</v>
      </c>
      <c r="C48" s="1">
        <v>2415.5000020675361</v>
      </c>
      <c r="D48" s="1">
        <v>0</v>
      </c>
      <c r="E48">
        <f>(R48-S48*(1000-T48)/(1000-U48))*AO48</f>
        <v>-4.5125055305756633E-2</v>
      </c>
      <c r="F48">
        <f>IF(AZ48&lt;&gt;0,1/(1/AZ48-1/N48),0)</f>
        <v>1.8211375479208657E-2</v>
      </c>
      <c r="G48">
        <f>((BC48-AP48/2)*S48-E48)/(BC48+AP48/2)</f>
        <v>377.27384616194223</v>
      </c>
      <c r="H48">
        <f>AP48*1000</f>
        <v>0.77254218040019262</v>
      </c>
      <c r="I48">
        <f>(AU48-BA48)</f>
        <v>3.6254427145974955</v>
      </c>
      <c r="J48">
        <f>(P48+AT48*D48)</f>
        <v>31.618247985839844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31.615684509277344</v>
      </c>
      <c r="P48" s="1">
        <v>31.618247985839844</v>
      </c>
      <c r="Q48" s="1">
        <v>31.643268585205078</v>
      </c>
      <c r="R48" s="1">
        <v>399.99972534179688</v>
      </c>
      <c r="S48" s="1">
        <v>399.76089477539063</v>
      </c>
      <c r="T48" s="1">
        <v>11.21644115447998</v>
      </c>
      <c r="U48" s="1">
        <v>11.907774925231934</v>
      </c>
      <c r="V48" s="1">
        <v>21.116809844970703</v>
      </c>
      <c r="W48" s="1">
        <v>22.418361663818359</v>
      </c>
      <c r="X48" s="1">
        <v>300.33145141601563</v>
      </c>
      <c r="Y48" s="1">
        <v>1600.10205078125</v>
      </c>
      <c r="Z48" s="1">
        <v>5.7165264151990414E-3</v>
      </c>
      <c r="AA48" s="1">
        <v>87.961753845214844</v>
      </c>
      <c r="AB48" s="1">
        <v>4.4712638854980469</v>
      </c>
      <c r="AC48" s="1">
        <v>1.2163537740707397</v>
      </c>
      <c r="AD48" s="1">
        <v>0.11772813647985458</v>
      </c>
      <c r="AE48" s="1">
        <v>5.6924372911453247E-3</v>
      </c>
      <c r="AF48" s="1">
        <v>2.3815607652068138E-2</v>
      </c>
      <c r="AG48" s="1">
        <v>2.7646834496408701E-3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1.1041597478529983</v>
      </c>
      <c r="AP48">
        <f>(U48-T48)/(1000-U48)*AO48</f>
        <v>7.7254218040019259E-4</v>
      </c>
      <c r="AQ48">
        <f>(P48+273.15)</f>
        <v>304.76824798583982</v>
      </c>
      <c r="AR48">
        <f>(O48+273.15)</f>
        <v>304.76568450927732</v>
      </c>
      <c r="AS48">
        <f>(Y48*AK48+Z48*AL48)*AM48</f>
        <v>256.01632240258914</v>
      </c>
      <c r="AT48">
        <f>((AS48+0.00000010773*(AR48^4-AQ48^4))-AP48*44100)/(L48*0.92*2*29.3+0.00000043092*AQ48^3)</f>
        <v>1.7394320082937376</v>
      </c>
      <c r="AU48">
        <f>0.61365*EXP(17.502*J48/(240.97+J48))</f>
        <v>4.6728714814149681</v>
      </c>
      <c r="AV48">
        <f>AU48*1000/AA48</f>
        <v>53.12390075393175</v>
      </c>
      <c r="AW48">
        <f>(AV48-U48)</f>
        <v>41.216125828699816</v>
      </c>
      <c r="AX48">
        <f>IF(D48,P48,(O48+P48)/2)</f>
        <v>31.616966247558594</v>
      </c>
      <c r="AY48">
        <f>0.61365*EXP(17.502*AX48/(240.97+AX48))</f>
        <v>4.6725315386227466</v>
      </c>
      <c r="AZ48">
        <f>IF(AW48&lt;&gt;0,(1000-(AV48+U48)/2)/AW48*AP48,0)</f>
        <v>1.8134220747589386E-2</v>
      </c>
      <c r="BA48">
        <f>U48*AA48/1000</f>
        <v>1.0474287668174729</v>
      </c>
      <c r="BB48">
        <f>(AY48-BA48)</f>
        <v>3.625102771805274</v>
      </c>
      <c r="BC48">
        <f>1/(1.6/F48+1.37/N48)</f>
        <v>1.1340794676227138E-2</v>
      </c>
      <c r="BD48">
        <f>G48*AA48*0.001</f>
        <v>33.185669188334217</v>
      </c>
      <c r="BE48">
        <f>G48/S48</f>
        <v>0.94374875354908605</v>
      </c>
      <c r="BF48">
        <f>(1-AP48*AA48/AU48/F48)*100</f>
        <v>20.147320144075419</v>
      </c>
      <c r="BG48">
        <f>(S48-E48/(N48/1.35))</f>
        <v>399.77512698835926</v>
      </c>
      <c r="BH48">
        <f>E48*BF48/100/BG48</f>
        <v>-2.2741508272741059E-5</v>
      </c>
    </row>
    <row r="49" spans="1:60" x14ac:dyDescent="0.35">
      <c r="A49" s="1" t="s">
        <v>9</v>
      </c>
      <c r="B49" s="1" t="s">
        <v>1442</v>
      </c>
      <c r="K49" s="1">
        <v>2.72</v>
      </c>
    </row>
    <row r="50" spans="1:60" x14ac:dyDescent="0.35">
      <c r="A50" s="1" t="s">
        <v>9</v>
      </c>
      <c r="B50" s="1" t="s">
        <v>1441</v>
      </c>
      <c r="K50" s="1">
        <v>2.72</v>
      </c>
    </row>
    <row r="51" spans="1:60" x14ac:dyDescent="0.35">
      <c r="A51" s="1">
        <v>12</v>
      </c>
      <c r="B51" s="1" t="s">
        <v>1440</v>
      </c>
      <c r="C51" s="1">
        <v>2616.5000020898879</v>
      </c>
      <c r="D51" s="1">
        <v>0</v>
      </c>
      <c r="E51">
        <f>(R51-S51*(1000-T51)/(1000-U51))*AO51</f>
        <v>-0.12543205737553539</v>
      </c>
      <c r="F51">
        <f>IF(AZ51&lt;&gt;0,1/(1/AZ51-1/N51),0)</f>
        <v>1.2096954672106799E-2</v>
      </c>
      <c r="G51">
        <f>((BC51-AP51/2)*S51-E51)/(BC51+AP51/2)</f>
        <v>388.86814209567012</v>
      </c>
      <c r="H51">
        <f>AP51*1000</f>
        <v>0.52964262429651721</v>
      </c>
      <c r="I51">
        <f>(AU51-BA51)</f>
        <v>3.7327089433836598</v>
      </c>
      <c r="J51">
        <f>(P51+AT51*D51)</f>
        <v>32.076431274414063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31.793310165405273</v>
      </c>
      <c r="P51" s="1">
        <v>32.076431274414063</v>
      </c>
      <c r="Q51" s="1">
        <v>31.783201217651367</v>
      </c>
      <c r="R51" s="1">
        <v>400.0118408203125</v>
      </c>
      <c r="S51" s="1">
        <v>399.93359375</v>
      </c>
      <c r="T51" s="1">
        <v>11.614165306091309</v>
      </c>
      <c r="U51" s="1">
        <v>12.08808708190918</v>
      </c>
      <c r="V51" s="1">
        <v>21.641935348510742</v>
      </c>
      <c r="W51" s="1">
        <v>22.525045394897461</v>
      </c>
      <c r="X51" s="1">
        <v>300.30557250976563</v>
      </c>
      <c r="Y51" s="1">
        <v>1999.826171875</v>
      </c>
      <c r="Z51" s="1">
        <v>0.29154250025749207</v>
      </c>
      <c r="AA51" s="1">
        <v>87.943649291992188</v>
      </c>
      <c r="AB51" s="1">
        <v>4.5104789733886719</v>
      </c>
      <c r="AC51" s="1">
        <v>1.2318794727325439</v>
      </c>
      <c r="AD51" s="1">
        <v>0.10701960325241089</v>
      </c>
      <c r="AE51" s="1">
        <v>2.8247213922441006E-3</v>
      </c>
      <c r="AF51" s="1">
        <v>3.5753052681684494E-2</v>
      </c>
      <c r="AG51" s="1">
        <v>1.4821096556261182E-3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1.1040646048153147</v>
      </c>
      <c r="AP51">
        <f>(U51-T51)/(1000-U51)*AO51</f>
        <v>5.2964262429651724E-4</v>
      </c>
      <c r="AQ51">
        <f>(P51+273.15)</f>
        <v>305.22643127441404</v>
      </c>
      <c r="AR51">
        <f>(O51+273.15)</f>
        <v>304.94331016540525</v>
      </c>
      <c r="AS51">
        <f>(Y51*AK51+Z51*AL51)*AM51</f>
        <v>319.97218034806428</v>
      </c>
      <c r="AT51">
        <f>((AS51+0.00000010773*(AR51^4-AQ51^4))-AP51*44100)/(L51*0.92*2*29.3+0.00000043092*AQ51^3)</f>
        <v>2.2967942616732091</v>
      </c>
      <c r="AU51">
        <f>0.61365*EXP(17.502*J51/(240.97+J51))</f>
        <v>4.7957794343261417</v>
      </c>
      <c r="AV51">
        <f>AU51*1000/AA51</f>
        <v>54.532413345767623</v>
      </c>
      <c r="AW51">
        <f>(AV51-U51)</f>
        <v>42.444326263858443</v>
      </c>
      <c r="AX51">
        <f>IF(D51,P51,(O51+P51)/2)</f>
        <v>31.934870719909668</v>
      </c>
      <c r="AY51">
        <f>0.61365*EXP(17.502*AX51/(240.97+AX51))</f>
        <v>4.7575087980356301</v>
      </c>
      <c r="AZ51">
        <f>IF(AW51&lt;&gt;0,(1000-(AV51+U51)/2)/AW51*AP51,0)</f>
        <v>1.2062863073250309E-2</v>
      </c>
      <c r="BA51">
        <f>U51*AA51/1000</f>
        <v>1.0630704909424822</v>
      </c>
      <c r="BB51">
        <f>(AY51-BA51)</f>
        <v>3.6944383070931481</v>
      </c>
      <c r="BC51">
        <f>1/(1.6/F51+1.37/N51)</f>
        <v>7.5423449438037195E-3</v>
      </c>
      <c r="BD51">
        <f>G51*AA51*0.001</f>
        <v>34.198483509290199</v>
      </c>
      <c r="BE51">
        <f>G51/S51</f>
        <v>0.97233177750692545</v>
      </c>
      <c r="BF51">
        <f>(1-AP51*AA51/AU51/F51)*100</f>
        <v>19.711719390830197</v>
      </c>
      <c r="BG51">
        <f>(S51-E51/(N51/1.35))</f>
        <v>399.97315438303565</v>
      </c>
      <c r="BH51">
        <f>E51*BF51/100/BG51</f>
        <v>-6.1816186674200815E-5</v>
      </c>
    </row>
    <row r="52" spans="1:60" x14ac:dyDescent="0.35">
      <c r="A52" s="1" t="s">
        <v>9</v>
      </c>
      <c r="B52" s="1" t="s">
        <v>1439</v>
      </c>
    </row>
    <row r="53" spans="1:60" x14ac:dyDescent="0.35">
      <c r="A53" s="1" t="s">
        <v>9</v>
      </c>
      <c r="B53" s="1" t="s">
        <v>1438</v>
      </c>
    </row>
    <row r="54" spans="1:60" x14ac:dyDescent="0.35">
      <c r="A54" s="1" t="s">
        <v>9</v>
      </c>
      <c r="B54" s="1" t="s">
        <v>1437</v>
      </c>
    </row>
    <row r="55" spans="1:60" x14ac:dyDescent="0.35">
      <c r="A55" s="1" t="s">
        <v>9</v>
      </c>
      <c r="B55" s="1" t="s">
        <v>1436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45849-BFC0-4AF9-8DE2-255D21BCF2C6}">
  <dimension ref="A1:BH55"/>
  <sheetViews>
    <sheetView topLeftCell="A7" zoomScale="5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1526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1525</v>
      </c>
    </row>
    <row r="12" spans="1:60" x14ac:dyDescent="0.35">
      <c r="A12" s="1" t="s">
        <v>9</v>
      </c>
      <c r="B12" s="1" t="s">
        <v>1524</v>
      </c>
    </row>
    <row r="13" spans="1:60" x14ac:dyDescent="0.35">
      <c r="A13" s="1" t="s">
        <v>9</v>
      </c>
      <c r="B13" s="1" t="s">
        <v>1523</v>
      </c>
    </row>
    <row r="14" spans="1:60" x14ac:dyDescent="0.35">
      <c r="A14" s="1" t="s">
        <v>9</v>
      </c>
      <c r="B14" s="1" t="s">
        <v>1522</v>
      </c>
    </row>
    <row r="15" spans="1:60" x14ac:dyDescent="0.35">
      <c r="A15" s="1" t="s">
        <v>9</v>
      </c>
      <c r="B15" s="1" t="s">
        <v>1521</v>
      </c>
    </row>
    <row r="16" spans="1:60" x14ac:dyDescent="0.35">
      <c r="A16" s="1" t="s">
        <v>9</v>
      </c>
      <c r="B16" s="1" t="s">
        <v>1520</v>
      </c>
    </row>
    <row r="17" spans="1:60" x14ac:dyDescent="0.35">
      <c r="A17" s="1" t="s">
        <v>9</v>
      </c>
      <c r="B17" s="1" t="s">
        <v>1519</v>
      </c>
    </row>
    <row r="18" spans="1:60" x14ac:dyDescent="0.35">
      <c r="A18" s="1">
        <v>1</v>
      </c>
      <c r="B18" s="1" t="s">
        <v>1518</v>
      </c>
      <c r="C18" s="1">
        <v>457.0000008046627</v>
      </c>
      <c r="D18" s="1">
        <v>0</v>
      </c>
      <c r="E18">
        <f>(R18-S18*(1000-T18)/(1000-U18))*AO18</f>
        <v>-3.0058268354182562</v>
      </c>
      <c r="F18">
        <f>IF(AZ18&lt;&gt;0,1/(1/AZ18-1/N18),0)</f>
        <v>3.6093002827489715</v>
      </c>
      <c r="G18">
        <f>((BC18-AP18/2)*S18-E18)/(BC18+AP18/2)</f>
        <v>388.6342306734611</v>
      </c>
      <c r="H18">
        <f>AP18*1000</f>
        <v>25.505036291777788</v>
      </c>
      <c r="I18">
        <f>(AU18-BA18)</f>
        <v>1.0980275086629954</v>
      </c>
      <c r="J18">
        <f>(P18+AT18*D18)</f>
        <v>29.642065048217773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31.879169464111328</v>
      </c>
      <c r="P18" s="1">
        <v>29.642065048217773</v>
      </c>
      <c r="Q18" s="1">
        <v>31.975742340087891</v>
      </c>
      <c r="R18" s="1">
        <v>400.33645629882813</v>
      </c>
      <c r="S18" s="1">
        <v>393.95809936523438</v>
      </c>
      <c r="T18" s="1">
        <v>12.686698913574219</v>
      </c>
      <c r="U18" s="1">
        <v>34.979759216308594</v>
      </c>
      <c r="V18" s="1">
        <v>23.520883560180664</v>
      </c>
      <c r="W18" s="1">
        <v>64.851768493652344</v>
      </c>
      <c r="X18" s="1">
        <v>300.3043212890625</v>
      </c>
      <c r="Y18" s="1">
        <v>0.19233861565589905</v>
      </c>
      <c r="Z18" s="1">
        <v>0.30183246731758118</v>
      </c>
      <c r="AA18" s="1">
        <v>87.925430297851563</v>
      </c>
      <c r="AB18" s="1">
        <v>4.5501394271850586</v>
      </c>
      <c r="AC18" s="1">
        <v>1.5823585987091064</v>
      </c>
      <c r="AD18" s="1">
        <v>0.14329621195793152</v>
      </c>
      <c r="AE18" s="1">
        <v>8.2435067743062973E-3</v>
      </c>
      <c r="AF18" s="1">
        <v>4.8881184309720993E-2</v>
      </c>
      <c r="AG18" s="1">
        <v>1.6642574220895767E-2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1.1040600047392002</v>
      </c>
      <c r="AP18">
        <f>(U18-T18)/(1000-U18)*AO18</f>
        <v>2.5505036291777788E-2</v>
      </c>
      <c r="AQ18">
        <f>(P18+273.15)</f>
        <v>302.79206504821775</v>
      </c>
      <c r="AR18">
        <f>(O18+273.15)</f>
        <v>305.02916946411131</v>
      </c>
      <c r="AS18">
        <f>(Y18*AK18+Z18*AL18)*AM18</f>
        <v>3.0774177817087356E-2</v>
      </c>
      <c r="AT18">
        <f>((AS18+0.00000010773*(AR18^4-AQ18^4))-AP18*44100)/(L18*0.92*2*29.3+0.00000043092*AQ18^3)</f>
        <v>-8.6198270345867396</v>
      </c>
      <c r="AU18">
        <f>0.61365*EXP(17.502*J18/(240.97+J18))</f>
        <v>4.1736378894721673</v>
      </c>
      <c r="AV18">
        <f>AU18*1000/AA18</f>
        <v>47.467926802675535</v>
      </c>
      <c r="AW18">
        <f>(AV18-U18)</f>
        <v>12.488167586366941</v>
      </c>
      <c r="AX18">
        <f>IF(D18,P18,(O18+P18)/2)</f>
        <v>30.760617256164551</v>
      </c>
      <c r="AY18">
        <f>0.61365*EXP(17.502*AX18/(240.97+AX18))</f>
        <v>4.4501672234825937</v>
      </c>
      <c r="AZ18">
        <f>IF(AW18&lt;&gt;0,(1000-(AV18+U18)/2)/AW18*AP18,0)</f>
        <v>1.9581432192205381</v>
      </c>
      <c r="BA18">
        <f>U18*AA18/1000</f>
        <v>3.0756103808091719</v>
      </c>
      <c r="BB18">
        <f>(AY18-BA18)</f>
        <v>1.3745568426734218</v>
      </c>
      <c r="BC18">
        <f>1/(1.6/F18+1.37/N18)</f>
        <v>1.3099864887747268</v>
      </c>
      <c r="BD18">
        <f>G18*AA18*0.001</f>
        <v>34.170831960438569</v>
      </c>
      <c r="BE18">
        <f>G18/S18</f>
        <v>0.98648620576566048</v>
      </c>
      <c r="BF18">
        <f>(1-AP18*AA18/AU18/F18)*100</f>
        <v>85.11315500912761</v>
      </c>
      <c r="BG18">
        <f>(S18-E18/(N18/1.35))</f>
        <v>394.90612186357163</v>
      </c>
      <c r="BH18">
        <f>E18*BF18/100/BG18</f>
        <v>-6.4783853986931381E-3</v>
      </c>
    </row>
    <row r="19" spans="1:60" x14ac:dyDescent="0.35">
      <c r="A19" s="1" t="s">
        <v>9</v>
      </c>
      <c r="B19" s="1" t="s">
        <v>1517</v>
      </c>
      <c r="K19" s="1">
        <v>2.72</v>
      </c>
    </row>
    <row r="20" spans="1:60" x14ac:dyDescent="0.35">
      <c r="A20" s="1" t="s">
        <v>9</v>
      </c>
      <c r="B20" s="1" t="s">
        <v>1516</v>
      </c>
      <c r="K20" s="1">
        <v>2.72</v>
      </c>
    </row>
    <row r="21" spans="1:60" x14ac:dyDescent="0.35">
      <c r="A21" s="1">
        <v>2</v>
      </c>
      <c r="B21" s="1" t="s">
        <v>1515</v>
      </c>
      <c r="C21" s="1">
        <v>660.0000008046627</v>
      </c>
      <c r="D21" s="1">
        <v>0</v>
      </c>
      <c r="E21">
        <f>(R21-S21*(1000-T21)/(1000-U21))*AO21</f>
        <v>-2.3741914753533386</v>
      </c>
      <c r="F21">
        <f>IF(AZ21&lt;&gt;0,1/(1/AZ21-1/N21),0)</f>
        <v>3.4916812180116152</v>
      </c>
      <c r="G21">
        <f>((BC21-AP21/2)*S21-E21)/(BC21+AP21/2)</f>
        <v>387.68839992330925</v>
      </c>
      <c r="H21">
        <f>AP21*1000</f>
        <v>24.725499994657635</v>
      </c>
      <c r="I21">
        <f>(AU21-BA21)</f>
        <v>1.084349974748223</v>
      </c>
      <c r="J21">
        <f>(P21+AT21*D21)</f>
        <v>29.482439041137695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31.815818786621094</v>
      </c>
      <c r="P21" s="1">
        <v>29.482439041137695</v>
      </c>
      <c r="Q21" s="1">
        <v>31.976930618286133</v>
      </c>
      <c r="R21" s="1">
        <v>400.01486206054688</v>
      </c>
      <c r="S21" s="1">
        <v>393.355712890625</v>
      </c>
      <c r="T21" s="1">
        <v>13.080832481384277</v>
      </c>
      <c r="U21" s="1">
        <v>34.699897766113281</v>
      </c>
      <c r="V21" s="1">
        <v>24.33936882019043</v>
      </c>
      <c r="W21" s="1">
        <v>64.565742492675781</v>
      </c>
      <c r="X21" s="1">
        <v>300.28900146484375</v>
      </c>
      <c r="Y21" s="1">
        <v>25.673437118530273</v>
      </c>
      <c r="Z21" s="1">
        <v>0.10289713740348816</v>
      </c>
      <c r="AA21" s="1">
        <v>87.92742919921875</v>
      </c>
      <c r="AB21" s="1">
        <v>4.6576147079467773</v>
      </c>
      <c r="AC21" s="1">
        <v>1.6000480651855469</v>
      </c>
      <c r="AD21" s="1">
        <v>9.1097056865692139E-2</v>
      </c>
      <c r="AE21" s="1">
        <v>1.7911160364747047E-2</v>
      </c>
      <c r="AF21" s="1">
        <v>6.2251832336187363E-2</v>
      </c>
      <c r="AG21" s="1">
        <v>3.7531473208218813E-3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1.104003681856043</v>
      </c>
      <c r="AP21">
        <f>(U21-T21)/(1000-U21)*AO21</f>
        <v>2.4725499994657636E-2</v>
      </c>
      <c r="AQ21">
        <f>(P21+273.15)</f>
        <v>302.63243904113767</v>
      </c>
      <c r="AR21">
        <f>(O21+273.15)</f>
        <v>304.96581878662107</v>
      </c>
      <c r="AS21">
        <f>(Y21*AK21+Z21*AL21)*AM21</f>
        <v>4.1077498471494778</v>
      </c>
      <c r="AT21">
        <f>((AS21+0.00000010773*(AR21^4-AQ21^4))-AP21*44100)/(L21*0.92*2*29.3+0.00000043092*AQ21^3)</f>
        <v>-8.3101856243644008</v>
      </c>
      <c r="AU21">
        <f>0.61365*EXP(17.502*J21/(240.97+J21))</f>
        <v>4.1354227787982776</v>
      </c>
      <c r="AV21">
        <f>AU21*1000/AA21</f>
        <v>47.032226649417623</v>
      </c>
      <c r="AW21">
        <f>(AV21-U21)</f>
        <v>12.332328883304342</v>
      </c>
      <c r="AX21">
        <f>IF(D21,P21,(O21+P21)/2)</f>
        <v>30.649128913879395</v>
      </c>
      <c r="AY21">
        <f>0.61365*EXP(17.502*AX21/(240.97+AX21))</f>
        <v>4.4219070455485401</v>
      </c>
      <c r="AZ21">
        <f>IF(AW21&lt;&gt;0,(1000-(AV21+U21)/2)/AW21*AP21,0)</f>
        <v>1.9229998160253086</v>
      </c>
      <c r="BA21">
        <f>U21*AA21/1000</f>
        <v>3.0510728040500545</v>
      </c>
      <c r="BB21">
        <f>(AY21-BA21)</f>
        <v>1.3708342414984855</v>
      </c>
      <c r="BC21">
        <f>1/(1.6/F21+1.37/N21)</f>
        <v>1.2848525695060933</v>
      </c>
      <c r="BD21">
        <f>G21*AA21*0.001</f>
        <v>34.088444335615179</v>
      </c>
      <c r="BE21">
        <f>G21/S21</f>
        <v>0.98559239695371714</v>
      </c>
      <c r="BF21">
        <f>(1-AP21*AA21/AU21/F21)*100</f>
        <v>84.943814539593845</v>
      </c>
      <c r="BG21">
        <f>(S21-E21/(N21/1.35))</f>
        <v>394.10452080845783</v>
      </c>
      <c r="BH21">
        <f>E21*BF21/100/BG21</f>
        <v>-5.1172435157605181E-3</v>
      </c>
    </row>
    <row r="22" spans="1:60" x14ac:dyDescent="0.35">
      <c r="A22" s="1" t="s">
        <v>9</v>
      </c>
      <c r="B22" s="1" t="s">
        <v>1514</v>
      </c>
      <c r="K22" s="1">
        <v>2.72</v>
      </c>
    </row>
    <row r="23" spans="1:60" x14ac:dyDescent="0.35">
      <c r="A23" s="1" t="s">
        <v>9</v>
      </c>
      <c r="B23" s="1" t="s">
        <v>1513</v>
      </c>
      <c r="K23" s="1">
        <v>2.72</v>
      </c>
    </row>
    <row r="24" spans="1:60" x14ac:dyDescent="0.35">
      <c r="A24" s="1">
        <v>3</v>
      </c>
      <c r="B24" s="1" t="s">
        <v>1512</v>
      </c>
      <c r="C24" s="1">
        <v>863.0000008046627</v>
      </c>
      <c r="D24" s="1">
        <v>0</v>
      </c>
      <c r="E24">
        <f>(R24-S24*(1000-T24)/(1000-U24))*AO24</f>
        <v>-1.7064627693193395</v>
      </c>
      <c r="F24">
        <f>IF(AZ24&lt;&gt;0,1/(1/AZ24-1/N24),0)</f>
        <v>3.3787495932203777</v>
      </c>
      <c r="G24">
        <f>((BC24-AP24/2)*S24-E24)/(BC24+AP24/2)</f>
        <v>386.68966051446921</v>
      </c>
      <c r="H24">
        <f>AP24*1000</f>
        <v>23.95805056589758</v>
      </c>
      <c r="I24">
        <f>(AU24-BA24)</f>
        <v>1.0703286445240678</v>
      </c>
      <c r="J24">
        <f>(P24+AT24*D24)</f>
        <v>29.324344635009766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31.700799942016602</v>
      </c>
      <c r="P24" s="1">
        <v>29.324344635009766</v>
      </c>
      <c r="Q24" s="1">
        <v>31.893665313720703</v>
      </c>
      <c r="R24" s="1">
        <v>399.72250366210938</v>
      </c>
      <c r="S24" s="1">
        <v>392.74526977539063</v>
      </c>
      <c r="T24" s="1">
        <v>13.481576919555664</v>
      </c>
      <c r="U24" s="1">
        <v>34.435203552246094</v>
      </c>
      <c r="V24" s="1">
        <v>25.24705696105957</v>
      </c>
      <c r="W24" s="1">
        <v>64.487083435058594</v>
      </c>
      <c r="X24" s="1">
        <v>300.29119873046875</v>
      </c>
      <c r="Y24" s="1">
        <v>51.029788970947266</v>
      </c>
      <c r="Z24" s="1">
        <v>8.4603957831859589E-2</v>
      </c>
      <c r="AA24" s="1">
        <v>87.92010498046875</v>
      </c>
      <c r="AB24" s="1">
        <v>4.590512752532959</v>
      </c>
      <c r="AC24" s="1">
        <v>1.602156400680542</v>
      </c>
      <c r="AD24" s="1">
        <v>5.7842068374156952E-2</v>
      </c>
      <c r="AE24" s="1">
        <v>4.0839160792529583E-3</v>
      </c>
      <c r="AF24" s="1">
        <v>6.8749740719795227E-2</v>
      </c>
      <c r="AG24" s="1">
        <v>8.4468135610222816E-3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1.1040117600384878</v>
      </c>
      <c r="AP24">
        <f>(U24-T24)/(1000-U24)*AO24</f>
        <v>2.395805056589758E-2</v>
      </c>
      <c r="AQ24">
        <f>(P24+273.15)</f>
        <v>302.47434463500974</v>
      </c>
      <c r="AR24">
        <f>(O24+273.15)</f>
        <v>304.85079994201658</v>
      </c>
      <c r="AS24">
        <f>(Y24*AK24+Z24*AL24)*AM24</f>
        <v>8.1647660528548158</v>
      </c>
      <c r="AT24">
        <f>((AS24+0.00000010773*(AR24^4-AQ24^4))-AP24*44100)/(L24*0.92*2*29.3+0.00000043092*AQ24^3)</f>
        <v>-8.0099028792791049</v>
      </c>
      <c r="AU24">
        <f>0.61365*EXP(17.502*J24/(240.97+J24))</f>
        <v>4.0978753558613548</v>
      </c>
      <c r="AV24">
        <f>AU24*1000/AA24</f>
        <v>46.609081697203251</v>
      </c>
      <c r="AW24">
        <f>(AV24-U24)</f>
        <v>12.173878144957158</v>
      </c>
      <c r="AX24">
        <f>IF(D24,P24,(O24+P24)/2)</f>
        <v>30.512572288513184</v>
      </c>
      <c r="AY24">
        <f>0.61365*EXP(17.502*AX24/(240.97+AX24))</f>
        <v>4.3875056644202459</v>
      </c>
      <c r="AZ24">
        <f>IF(AW24&lt;&gt;0,(1000-(AV24+U24)/2)/AW24*AP24,0)</f>
        <v>1.8882412613418524</v>
      </c>
      <c r="BA24">
        <f>U24*AA24/1000</f>
        <v>3.0275467113372869</v>
      </c>
      <c r="BB24">
        <f>(AY24-BA24)</f>
        <v>1.359958953082959</v>
      </c>
      <c r="BC24">
        <f>1/(1.6/F24+1.37/N24)</f>
        <v>1.2600561955470904</v>
      </c>
      <c r="BD24">
        <f>G24*AA24*0.001</f>
        <v>33.997795547293961</v>
      </c>
      <c r="BE24">
        <f>G24/S24</f>
        <v>0.9845813311401953</v>
      </c>
      <c r="BF24">
        <f>(1-AP24*AA24/AU24/F24)*100</f>
        <v>84.786647634616841</v>
      </c>
      <c r="BG24">
        <f>(S24-E24/(N24/1.35))</f>
        <v>393.28347945494608</v>
      </c>
      <c r="BH24">
        <f>E24*BF24/100/BG24</f>
        <v>-3.6789050413302752E-3</v>
      </c>
    </row>
    <row r="25" spans="1:60" x14ac:dyDescent="0.35">
      <c r="A25" s="1" t="s">
        <v>9</v>
      </c>
      <c r="B25" s="1" t="s">
        <v>1511</v>
      </c>
      <c r="K25" s="1">
        <v>2.72</v>
      </c>
    </row>
    <row r="26" spans="1:60" x14ac:dyDescent="0.35">
      <c r="A26" s="1" t="s">
        <v>9</v>
      </c>
      <c r="B26" s="1" t="s">
        <v>1510</v>
      </c>
      <c r="K26" s="1">
        <v>2.72</v>
      </c>
    </row>
    <row r="27" spans="1:60" x14ac:dyDescent="0.35">
      <c r="A27" s="1">
        <v>4</v>
      </c>
      <c r="B27" s="1" t="s">
        <v>1509</v>
      </c>
      <c r="C27" s="1">
        <v>1066.0000008046627</v>
      </c>
      <c r="D27" s="1">
        <v>0</v>
      </c>
      <c r="E27">
        <f>(R27-S27*(1000-T27)/(1000-U27))*AO27</f>
        <v>-0.65834435839344285</v>
      </c>
      <c r="F27">
        <f>IF(AZ27&lt;&gt;0,1/(1/AZ27-1/N27),0)</f>
        <v>3.3857471325316237</v>
      </c>
      <c r="G27">
        <f>((BC27-AP27/2)*S27-E27)/(BC27+AP27/2)</f>
        <v>385.28821689017684</v>
      </c>
      <c r="H27">
        <f>AP27*1000</f>
        <v>23.542022253249854</v>
      </c>
      <c r="I27">
        <f>(AU27-BA27)</f>
        <v>1.0505218975022412</v>
      </c>
      <c r="J27">
        <f>(P27+AT27*D27)</f>
        <v>29.257905960083008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31.608009338378906</v>
      </c>
      <c r="P27" s="1">
        <v>29.257905960083008</v>
      </c>
      <c r="Q27" s="1">
        <v>31.807313919067383</v>
      </c>
      <c r="R27" s="1">
        <v>399.7813720703125</v>
      </c>
      <c r="S27" s="1">
        <v>392.01876831054688</v>
      </c>
      <c r="T27" s="1">
        <v>13.897114753723145</v>
      </c>
      <c r="U27" s="1">
        <v>34.484477996826172</v>
      </c>
      <c r="V27" s="1">
        <v>26.160768508911133</v>
      </c>
      <c r="W27" s="1">
        <v>64.915664672851563</v>
      </c>
      <c r="X27" s="1">
        <v>300.31097412109375</v>
      </c>
      <c r="Y27" s="1">
        <v>101.38324737548828</v>
      </c>
      <c r="Z27" s="1">
        <v>0.1143316775560379</v>
      </c>
      <c r="AA27" s="1">
        <v>87.913848876953125</v>
      </c>
      <c r="AB27" s="1">
        <v>4.4985299110412598</v>
      </c>
      <c r="AC27" s="1">
        <v>1.59649658203125</v>
      </c>
      <c r="AD27" s="1">
        <v>0.12447696924209595</v>
      </c>
      <c r="AE27" s="1">
        <v>4.4924449175596237E-3</v>
      </c>
      <c r="AF27" s="1">
        <v>4.5567933470010757E-2</v>
      </c>
      <c r="AG27" s="1">
        <v>1.0575105436146259E-2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1.1040844636804914</v>
      </c>
      <c r="AP27">
        <f>(U27-T27)/(1000-U27)*AO27</f>
        <v>2.3542022253249854E-2</v>
      </c>
      <c r="AQ27">
        <f>(P27+273.15)</f>
        <v>302.40790596008299</v>
      </c>
      <c r="AR27">
        <f>(O27+273.15)</f>
        <v>304.75800933837888</v>
      </c>
      <c r="AS27">
        <f>(Y27*AK27+Z27*AL27)*AM27</f>
        <v>16.221319217503378</v>
      </c>
      <c r="AT27">
        <f>((AS27+0.00000010773*(AR27^4-AQ27^4))-AP27*44100)/(L27*0.92*2*29.3+0.00000043092*AQ27^3)</f>
        <v>-7.8056567066018552</v>
      </c>
      <c r="AU27">
        <f>0.61365*EXP(17.502*J27/(240.97+J27))</f>
        <v>4.0821850847158325</v>
      </c>
      <c r="AV27">
        <f>AU27*1000/AA27</f>
        <v>46.433925221831451</v>
      </c>
      <c r="AW27">
        <f>(AV27-U27)</f>
        <v>11.949447225005279</v>
      </c>
      <c r="AX27">
        <f>IF(D27,P27,(O27+P27)/2)</f>
        <v>30.432957649230957</v>
      </c>
      <c r="AY27">
        <f>0.61365*EXP(17.502*AX27/(240.97+AX27))</f>
        <v>4.3675569200582345</v>
      </c>
      <c r="AZ27">
        <f>IF(AW27&lt;&gt;0,(1000-(AV27+U27)/2)/AW27*AP27,0)</f>
        <v>1.8904247538198851</v>
      </c>
      <c r="BA27">
        <f>U27*AA27/1000</f>
        <v>3.0316631872135913</v>
      </c>
      <c r="BB27">
        <f>(AY27-BA27)</f>
        <v>1.3358937328446432</v>
      </c>
      <c r="BC27">
        <f>1/(1.6/F27+1.37/N27)</f>
        <v>1.2616120556643386</v>
      </c>
      <c r="BD27">
        <f>G27*AA27*0.001</f>
        <v>33.87217007375375</v>
      </c>
      <c r="BE27">
        <f>G27/S27</f>
        <v>0.98283104798942111</v>
      </c>
      <c r="BF27">
        <f>(1-AP27*AA27/AU27/F27)*100</f>
        <v>85.025447633394791</v>
      </c>
      <c r="BG27">
        <f>(S27-E27/(N27/1.35))</f>
        <v>392.22640677330071</v>
      </c>
      <c r="BH27">
        <f>E27*BF27/100/BG27</f>
        <v>-1.4271355217976343E-3</v>
      </c>
    </row>
    <row r="28" spans="1:60" x14ac:dyDescent="0.35">
      <c r="A28" s="1" t="s">
        <v>9</v>
      </c>
      <c r="B28" s="1" t="s">
        <v>1508</v>
      </c>
      <c r="K28" s="1">
        <v>2.72</v>
      </c>
    </row>
    <row r="29" spans="1:60" x14ac:dyDescent="0.35">
      <c r="A29" s="1" t="s">
        <v>9</v>
      </c>
      <c r="B29" s="1" t="s">
        <v>1507</v>
      </c>
      <c r="K29" s="1">
        <v>2.72</v>
      </c>
    </row>
    <row r="30" spans="1:60" x14ac:dyDescent="0.35">
      <c r="A30" s="1">
        <v>5</v>
      </c>
      <c r="B30" s="1" t="s">
        <v>1506</v>
      </c>
      <c r="C30" s="1">
        <v>1269.0000008046627</v>
      </c>
      <c r="D30" s="1">
        <v>0</v>
      </c>
      <c r="E30">
        <f>(R30-S30*(1000-T30)/(1000-U30))*AO30</f>
        <v>0.15236998934371715</v>
      </c>
      <c r="F30">
        <f>IF(AZ30&lt;&gt;0,1/(1/AZ30-1/N30),0)</f>
        <v>3.4458450220826524</v>
      </c>
      <c r="G30">
        <f>((BC30-AP30/2)*S30-E30)/(BC30+AP30/2)</f>
        <v>384.34728036298259</v>
      </c>
      <c r="H30">
        <f>AP30*1000</f>
        <v>23.21838837411444</v>
      </c>
      <c r="I30">
        <f>(AU30-BA30)</f>
        <v>1.0259570448655366</v>
      </c>
      <c r="J30">
        <f>(P30+AT30*D30)</f>
        <v>29.209009170532227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31.538934707641602</v>
      </c>
      <c r="P30" s="1">
        <v>29.209009170532227</v>
      </c>
      <c r="Q30" s="1">
        <v>31.739229202270508</v>
      </c>
      <c r="R30" s="1">
        <v>399.90451049804688</v>
      </c>
      <c r="S30" s="1">
        <v>391.5321044921875</v>
      </c>
      <c r="T30" s="1">
        <v>14.330914497375488</v>
      </c>
      <c r="U30" s="1">
        <v>34.633724212646484</v>
      </c>
      <c r="V30" s="1">
        <v>27.082769393920898</v>
      </c>
      <c r="W30" s="1">
        <v>65.451309204101563</v>
      </c>
      <c r="X30" s="1">
        <v>300.28729248046875</v>
      </c>
      <c r="Y30" s="1">
        <v>150.07118225097656</v>
      </c>
      <c r="Z30" s="1">
        <v>9.260895848274231E-2</v>
      </c>
      <c r="AA30" s="1">
        <v>87.911827087402344</v>
      </c>
      <c r="AB30" s="1">
        <v>4.4704413414001465</v>
      </c>
      <c r="AC30" s="1">
        <v>1.5957870483398438</v>
      </c>
      <c r="AD30" s="1">
        <v>4.8520233482122421E-2</v>
      </c>
      <c r="AE30" s="1">
        <v>6.1654536984860897E-3</v>
      </c>
      <c r="AF30" s="1">
        <v>4.4501964002847672E-2</v>
      </c>
      <c r="AG30" s="1">
        <v>6.5153101459145546E-3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1.1039973988252525</v>
      </c>
      <c r="AP30">
        <f>(U30-T30)/(1000-U30)*AO30</f>
        <v>2.321838837411444E-2</v>
      </c>
      <c r="AQ30">
        <f>(P30+273.15)</f>
        <v>302.3590091705322</v>
      </c>
      <c r="AR30">
        <f>(O30+273.15)</f>
        <v>304.68893470764158</v>
      </c>
      <c r="AS30">
        <f>(Y30*AK30+Z30*AL30)*AM30</f>
        <v>24.011388623459879</v>
      </c>
      <c r="AT30">
        <f>((AS30+0.00000010773*(AR30^4-AQ30^4))-AP30*44100)/(L30*0.92*2*29.3+0.00000043092*AQ30^3)</f>
        <v>-7.6347311429425613</v>
      </c>
      <c r="AU30">
        <f>0.61365*EXP(17.502*J30/(240.97+J30))</f>
        <v>4.0706710192404945</v>
      </c>
      <c r="AV30">
        <f>AU30*1000/AA30</f>
        <v>46.304020222369104</v>
      </c>
      <c r="AW30">
        <f>(AV30-U30)</f>
        <v>11.67029600972262</v>
      </c>
      <c r="AX30">
        <f>IF(D30,P30,(O30+P30)/2)</f>
        <v>30.373971939086914</v>
      </c>
      <c r="AY30">
        <f>0.61365*EXP(17.502*AX30/(240.97+AX30))</f>
        <v>4.3528280996409618</v>
      </c>
      <c r="AZ30">
        <f>IF(AW30&lt;&gt;0,(1000-(AV30+U30)/2)/AW30*AP30,0)</f>
        <v>1.9090146782348374</v>
      </c>
      <c r="BA30">
        <f>U30*AA30/1000</f>
        <v>3.0447139743749578</v>
      </c>
      <c r="BB30">
        <f>(AY30-BA30)</f>
        <v>1.308114125266004</v>
      </c>
      <c r="BC30">
        <f>1/(1.6/F30+1.37/N30)</f>
        <v>1.2748682875381039</v>
      </c>
      <c r="BD30">
        <f>G30*AA30*0.001</f>
        <v>33.788671652783876</v>
      </c>
      <c r="BE30">
        <f>G30/S30</f>
        <v>0.98164946361544592</v>
      </c>
      <c r="BF30">
        <f>(1-AP30*AA30/AU30/F30)*100</f>
        <v>85.448169372096714</v>
      </c>
      <c r="BG30">
        <f>(S30-E30/(N30/1.35))</f>
        <v>391.48404777239676</v>
      </c>
      <c r="BH30">
        <f>E30*BF30/100/BG30</f>
        <v>3.3257387448481688E-4</v>
      </c>
    </row>
    <row r="31" spans="1:60" x14ac:dyDescent="0.35">
      <c r="A31" s="1" t="s">
        <v>9</v>
      </c>
      <c r="B31" s="1" t="s">
        <v>1505</v>
      </c>
      <c r="K31" s="1">
        <v>2.72</v>
      </c>
    </row>
    <row r="32" spans="1:60" x14ac:dyDescent="0.35">
      <c r="A32" s="1" t="s">
        <v>9</v>
      </c>
      <c r="B32" s="1" t="s">
        <v>1504</v>
      </c>
      <c r="K32" s="1">
        <v>2.72</v>
      </c>
    </row>
    <row r="33" spans="1:60" x14ac:dyDescent="0.35">
      <c r="A33" s="1">
        <v>6</v>
      </c>
      <c r="B33" s="1" t="s">
        <v>1503</v>
      </c>
      <c r="C33" s="1">
        <v>1472.0000008046627</v>
      </c>
      <c r="D33" s="1">
        <v>0</v>
      </c>
      <c r="E33">
        <f>(R33-S33*(1000-T33)/(1000-U33))*AO33</f>
        <v>1.1806956947253775</v>
      </c>
      <c r="F33">
        <f>IF(AZ33&lt;&gt;0,1/(1/AZ33-1/N33),0)</f>
        <v>3.5610555216967814</v>
      </c>
      <c r="G33">
        <f>((BC33-AP33/2)*S33-E33)/(BC33+AP33/2)</f>
        <v>382.91709354953412</v>
      </c>
      <c r="H33">
        <f>AP33*1000</f>
        <v>23.191969480197088</v>
      </c>
      <c r="I33">
        <f>(AU33-BA33)</f>
        <v>1.0061105855273813</v>
      </c>
      <c r="J33">
        <f>(P33+AT33*D33)</f>
        <v>29.280054092407227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31.499805450439453</v>
      </c>
      <c r="P33" s="1">
        <v>29.280054092407227</v>
      </c>
      <c r="Q33" s="1">
        <v>31.690237045288086</v>
      </c>
      <c r="R33" s="1">
        <v>400.00430297851563</v>
      </c>
      <c r="S33" s="1">
        <v>390.7276611328125</v>
      </c>
      <c r="T33" s="1">
        <v>14.780757904052734</v>
      </c>
      <c r="U33" s="1">
        <v>35.049648284912109</v>
      </c>
      <c r="V33" s="1">
        <v>27.99522590637207</v>
      </c>
      <c r="W33" s="1">
        <v>66.385147094726563</v>
      </c>
      <c r="X33" s="1">
        <v>300.318115234375</v>
      </c>
      <c r="Y33" s="1">
        <v>299.97756958007813</v>
      </c>
      <c r="Z33" s="1">
        <v>0.14977733790874481</v>
      </c>
      <c r="AA33" s="1">
        <v>87.91241455078125</v>
      </c>
      <c r="AB33" s="1">
        <v>4.2812199592590332</v>
      </c>
      <c r="AC33" s="1">
        <v>1.5859072208404541</v>
      </c>
      <c r="AD33" s="1">
        <v>7.6016165316104889E-2</v>
      </c>
      <c r="AE33" s="1">
        <v>6.48926617577672E-3</v>
      </c>
      <c r="AF33" s="1">
        <v>4.9018554389476776E-2</v>
      </c>
      <c r="AG33" s="1">
        <v>1.0216420516371727E-2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1.1041107177734373</v>
      </c>
      <c r="AP33">
        <f>(U33-T33)/(1000-U33)*AO33</f>
        <v>2.3191969480197087E-2</v>
      </c>
      <c r="AQ33">
        <f>(P33+273.15)</f>
        <v>302.4300540924072</v>
      </c>
      <c r="AR33">
        <f>(O33+273.15)</f>
        <v>304.64980545043943</v>
      </c>
      <c r="AS33">
        <f>(Y33*AK33+Z33*AL33)*AM33</f>
        <v>47.996410060009111</v>
      </c>
      <c r="AT33">
        <f>((AS33+0.00000010773*(AR33^4-AQ33^4))-AP33*44100)/(L33*0.92*2*29.3+0.00000043092*AQ33^3)</f>
        <v>-7.4470591955078014</v>
      </c>
      <c r="AU33">
        <f>0.61365*EXP(17.502*J33/(240.97+J33))</f>
        <v>4.0874097954096538</v>
      </c>
      <c r="AV33">
        <f>AU33*1000/AA33</f>
        <v>46.494113673201689</v>
      </c>
      <c r="AW33">
        <f>(AV33-U33)</f>
        <v>11.444465388289579</v>
      </c>
      <c r="AX33">
        <f>IF(D33,P33,(O33+P33)/2)</f>
        <v>30.38992977142334</v>
      </c>
      <c r="AY33">
        <f>0.61365*EXP(17.502*AX33/(240.97+AX33))</f>
        <v>4.356808517523687</v>
      </c>
      <c r="AZ33">
        <f>IF(AW33&lt;&gt;0,(1000-(AV33+U33)/2)/AW33*AP33,0)</f>
        <v>1.9438556984622397</v>
      </c>
      <c r="BA33">
        <f>U33*AA33/1000</f>
        <v>3.0812992098822725</v>
      </c>
      <c r="BB33">
        <f>(AY33-BA33)</f>
        <v>1.2755093076414146</v>
      </c>
      <c r="BC33">
        <f>1/(1.6/F33+1.37/N33)</f>
        <v>1.2997606583692245</v>
      </c>
      <c r="BD33">
        <f>G33*AA33*0.001</f>
        <v>33.663166266706924</v>
      </c>
      <c r="BE33">
        <f>G33/S33</f>
        <v>0.98001020055597377</v>
      </c>
      <c r="BF33">
        <f>(1-AP33*AA33/AU33/F33)*100</f>
        <v>85.992490916094837</v>
      </c>
      <c r="BG33">
        <f>(S33-E33/(N33/1.35))</f>
        <v>390.35527571489672</v>
      </c>
      <c r="BH33">
        <f>E33*BF33/100/BG33</f>
        <v>2.6009886408580101E-3</v>
      </c>
    </row>
    <row r="34" spans="1:60" x14ac:dyDescent="0.35">
      <c r="A34" s="1" t="s">
        <v>9</v>
      </c>
      <c r="B34" s="1" t="s">
        <v>1502</v>
      </c>
      <c r="K34" s="1">
        <v>2.72</v>
      </c>
    </row>
    <row r="35" spans="1:60" x14ac:dyDescent="0.35">
      <c r="A35" s="1" t="s">
        <v>9</v>
      </c>
      <c r="B35" s="1" t="s">
        <v>1501</v>
      </c>
      <c r="K35" s="1">
        <v>2.72</v>
      </c>
    </row>
    <row r="36" spans="1:60" x14ac:dyDescent="0.35">
      <c r="A36" s="1">
        <v>7</v>
      </c>
      <c r="B36" s="1" t="s">
        <v>1500</v>
      </c>
      <c r="C36" s="1">
        <v>1675.0000008046627</v>
      </c>
      <c r="D36" s="1">
        <v>0</v>
      </c>
      <c r="E36">
        <f>(R36-S36*(1000-T36)/(1000-U36))*AO36</f>
        <v>1.5615753041918663</v>
      </c>
      <c r="F36">
        <f>IF(AZ36&lt;&gt;0,1/(1/AZ36-1/N36),0)</f>
        <v>3.7704136666711792</v>
      </c>
      <c r="G36">
        <f>((BC36-AP36/2)*S36-E36)/(BC36+AP36/2)</f>
        <v>382.45386544670617</v>
      </c>
      <c r="H36">
        <f>AP36*1000</f>
        <v>23.366577855936505</v>
      </c>
      <c r="I36">
        <f>(AU36-BA36)</f>
        <v>0.98236595757575618</v>
      </c>
      <c r="J36">
        <f>(P36+AT36*D36)</f>
        <v>29.411609649658203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31.487638473510742</v>
      </c>
      <c r="P36" s="1">
        <v>29.411609649658203</v>
      </c>
      <c r="Q36" s="1">
        <v>31.663490295410156</v>
      </c>
      <c r="R36" s="1">
        <v>400.0142822265625</v>
      </c>
      <c r="S36" s="1">
        <v>390.33755493164063</v>
      </c>
      <c r="T36" s="1">
        <v>15.265810012817383</v>
      </c>
      <c r="U36" s="1">
        <v>35.677360534667969</v>
      </c>
      <c r="V36" s="1">
        <v>28.931291580200195</v>
      </c>
      <c r="W36" s="1">
        <v>67.614631652832031</v>
      </c>
      <c r="X36" s="1">
        <v>300.2689208984375</v>
      </c>
      <c r="Y36" s="1">
        <v>499.25308227539063</v>
      </c>
      <c r="Z36" s="1">
        <v>0.16463872790336609</v>
      </c>
      <c r="AA36" s="1">
        <v>87.904426574707031</v>
      </c>
      <c r="AB36" s="1">
        <v>4.3836092948913574</v>
      </c>
      <c r="AC36" s="1">
        <v>1.5815638303756714</v>
      </c>
      <c r="AD36" s="1">
        <v>9.5506519079208374E-2</v>
      </c>
      <c r="AE36" s="1">
        <v>7.6887989416718483E-3</v>
      </c>
      <c r="AF36" s="1">
        <v>8.2912415266036987E-2</v>
      </c>
      <c r="AG36" s="1">
        <v>1.2767186388373375E-2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1.1039298562442552</v>
      </c>
      <c r="AP36">
        <f>(U36-T36)/(1000-U36)*AO36</f>
        <v>2.3366577855936505E-2</v>
      </c>
      <c r="AQ36">
        <f>(P36+273.15)</f>
        <v>302.56160964965818</v>
      </c>
      <c r="AR36">
        <f>(O36+273.15)</f>
        <v>304.63763847351072</v>
      </c>
      <c r="AS36">
        <f>(Y36*AK36+Z36*AL36)*AM36</f>
        <v>79.880491378594343</v>
      </c>
      <c r="AT36">
        <f>((AS36+0.00000010773*(AR36^4-AQ36^4))-AP36*44100)/(L36*0.92*2*29.3+0.00000043092*AQ36^3)</f>
        <v>-7.2696873765566474</v>
      </c>
      <c r="AU36">
        <f>0.61365*EXP(17.502*J36/(240.97+J36))</f>
        <v>4.118563877074827</v>
      </c>
      <c r="AV36">
        <f>AU36*1000/AA36</f>
        <v>46.852747211479702</v>
      </c>
      <c r="AW36">
        <f>(AV36-U36)</f>
        <v>11.175386676811733</v>
      </c>
      <c r="AX36">
        <f>IF(D36,P36,(O36+P36)/2)</f>
        <v>30.449624061584473</v>
      </c>
      <c r="AY36">
        <f>0.61365*EXP(17.502*AX36/(240.97+AX36))</f>
        <v>4.3717264082668992</v>
      </c>
      <c r="AZ36">
        <f>IF(AW36&lt;&gt;0,(1000-(AV36+U36)/2)/AW36*AP36,0)</f>
        <v>2.0046156262642323</v>
      </c>
      <c r="BA36">
        <f>U36*AA36/1000</f>
        <v>3.1361979194990708</v>
      </c>
      <c r="BB36">
        <f>(AY36-BA36)</f>
        <v>1.2355284887678284</v>
      </c>
      <c r="BC36">
        <f>1/(1.6/F36+1.37/N36)</f>
        <v>1.3433203793433277</v>
      </c>
      <c r="BD36">
        <f>G36*AA36*0.001</f>
        <v>33.619387733372868</v>
      </c>
      <c r="BE36">
        <f>G36/S36</f>
        <v>0.97980289268780429</v>
      </c>
      <c r="BF36">
        <f>(1-AP36*AA36/AU36/F36)*100</f>
        <v>86.772704653670445</v>
      </c>
      <c r="BG36">
        <f>(S36-E36/(N36/1.35))</f>
        <v>389.84504202178908</v>
      </c>
      <c r="BH36">
        <f>E36*BF36/100/BG36</f>
        <v>3.4757941761263435E-3</v>
      </c>
    </row>
    <row r="37" spans="1:60" x14ac:dyDescent="0.35">
      <c r="A37" s="1" t="s">
        <v>9</v>
      </c>
      <c r="B37" s="1" t="s">
        <v>1499</v>
      </c>
      <c r="K37" s="1">
        <v>2.72</v>
      </c>
    </row>
    <row r="38" spans="1:60" x14ac:dyDescent="0.35">
      <c r="A38" s="1" t="s">
        <v>9</v>
      </c>
      <c r="B38" s="1" t="s">
        <v>1498</v>
      </c>
      <c r="K38" s="1">
        <v>2.72</v>
      </c>
    </row>
    <row r="39" spans="1:60" x14ac:dyDescent="0.35">
      <c r="A39" s="1">
        <v>8</v>
      </c>
      <c r="B39" s="1" t="s">
        <v>1497</v>
      </c>
      <c r="C39" s="1">
        <v>1878.0000008046627</v>
      </c>
      <c r="D39" s="1">
        <v>0</v>
      </c>
      <c r="E39">
        <f>(R39-S39*(1000-T39)/(1000-U39))*AO39</f>
        <v>2.2721885423823744</v>
      </c>
      <c r="F39">
        <f>IF(AZ39&lt;&gt;0,1/(1/AZ39-1/N39),0)</f>
        <v>4.1002378120533907</v>
      </c>
      <c r="G39">
        <f>((BC39-AP39/2)*S39-E39)/(BC39+AP39/2)</f>
        <v>381.61589071923453</v>
      </c>
      <c r="H39">
        <f>AP39*1000</f>
        <v>23.687794047126381</v>
      </c>
      <c r="I39">
        <f>(AU39-BA39)</f>
        <v>0.95264905291830937</v>
      </c>
      <c r="J39">
        <f>(P39+AT39*D39)</f>
        <v>29.569442749023438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31.501882553100586</v>
      </c>
      <c r="P39" s="1">
        <v>29.569442749023438</v>
      </c>
      <c r="Q39" s="1">
        <v>31.659299850463867</v>
      </c>
      <c r="R39" s="1">
        <v>400.137451171875</v>
      </c>
      <c r="S39" s="1">
        <v>389.71871948242188</v>
      </c>
      <c r="T39" s="1">
        <v>15.773368835449219</v>
      </c>
      <c r="U39" s="1">
        <v>36.445056915283203</v>
      </c>
      <c r="V39" s="1">
        <v>29.867931365966797</v>
      </c>
      <c r="W39" s="1">
        <v>69.011161804199219</v>
      </c>
      <c r="X39" s="1">
        <v>300.3267822265625</v>
      </c>
      <c r="Y39" s="1">
        <v>750.13104248046875</v>
      </c>
      <c r="Z39" s="1">
        <v>0.12576588988304138</v>
      </c>
      <c r="AA39" s="1">
        <v>87.901214599609375</v>
      </c>
      <c r="AB39" s="1">
        <v>4.0951786041259766</v>
      </c>
      <c r="AC39" s="1">
        <v>1.5802181959152222</v>
      </c>
      <c r="AD39" s="1">
        <v>7.3562361299991608E-2</v>
      </c>
      <c r="AE39" s="1">
        <v>5.5243470706045628E-3</v>
      </c>
      <c r="AF39" s="1">
        <v>2.1420000120997429E-2</v>
      </c>
      <c r="AG39" s="1">
        <v>1.346857100725174E-2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1.1041425817153032</v>
      </c>
      <c r="AP39">
        <f>(U39-T39)/(1000-U39)*AO39</f>
        <v>2.3687794047126381E-2</v>
      </c>
      <c r="AQ39">
        <f>(P39+273.15)</f>
        <v>302.71944274902341</v>
      </c>
      <c r="AR39">
        <f>(O39+273.15)</f>
        <v>304.65188255310056</v>
      </c>
      <c r="AS39">
        <f>(Y39*AK39+Z39*AL39)*AM39</f>
        <v>120.02096411419734</v>
      </c>
      <c r="AT39">
        <f>((AS39+0.00000010773*(AR39^4-AQ39^4))-AP39*44100)/(L39*0.92*2*29.3+0.00000043092*AQ39^3)</f>
        <v>-7.0780752777489999</v>
      </c>
      <c r="AU39">
        <f>0.61365*EXP(17.502*J39/(240.97+J39))</f>
        <v>4.156213821923596</v>
      </c>
      <c r="AV39">
        <f>AU39*1000/AA39</f>
        <v>47.282780344448909</v>
      </c>
      <c r="AW39">
        <f>(AV39-U39)</f>
        <v>10.837723429165706</v>
      </c>
      <c r="AX39">
        <f>IF(D39,P39,(O39+P39)/2)</f>
        <v>30.535662651062012</v>
      </c>
      <c r="AY39">
        <f>0.61365*EXP(17.502*AX39/(240.97+AX39))</f>
        <v>4.3933061609750892</v>
      </c>
      <c r="AZ39">
        <f>IF(AW39&lt;&gt;0,(1000-(AV39+U39)/2)/AW39*AP39,0)</f>
        <v>2.0941787556174623</v>
      </c>
      <c r="BA39">
        <f>U39*AA39/1000</f>
        <v>3.2035647690052866</v>
      </c>
      <c r="BB39">
        <f>(AY39-BA39)</f>
        <v>1.1897413919698026</v>
      </c>
      <c r="BC39">
        <f>1/(1.6/F39+1.37/N39)</f>
        <v>1.4078782323710111</v>
      </c>
      <c r="BD39">
        <f>G39*AA39*0.001</f>
        <v>33.544500304732516</v>
      </c>
      <c r="BE39">
        <f>G39/S39</f>
        <v>0.97920852050948803</v>
      </c>
      <c r="BF39">
        <f>(1-AP39*AA39/AU39/F39)*100</f>
        <v>87.781649877727489</v>
      </c>
      <c r="BG39">
        <f>(S39-E39/(N39/1.35))</f>
        <v>389.00208277093185</v>
      </c>
      <c r="BH39">
        <f>E39*BF39/100/BG39</f>
        <v>5.1273879477155828E-3</v>
      </c>
    </row>
    <row r="40" spans="1:60" x14ac:dyDescent="0.35">
      <c r="A40" s="1" t="s">
        <v>9</v>
      </c>
      <c r="B40" s="1" t="s">
        <v>1496</v>
      </c>
      <c r="K40" s="1">
        <v>2.72</v>
      </c>
    </row>
    <row r="41" spans="1:60" x14ac:dyDescent="0.35">
      <c r="A41" s="1" t="s">
        <v>9</v>
      </c>
      <c r="B41" s="1" t="s">
        <v>1495</v>
      </c>
      <c r="K41" s="1">
        <v>2.72</v>
      </c>
    </row>
    <row r="42" spans="1:60" x14ac:dyDescent="0.35">
      <c r="A42" s="1">
        <v>9</v>
      </c>
      <c r="B42" s="1" t="s">
        <v>1494</v>
      </c>
      <c r="C42" s="1">
        <v>2081.0000008046627</v>
      </c>
      <c r="D42" s="1">
        <v>0</v>
      </c>
      <c r="E42">
        <f>(R42-S42*(1000-T42)/(1000-U42))*AO42</f>
        <v>2.6343639244593571</v>
      </c>
      <c r="F42">
        <f>IF(AZ42&lt;&gt;0,1/(1/AZ42-1/N42),0)</f>
        <v>4.2968064261701899</v>
      </c>
      <c r="G42">
        <f>((BC42-AP42/2)*S42-E42)/(BC42+AP42/2)</f>
        <v>381.18156885702354</v>
      </c>
      <c r="H42">
        <f>AP42*1000</f>
        <v>23.945205913033192</v>
      </c>
      <c r="I42">
        <f>(AU42-BA42)</f>
        <v>0.93978867355694673</v>
      </c>
      <c r="J42">
        <f>(P42+AT42*D42)</f>
        <v>29.789739608764648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31.536725997924805</v>
      </c>
      <c r="P42" s="1">
        <v>29.789739608764648</v>
      </c>
      <c r="Q42" s="1">
        <v>31.677711486816406</v>
      </c>
      <c r="R42" s="1">
        <v>400.2257080078125</v>
      </c>
      <c r="S42" s="1">
        <v>389.39398193359375</v>
      </c>
      <c r="T42" s="1">
        <v>16.314430236816406</v>
      </c>
      <c r="U42" s="1">
        <v>37.196701049804688</v>
      </c>
      <c r="V42" s="1">
        <v>30.829896926879883</v>
      </c>
      <c r="W42" s="1">
        <v>70.291786193847656</v>
      </c>
      <c r="X42" s="1">
        <v>300.29446411132813</v>
      </c>
      <c r="Y42" s="1">
        <v>1000.71240234375</v>
      </c>
      <c r="Z42" s="1">
        <v>4.0015857666730881E-2</v>
      </c>
      <c r="AA42" s="1">
        <v>87.896957397460938</v>
      </c>
      <c r="AB42" s="1">
        <v>4.1975011825561523</v>
      </c>
      <c r="AC42" s="1">
        <v>1.5668989419937134</v>
      </c>
      <c r="AD42" s="1">
        <v>5.669790506362915E-2</v>
      </c>
      <c r="AE42" s="1">
        <v>8.2351276651024818E-3</v>
      </c>
      <c r="AF42" s="1">
        <v>1.6435014083981514E-2</v>
      </c>
      <c r="AG42" s="1">
        <v>1.186006423085928E-2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1.1040237651151765</v>
      </c>
      <c r="AP42">
        <f>(U42-T42)/(1000-U42)*AO42</f>
        <v>2.3945205913033191E-2</v>
      </c>
      <c r="AQ42">
        <f>(P42+273.15)</f>
        <v>302.93973960876463</v>
      </c>
      <c r="AR42">
        <f>(O42+273.15)</f>
        <v>304.68672599792478</v>
      </c>
      <c r="AS42">
        <f>(Y42*AK42+Z42*AL42)*AM42</f>
        <v>160.11398079617356</v>
      </c>
      <c r="AT42">
        <f>((AS42+0.00000010773*(AR42^4-AQ42^4))-AP42*44100)/(L42*0.92*2*29.3+0.00000043092*AQ42^3)</f>
        <v>-6.8683231474111341</v>
      </c>
      <c r="AU42">
        <f>0.61365*EXP(17.502*J42/(240.97+J42))</f>
        <v>4.2092655210577199</v>
      </c>
      <c r="AV42">
        <f>AU42*1000/AA42</f>
        <v>47.888637396444302</v>
      </c>
      <c r="AW42">
        <f>(AV42-U42)</f>
        <v>10.691936346639615</v>
      </c>
      <c r="AX42">
        <f>IF(D42,P42,(O42+P42)/2)</f>
        <v>30.663232803344727</v>
      </c>
      <c r="AY42">
        <f>0.61365*EXP(17.502*AX42/(240.97+AX42))</f>
        <v>4.4254734532135949</v>
      </c>
      <c r="AZ42">
        <f>IF(AW42&lt;&gt;0,(1000-(AV42+U42)/2)/AW42*AP42,0)</f>
        <v>2.1442807172716685</v>
      </c>
      <c r="BA42">
        <f>U42*AA42/1000</f>
        <v>3.2694768475007732</v>
      </c>
      <c r="BB42">
        <f>(AY42-BA42)</f>
        <v>1.1559966057128217</v>
      </c>
      <c r="BC42">
        <f>1/(1.6/F42+1.37/N42)</f>
        <v>1.4441746818497345</v>
      </c>
      <c r="BD42">
        <f>G42*AA42*0.001</f>
        <v>33.504700118523118</v>
      </c>
      <c r="BE42">
        <f>G42/S42</f>
        <v>0.97890975860543539</v>
      </c>
      <c r="BF42">
        <f>(1-AP42*AA42/AU42/F42)*100</f>
        <v>88.363019483976501</v>
      </c>
      <c r="BG42">
        <f>(S42-E42/(N42/1.35))</f>
        <v>388.56311694836978</v>
      </c>
      <c r="BH42">
        <f>E42*BF42/100/BG42</f>
        <v>5.9907989366838844E-3</v>
      </c>
    </row>
    <row r="43" spans="1:60" x14ac:dyDescent="0.35">
      <c r="A43" s="1" t="s">
        <v>9</v>
      </c>
      <c r="B43" s="1" t="s">
        <v>1493</v>
      </c>
      <c r="K43" s="1">
        <v>2.72</v>
      </c>
    </row>
    <row r="44" spans="1:60" x14ac:dyDescent="0.35">
      <c r="A44" s="1" t="s">
        <v>9</v>
      </c>
      <c r="B44" s="1" t="s">
        <v>1492</v>
      </c>
      <c r="K44" s="1">
        <v>2.72</v>
      </c>
    </row>
    <row r="45" spans="1:60" x14ac:dyDescent="0.35">
      <c r="A45" s="1">
        <v>10</v>
      </c>
      <c r="B45" s="1" t="s">
        <v>1491</v>
      </c>
      <c r="C45" s="1">
        <v>2284.0000008046627</v>
      </c>
      <c r="D45" s="1">
        <v>0</v>
      </c>
      <c r="E45">
        <f>(R45-S45*(1000-T45)/(1000-U45))*AO45</f>
        <v>2.7201250646340074</v>
      </c>
      <c r="F45">
        <f>IF(AZ45&lt;&gt;0,1/(1/AZ45-1/N45),0)</f>
        <v>4.4321273007784745</v>
      </c>
      <c r="G45">
        <f>((BC45-AP45/2)*S45-E45)/(BC45+AP45/2)</f>
        <v>380.62633860748144</v>
      </c>
      <c r="H45">
        <f>AP45*1000</f>
        <v>24.204430814702388</v>
      </c>
      <c r="I45">
        <f>(AU45-BA45)</f>
        <v>0.93479235534538141</v>
      </c>
      <c r="J45">
        <f>(P45+AT45*D45)</f>
        <v>30.051059722900391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31.593673706054688</v>
      </c>
      <c r="P45" s="1">
        <v>30.051059722900391</v>
      </c>
      <c r="Q45" s="1">
        <v>31.712003707885742</v>
      </c>
      <c r="R45" s="1">
        <v>399.80865478515625</v>
      </c>
      <c r="S45" s="1">
        <v>388.821044921875</v>
      </c>
      <c r="T45" s="1">
        <v>16.886697769165039</v>
      </c>
      <c r="U45" s="1">
        <v>37.976657867431641</v>
      </c>
      <c r="V45" s="1">
        <v>31.809600830078125</v>
      </c>
      <c r="W45" s="1">
        <v>71.53692626953125</v>
      </c>
      <c r="X45" s="1">
        <v>300.31265258789063</v>
      </c>
      <c r="Y45" s="1">
        <v>1249.742919921875</v>
      </c>
      <c r="Z45" s="1">
        <v>0.10061206668615341</v>
      </c>
      <c r="AA45" s="1">
        <v>87.900535583496094</v>
      </c>
      <c r="AB45" s="1">
        <v>4.1189017295837402</v>
      </c>
      <c r="AC45" s="1">
        <v>1.5686296224594116</v>
      </c>
      <c r="AD45" s="1">
        <v>0.12411404401063919</v>
      </c>
      <c r="AE45" s="1">
        <v>8.6459144949913025E-3</v>
      </c>
      <c r="AF45" s="1">
        <v>1.8889851868152618E-2</v>
      </c>
      <c r="AG45" s="1">
        <v>1.1362737976014614E-2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1.1040906345143036</v>
      </c>
      <c r="AP45">
        <f>(U45-T45)/(1000-U45)*AO45</f>
        <v>2.4204430814702388E-2</v>
      </c>
      <c r="AQ45">
        <f>(P45+273.15)</f>
        <v>303.20105972290037</v>
      </c>
      <c r="AR45">
        <f>(O45+273.15)</f>
        <v>304.74367370605466</v>
      </c>
      <c r="AS45">
        <f>(Y45*AK45+Z45*AL45)*AM45</f>
        <v>199.95886271807103</v>
      </c>
      <c r="AT45">
        <f>((AS45+0.00000010773*(AR45^4-AQ45^4))-AP45*44100)/(L45*0.92*2*29.3+0.00000043092*AQ45^3)</f>
        <v>-6.6627709816179008</v>
      </c>
      <c r="AU45">
        <f>0.61365*EXP(17.502*J45/(240.97+J45))</f>
        <v>4.2729609215638131</v>
      </c>
      <c r="AV45">
        <f>AU45*1000/AA45</f>
        <v>48.611318386165664</v>
      </c>
      <c r="AW45">
        <f>(AV45-U45)</f>
        <v>10.634660518734023</v>
      </c>
      <c r="AX45">
        <f>IF(D45,P45,(O45+P45)/2)</f>
        <v>30.822366714477539</v>
      </c>
      <c r="AY45">
        <f>0.61365*EXP(17.502*AX45/(240.97+AX45))</f>
        <v>4.4658871401964522</v>
      </c>
      <c r="AZ45">
        <f>IF(AW45&lt;&gt;0,(1000-(AV45+U45)/2)/AW45*AP45,0)</f>
        <v>2.1774577978866554</v>
      </c>
      <c r="BA45">
        <f>U45*AA45/1000</f>
        <v>3.3381685662184317</v>
      </c>
      <c r="BB45">
        <f>(AY45-BA45)</f>
        <v>1.1277185739780204</v>
      </c>
      <c r="BC45">
        <f>1/(1.6/F45+1.37/N45)</f>
        <v>1.4682823987963027</v>
      </c>
      <c r="BD45">
        <f>G45*AA45*0.001</f>
        <v>33.45725902078275</v>
      </c>
      <c r="BE45">
        <f>G45/S45</f>
        <v>0.97892422125443312</v>
      </c>
      <c r="BF45">
        <f>(1-AP45*AA45/AU45/F45)*100</f>
        <v>88.765719873692689</v>
      </c>
      <c r="BG45">
        <f>(S45-E45/(N45/1.35))</f>
        <v>387.96313130916172</v>
      </c>
      <c r="BH45">
        <f>E45*BF45/100/BG45</f>
        <v>6.2236290003624527E-3</v>
      </c>
    </row>
    <row r="46" spans="1:60" x14ac:dyDescent="0.35">
      <c r="A46" s="1" t="s">
        <v>9</v>
      </c>
      <c r="B46" s="1" t="s">
        <v>1490</v>
      </c>
      <c r="K46" s="1">
        <v>2.72</v>
      </c>
    </row>
    <row r="47" spans="1:60" x14ac:dyDescent="0.35">
      <c r="A47" s="1" t="s">
        <v>9</v>
      </c>
      <c r="B47" s="1" t="s">
        <v>1489</v>
      </c>
      <c r="K47" s="1">
        <v>2.72</v>
      </c>
    </row>
    <row r="48" spans="1:60" x14ac:dyDescent="0.35">
      <c r="A48" s="1">
        <v>11</v>
      </c>
      <c r="B48" s="1" t="s">
        <v>1488</v>
      </c>
      <c r="C48" s="1">
        <v>2487.0000008046627</v>
      </c>
      <c r="D48" s="1">
        <v>0</v>
      </c>
      <c r="E48">
        <f>(R48-S48*(1000-T48)/(1000-U48))*AO48</f>
        <v>3.2676875271429444</v>
      </c>
      <c r="F48">
        <f>IF(AZ48&lt;&gt;0,1/(1/AZ48-1/N48),0)</f>
        <v>4.938495125019668</v>
      </c>
      <c r="G48">
        <f>((BC48-AP48/2)*S48-E48)/(BC48+AP48/2)</f>
        <v>380.09169978923467</v>
      </c>
      <c r="H48">
        <f>AP48*1000</f>
        <v>24.832544647942726</v>
      </c>
      <c r="I48">
        <f>(AU48-BA48)</f>
        <v>0.90963922246374151</v>
      </c>
      <c r="J48">
        <f>(P48+AT48*D48)</f>
        <v>30.354757308959961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31.674585342407227</v>
      </c>
      <c r="P48" s="1">
        <v>30.354757308959961</v>
      </c>
      <c r="Q48" s="1">
        <v>31.767210006713867</v>
      </c>
      <c r="R48" s="1">
        <v>400.03469848632813</v>
      </c>
      <c r="S48" s="1">
        <v>388.34121704101563</v>
      </c>
      <c r="T48" s="1">
        <v>17.512542724609375</v>
      </c>
      <c r="U48" s="1">
        <v>39.123130798339844</v>
      </c>
      <c r="V48" s="1">
        <v>32.832180023193359</v>
      </c>
      <c r="W48" s="1">
        <v>73.347297668457031</v>
      </c>
      <c r="X48" s="1">
        <v>300.32485961914063</v>
      </c>
      <c r="Y48" s="1">
        <v>1599.8336181640625</v>
      </c>
      <c r="Z48" s="1">
        <v>3.772876039147377E-2</v>
      </c>
      <c r="AA48" s="1">
        <v>87.886634826660156</v>
      </c>
      <c r="AB48" s="1">
        <v>4.310884952545166</v>
      </c>
      <c r="AC48" s="1">
        <v>1.5899038314819336</v>
      </c>
      <c r="AD48" s="1">
        <v>5.843372642993927E-2</v>
      </c>
      <c r="AE48" s="1">
        <v>7.1385996416211128E-3</v>
      </c>
      <c r="AF48" s="1">
        <v>4.1554871946573257E-2</v>
      </c>
      <c r="AG48" s="1">
        <v>1.4542235061526299E-2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1.1041355133056638</v>
      </c>
      <c r="AP48">
        <f>(U48-T48)/(1000-U48)*AO48</f>
        <v>2.4832544647942725E-2</v>
      </c>
      <c r="AQ48">
        <f>(P48+273.15)</f>
        <v>303.50475730895994</v>
      </c>
      <c r="AR48">
        <f>(O48+273.15)</f>
        <v>304.8245853424072</v>
      </c>
      <c r="AS48">
        <f>(Y48*AK48+Z48*AL48)*AM48</f>
        <v>255.97337318479913</v>
      </c>
      <c r="AT48">
        <f>((AS48+0.00000010773*(AR48^4-AQ48^4))-AP48*44100)/(L48*0.92*2*29.3+0.00000043092*AQ48^3)</f>
        <v>-6.4596037551859915</v>
      </c>
      <c r="AU48">
        <f>0.61365*EXP(17.502*J48/(240.97+J48))</f>
        <v>4.3480395322130967</v>
      </c>
      <c r="AV48">
        <f>AU48*1000/AA48</f>
        <v>49.473273618779317</v>
      </c>
      <c r="AW48">
        <f>(AV48-U48)</f>
        <v>10.350142820439473</v>
      </c>
      <c r="AX48">
        <f>IF(D48,P48,(O48+P48)/2)</f>
        <v>31.014671325683594</v>
      </c>
      <c r="AY48">
        <f>0.61365*EXP(17.502*AX48/(240.97+AX48))</f>
        <v>4.5151535578086071</v>
      </c>
      <c r="AZ48">
        <f>IF(AW48&lt;&gt;0,(1000-(AV48+U48)/2)/AW48*AP48,0)</f>
        <v>2.2929642590929369</v>
      </c>
      <c r="BA48">
        <f>U48*AA48/1000</f>
        <v>3.4384003097493552</v>
      </c>
      <c r="BB48">
        <f>(AY48-BA48)</f>
        <v>1.0767532480592519</v>
      </c>
      <c r="BC48">
        <f>1/(1.6/F48+1.37/N48)</f>
        <v>1.5526678100401212</v>
      </c>
      <c r="BD48">
        <f>G48*AA48*0.001</f>
        <v>33.404980420021005</v>
      </c>
      <c r="BE48">
        <f>G48/S48</f>
        <v>0.97875703919702739</v>
      </c>
      <c r="BF48">
        <f>(1-AP48*AA48/AU48/F48)*100</f>
        <v>89.836203821689466</v>
      </c>
      <c r="BG48">
        <f>(S48-E48/(N48/1.35))</f>
        <v>387.31060501215052</v>
      </c>
      <c r="BH48">
        <f>E48*BF48/100/BG48</f>
        <v>7.5793597932800388E-3</v>
      </c>
    </row>
    <row r="49" spans="1:60" x14ac:dyDescent="0.35">
      <c r="A49" s="1" t="s">
        <v>9</v>
      </c>
      <c r="B49" s="1" t="s">
        <v>1487</v>
      </c>
      <c r="K49" s="1">
        <v>2.72</v>
      </c>
    </row>
    <row r="50" spans="1:60" x14ac:dyDescent="0.35">
      <c r="A50" s="1" t="s">
        <v>9</v>
      </c>
      <c r="B50" s="1" t="s">
        <v>1482</v>
      </c>
      <c r="K50" s="1">
        <v>2.72</v>
      </c>
    </row>
    <row r="51" spans="1:60" x14ac:dyDescent="0.35">
      <c r="A51" s="1">
        <v>12</v>
      </c>
      <c r="B51" s="1" t="s">
        <v>1486</v>
      </c>
      <c r="C51" s="1">
        <v>2690.5000007934868</v>
      </c>
      <c r="D51" s="1">
        <v>0</v>
      </c>
      <c r="E51">
        <f>(R51-S51*(1000-T51)/(1000-U51))*AO51</f>
        <v>3.7645398839046766</v>
      </c>
      <c r="F51">
        <f>IF(AZ51&lt;&gt;0,1/(1/AZ51-1/N51),0)</f>
        <v>3.1257554734116462E-2</v>
      </c>
      <c r="G51">
        <f>((BC51-AP51/2)*S51-E51)/(BC51+AP51/2)</f>
        <v>-38.104487940225631</v>
      </c>
      <c r="H51">
        <f>AP51*1000</f>
        <v>25.749103675200367</v>
      </c>
      <c r="I51">
        <f>(AU51-BA51)</f>
        <v>49.456354647395386</v>
      </c>
      <c r="J51">
        <f>(P51+AT51*D51)</f>
        <v>82.379730224609375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31.797695159912109</v>
      </c>
      <c r="P51" s="1">
        <v>82.379730224609375</v>
      </c>
      <c r="Q51" s="1">
        <v>31.856016159057617</v>
      </c>
      <c r="R51" s="1">
        <v>399.9342041015625</v>
      </c>
      <c r="S51" s="1">
        <v>387.48776245117188</v>
      </c>
      <c r="T51" s="1">
        <v>18.15770149230957</v>
      </c>
      <c r="U51" s="1">
        <v>40.533931732177734</v>
      </c>
      <c r="V51" s="1">
        <v>33.806938171386719</v>
      </c>
      <c r="W51" s="1">
        <v>75.468147277832031</v>
      </c>
      <c r="X51" s="1">
        <v>300.31271362304688</v>
      </c>
      <c r="Y51" s="1">
        <v>2000.3890380859375</v>
      </c>
      <c r="Z51" s="1">
        <v>0.19778981804847717</v>
      </c>
      <c r="AA51" s="1">
        <v>87.891990661621094</v>
      </c>
      <c r="AB51" s="1">
        <v>4.361814022064209</v>
      </c>
      <c r="AC51" s="1">
        <v>1.5922132730484009</v>
      </c>
      <c r="AD51" s="1">
        <v>7.6802469789981842E-2</v>
      </c>
      <c r="AE51" s="1">
        <v>6.2323138117790222E-3</v>
      </c>
      <c r="AF51" s="1">
        <v>4.5856203883886337E-2</v>
      </c>
      <c r="AG51" s="1">
        <v>1.7755411565303802E-2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1.1040908589082603</v>
      </c>
      <c r="AP51">
        <f>(U51-T51)/(1000-U51)*AO51</f>
        <v>2.5749103675200367E-2</v>
      </c>
      <c r="AQ51">
        <f>(P51+273.15)</f>
        <v>355.52973022460935</v>
      </c>
      <c r="AR51">
        <f>(O51+273.15)</f>
        <v>304.94769515991209</v>
      </c>
      <c r="AS51">
        <f>(Y51*AK51+Z51*AL51)*AM51</f>
        <v>320.06223893980132</v>
      </c>
      <c r="AT51">
        <f>((AS51+0.00000010773*(AR51^4-AQ51^4))-AP51*44100)/(L51*0.92*2*29.3+0.00000043092*AQ51^3)</f>
        <v>-11.911938819682861</v>
      </c>
      <c r="AU51">
        <f>0.61365*EXP(17.502*J51/(240.97+J51))</f>
        <v>53.01896259667874</v>
      </c>
      <c r="AV51">
        <f>AU51*1000/AA51</f>
        <v>603.22860135002031</v>
      </c>
      <c r="AW51">
        <f>(AV51-U51)</f>
        <v>562.69466961784258</v>
      </c>
      <c r="AX51">
        <f>IF(D51,P51,(O51+P51)/2)</f>
        <v>57.088712692260742</v>
      </c>
      <c r="AY51">
        <f>0.61365*EXP(17.502*AX51/(240.97+AX51))</f>
        <v>17.530061477319332</v>
      </c>
      <c r="AZ51">
        <f>IF(AW51&lt;&gt;0,(1000-(AV51+U51)/2)/AW51*AP51,0)</f>
        <v>3.103094895814015E-2</v>
      </c>
      <c r="BA51">
        <f>U51*AA51/1000</f>
        <v>3.5626079492833522</v>
      </c>
      <c r="BB51">
        <f>(AY51-BA51)</f>
        <v>13.96745352803598</v>
      </c>
      <c r="BC51">
        <f>1/(1.6/F51+1.37/N51)</f>
        <v>1.9414575700538561E-2</v>
      </c>
      <c r="BD51">
        <f>G51*AA51*0.001</f>
        <v>-3.349079298208165</v>
      </c>
      <c r="BE51">
        <f>G51/S51</f>
        <v>-9.833726799314664E-2</v>
      </c>
      <c r="BF51">
        <f>(1-AP51*AA51/AU51/F51)*100</f>
        <v>-36.560529061786504</v>
      </c>
      <c r="BG51">
        <f>(S51-E51/(N51/1.35))</f>
        <v>386.3004457156311</v>
      </c>
      <c r="BH51">
        <f>E51*BF51/100/BG51</f>
        <v>-3.5628633452591991E-3</v>
      </c>
    </row>
    <row r="52" spans="1:60" x14ac:dyDescent="0.35">
      <c r="A52" s="1" t="s">
        <v>9</v>
      </c>
      <c r="B52" s="1" t="s">
        <v>1485</v>
      </c>
    </row>
    <row r="53" spans="1:60" x14ac:dyDescent="0.35">
      <c r="A53" s="1" t="s">
        <v>9</v>
      </c>
      <c r="B53" s="1" t="s">
        <v>1484</v>
      </c>
    </row>
    <row r="54" spans="1:60" x14ac:dyDescent="0.35">
      <c r="A54" s="1" t="s">
        <v>9</v>
      </c>
      <c r="B54" s="1" t="s">
        <v>1483</v>
      </c>
    </row>
    <row r="55" spans="1:60" x14ac:dyDescent="0.35">
      <c r="A55" s="1" t="s">
        <v>9</v>
      </c>
      <c r="B55" s="1" t="s">
        <v>1482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CF1A2-556B-4D03-99D5-4C8D6173215C}">
  <dimension ref="A1:BH55"/>
  <sheetViews>
    <sheetView topLeftCell="A7"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1572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1571</v>
      </c>
    </row>
    <row r="12" spans="1:60" x14ac:dyDescent="0.35">
      <c r="A12" s="1" t="s">
        <v>9</v>
      </c>
      <c r="B12" s="1" t="s">
        <v>1570</v>
      </c>
    </row>
    <row r="13" spans="1:60" x14ac:dyDescent="0.35">
      <c r="A13" s="1" t="s">
        <v>9</v>
      </c>
      <c r="B13" s="1" t="s">
        <v>1569</v>
      </c>
    </row>
    <row r="14" spans="1:60" x14ac:dyDescent="0.35">
      <c r="A14" s="1" t="s">
        <v>9</v>
      </c>
      <c r="B14" s="1" t="s">
        <v>1568</v>
      </c>
    </row>
    <row r="15" spans="1:60" x14ac:dyDescent="0.35">
      <c r="A15" s="1" t="s">
        <v>9</v>
      </c>
      <c r="B15" s="1" t="s">
        <v>1567</v>
      </c>
    </row>
    <row r="16" spans="1:60" x14ac:dyDescent="0.35">
      <c r="A16" s="1" t="s">
        <v>9</v>
      </c>
      <c r="B16" s="1" t="s">
        <v>1566</v>
      </c>
    </row>
    <row r="17" spans="1:60" x14ac:dyDescent="0.35">
      <c r="A17" s="1" t="s">
        <v>9</v>
      </c>
      <c r="B17" s="1" t="s">
        <v>1565</v>
      </c>
    </row>
    <row r="18" spans="1:60" x14ac:dyDescent="0.35">
      <c r="A18" s="1">
        <v>1</v>
      </c>
      <c r="B18" s="1" t="s">
        <v>1564</v>
      </c>
      <c r="C18" s="1">
        <v>459.50001545622945</v>
      </c>
      <c r="D18" s="1">
        <v>0</v>
      </c>
      <c r="E18">
        <f>(R18-S18*(1000-T18)/(1000-U18))*AO18</f>
        <v>-6.2621067566002466</v>
      </c>
      <c r="F18">
        <f>IF(AZ18&lt;&gt;0,1/(1/AZ18-1/N18),0)</f>
        <v>3.4215740637708403</v>
      </c>
      <c r="G18">
        <f>((BC18-AP18/2)*S18-E18)/(BC18+AP18/2)</f>
        <v>387.98056392594668</v>
      </c>
      <c r="H18">
        <f>AP18*1000</f>
        <v>34.109968586771188</v>
      </c>
      <c r="I18">
        <f>(AU18-BA18)</f>
        <v>1.5157255973703534</v>
      </c>
      <c r="J18">
        <f>(P18+AT18*D18)</f>
        <v>29.445470809936523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32.029788970947266</v>
      </c>
      <c r="P18" s="1">
        <v>29.445470809936523</v>
      </c>
      <c r="Q18" s="1">
        <v>32.168556213378906</v>
      </c>
      <c r="R18" s="1">
        <v>400.03387451171875</v>
      </c>
      <c r="S18" s="1">
        <v>393.54702758789063</v>
      </c>
      <c r="T18" s="1">
        <v>-0.26313406229019165</v>
      </c>
      <c r="U18" s="1">
        <v>29.714284896850586</v>
      </c>
      <c r="V18" s="1">
        <v>-0.48337849974632263</v>
      </c>
      <c r="W18" s="1">
        <v>54.585277557373047</v>
      </c>
      <c r="X18" s="1">
        <v>300.30020141601563</v>
      </c>
      <c r="Y18" s="1">
        <v>0.18802382051944733</v>
      </c>
      <c r="Z18" s="1">
        <v>9.7181163728237152E-2</v>
      </c>
      <c r="AA18" s="1">
        <v>87.866508483886719</v>
      </c>
      <c r="AB18" s="1">
        <v>5.5156593322753906</v>
      </c>
      <c r="AC18" s="1">
        <v>1.4723002910614014</v>
      </c>
      <c r="AD18" s="1">
        <v>3.7703040987253189E-2</v>
      </c>
      <c r="AE18" s="1">
        <v>1.9317921251058578E-2</v>
      </c>
      <c r="AF18" s="1">
        <v>2.8414750471711159E-2</v>
      </c>
      <c r="AG18" s="1">
        <v>4.589445423334837E-3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1.1040448581471161</v>
      </c>
      <c r="AP18">
        <f>(U18-T18)/(1000-U18)*AO18</f>
        <v>3.4109968586771192E-2</v>
      </c>
      <c r="AQ18">
        <f>(P18+273.15)</f>
        <v>302.5954708099365</v>
      </c>
      <c r="AR18">
        <f>(O18+273.15)</f>
        <v>305.17978897094724</v>
      </c>
      <c r="AS18">
        <f>(Y18*AK18+Z18*AL18)*AM18</f>
        <v>3.008381061068599E-2</v>
      </c>
      <c r="AT18">
        <f>((AS18+0.00000010773*(AR18^4-AQ18^4))-AP18*44100)/(L18*0.92*2*29.3+0.00000043092*AQ18^3)</f>
        <v>-11.568967153992951</v>
      </c>
      <c r="AU18">
        <f>0.61365*EXP(17.502*J18/(240.97+J18))</f>
        <v>4.1266160633521025</v>
      </c>
      <c r="AV18">
        <f>AU18*1000/AA18</f>
        <v>46.96460727250652</v>
      </c>
      <c r="AW18">
        <f>(AV18-U18)</f>
        <v>17.250322375655934</v>
      </c>
      <c r="AX18">
        <f>IF(D18,P18,(O18+P18)/2)</f>
        <v>30.737629890441895</v>
      </c>
      <c r="AY18">
        <f>0.61365*EXP(17.502*AX18/(240.97+AX18))</f>
        <v>4.4443275215864366</v>
      </c>
      <c r="AZ18">
        <f>IF(AW18&lt;&gt;0,(1000-(AV18+U18)/2)/AW18*AP18,0)</f>
        <v>1.9015419289485198</v>
      </c>
      <c r="BA18">
        <f>U18*AA18/1000</f>
        <v>2.6108904659817491</v>
      </c>
      <c r="BB18">
        <f>(AY18-BA18)</f>
        <v>1.8334370556046875</v>
      </c>
      <c r="BC18">
        <f>1/(1.6/F18+1.37/N18)</f>
        <v>1.2695374425650778</v>
      </c>
      <c r="BD18">
        <f>G18*AA18*0.001</f>
        <v>34.090497511782353</v>
      </c>
      <c r="BE18">
        <f>G18/S18</f>
        <v>0.98585565822701893</v>
      </c>
      <c r="BF18">
        <f>(1-AP18*AA18/AU18/F18)*100</f>
        <v>78.773192609076006</v>
      </c>
      <c r="BG18">
        <f>(S18-E18/(N18/1.35))</f>
        <v>395.52206421418413</v>
      </c>
      <c r="BH18">
        <f>E18*BF18/100/BG18</f>
        <v>-1.2471773038915519E-2</v>
      </c>
    </row>
    <row r="19" spans="1:60" x14ac:dyDescent="0.35">
      <c r="A19" s="1" t="s">
        <v>9</v>
      </c>
      <c r="B19" s="1" t="s">
        <v>1563</v>
      </c>
      <c r="K19" s="1">
        <v>2.72</v>
      </c>
    </row>
    <row r="20" spans="1:60" x14ac:dyDescent="0.35">
      <c r="A20" s="1" t="s">
        <v>9</v>
      </c>
      <c r="B20" s="1" t="s">
        <v>1562</v>
      </c>
      <c r="K20" s="1">
        <v>2.72</v>
      </c>
    </row>
    <row r="21" spans="1:60" x14ac:dyDescent="0.35">
      <c r="A21" s="1">
        <v>2</v>
      </c>
      <c r="B21" s="1" t="s">
        <v>1561</v>
      </c>
      <c r="C21" s="1">
        <v>664.00001546740532</v>
      </c>
      <c r="D21" s="1">
        <v>0</v>
      </c>
      <c r="E21">
        <f>(R21-S21*(1000-T21)/(1000-U21))*AO21</f>
        <v>-4.6923178991766434</v>
      </c>
      <c r="F21">
        <f>IF(AZ21&lt;&gt;0,1/(1/AZ21-1/N21),0)</f>
        <v>2.8109038696829511</v>
      </c>
      <c r="G21">
        <f>((BC21-AP21/2)*S21-E21)/(BC21+AP21/2)</f>
        <v>385.66276982691943</v>
      </c>
      <c r="H21">
        <f>AP21*1000</f>
        <v>32.431676600905213</v>
      </c>
      <c r="I21">
        <f>(AU21-BA21)</f>
        <v>1.6165974943095334</v>
      </c>
      <c r="J21">
        <f>(P21+AT21*D21)</f>
        <v>29.338357925415039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31.906122207641602</v>
      </c>
      <c r="P21" s="1">
        <v>29.338357925415039</v>
      </c>
      <c r="Q21" s="1">
        <v>32.102283477783203</v>
      </c>
      <c r="R21" s="1">
        <v>400.00009155273438</v>
      </c>
      <c r="S21" s="1">
        <v>392.71450805664063</v>
      </c>
      <c r="T21" s="1">
        <v>-0.26611328125</v>
      </c>
      <c r="U21" s="1">
        <v>28.276931762695313</v>
      </c>
      <c r="V21" s="1">
        <v>-0.49228566884994507</v>
      </c>
      <c r="W21" s="1">
        <v>52.309780120849609</v>
      </c>
      <c r="X21" s="1">
        <v>300.31741333007813</v>
      </c>
      <c r="Y21" s="1">
        <v>25.819814682006836</v>
      </c>
      <c r="Z21" s="1">
        <v>7.2028771042823792E-2</v>
      </c>
      <c r="AA21" s="1">
        <v>87.866462707519531</v>
      </c>
      <c r="AB21" s="1">
        <v>5.2349004745483398</v>
      </c>
      <c r="AC21" s="1">
        <v>1.4421977996826172</v>
      </c>
      <c r="AD21" s="1">
        <v>4.0131010115146637E-2</v>
      </c>
      <c r="AE21" s="1">
        <v>2.0544212311506271E-2</v>
      </c>
      <c r="AF21" s="1">
        <v>3.2445106655359268E-2</v>
      </c>
      <c r="AG21" s="1">
        <v>1.7466432182118297E-3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1.104108137242934</v>
      </c>
      <c r="AP21">
        <f>(U21-T21)/(1000-U21)*AO21</f>
        <v>3.2431676600905214E-2</v>
      </c>
      <c r="AQ21">
        <f>(P21+273.15)</f>
        <v>302.48835792541502</v>
      </c>
      <c r="AR21">
        <f>(O21+273.15)</f>
        <v>305.05612220764158</v>
      </c>
      <c r="AS21">
        <f>(Y21*AK21+Z21*AL21)*AM21</f>
        <v>4.1311702567822408</v>
      </c>
      <c r="AT21">
        <f>((AS21+0.00000010773*(AR21^4-AQ21^4))-AP21*44100)/(L21*0.92*2*29.3+0.00000043092*AQ21^3)</f>
        <v>-10.958387445291335</v>
      </c>
      <c r="AU21">
        <f>0.61365*EXP(17.502*J21/(240.97+J21))</f>
        <v>4.1011914645194754</v>
      </c>
      <c r="AV21">
        <f>AU21*1000/AA21</f>
        <v>46.675276756856398</v>
      </c>
      <c r="AW21">
        <f>(AV21-U21)</f>
        <v>18.398344994161086</v>
      </c>
      <c r="AX21">
        <f>IF(D21,P21,(O21+P21)/2)</f>
        <v>30.62224006652832</v>
      </c>
      <c r="AY21">
        <f>0.61365*EXP(17.502*AX21/(240.97+AX21))</f>
        <v>4.4151146811789665</v>
      </c>
      <c r="AZ21">
        <f>IF(AW21&lt;&gt;0,(1000-(AV21+U21)/2)/AW21*AP21,0)</f>
        <v>1.6966886813567839</v>
      </c>
      <c r="BA21">
        <f>U21*AA21/1000</f>
        <v>2.484593970209942</v>
      </c>
      <c r="BB21">
        <f>(AY21-BA21)</f>
        <v>1.9305207109690246</v>
      </c>
      <c r="BC21">
        <f>1/(1.6/F21+1.37/N21)</f>
        <v>1.1245060320458309</v>
      </c>
      <c r="BD21">
        <f>G21*AA21*0.001</f>
        <v>33.886823382675708</v>
      </c>
      <c r="BE21">
        <f>G21/S21</f>
        <v>0.98204360143296732</v>
      </c>
      <c r="BF21">
        <f>(1-AP21*AA21/AU21/F21)*100</f>
        <v>75.280680800052011</v>
      </c>
      <c r="BG21">
        <f>(S21-E21/(N21/1.35))</f>
        <v>394.19444126016168</v>
      </c>
      <c r="BH21">
        <f>E21*BF21/100/BG21</f>
        <v>-8.9610823747551145E-3</v>
      </c>
    </row>
    <row r="22" spans="1:60" x14ac:dyDescent="0.35">
      <c r="A22" s="1" t="s">
        <v>9</v>
      </c>
      <c r="B22" s="1" t="s">
        <v>1560</v>
      </c>
      <c r="K22" s="1">
        <v>2.72</v>
      </c>
    </row>
    <row r="23" spans="1:60" x14ac:dyDescent="0.35">
      <c r="A23" s="1" t="s">
        <v>9</v>
      </c>
      <c r="B23" s="1" t="s">
        <v>1559</v>
      </c>
      <c r="K23" s="1">
        <v>2.72</v>
      </c>
    </row>
    <row r="24" spans="1:60" x14ac:dyDescent="0.35">
      <c r="A24" s="1">
        <v>3</v>
      </c>
      <c r="B24" s="1" t="s">
        <v>1558</v>
      </c>
      <c r="C24" s="1">
        <v>868.50001545622945</v>
      </c>
      <c r="D24" s="1">
        <v>0</v>
      </c>
      <c r="E24">
        <f>(R24-S24*(1000-T24)/(1000-U24))*AO24</f>
        <v>-3.799730767089879</v>
      </c>
      <c r="F24">
        <f>IF(AZ24&lt;&gt;0,1/(1/AZ24-1/N24),0)</f>
        <v>2.5358815200738203</v>
      </c>
      <c r="G24">
        <f>((BC24-AP24/2)*S24-E24)/(BC24+AP24/2)</f>
        <v>384.44233579113791</v>
      </c>
      <c r="H24">
        <f>AP24*1000</f>
        <v>31.439443110034105</v>
      </c>
      <c r="I24">
        <f>(AU24-BA24)</f>
        <v>1.6704626912885532</v>
      </c>
      <c r="J24">
        <f>(P24+AT24*D24)</f>
        <v>29.247655868530273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31.752443313598633</v>
      </c>
      <c r="P24" s="1">
        <v>29.247655868530273</v>
      </c>
      <c r="Q24" s="1">
        <v>31.972557067871094</v>
      </c>
      <c r="R24" s="1">
        <v>400.17730712890625</v>
      </c>
      <c r="S24" s="1">
        <v>392.44290161132813</v>
      </c>
      <c r="T24" s="1">
        <v>-0.27429446578025818</v>
      </c>
      <c r="U24" s="1">
        <v>27.423564910888672</v>
      </c>
      <c r="V24" s="1">
        <v>-0.51179379224777222</v>
      </c>
      <c r="W24" s="1">
        <v>51.168403625488281</v>
      </c>
      <c r="X24" s="1">
        <v>300.27645874023438</v>
      </c>
      <c r="Y24" s="1">
        <v>51.427177429199219</v>
      </c>
      <c r="Z24" s="1">
        <v>0.11090194433927536</v>
      </c>
      <c r="AA24" s="1">
        <v>87.855331420898438</v>
      </c>
      <c r="AB24" s="1">
        <v>5.3442845344543457</v>
      </c>
      <c r="AC24" s="1">
        <v>1.4417942762374878</v>
      </c>
      <c r="AD24" s="1">
        <v>7.7957838773727417E-2</v>
      </c>
      <c r="AE24" s="1">
        <v>9.4112381339073181E-3</v>
      </c>
      <c r="AF24" s="1">
        <v>4.4588502496480942E-2</v>
      </c>
      <c r="AG24" s="1">
        <v>7.0153092965483665E-3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1.1039575688979202</v>
      </c>
      <c r="AP24">
        <f>(U24-T24)/(1000-U24)*AO24</f>
        <v>3.1439443110034104E-2</v>
      </c>
      <c r="AQ24">
        <f>(P24+273.15)</f>
        <v>302.39765586853025</v>
      </c>
      <c r="AR24">
        <f>(O24+273.15)</f>
        <v>304.90244331359861</v>
      </c>
      <c r="AS24">
        <f>(Y24*AK24+Z24*AL24)*AM24</f>
        <v>8.2283482047539565</v>
      </c>
      <c r="AT24">
        <f>((AS24+0.00000010773*(AR24^4-AQ24^4))-AP24*44100)/(L24*0.92*2*29.3+0.00000043092*AQ24^3)</f>
        <v>-10.589644649030967</v>
      </c>
      <c r="AU24">
        <f>0.61365*EXP(17.502*J24/(240.97+J24))</f>
        <v>4.0797690752771985</v>
      </c>
      <c r="AV24">
        <f>AU24*1000/AA24</f>
        <v>46.437353422887782</v>
      </c>
      <c r="AW24">
        <f>(AV24-U24)</f>
        <v>19.01378851199911</v>
      </c>
      <c r="AX24">
        <f>IF(D24,P24,(O24+P24)/2)</f>
        <v>30.500049591064453</v>
      </c>
      <c r="AY24">
        <f>0.61365*EXP(17.502*AX24/(240.97+AX24))</f>
        <v>4.3843626472294464</v>
      </c>
      <c r="AZ24">
        <f>IF(AW24&lt;&gt;0,(1000-(AV24+U24)/2)/AW24*AP24,0)</f>
        <v>1.5924427696732499</v>
      </c>
      <c r="BA24">
        <f>U24*AA24/1000</f>
        <v>2.4093063839886453</v>
      </c>
      <c r="BB24">
        <f>(AY24-BA24)</f>
        <v>1.9750562632408011</v>
      </c>
      <c r="BC24">
        <f>1/(1.6/F24+1.37/N24)</f>
        <v>1.0515117348138052</v>
      </c>
      <c r="BD24">
        <f>G24*AA24*0.001</f>
        <v>33.775308823154745</v>
      </c>
      <c r="BE24">
        <f>G24/S24</f>
        <v>0.97961342710661659</v>
      </c>
      <c r="BF24">
        <f>(1-AP24*AA24/AU24/F24)*100</f>
        <v>73.302018633350286</v>
      </c>
      <c r="BG24">
        <f>(S24-E24/(N24/1.35))</f>
        <v>393.64131737246902</v>
      </c>
      <c r="BH24">
        <f>E24*BF24/100/BG24</f>
        <v>-7.0756783700982682E-3</v>
      </c>
    </row>
    <row r="25" spans="1:60" x14ac:dyDescent="0.35">
      <c r="A25" s="1" t="s">
        <v>9</v>
      </c>
      <c r="B25" s="1" t="s">
        <v>1557</v>
      </c>
      <c r="K25" s="1">
        <v>2.72</v>
      </c>
    </row>
    <row r="26" spans="1:60" x14ac:dyDescent="0.35">
      <c r="A26" s="1" t="s">
        <v>9</v>
      </c>
      <c r="B26" s="1" t="s">
        <v>1556</v>
      </c>
      <c r="K26" s="1">
        <v>2.72</v>
      </c>
    </row>
    <row r="27" spans="1:60" x14ac:dyDescent="0.35">
      <c r="A27" s="1">
        <v>4</v>
      </c>
      <c r="B27" s="1" t="s">
        <v>1555</v>
      </c>
      <c r="C27" s="1">
        <v>1073.0000154674053</v>
      </c>
      <c r="D27" s="1">
        <v>0</v>
      </c>
      <c r="E27">
        <f>(R27-S27*(1000-T27)/(1000-U27))*AO27</f>
        <v>-2.5327933927075819</v>
      </c>
      <c r="F27">
        <f>IF(AZ27&lt;&gt;0,1/(1/AZ27-1/N27),0)</f>
        <v>2.4500138166434882</v>
      </c>
      <c r="G27">
        <f>((BC27-AP27/2)*S27-E27)/(BC27+AP27/2)</f>
        <v>382.2057752803542</v>
      </c>
      <c r="H27">
        <f>AP27*1000</f>
        <v>31.021287331650306</v>
      </c>
      <c r="I27">
        <f>(AU27-BA27)</f>
        <v>1.6848932630608626</v>
      </c>
      <c r="J27">
        <f>(P27+AT27*D27)</f>
        <v>29.172651290893555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31.623191833496094</v>
      </c>
      <c r="P27" s="1">
        <v>29.172651290893555</v>
      </c>
      <c r="Q27" s="1">
        <v>31.849836349487305</v>
      </c>
      <c r="R27" s="1">
        <v>400.12158203125</v>
      </c>
      <c r="S27" s="1">
        <v>391.41796875</v>
      </c>
      <c r="T27" s="1">
        <v>-0.276203453540802</v>
      </c>
      <c r="U27" s="1">
        <v>27.060407638549805</v>
      </c>
      <c r="V27" s="1">
        <v>-0.51911211013793945</v>
      </c>
      <c r="W27" s="1">
        <v>50.858829498291016</v>
      </c>
      <c r="X27" s="1">
        <v>300.31008911132813</v>
      </c>
      <c r="Y27" s="1">
        <v>100.15636444091797</v>
      </c>
      <c r="Z27" s="1">
        <v>6.1739049851894379E-2</v>
      </c>
      <c r="AA27" s="1">
        <v>87.84918212890625</v>
      </c>
      <c r="AB27" s="1">
        <v>5.3556675910949707</v>
      </c>
      <c r="AC27" s="1">
        <v>1.4220434427261353</v>
      </c>
      <c r="AD27" s="1">
        <v>0.15990036725997925</v>
      </c>
      <c r="AE27" s="1">
        <v>1.1829705908894539E-2</v>
      </c>
      <c r="AF27" s="1">
        <v>3.5458270460367203E-2</v>
      </c>
      <c r="AG27" s="1">
        <v>1.140635646879673E-2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1.1040812099681179</v>
      </c>
      <c r="AP27">
        <f>(U27-T27)/(1000-U27)*AO27</f>
        <v>3.1021287331650306E-2</v>
      </c>
      <c r="AQ27">
        <f>(P27+273.15)</f>
        <v>302.32265129089353</v>
      </c>
      <c r="AR27">
        <f>(O27+273.15)</f>
        <v>304.77319183349607</v>
      </c>
      <c r="AS27">
        <f>(Y27*AK27+Z27*AL27)*AM27</f>
        <v>16.025017952359804</v>
      </c>
      <c r="AT27">
        <f>((AS27+0.00000010773*(AR27^4-AQ27^4))-AP27*44100)/(L27*0.92*2*29.3+0.00000043092*AQ27^3)</f>
        <v>-10.38963291622342</v>
      </c>
      <c r="AU27">
        <f>0.61365*EXP(17.502*J27/(240.97+J27))</f>
        <v>4.0621279421822702</v>
      </c>
      <c r="AV27">
        <f>AU27*1000/AA27</f>
        <v>46.239792377596324</v>
      </c>
      <c r="AW27">
        <f>(AV27-U27)</f>
        <v>19.179384739046519</v>
      </c>
      <c r="AX27">
        <f>IF(D27,P27,(O27+P27)/2)</f>
        <v>30.397921562194824</v>
      </c>
      <c r="AY27">
        <f>0.61365*EXP(17.502*AX27/(240.97+AX27))</f>
        <v>4.3588031294124887</v>
      </c>
      <c r="AZ27">
        <f>IF(AW27&lt;&gt;0,(1000-(AV27+U27)/2)/AW27*AP27,0)</f>
        <v>1.5581497767092509</v>
      </c>
      <c r="BA27">
        <f>U27*AA27/1000</f>
        <v>2.3772346791214076</v>
      </c>
      <c r="BB27">
        <f>(AY27-BA27)</f>
        <v>1.9815684502910811</v>
      </c>
      <c r="BC27">
        <f>1/(1.6/F27+1.37/N27)</f>
        <v>1.0276172405151218</v>
      </c>
      <c r="BD27">
        <f>G27*AA27*0.001</f>
        <v>33.576464763323656</v>
      </c>
      <c r="BE27">
        <f>G27/S27</f>
        <v>0.97646456165754192</v>
      </c>
      <c r="BF27">
        <f>(1-AP27*AA27/AU27/F27)*100</f>
        <v>72.617354284306501</v>
      </c>
      <c r="BG27">
        <f>(S27-E27/(N27/1.35))</f>
        <v>392.21679890602684</v>
      </c>
      <c r="BH27">
        <f>E27*BF27/100/BG27</f>
        <v>-4.6893645463478625E-3</v>
      </c>
    </row>
    <row r="28" spans="1:60" x14ac:dyDescent="0.35">
      <c r="A28" s="1" t="s">
        <v>9</v>
      </c>
      <c r="B28" s="1" t="s">
        <v>1554</v>
      </c>
      <c r="K28" s="1">
        <v>2.72</v>
      </c>
    </row>
    <row r="29" spans="1:60" x14ac:dyDescent="0.35">
      <c r="A29" s="1" t="s">
        <v>9</v>
      </c>
      <c r="B29" s="1" t="s">
        <v>1553</v>
      </c>
      <c r="K29" s="1">
        <v>2.72</v>
      </c>
    </row>
    <row r="30" spans="1:60" x14ac:dyDescent="0.35">
      <c r="A30" s="1">
        <v>5</v>
      </c>
      <c r="B30" s="1" t="s">
        <v>1552</v>
      </c>
      <c r="C30" s="1">
        <v>1277.5000154562294</v>
      </c>
      <c r="D30" s="1">
        <v>0</v>
      </c>
      <c r="E30">
        <f>(R30-S30*(1000-T30)/(1000-U30))*AO30</f>
        <v>-1.1214834762634689</v>
      </c>
      <c r="F30">
        <f>IF(AZ30&lt;&gt;0,1/(1/AZ30-1/N30),0)</f>
        <v>2.4317767197690836</v>
      </c>
      <c r="G30">
        <f>((BC30-AP30/2)*S30-E30)/(BC30+AP30/2)</f>
        <v>379.70858191574683</v>
      </c>
      <c r="H30">
        <f>AP30*1000</f>
        <v>30.867555698351339</v>
      </c>
      <c r="I30">
        <f>(AU30-BA30)</f>
        <v>1.6848065756168911</v>
      </c>
      <c r="J30">
        <f>(P30+AT30*D30)</f>
        <v>29.122676849365234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31.524181365966797</v>
      </c>
      <c r="P30" s="1">
        <v>29.122676849365234</v>
      </c>
      <c r="Q30" s="1">
        <v>31.747962951660156</v>
      </c>
      <c r="R30" s="1">
        <v>400.12908935546875</v>
      </c>
      <c r="S30" s="1">
        <v>390.23370361328125</v>
      </c>
      <c r="T30" s="1">
        <v>-0.28043830394744873</v>
      </c>
      <c r="U30" s="1">
        <v>26.927486419677734</v>
      </c>
      <c r="V30" s="1">
        <v>-0.53005301952362061</v>
      </c>
      <c r="W30" s="1">
        <v>50.895313262939453</v>
      </c>
      <c r="X30" s="1">
        <v>300.27621459960938</v>
      </c>
      <c r="Y30" s="1">
        <v>150.976806640625</v>
      </c>
      <c r="Z30" s="1">
        <v>0.14977437257766724</v>
      </c>
      <c r="AA30" s="1">
        <v>87.850914001464844</v>
      </c>
      <c r="AB30" s="1">
        <v>5.1674838066101074</v>
      </c>
      <c r="AC30" s="1">
        <v>1.4217168092727661</v>
      </c>
      <c r="AD30" s="1">
        <v>8.9391544461250305E-2</v>
      </c>
      <c r="AE30" s="1">
        <v>6.9091906771063805E-3</v>
      </c>
      <c r="AF30" s="1">
        <v>6.9619350135326385E-2</v>
      </c>
      <c r="AG30" s="1">
        <v>7.9652993008494377E-3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1.1039566713220932</v>
      </c>
      <c r="AP30">
        <f>(U30-T30)/(1000-U30)*AO30</f>
        <v>3.086755569835134E-2</v>
      </c>
      <c r="AQ30">
        <f>(P30+273.15)</f>
        <v>302.27267684936521</v>
      </c>
      <c r="AR30">
        <f>(O30+273.15)</f>
        <v>304.67418136596677</v>
      </c>
      <c r="AS30">
        <f>(Y30*AK30+Z30*AL30)*AM30</f>
        <v>24.156288522564864</v>
      </c>
      <c r="AT30">
        <f>((AS30+0.00000010773*(AR30^4-AQ30^4))-AP30*44100)/(L30*0.92*2*29.3+0.00000043092*AQ30^3)</f>
        <v>-10.277777990106479</v>
      </c>
      <c r="AU30">
        <f>0.61365*EXP(17.502*J30/(240.97+J30))</f>
        <v>4.050410869347612</v>
      </c>
      <c r="AV30">
        <f>AU30*1000/AA30</f>
        <v>46.105506304465706</v>
      </c>
      <c r="AW30">
        <f>(AV30-U30)</f>
        <v>19.178019884787972</v>
      </c>
      <c r="AX30">
        <f>IF(D30,P30,(O30+P30)/2)</f>
        <v>30.323429107666016</v>
      </c>
      <c r="AY30">
        <f>0.61365*EXP(17.502*AX30/(240.97+AX30))</f>
        <v>4.3402419279788891</v>
      </c>
      <c r="AZ30">
        <f>IF(AW30&lt;&gt;0,(1000-(AV30+U30)/2)/AW30*AP30,0)</f>
        <v>1.5507534610795013</v>
      </c>
      <c r="BA30">
        <f>U30*AA30/1000</f>
        <v>2.3656042937307209</v>
      </c>
      <c r="BB30">
        <f>(AY30-BA30)</f>
        <v>1.9746376342481682</v>
      </c>
      <c r="BC30">
        <f>1/(1.6/F30+1.37/N30)</f>
        <v>1.0224712857998781</v>
      </c>
      <c r="BD30">
        <f>G30*AA30*0.001</f>
        <v>33.357745975498446</v>
      </c>
      <c r="BE30">
        <f>G30/S30</f>
        <v>0.97302867076810784</v>
      </c>
      <c r="BF30">
        <f>(1-AP30*AA30/AU30/F30)*100</f>
        <v>72.468761516965699</v>
      </c>
      <c r="BG30">
        <f>(S30-E30/(N30/1.35))</f>
        <v>390.58741379860646</v>
      </c>
      <c r="BH30">
        <f>E30*BF30/100/BG30</f>
        <v>-2.0807766895545817E-3</v>
      </c>
    </row>
    <row r="31" spans="1:60" x14ac:dyDescent="0.35">
      <c r="A31" s="1" t="s">
        <v>9</v>
      </c>
      <c r="B31" s="1" t="s">
        <v>1551</v>
      </c>
      <c r="K31" s="1">
        <v>2.72</v>
      </c>
    </row>
    <row r="32" spans="1:60" x14ac:dyDescent="0.35">
      <c r="A32" s="1" t="s">
        <v>9</v>
      </c>
      <c r="B32" s="1" t="s">
        <v>1550</v>
      </c>
      <c r="K32" s="1">
        <v>2.72</v>
      </c>
    </row>
    <row r="33" spans="1:60" x14ac:dyDescent="0.35">
      <c r="A33" s="1">
        <v>6</v>
      </c>
      <c r="B33" s="1" t="s">
        <v>1549</v>
      </c>
      <c r="C33" s="1">
        <v>1482.0000154674053</v>
      </c>
      <c r="D33" s="1">
        <v>0</v>
      </c>
      <c r="E33">
        <f>(R33-S33*(1000-T33)/(1000-U33))*AO33</f>
        <v>0.72257252211762102</v>
      </c>
      <c r="F33">
        <f>IF(AZ33&lt;&gt;0,1/(1/AZ33-1/N33),0)</f>
        <v>2.4713203651166173</v>
      </c>
      <c r="G33">
        <f>((BC33-AP33/2)*S33-E33)/(BC33+AP33/2)</f>
        <v>376.51438700077557</v>
      </c>
      <c r="H33">
        <f>AP33*1000</f>
        <v>31.040156234299477</v>
      </c>
      <c r="I33">
        <f>(AU33-BA33)</f>
        <v>1.6766242239423361</v>
      </c>
      <c r="J33">
        <f>(P33+AT33*D33)</f>
        <v>29.140546798706055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31.455177307128906</v>
      </c>
      <c r="P33" s="1">
        <v>29.140546798706055</v>
      </c>
      <c r="Q33" s="1">
        <v>31.669801712036133</v>
      </c>
      <c r="R33" s="1">
        <v>400.28622436523438</v>
      </c>
      <c r="S33" s="1">
        <v>388.70367431640625</v>
      </c>
      <c r="T33" s="1">
        <v>-0.28248873353004456</v>
      </c>
      <c r="U33" s="1">
        <v>27.070634841918945</v>
      </c>
      <c r="V33" s="1">
        <v>-0.53597915172576904</v>
      </c>
      <c r="W33" s="1">
        <v>51.362388610839844</v>
      </c>
      <c r="X33" s="1">
        <v>300.30819702148438</v>
      </c>
      <c r="Y33" s="1">
        <v>299.72586059570313</v>
      </c>
      <c r="Z33" s="1">
        <v>8.5748210549354553E-2</v>
      </c>
      <c r="AA33" s="1">
        <v>87.843269348144531</v>
      </c>
      <c r="AB33" s="1">
        <v>5.3425126075744629</v>
      </c>
      <c r="AC33" s="1">
        <v>1.4216188192367554</v>
      </c>
      <c r="AD33" s="1">
        <v>7.9200632870197296E-2</v>
      </c>
      <c r="AE33" s="1">
        <v>2.8042334597557783E-3</v>
      </c>
      <c r="AF33" s="1">
        <v>1.9408904016017914E-2</v>
      </c>
      <c r="AG33" s="1">
        <v>1.144243311136961E-2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1.1040742537554571</v>
      </c>
      <c r="AP33">
        <f>(U33-T33)/(1000-U33)*AO33</f>
        <v>3.1040156234299478E-2</v>
      </c>
      <c r="AQ33">
        <f>(P33+273.15)</f>
        <v>302.29054679870603</v>
      </c>
      <c r="AR33">
        <f>(O33+273.15)</f>
        <v>304.60517730712888</v>
      </c>
      <c r="AS33">
        <f>(Y33*AK33+Z33*AL33)*AM33</f>
        <v>47.956136623409293</v>
      </c>
      <c r="AT33">
        <f>((AS33+0.00000010773*(AR33^4-AQ33^4))-AP33*44100)/(L33*0.92*2*29.3+0.00000043092*AQ33^3)</f>
        <v>-10.158702277364222</v>
      </c>
      <c r="AU33">
        <f>0.61365*EXP(17.502*J33/(240.97+J33))</f>
        <v>4.0545972917862878</v>
      </c>
      <c r="AV33">
        <f>AU33*1000/AA33</f>
        <v>46.157176547208408</v>
      </c>
      <c r="AW33">
        <f>(AV33-U33)</f>
        <v>19.086541705289463</v>
      </c>
      <c r="AX33">
        <f>IF(D33,P33,(O33+P33)/2)</f>
        <v>30.29786205291748</v>
      </c>
      <c r="AY33">
        <f>0.61365*EXP(17.502*AX33/(240.97+AX33))</f>
        <v>4.3338873084356395</v>
      </c>
      <c r="AZ33">
        <f>IF(AW33&lt;&gt;0,(1000-(AV33+U33)/2)/AW33*AP33,0)</f>
        <v>1.5667403421178758</v>
      </c>
      <c r="BA33">
        <f>U33*AA33/1000</f>
        <v>2.3779730678439517</v>
      </c>
      <c r="BB33">
        <f>(AY33-BA33)</f>
        <v>1.9559142405916878</v>
      </c>
      <c r="BC33">
        <f>1/(1.6/F33+1.37/N33)</f>
        <v>1.033597476552911</v>
      </c>
      <c r="BD33">
        <f>G33*AA33*0.001</f>
        <v>33.074254710760663</v>
      </c>
      <c r="BE33">
        <f>G33/S33</f>
        <v>0.9686411831916244</v>
      </c>
      <c r="BF33">
        <f>(1-AP33*AA33/AU33/F33)*100</f>
        <v>72.788303687876052</v>
      </c>
      <c r="BG33">
        <f>(S33-E33/(N33/1.35))</f>
        <v>388.47577861743378</v>
      </c>
      <c r="BH33">
        <f>E33*BF33/100/BG33</f>
        <v>1.3538766397121166E-3</v>
      </c>
    </row>
    <row r="34" spans="1:60" x14ac:dyDescent="0.35">
      <c r="A34" s="1" t="s">
        <v>9</v>
      </c>
      <c r="B34" s="1" t="s">
        <v>1548</v>
      </c>
      <c r="K34" s="1">
        <v>2.72</v>
      </c>
    </row>
    <row r="35" spans="1:60" x14ac:dyDescent="0.35">
      <c r="A35" s="1" t="s">
        <v>9</v>
      </c>
      <c r="B35" s="1" t="s">
        <v>1547</v>
      </c>
      <c r="K35" s="1">
        <v>2.72</v>
      </c>
    </row>
    <row r="36" spans="1:60" x14ac:dyDescent="0.35">
      <c r="A36" s="1">
        <v>7</v>
      </c>
      <c r="B36" s="1" t="s">
        <v>1546</v>
      </c>
      <c r="C36" s="1">
        <v>1686.5000154562294</v>
      </c>
      <c r="D36" s="1">
        <v>0</v>
      </c>
      <c r="E36">
        <f>(R36-S36*(1000-T36)/(1000-U36))*AO36</f>
        <v>1.096355535115358</v>
      </c>
      <c r="F36">
        <f>IF(AZ36&lt;&gt;0,1/(1/AZ36-1/N36),0)</f>
        <v>2.5519324617692294</v>
      </c>
      <c r="G36">
        <f>((BC36-AP36/2)*S36-E36)/(BC36+AP36/2)</f>
        <v>375.32805690425499</v>
      </c>
      <c r="H36">
        <f>AP36*1000</f>
        <v>31.452086347527032</v>
      </c>
      <c r="I36">
        <f>(AU36-BA36)</f>
        <v>1.6642138175951366</v>
      </c>
      <c r="J36">
        <f>(P36+AT36*D36)</f>
        <v>29.218215942382813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31.412614822387695</v>
      </c>
      <c r="P36" s="1">
        <v>29.218215942382813</v>
      </c>
      <c r="Q36" s="1">
        <v>31.615737915039063</v>
      </c>
      <c r="R36" s="1">
        <v>399.76885986328125</v>
      </c>
      <c r="S36" s="1">
        <v>387.73077392578125</v>
      </c>
      <c r="T36" s="1">
        <v>-0.28331497311592102</v>
      </c>
      <c r="U36" s="1">
        <v>27.422054290771484</v>
      </c>
      <c r="V36" s="1">
        <v>-0.53879958391189575</v>
      </c>
      <c r="W36" s="1">
        <v>52.150409698486328</v>
      </c>
      <c r="X36" s="1">
        <v>300.31625366210938</v>
      </c>
      <c r="Y36" s="1">
        <v>500.750732421875</v>
      </c>
      <c r="Z36" s="1">
        <v>8.0029796808958054E-3</v>
      </c>
      <c r="AA36" s="1">
        <v>87.835250854492188</v>
      </c>
      <c r="AB36" s="1">
        <v>5.3021607398986816</v>
      </c>
      <c r="AC36" s="1">
        <v>1.4270476102828979</v>
      </c>
      <c r="AD36" s="1">
        <v>8.0663956701755524E-2</v>
      </c>
      <c r="AE36" s="1">
        <v>4.7504534013569355E-3</v>
      </c>
      <c r="AF36" s="1">
        <v>2.2622857242822647E-2</v>
      </c>
      <c r="AG36" s="1">
        <v>9.607141837477684E-3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1.1041038737577547</v>
      </c>
      <c r="AP36">
        <f>(U36-T36)/(1000-U36)*AO36</f>
        <v>3.1452086347527032E-2</v>
      </c>
      <c r="AQ36">
        <f>(P36+273.15)</f>
        <v>302.36821594238279</v>
      </c>
      <c r="AR36">
        <f>(O36+273.15)</f>
        <v>304.56261482238767</v>
      </c>
      <c r="AS36">
        <f>(Y36*AK36+Z36*AL36)*AM36</f>
        <v>80.120115396675828</v>
      </c>
      <c r="AT36">
        <f>((AS36+0.00000010773*(AR36^4-AQ36^4))-AP36*44100)/(L36*0.92*2*29.3+0.00000043092*AQ36^3)</f>
        <v>-10.059341799677778</v>
      </c>
      <c r="AU36">
        <f>0.61365*EXP(17.502*J36/(240.97+J36))</f>
        <v>4.0728368351705537</v>
      </c>
      <c r="AV36">
        <f>AU36*1000/AA36</f>
        <v>46.369046545078035</v>
      </c>
      <c r="AW36">
        <f>(AV36-U36)</f>
        <v>18.946992254306551</v>
      </c>
      <c r="AX36">
        <f>IF(D36,P36,(O36+P36)/2)</f>
        <v>30.315415382385254</v>
      </c>
      <c r="AY36">
        <f>0.61365*EXP(17.502*AX36/(240.97+AX36))</f>
        <v>4.3382492661113403</v>
      </c>
      <c r="AZ36">
        <f>IF(AW36&lt;&gt;0,(1000-(AV36+U36)/2)/AW36*AP36,0)</f>
        <v>1.5987574124361503</v>
      </c>
      <c r="BA36">
        <f>U36*AA36/1000</f>
        <v>2.4086230175754171</v>
      </c>
      <c r="BB36">
        <f>(AY36-BA36)</f>
        <v>1.9296262485359232</v>
      </c>
      <c r="BC36">
        <f>1/(1.6/F36+1.37/N36)</f>
        <v>1.0559179597615695</v>
      </c>
      <c r="BD36">
        <f>G36*AA36*0.001</f>
        <v>32.967034030914355</v>
      </c>
      <c r="BE36">
        <f>G36/S36</f>
        <v>0.96801203862167418</v>
      </c>
      <c r="BF36">
        <f>(1-AP36*AA36/AU36/F36)*100</f>
        <v>73.420175012916872</v>
      </c>
      <c r="BG36">
        <f>(S36-E36/(N36/1.35))</f>
        <v>387.38498896531087</v>
      </c>
      <c r="BH36">
        <f>E36*BF36/100/BG36</f>
        <v>2.077897119337212E-3</v>
      </c>
    </row>
    <row r="37" spans="1:60" x14ac:dyDescent="0.35">
      <c r="A37" s="1" t="s">
        <v>9</v>
      </c>
      <c r="B37" s="1" t="s">
        <v>1545</v>
      </c>
      <c r="K37" s="1">
        <v>2.72</v>
      </c>
    </row>
    <row r="38" spans="1:60" x14ac:dyDescent="0.35">
      <c r="A38" s="1" t="s">
        <v>9</v>
      </c>
      <c r="B38" s="1" t="s">
        <v>1544</v>
      </c>
      <c r="K38" s="1">
        <v>2.72</v>
      </c>
    </row>
    <row r="39" spans="1:60" x14ac:dyDescent="0.35">
      <c r="A39" s="1">
        <v>8</v>
      </c>
      <c r="B39" s="1" t="s">
        <v>1543</v>
      </c>
      <c r="C39" s="1">
        <v>1890.5000154562294</v>
      </c>
      <c r="D39" s="1">
        <v>0</v>
      </c>
      <c r="E39">
        <f>(R39-S39*(1000-T39)/(1000-U39))*AO39</f>
        <v>1.976015688892595</v>
      </c>
      <c r="F39">
        <f>IF(AZ39&lt;&gt;0,1/(1/AZ39-1/N39),0)</f>
        <v>2.680290649943514</v>
      </c>
      <c r="G39">
        <f>((BC39-AP39/2)*S39-E39)/(BC39+AP39/2)</f>
        <v>373.86352890383762</v>
      </c>
      <c r="H39">
        <f>AP39*1000</f>
        <v>32.106847224875573</v>
      </c>
      <c r="I39">
        <f>(AU39-BA39)</f>
        <v>1.647010014443067</v>
      </c>
      <c r="J39">
        <f>(P39+AT39*D39)</f>
        <v>29.352272033691406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31.403369903564453</v>
      </c>
      <c r="P39" s="1">
        <v>29.352272033691406</v>
      </c>
      <c r="Q39" s="1">
        <v>31.586214065551758</v>
      </c>
      <c r="R39" s="1">
        <v>399.91452026367188</v>
      </c>
      <c r="S39" s="1">
        <v>386.87460327148438</v>
      </c>
      <c r="T39" s="1">
        <v>-0.28627356886863708</v>
      </c>
      <c r="U39" s="1">
        <v>27.979803085327148</v>
      </c>
      <c r="V39" s="1">
        <v>-0.54468202590942383</v>
      </c>
      <c r="W39" s="1">
        <v>53.236129760742188</v>
      </c>
      <c r="X39" s="1">
        <v>300.31451416015625</v>
      </c>
      <c r="Y39" s="1">
        <v>749.712890625</v>
      </c>
      <c r="Z39" s="1">
        <v>1.1433016508817673E-2</v>
      </c>
      <c r="AA39" s="1">
        <v>87.830368041992188</v>
      </c>
      <c r="AB39" s="1">
        <v>5.3028903007507324</v>
      </c>
      <c r="AC39" s="1">
        <v>1.4355294704437256</v>
      </c>
      <c r="AD39" s="1">
        <v>6.1796881258487701E-2</v>
      </c>
      <c r="AE39" s="1">
        <v>5.0191790796816349E-3</v>
      </c>
      <c r="AF39" s="1">
        <v>3.0501155182719231E-2</v>
      </c>
      <c r="AG39" s="1">
        <v>1.0792995803058147E-2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1.104097478529986</v>
      </c>
      <c r="AP39">
        <f>(U39-T39)/(1000-U39)*AO39</f>
        <v>3.210684722487557E-2</v>
      </c>
      <c r="AQ39">
        <f>(P39+273.15)</f>
        <v>302.50227203369138</v>
      </c>
      <c r="AR39">
        <f>(O39+273.15)</f>
        <v>304.55336990356443</v>
      </c>
      <c r="AS39">
        <f>(Y39*AK39+Z39*AL39)*AM39</f>
        <v>119.95405981881777</v>
      </c>
      <c r="AT39">
        <f>((AS39+0.00000010773*(AR39^4-AQ39^4))-AP39*44100)/(L39*0.92*2*29.3+0.00000043092*AQ39^3)</f>
        <v>-9.9854439923387606</v>
      </c>
      <c r="AU39">
        <f>0.61365*EXP(17.502*J39/(240.97+J39))</f>
        <v>4.1044864171698192</v>
      </c>
      <c r="AV39">
        <f>AU39*1000/AA39</f>
        <v>46.731973333044003</v>
      </c>
      <c r="AW39">
        <f>(AV39-U39)</f>
        <v>18.752170247716855</v>
      </c>
      <c r="AX39">
        <f>IF(D39,P39,(O39+P39)/2)</f>
        <v>30.37782096862793</v>
      </c>
      <c r="AY39">
        <f>0.61365*EXP(17.502*AX39/(240.97+AX39))</f>
        <v>4.3537878864517063</v>
      </c>
      <c r="AZ39">
        <f>IF(AW39&lt;&gt;0,(1000-(AV39+U39)/2)/AW39*AP39,0)</f>
        <v>1.6482074885682536</v>
      </c>
      <c r="BA39">
        <f>U39*AA39/1000</f>
        <v>2.4574764027267522</v>
      </c>
      <c r="BB39">
        <f>(AY39-BA39)</f>
        <v>1.8963114837249542</v>
      </c>
      <c r="BC39">
        <f>1/(1.6/F39+1.37/N39)</f>
        <v>1.0904915906190416</v>
      </c>
      <c r="BD39">
        <f>G39*AA39*0.001</f>
        <v>32.836571341102044</v>
      </c>
      <c r="BE39">
        <f>G39/S39</f>
        <v>0.96636875551503598</v>
      </c>
      <c r="BF39">
        <f>(1-AP39*AA39/AU39/F39)*100</f>
        <v>74.366869415613706</v>
      </c>
      <c r="BG39">
        <f>(S39-E39/(N39/1.35))</f>
        <v>386.25137797185499</v>
      </c>
      <c r="BH39">
        <f>E39*BF39/100/BG39</f>
        <v>3.8045197785621207E-3</v>
      </c>
    </row>
    <row r="40" spans="1:60" x14ac:dyDescent="0.35">
      <c r="A40" s="1" t="s">
        <v>9</v>
      </c>
      <c r="B40" s="1" t="s">
        <v>1542</v>
      </c>
      <c r="K40" s="1">
        <v>2.72</v>
      </c>
    </row>
    <row r="41" spans="1:60" x14ac:dyDescent="0.35">
      <c r="A41" s="1" t="s">
        <v>9</v>
      </c>
      <c r="B41" s="1" t="s">
        <v>1541</v>
      </c>
      <c r="K41" s="1">
        <v>2.72</v>
      </c>
    </row>
    <row r="42" spans="1:60" x14ac:dyDescent="0.35">
      <c r="A42" s="1">
        <v>9</v>
      </c>
      <c r="B42" s="1" t="s">
        <v>1540</v>
      </c>
      <c r="C42" s="1">
        <v>2095.5000154562294</v>
      </c>
      <c r="D42" s="1">
        <v>0</v>
      </c>
      <c r="E42">
        <f>(R42-S42*(1000-T42)/(1000-U42))*AO42</f>
        <v>2.3934465730746286</v>
      </c>
      <c r="F42">
        <f>IF(AZ42&lt;&gt;0,1/(1/AZ42-1/N42),0)</f>
        <v>2.8346676463711047</v>
      </c>
      <c r="G42">
        <f>((BC42-AP42/2)*S42-E42)/(BC42+AP42/2)</f>
        <v>373.26355499405997</v>
      </c>
      <c r="H42">
        <f>AP42*1000</f>
        <v>32.829740562707293</v>
      </c>
      <c r="I42">
        <f>(AU42-BA42)</f>
        <v>1.6268780820753732</v>
      </c>
      <c r="J42">
        <f>(P42+AT42*D42)</f>
        <v>29.495115280151367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31.414777755737305</v>
      </c>
      <c r="P42" s="1">
        <v>29.495115280151367</v>
      </c>
      <c r="Q42" s="1">
        <v>31.580947875976563</v>
      </c>
      <c r="R42" s="1">
        <v>400.06695556640625</v>
      </c>
      <c r="S42" s="1">
        <v>386.41033935546875</v>
      </c>
      <c r="T42" s="1">
        <v>-0.28723341226577759</v>
      </c>
      <c r="U42" s="1">
        <v>28.595121383666992</v>
      </c>
      <c r="V42" s="1">
        <v>-0.54616457223892212</v>
      </c>
      <c r="W42" s="1">
        <v>54.372650146484375</v>
      </c>
      <c r="X42" s="1">
        <v>300.33367919921875</v>
      </c>
      <c r="Y42" s="1">
        <v>1000.3818359375</v>
      </c>
      <c r="Z42" s="1">
        <v>0.13490934669971466</v>
      </c>
      <c r="AA42" s="1">
        <v>87.832054138183594</v>
      </c>
      <c r="AB42" s="1">
        <v>5.3441362380981445</v>
      </c>
      <c r="AC42" s="1">
        <v>1.4587347507476807</v>
      </c>
      <c r="AD42" s="1">
        <v>9.3169033527374268E-2</v>
      </c>
      <c r="AE42" s="1">
        <v>5.7840431109070778E-3</v>
      </c>
      <c r="AF42" s="1">
        <v>3.3189386129379272E-2</v>
      </c>
      <c r="AG42" s="1">
        <v>1.5121354721486568E-2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1.1041679382324217</v>
      </c>
      <c r="AP42">
        <f>(U42-T42)/(1000-U42)*AO42</f>
        <v>3.2829740562707294E-2</v>
      </c>
      <c r="AQ42">
        <f>(P42+273.15)</f>
        <v>302.64511528015134</v>
      </c>
      <c r="AR42">
        <f>(O42+273.15)</f>
        <v>304.56477775573728</v>
      </c>
      <c r="AS42">
        <f>(Y42*AK42+Z42*AL42)*AM42</f>
        <v>160.06109017235576</v>
      </c>
      <c r="AT42">
        <f>((AS42+0.00000010773*(AR42^4-AQ42^4))-AP42*44100)/(L42*0.92*2*29.3+0.00000043092*AQ42^3)</f>
        <v>-9.9318021636767693</v>
      </c>
      <c r="AU42">
        <f>0.61365*EXP(17.502*J42/(240.97+J42))</f>
        <v>4.1384463315335438</v>
      </c>
      <c r="AV42">
        <f>AU42*1000/AA42</f>
        <v>47.11772225004151</v>
      </c>
      <c r="AW42">
        <f>(AV42-U42)</f>
        <v>18.522600866374518</v>
      </c>
      <c r="AX42">
        <f>IF(D42,P42,(O42+P42)/2)</f>
        <v>30.454946517944336</v>
      </c>
      <c r="AY42">
        <f>0.61365*EXP(17.502*AX42/(240.97+AX42))</f>
        <v>4.3730586741368533</v>
      </c>
      <c r="AZ42">
        <f>IF(AW42&lt;&gt;0,(1000-(AV42+U42)/2)/AW42*AP42,0)</f>
        <v>1.7053179671527501</v>
      </c>
      <c r="BA42">
        <f>U42*AA42/1000</f>
        <v>2.5115682494581706</v>
      </c>
      <c r="BB42">
        <f>(AY42-BA42)</f>
        <v>1.8614904246786828</v>
      </c>
      <c r="BC42">
        <f>1/(1.6/F42+1.37/N42)</f>
        <v>1.1305726629686759</v>
      </c>
      <c r="BD42">
        <f>G42*AA42*0.001</f>
        <v>32.784504770049139</v>
      </c>
      <c r="BE42">
        <f>G42/S42</f>
        <v>0.96597714133804602</v>
      </c>
      <c r="BF42">
        <f>(1-AP42*AA42/AU42/F42)*100</f>
        <v>75.420048814100667</v>
      </c>
      <c r="BG42">
        <f>(S42-E42/(N42/1.35))</f>
        <v>385.65545847773274</v>
      </c>
      <c r="BH42">
        <f>E42*BF42/100/BG42</f>
        <v>4.6807027725669576E-3</v>
      </c>
    </row>
    <row r="43" spans="1:60" x14ac:dyDescent="0.35">
      <c r="A43" s="1" t="s">
        <v>9</v>
      </c>
      <c r="B43" s="1" t="s">
        <v>1539</v>
      </c>
      <c r="K43" s="1">
        <v>2.72</v>
      </c>
    </row>
    <row r="44" spans="1:60" x14ac:dyDescent="0.35">
      <c r="A44" s="1" t="s">
        <v>9</v>
      </c>
      <c r="B44" s="1" t="s">
        <v>1538</v>
      </c>
      <c r="K44" s="1">
        <v>2.72</v>
      </c>
    </row>
    <row r="45" spans="1:60" x14ac:dyDescent="0.35">
      <c r="A45" s="1">
        <v>10</v>
      </c>
      <c r="B45" s="1" t="s">
        <v>1537</v>
      </c>
      <c r="C45" s="1">
        <v>2300.5000154562294</v>
      </c>
      <c r="D45" s="1">
        <v>0</v>
      </c>
      <c r="E45">
        <f>(R45-S45*(1000-T45)/(1000-U45))*AO45</f>
        <v>1.9727001365519965</v>
      </c>
      <c r="F45">
        <f>IF(AZ45&lt;&gt;0,1/(1/AZ45-1/N45),0)</f>
        <v>2.9447299135645513</v>
      </c>
      <c r="G45">
        <f>((BC45-AP45/2)*S45-E45)/(BC45+AP45/2)</f>
        <v>373.54940115418498</v>
      </c>
      <c r="H45">
        <f>AP45*1000</f>
        <v>33.495978639230849</v>
      </c>
      <c r="I45">
        <f>(AU45-BA45)</f>
        <v>1.6216742113372331</v>
      </c>
      <c r="J45">
        <f>(P45+AT45*D45)</f>
        <v>29.683444976806641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31.474269866943359</v>
      </c>
      <c r="P45" s="1">
        <v>29.683444976806641</v>
      </c>
      <c r="Q45" s="1">
        <v>31.614334106445313</v>
      </c>
      <c r="R45" s="1">
        <v>399.7449951171875</v>
      </c>
      <c r="S45" s="1">
        <v>386.239501953125</v>
      </c>
      <c r="T45" s="1">
        <v>-0.28733345866203308</v>
      </c>
      <c r="U45" s="1">
        <v>29.16804313659668</v>
      </c>
      <c r="V45" s="1">
        <v>-0.54451727867126465</v>
      </c>
      <c r="W45" s="1">
        <v>55.275505065917969</v>
      </c>
      <c r="X45" s="1">
        <v>300.29013061523438</v>
      </c>
      <c r="Y45" s="1">
        <v>1250.4561767578125</v>
      </c>
      <c r="Z45" s="1">
        <v>8.2318499684333801E-2</v>
      </c>
      <c r="AA45" s="1">
        <v>87.833122253417969</v>
      </c>
      <c r="AB45" s="1">
        <v>5.4974946975708008</v>
      </c>
      <c r="AC45" s="1">
        <v>1.463739275932312</v>
      </c>
      <c r="AD45" s="1">
        <v>0.12184426188468933</v>
      </c>
      <c r="AE45" s="1">
        <v>7.3404209688305855E-3</v>
      </c>
      <c r="AF45" s="1">
        <v>7.8787259757518768E-2</v>
      </c>
      <c r="AG45" s="1">
        <v>1.5790695324540138E-2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1.1040078331442438</v>
      </c>
      <c r="AP45">
        <f>(U45-T45)/(1000-U45)*AO45</f>
        <v>3.3495978639230851E-2</v>
      </c>
      <c r="AQ45">
        <f>(P45+273.15)</f>
        <v>302.83344497680662</v>
      </c>
      <c r="AR45">
        <f>(O45+273.15)</f>
        <v>304.62426986694334</v>
      </c>
      <c r="AS45">
        <f>(Y45*AK45+Z45*AL45)*AM45</f>
        <v>200.07298380927023</v>
      </c>
      <c r="AT45">
        <f>((AS45+0.00000010773*(AR45^4-AQ45^4))-AP45*44100)/(L45*0.92*2*29.3+0.00000043092*AQ45^3)</f>
        <v>-9.8585770241901205</v>
      </c>
      <c r="AU45">
        <f>0.61365*EXP(17.502*J45/(240.97+J45))</f>
        <v>4.1835945100468983</v>
      </c>
      <c r="AV45">
        <f>AU45*1000/AA45</f>
        <v>47.631171506989169</v>
      </c>
      <c r="AW45">
        <f>(AV45-U45)</f>
        <v>18.463128370392489</v>
      </c>
      <c r="AX45">
        <f>IF(D45,P45,(O45+P45)/2)</f>
        <v>30.578857421875</v>
      </c>
      <c r="AY45">
        <f>0.61365*EXP(17.502*AX45/(240.97+AX45))</f>
        <v>4.4041749982915546</v>
      </c>
      <c r="AZ45">
        <f>IF(AW45&lt;&gt;0,(1000-(AV45+U45)/2)/AW45*AP45,0)</f>
        <v>1.7445443462483226</v>
      </c>
      <c r="BA45">
        <f>U45*AA45/1000</f>
        <v>2.5619202987096652</v>
      </c>
      <c r="BB45">
        <f>(AY45-BA45)</f>
        <v>1.8422546995818894</v>
      </c>
      <c r="BC45">
        <f>1/(1.6/F45+1.37/N45)</f>
        <v>1.1581969917987733</v>
      </c>
      <c r="BD45">
        <f>G45*AA45*0.001</f>
        <v>32.810010219266601</v>
      </c>
      <c r="BE45">
        <f>G45/S45</f>
        <v>0.96714447710612439</v>
      </c>
      <c r="BF45">
        <f>(1-AP45*AA45/AU45/F45)*100</f>
        <v>76.118811337776364</v>
      </c>
      <c r="BG45">
        <f>(S45-E45/(N45/1.35))</f>
        <v>385.61732236184321</v>
      </c>
      <c r="BH45">
        <f>E45*BF45/100/BG45</f>
        <v>3.8940052952109133E-3</v>
      </c>
    </row>
    <row r="46" spans="1:60" x14ac:dyDescent="0.35">
      <c r="A46" s="1" t="s">
        <v>9</v>
      </c>
      <c r="B46" s="1" t="s">
        <v>1536</v>
      </c>
      <c r="K46" s="1">
        <v>2.72</v>
      </c>
    </row>
    <row r="47" spans="1:60" x14ac:dyDescent="0.35">
      <c r="A47" s="1" t="s">
        <v>9</v>
      </c>
      <c r="B47" s="1" t="s">
        <v>1535</v>
      </c>
      <c r="K47" s="1">
        <v>2.72</v>
      </c>
    </row>
    <row r="48" spans="1:60" x14ac:dyDescent="0.35">
      <c r="A48" s="1">
        <v>11</v>
      </c>
      <c r="B48" s="1" t="s">
        <v>1534</v>
      </c>
      <c r="C48" s="1">
        <v>2505.5000154562294</v>
      </c>
      <c r="D48" s="1">
        <v>0</v>
      </c>
      <c r="E48">
        <f>(R48-S48*(1000-T48)/(1000-U48))*AO48</f>
        <v>1.9703222631728745</v>
      </c>
      <c r="F48">
        <f>IF(AZ48&lt;&gt;0,1/(1/AZ48-1/N48),0)</f>
        <v>3.0260338765226158</v>
      </c>
      <c r="G48">
        <f>((BC48-AP48/2)*S48-E48)/(BC48+AP48/2)</f>
        <v>373.58789733365205</v>
      </c>
      <c r="H48">
        <f>AP48*1000</f>
        <v>34.144554066577101</v>
      </c>
      <c r="I48">
        <f>(AU48-BA48)</f>
        <v>1.6257314999808701</v>
      </c>
      <c r="J48">
        <f>(P48+AT48*D48)</f>
        <v>29.899202346801758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31.541904449462891</v>
      </c>
      <c r="P48" s="1">
        <v>29.899202346801758</v>
      </c>
      <c r="Q48" s="1">
        <v>31.656938552856445</v>
      </c>
      <c r="R48" s="1">
        <v>400.00265502929688</v>
      </c>
      <c r="S48" s="1">
        <v>386.27157592773438</v>
      </c>
      <c r="T48" s="1">
        <v>-0.29052981734275818</v>
      </c>
      <c r="U48" s="1">
        <v>29.717836380004883</v>
      </c>
      <c r="V48" s="1">
        <v>-0.5484430193901062</v>
      </c>
      <c r="W48" s="1">
        <v>56.099369049072266</v>
      </c>
      <c r="X48" s="1">
        <v>300.2935791015625</v>
      </c>
      <c r="Y48" s="1">
        <v>1600.885498046875</v>
      </c>
      <c r="Z48" s="1">
        <v>1.8292505294084549E-2</v>
      </c>
      <c r="AA48" s="1">
        <v>87.829864501953125</v>
      </c>
      <c r="AB48" s="1">
        <v>5.5069842338562012</v>
      </c>
      <c r="AC48" s="1">
        <v>1.4754319190979004</v>
      </c>
      <c r="AD48" s="1">
        <v>8.9915789663791656E-2</v>
      </c>
      <c r="AE48" s="1">
        <v>6.1878226697444916E-3</v>
      </c>
      <c r="AF48" s="1">
        <v>2.5734521448612213E-2</v>
      </c>
      <c r="AG48" s="1">
        <v>1.1349901556968689E-2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1.104020511402803</v>
      </c>
      <c r="AP48">
        <f>(U48-T48)/(1000-U48)*AO48</f>
        <v>3.4144554066577099E-2</v>
      </c>
      <c r="AQ48">
        <f>(P48+273.15)</f>
        <v>303.04920234680174</v>
      </c>
      <c r="AR48">
        <f>(O48+273.15)</f>
        <v>304.69190444946287</v>
      </c>
      <c r="AS48">
        <f>(Y48*AK48+Z48*AL48)*AM48</f>
        <v>256.14167396228731</v>
      </c>
      <c r="AT48">
        <f>((AS48+0.00000010773*(AR48^4-AQ48^4))-AP48*44100)/(L48*0.92*2*29.3+0.00000043092*AQ48^3)</f>
        <v>-9.6547827546014755</v>
      </c>
      <c r="AU48">
        <f>0.61365*EXP(17.502*J48/(240.97+J48))</f>
        <v>4.2358450425279122</v>
      </c>
      <c r="AV48">
        <f>AU48*1000/AA48</f>
        <v>48.227844441610372</v>
      </c>
      <c r="AW48">
        <f>(AV48-U48)</f>
        <v>18.51000806160549</v>
      </c>
      <c r="AX48">
        <f>IF(D48,P48,(O48+P48)/2)</f>
        <v>30.720553398132324</v>
      </c>
      <c r="AY48">
        <f>0.61365*EXP(17.502*AX48/(240.97+AX48))</f>
        <v>4.4399937384451373</v>
      </c>
      <c r="AZ48">
        <f>IF(AW48&lt;&gt;0,(1000-(AV48+U48)/2)/AW48*AP48,0)</f>
        <v>1.772762264653279</v>
      </c>
      <c r="BA48">
        <f>U48*AA48/1000</f>
        <v>2.6101135425470421</v>
      </c>
      <c r="BB48">
        <f>(AY48-BA48)</f>
        <v>1.8298801958980953</v>
      </c>
      <c r="BC48">
        <f>1/(1.6/F48+1.37/N48)</f>
        <v>1.1781167100869059</v>
      </c>
      <c r="BD48">
        <f>G48*AA48*0.001</f>
        <v>32.812174402384237</v>
      </c>
      <c r="BE48">
        <f>G48/S48</f>
        <v>0.96716383139603512</v>
      </c>
      <c r="BF48">
        <f>(1-AP48*AA48/AU48/F48)*100</f>
        <v>76.603558501171349</v>
      </c>
      <c r="BG48">
        <f>(S48-E48/(N48/1.35))</f>
        <v>385.65014630562416</v>
      </c>
      <c r="BH48">
        <f>E48*BF48/100/BG48</f>
        <v>3.9137466483290294E-3</v>
      </c>
    </row>
    <row r="49" spans="1:60" x14ac:dyDescent="0.35">
      <c r="A49" s="1" t="s">
        <v>9</v>
      </c>
      <c r="B49" s="1" t="s">
        <v>1533</v>
      </c>
      <c r="K49" s="1">
        <v>2.72</v>
      </c>
    </row>
    <row r="50" spans="1:60" x14ac:dyDescent="0.35">
      <c r="A50" s="1" t="s">
        <v>9</v>
      </c>
      <c r="B50" s="1" t="s">
        <v>1532</v>
      </c>
      <c r="K50" s="1">
        <v>2.72</v>
      </c>
    </row>
    <row r="51" spans="1:60" x14ac:dyDescent="0.35">
      <c r="A51" s="1">
        <v>12</v>
      </c>
      <c r="B51" s="1" t="s">
        <v>1531</v>
      </c>
      <c r="C51" s="1">
        <v>2709.5000154562294</v>
      </c>
      <c r="D51" s="1">
        <v>0</v>
      </c>
      <c r="E51">
        <f>(R51-S51*(1000-T51)/(1000-U51))*AO51</f>
        <v>1.0039563584788878</v>
      </c>
      <c r="F51">
        <f>IF(AZ51&lt;&gt;0,1/(1/AZ51-1/N51),0)</f>
        <v>3.0162719082674809</v>
      </c>
      <c r="G51">
        <f>((BC51-AP51/2)*S51-E51)/(BC51+AP51/2)</f>
        <v>375.05959500557265</v>
      </c>
      <c r="H51">
        <f>AP51*1000</f>
        <v>34.68987420133756</v>
      </c>
      <c r="I51">
        <f>(AU51-BA51)</f>
        <v>1.6536357552189025</v>
      </c>
      <c r="J51">
        <f>(P51+AT51*D51)</f>
        <v>30.177438735961914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31.660358428955078</v>
      </c>
      <c r="P51" s="1">
        <v>30.177438735961914</v>
      </c>
      <c r="Q51" s="1">
        <v>31.741643905639648</v>
      </c>
      <c r="R51" s="1">
        <v>400.23162841796875</v>
      </c>
      <c r="S51" s="1">
        <v>387.15792846679688</v>
      </c>
      <c r="T51" s="1">
        <v>-0.29237839579582214</v>
      </c>
      <c r="U51" s="1">
        <v>30.179101943969727</v>
      </c>
      <c r="V51" s="1">
        <v>-0.54819303750991821</v>
      </c>
      <c r="W51" s="1">
        <v>56.584117889404297</v>
      </c>
      <c r="X51" s="1">
        <v>300.30987548828125</v>
      </c>
      <c r="Y51" s="1">
        <v>2001.2672119140625</v>
      </c>
      <c r="Z51" s="1">
        <v>5.9452034533023834E-2</v>
      </c>
      <c r="AA51" s="1">
        <v>87.823341369628906</v>
      </c>
      <c r="AB51" s="1">
        <v>5.7430362701416016</v>
      </c>
      <c r="AC51" s="1">
        <v>1.4933807849884033</v>
      </c>
      <c r="AD51" s="1">
        <v>4.7169201076030731E-2</v>
      </c>
      <c r="AE51" s="1">
        <v>1.1479896493256092E-2</v>
      </c>
      <c r="AF51" s="1">
        <v>4.6996071934700012E-2</v>
      </c>
      <c r="AG51" s="1">
        <v>5.0979647785425186E-3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1.104080424589269</v>
      </c>
      <c r="AP51">
        <f>(U51-T51)/(1000-U51)*AO51</f>
        <v>3.468987420133756E-2</v>
      </c>
      <c r="AQ51">
        <f>(P51+273.15)</f>
        <v>303.32743873596189</v>
      </c>
      <c r="AR51">
        <f>(O51+273.15)</f>
        <v>304.81035842895506</v>
      </c>
      <c r="AS51">
        <f>(Y51*AK51+Z51*AL51)*AM51</f>
        <v>320.20274674916072</v>
      </c>
      <c r="AT51">
        <f>((AS51+0.00000010773*(AR51^4-AQ51^4))-AP51*44100)/(L51*0.92*2*29.3+0.00000043092*AQ51^3)</f>
        <v>-9.3531137758327159</v>
      </c>
      <c r="AU51">
        <f>0.61365*EXP(17.502*J51/(240.97+J51))</f>
        <v>4.304065327472987</v>
      </c>
      <c r="AV51">
        <f>AU51*1000/AA51</f>
        <v>49.008216498597257</v>
      </c>
      <c r="AW51">
        <f>(AV51-U51)</f>
        <v>18.82911455462753</v>
      </c>
      <c r="AX51">
        <f>IF(D51,P51,(O51+P51)/2)</f>
        <v>30.918898582458496</v>
      </c>
      <c r="AY51">
        <f>0.61365*EXP(17.502*AX51/(240.97+AX51))</f>
        <v>4.4905587363955153</v>
      </c>
      <c r="AZ51">
        <f>IF(AW51&lt;&gt;0,(1000-(AV51+U51)/2)/AW51*AP51,0)</f>
        <v>1.7694074273711728</v>
      </c>
      <c r="BA51">
        <f>U51*AA51/1000</f>
        <v>2.6504295722540845</v>
      </c>
      <c r="BB51">
        <f>(AY51-BA51)</f>
        <v>1.8401291641414308</v>
      </c>
      <c r="BC51">
        <f>1/(1.6/F51+1.37/N51)</f>
        <v>1.1757463460339561</v>
      </c>
      <c r="BD51">
        <f>G51*AA51*0.001</f>
        <v>32.938986846129168</v>
      </c>
      <c r="BE51">
        <f>G51/S51</f>
        <v>0.96875090868179958</v>
      </c>
      <c r="BF51">
        <f>(1-AP51*AA51/AU51/F51)*100</f>
        <v>76.532688529482357</v>
      </c>
      <c r="BG51">
        <f>(S51-E51/(N51/1.35))</f>
        <v>386.8412857367594</v>
      </c>
      <c r="BH51">
        <f>E51*BF51/100/BG51</f>
        <v>1.9862274817518733E-3</v>
      </c>
    </row>
    <row r="52" spans="1:60" x14ac:dyDescent="0.35">
      <c r="A52" s="1" t="s">
        <v>9</v>
      </c>
      <c r="B52" s="1" t="s">
        <v>1530</v>
      </c>
    </row>
    <row r="53" spans="1:60" x14ac:dyDescent="0.35">
      <c r="A53" s="1" t="s">
        <v>9</v>
      </c>
      <c r="B53" s="1" t="s">
        <v>1529</v>
      </c>
    </row>
    <row r="54" spans="1:60" x14ac:dyDescent="0.35">
      <c r="A54" s="1" t="s">
        <v>9</v>
      </c>
      <c r="B54" s="1" t="s">
        <v>1528</v>
      </c>
    </row>
    <row r="55" spans="1:60" x14ac:dyDescent="0.35">
      <c r="A55" s="1" t="s">
        <v>9</v>
      </c>
      <c r="B55" s="1" t="s">
        <v>1527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46BEC-970E-4452-AC84-303EB7414C30}">
  <dimension ref="A1:BD55"/>
  <sheetViews>
    <sheetView zoomScale="4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5285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5284</v>
      </c>
    </row>
    <row r="12" spans="1:56" x14ac:dyDescent="0.35">
      <c r="A12" s="1" t="s">
        <v>9</v>
      </c>
      <c r="B12" s="1" t="s">
        <v>5283</v>
      </c>
    </row>
    <row r="13" spans="1:56" x14ac:dyDescent="0.35">
      <c r="A13" s="1" t="s">
        <v>9</v>
      </c>
      <c r="B13" s="1" t="s">
        <v>5282</v>
      </c>
    </row>
    <row r="14" spans="1:56" x14ac:dyDescent="0.35">
      <c r="A14" s="1" t="s">
        <v>9</v>
      </c>
      <c r="B14" s="1" t="s">
        <v>5281</v>
      </c>
    </row>
    <row r="15" spans="1:56" x14ac:dyDescent="0.35">
      <c r="A15" s="1" t="s">
        <v>9</v>
      </c>
      <c r="B15" s="1" t="s">
        <v>5280</v>
      </c>
    </row>
    <row r="16" spans="1:56" x14ac:dyDescent="0.35">
      <c r="A16" s="1" t="s">
        <v>9</v>
      </c>
      <c r="B16" s="1" t="s">
        <v>5279</v>
      </c>
    </row>
    <row r="17" spans="1:56" x14ac:dyDescent="0.35">
      <c r="A17" s="1" t="s">
        <v>9</v>
      </c>
      <c r="B17" s="1" t="s">
        <v>5278</v>
      </c>
    </row>
    <row r="18" spans="1:56" x14ac:dyDescent="0.35">
      <c r="A18" s="1">
        <v>1</v>
      </c>
      <c r="B18" s="1" t="s">
        <v>5277</v>
      </c>
      <c r="C18" s="1">
        <v>374.50000173225999</v>
      </c>
      <c r="D18" s="1">
        <v>0</v>
      </c>
      <c r="E18">
        <f>(R18-S18*(1000-T18)/(1000-U18))*AK18</f>
        <v>-8.8590423374328182</v>
      </c>
      <c r="F18">
        <f>IF(AV18&lt;&gt;0,1/(1/AV18-1/N18),0)</f>
        <v>10.993007639682631</v>
      </c>
      <c r="G18">
        <f>((AY18-AL18/2)*S18-E18)/(AY18+AL18/2)</f>
        <v>396.52342213774324</v>
      </c>
      <c r="H18">
        <f>AL18*1000</f>
        <v>28.867786048767002</v>
      </c>
      <c r="I18">
        <f>(AQ18-AW18)</f>
        <v>0.79177424245311601</v>
      </c>
      <c r="J18">
        <f>(P18+AP18*D18)</f>
        <v>31.408056259155273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32.145423889160156</v>
      </c>
      <c r="P18" s="1">
        <v>31.408056259155273</v>
      </c>
      <c r="Q18" s="1">
        <v>32.232093811035156</v>
      </c>
      <c r="R18" s="1">
        <v>400.11309814453125</v>
      </c>
      <c r="S18" s="1">
        <v>397.7364501953125</v>
      </c>
      <c r="T18" s="1">
        <v>18.089092254638672</v>
      </c>
      <c r="U18" s="1">
        <v>43.120330810546875</v>
      </c>
      <c r="V18" s="1">
        <v>33.333789825439453</v>
      </c>
      <c r="W18" s="1">
        <v>79.46026611328125</v>
      </c>
      <c r="X18" s="1">
        <v>300.16314697265625</v>
      </c>
      <c r="Y18" s="1">
        <v>-0.11654045432806015</v>
      </c>
      <c r="Z18" s="1">
        <v>0.13498443365097046</v>
      </c>
      <c r="AA18" s="1">
        <v>88.72003173828125</v>
      </c>
      <c r="AB18" s="1">
        <v>25.473548889160156</v>
      </c>
      <c r="AC18" s="1">
        <v>-1.434130072593689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1.1035409815171184</v>
      </c>
      <c r="AL18">
        <f>(U18-T18)/(1000-U18)*AK18</f>
        <v>2.8867786048767E-2</v>
      </c>
      <c r="AM18">
        <f>(P18+273.15)</f>
        <v>304.55805625915525</v>
      </c>
      <c r="AN18">
        <f>(O18+273.15)</f>
        <v>305.29542388916013</v>
      </c>
      <c r="AO18">
        <f>(Y18*AG18+Z18*AH18)*AI18</f>
        <v>-1.8646472275708481E-2</v>
      </c>
      <c r="AP18">
        <f>((AO18+0.00000010773*(AN18^4-AM18^4))-AL18*44100)/(L18*51.4+0.00000043092*AM18^3)</f>
        <v>-10.346192196434496</v>
      </c>
      <c r="AQ18">
        <f>0.61365*EXP(17.502*J18/(240.97+J18))</f>
        <v>4.6174113605300215</v>
      </c>
      <c r="AR18">
        <f>AQ18*1000/AA18</f>
        <v>52.044744237142602</v>
      </c>
      <c r="AS18">
        <f>(AR18-U18)</f>
        <v>8.9244134265957271</v>
      </c>
      <c r="AT18">
        <f>IF(D18,P18,(O18+P18)/2)</f>
        <v>31.776740074157715</v>
      </c>
      <c r="AU18">
        <f>0.61365*EXP(17.502*AT18/(240.97+AT18))</f>
        <v>4.7150731035383115</v>
      </c>
      <c r="AV18">
        <f>IF(AS18&lt;&gt;0,(1000-(AR18+U18)/2)/AS18*AL18,0)</f>
        <v>3.080783265142732</v>
      </c>
      <c r="AW18">
        <f>U18*AA18/1000</f>
        <v>3.8256371180769055</v>
      </c>
      <c r="AX18">
        <f>(AU18-AW18)</f>
        <v>0.88943598546140601</v>
      </c>
      <c r="AY18">
        <f>1/(1.6/F18+1.37/N18)</f>
        <v>2.147699451077584</v>
      </c>
      <c r="AZ18">
        <f>G18*AA18*0.001</f>
        <v>35.179570597032473</v>
      </c>
      <c r="BA18">
        <f>G18/S18</f>
        <v>0.99695017125794327</v>
      </c>
      <c r="BB18">
        <f>(1-AL18*AA18/AQ18/F18)*100</f>
        <v>94.954315751938566</v>
      </c>
      <c r="BC18">
        <f>(S18-E18/(N18/1.35))</f>
        <v>400.5305470975847</v>
      </c>
      <c r="BD18">
        <f>E18*BB18/100/BC18</f>
        <v>-2.1002250876097046E-2</v>
      </c>
    </row>
    <row r="19" spans="1:56" x14ac:dyDescent="0.35">
      <c r="A19" s="1" t="s">
        <v>9</v>
      </c>
      <c r="B19" s="1" t="s">
        <v>5276</v>
      </c>
      <c r="K19" s="1">
        <v>2.72</v>
      </c>
    </row>
    <row r="20" spans="1:56" x14ac:dyDescent="0.35">
      <c r="A20" s="1" t="s">
        <v>9</v>
      </c>
      <c r="B20" s="1" t="s">
        <v>5275</v>
      </c>
      <c r="K20" s="1">
        <v>2.72</v>
      </c>
    </row>
    <row r="21" spans="1:56" x14ac:dyDescent="0.35">
      <c r="A21" s="1">
        <v>2</v>
      </c>
      <c r="B21" s="1" t="s">
        <v>5274</v>
      </c>
      <c r="C21" s="1">
        <v>581.50000173225999</v>
      </c>
      <c r="D21" s="1">
        <v>0</v>
      </c>
      <c r="E21">
        <f>(R21-S21*(1000-T21)/(1000-U21))*AK21</f>
        <v>-6.8331976212522552</v>
      </c>
      <c r="F21">
        <f>IF(AV21&lt;&gt;0,1/(1/AV21-1/N21),0)</f>
        <v>8.5736452712263773</v>
      </c>
      <c r="G21">
        <f>((AY21-AL21/2)*S21-E21)/(AY21+AL21/2)</f>
        <v>394.37547320408129</v>
      </c>
      <c r="H21">
        <f>AL21*1000</f>
        <v>27.314458067800619</v>
      </c>
      <c r="I21">
        <f>(AQ21-AW21)</f>
        <v>0.80901131362044465</v>
      </c>
      <c r="J21">
        <f>(P21+AP21*D21)</f>
        <v>31.196277618408203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32.089004516601563</v>
      </c>
      <c r="P21" s="1">
        <v>31.196277618408203</v>
      </c>
      <c r="Q21" s="1">
        <v>32.212364196777344</v>
      </c>
      <c r="R21" s="1">
        <v>400.00491333007813</v>
      </c>
      <c r="S21" s="1">
        <v>396.38519287109375</v>
      </c>
      <c r="T21" s="1">
        <v>18.595094680786133</v>
      </c>
      <c r="U21" s="1">
        <v>42.303581237792969</v>
      </c>
      <c r="V21" s="1">
        <v>34.375064849853516</v>
      </c>
      <c r="W21" s="1">
        <v>78.202796936035156</v>
      </c>
      <c r="X21" s="1">
        <v>300.11349487304688</v>
      </c>
      <c r="Y21" s="1">
        <v>25.832492828369141</v>
      </c>
      <c r="Z21" s="1">
        <v>6.6288545727729797E-2</v>
      </c>
      <c r="AA21" s="1">
        <v>88.718299865722656</v>
      </c>
      <c r="AB21" s="1">
        <v>25.265615463256836</v>
      </c>
      <c r="AC21" s="1">
        <v>-1.2901624441146851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1.1033584370332603</v>
      </c>
      <c r="AL21">
        <f>(U21-T21)/(1000-U21)*AK21</f>
        <v>2.7314458067800619E-2</v>
      </c>
      <c r="AM21">
        <f>(P21+273.15)</f>
        <v>304.34627761840818</v>
      </c>
      <c r="AN21">
        <f>(O21+273.15)</f>
        <v>305.23900451660154</v>
      </c>
      <c r="AO21">
        <f>(Y21*AG21+Z21*AH21)*AI21</f>
        <v>4.133198760154869</v>
      </c>
      <c r="AP21">
        <f>((AO21+0.00000010773*(AN21^4-AM21^4))-AL21*44100)/(L21*51.4+0.00000043092*AM21^3)</f>
        <v>-9.7381441592672573</v>
      </c>
      <c r="AQ21">
        <f>0.61365*EXP(17.502*J21/(240.97+J21))</f>
        <v>4.5621131192689202</v>
      </c>
      <c r="AR21">
        <f>AQ21*1000/AA21</f>
        <v>51.422458795691433</v>
      </c>
      <c r="AS21">
        <f>(AR21-U21)</f>
        <v>9.1188775578984647</v>
      </c>
      <c r="AT21">
        <f>IF(D21,P21,(O21+P21)/2)</f>
        <v>31.642641067504883</v>
      </c>
      <c r="AU21">
        <f>0.61365*EXP(17.502*AT21/(240.97+AT21))</f>
        <v>4.6793451237356631</v>
      </c>
      <c r="AV21">
        <f>IF(AS21&lt;&gt;0,(1000-(AR21+U21)/2)/AS21*AL21,0)</f>
        <v>2.8550027026158142</v>
      </c>
      <c r="AW21">
        <f>U21*AA21/1000</f>
        <v>3.7531018056484755</v>
      </c>
      <c r="AX21">
        <f>(AU21-AW21)</f>
        <v>0.92624331808718763</v>
      </c>
      <c r="AY21">
        <f>1/(1.6/F21+1.37/N21)</f>
        <v>1.9736095394002167</v>
      </c>
      <c r="AZ21">
        <f>G21*AA21*0.001</f>
        <v>34.988321491405955</v>
      </c>
      <c r="BA21">
        <f>G21/S21</f>
        <v>0.99492988208652378</v>
      </c>
      <c r="BB21">
        <f>(1-AL21*AA21/AQ21/F21)*100</f>
        <v>93.804530282409246</v>
      </c>
      <c r="BC21">
        <f>(S21-E21/(N21/1.35))</f>
        <v>398.54034865192585</v>
      </c>
      <c r="BD21">
        <f>E21*BB21/100/BC21</f>
        <v>-1.6083312401281167E-2</v>
      </c>
    </row>
    <row r="22" spans="1:56" x14ac:dyDescent="0.35">
      <c r="A22" s="1" t="s">
        <v>9</v>
      </c>
      <c r="B22" s="1" t="s">
        <v>5273</v>
      </c>
      <c r="K22" s="1">
        <v>2.72</v>
      </c>
    </row>
    <row r="23" spans="1:56" x14ac:dyDescent="0.35">
      <c r="A23" s="1" t="s">
        <v>9</v>
      </c>
      <c r="B23" s="1" t="s">
        <v>5272</v>
      </c>
      <c r="K23" s="1">
        <v>2.72</v>
      </c>
    </row>
    <row r="24" spans="1:56" x14ac:dyDescent="0.35">
      <c r="A24" s="1">
        <v>3</v>
      </c>
      <c r="B24" s="1" t="s">
        <v>5271</v>
      </c>
      <c r="C24" s="1">
        <v>788.50000173225999</v>
      </c>
      <c r="D24" s="1">
        <v>0</v>
      </c>
      <c r="E24">
        <f>(R24-S24*(1000-T24)/(1000-U24))*AK24</f>
        <v>-5.960361359410598</v>
      </c>
      <c r="F24">
        <f>IF(AV24&lt;&gt;0,1/(1/AV24-1/N24),0)</f>
        <v>7.4032365300821601</v>
      </c>
      <c r="G24">
        <f>((AY24-AL24/2)*S24-E24)/(AY24+AL24/2)</f>
        <v>393.57749859066172</v>
      </c>
      <c r="H24">
        <f>AL24*1000</f>
        <v>26.211716120617677</v>
      </c>
      <c r="I24">
        <f>(AQ24-AW24)</f>
        <v>0.81757539555190384</v>
      </c>
      <c r="J24">
        <f>(P24+AP24*D24)</f>
        <v>31.061784744262695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32.007778167724609</v>
      </c>
      <c r="P24" s="1">
        <v>31.061784744262695</v>
      </c>
      <c r="Q24" s="1">
        <v>32.146652221679688</v>
      </c>
      <c r="R24" s="1">
        <v>399.93304443359375</v>
      </c>
      <c r="S24" s="1">
        <v>395.92965698242188</v>
      </c>
      <c r="T24" s="1">
        <v>19.055202484130859</v>
      </c>
      <c r="U24" s="1">
        <v>41.815731048583984</v>
      </c>
      <c r="V24" s="1">
        <v>35.386928558349609</v>
      </c>
      <c r="W24" s="1">
        <v>77.654922485351563</v>
      </c>
      <c r="X24" s="1">
        <v>300.14495849609375</v>
      </c>
      <c r="Y24" s="1">
        <v>50.054168701171875</v>
      </c>
      <c r="Z24" s="1">
        <v>0.24587011337280273</v>
      </c>
      <c r="AA24" s="1">
        <v>88.715896606445313</v>
      </c>
      <c r="AB24" s="1">
        <v>25.226348876953125</v>
      </c>
      <c r="AC24" s="1">
        <v>-1.2553497552871704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1.1034741121179914</v>
      </c>
      <c r="AL24">
        <f>(U24-T24)/(1000-U24)*AK24</f>
        <v>2.6211716120617675E-2</v>
      </c>
      <c r="AM24">
        <f>(P24+273.15)</f>
        <v>304.21178474426267</v>
      </c>
      <c r="AN24">
        <f>(O24+273.15)</f>
        <v>305.15777816772459</v>
      </c>
      <c r="AO24">
        <f>(Y24*AG24+Z24*AH24)*AI24</f>
        <v>8.0086668131798433</v>
      </c>
      <c r="AP24">
        <f>((AO24+0.00000010773*(AN24^4-AM24^4))-AL24*44100)/(L24*51.4+0.00000043092*AM24^3)</f>
        <v>-9.3043081742018412</v>
      </c>
      <c r="AQ24">
        <f>0.61365*EXP(17.502*J24/(240.97+J24))</f>
        <v>4.5272954677810056</v>
      </c>
      <c r="AR24">
        <f>AQ24*1000/AA24</f>
        <v>51.031389423528552</v>
      </c>
      <c r="AS24">
        <f>(AR24-U24)</f>
        <v>9.2156583749445673</v>
      </c>
      <c r="AT24">
        <f>IF(D24,P24,(O24+P24)/2)</f>
        <v>31.534781455993652</v>
      </c>
      <c r="AU24">
        <f>0.61365*EXP(17.502*AT24/(240.97+AT24))</f>
        <v>4.6507793837802218</v>
      </c>
      <c r="AV24">
        <f>IF(AS24&lt;&gt;0,(1000-(AR24+U24)/2)/AS24*AL24,0)</f>
        <v>2.7122180447093798</v>
      </c>
      <c r="AW24">
        <f>U24*AA24/1000</f>
        <v>3.7097200722291017</v>
      </c>
      <c r="AX24">
        <f>(AU24-AW24)</f>
        <v>0.9410593115511201</v>
      </c>
      <c r="AY24">
        <f>1/(1.6/F24+1.37/N24)</f>
        <v>1.8650135868807456</v>
      </c>
      <c r="AZ24">
        <f>G24*AA24*0.001</f>
        <v>34.91658067159252</v>
      </c>
      <c r="BA24">
        <f>G24/S24</f>
        <v>0.99405915078530072</v>
      </c>
      <c r="BB24">
        <f>(1-AL24*AA24/AQ24/F24)*100</f>
        <v>93.061965777406712</v>
      </c>
      <c r="BC24">
        <f>(S24-E24/(N24/1.35))</f>
        <v>397.80952464490986</v>
      </c>
      <c r="BD24">
        <f>E24*BB24/100/BC24</f>
        <v>-1.3943430473304125E-2</v>
      </c>
    </row>
    <row r="25" spans="1:56" x14ac:dyDescent="0.35">
      <c r="A25" s="1" t="s">
        <v>9</v>
      </c>
      <c r="B25" s="1" t="s">
        <v>5270</v>
      </c>
      <c r="K25" s="1">
        <v>2.72</v>
      </c>
    </row>
    <row r="26" spans="1:56" x14ac:dyDescent="0.35">
      <c r="A26" s="1" t="s">
        <v>9</v>
      </c>
      <c r="B26" s="1" t="s">
        <v>5269</v>
      </c>
      <c r="K26" s="1">
        <v>2.72</v>
      </c>
    </row>
    <row r="27" spans="1:56" x14ac:dyDescent="0.35">
      <c r="A27" s="1">
        <v>4</v>
      </c>
      <c r="B27" s="1" t="s">
        <v>5268</v>
      </c>
      <c r="C27" s="1">
        <v>995.50000173225999</v>
      </c>
      <c r="D27" s="1">
        <v>0</v>
      </c>
      <c r="E27">
        <f>(R27-S27*(1000-T27)/(1000-U27))*AK27</f>
        <v>-4.952446986237816</v>
      </c>
      <c r="F27">
        <f>IF(AV27&lt;&gt;0,1/(1/AV27-1/N27),0)</f>
        <v>7.3410602067876889</v>
      </c>
      <c r="G27">
        <f>((AY27-AL27/2)*S27-E27)/(AY27+AL27/2)</f>
        <v>392.51856667387398</v>
      </c>
      <c r="H27">
        <f>AL27*1000</f>
        <v>25.643118618629842</v>
      </c>
      <c r="I27">
        <f>(AQ27-AW27)</f>
        <v>0.80240171812298966</v>
      </c>
      <c r="J27">
        <f>(P27+AP27*D27)</f>
        <v>30.98762321472168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31.944025039672852</v>
      </c>
      <c r="P27" s="1">
        <v>30.98762321472168</v>
      </c>
      <c r="Q27" s="1">
        <v>32.082405090332031</v>
      </c>
      <c r="R27" s="1">
        <v>399.98611450195313</v>
      </c>
      <c r="S27" s="1">
        <v>395.28854370117188</v>
      </c>
      <c r="T27" s="1">
        <v>19.506591796875</v>
      </c>
      <c r="U27" s="1">
        <v>41.772937774658203</v>
      </c>
      <c r="V27" s="1">
        <v>36.354896545410156</v>
      </c>
      <c r="W27" s="1">
        <v>77.85321044921875</v>
      </c>
      <c r="X27" s="1">
        <v>300.1644287109375</v>
      </c>
      <c r="Y27" s="1">
        <v>99.887550354003906</v>
      </c>
      <c r="Z27" s="1">
        <v>2.8925362974405289E-2</v>
      </c>
      <c r="AA27" s="1">
        <v>88.712791442871094</v>
      </c>
      <c r="AB27" s="1">
        <v>25.458454132080078</v>
      </c>
      <c r="AC27" s="1">
        <v>-1.2589555978775024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1.1035456937902111</v>
      </c>
      <c r="AL27">
        <f>(U27-T27)/(1000-U27)*AK27</f>
        <v>2.5643118618629841E-2</v>
      </c>
      <c r="AM27">
        <f>(P27+273.15)</f>
        <v>304.13762321472166</v>
      </c>
      <c r="AN27">
        <f>(O27+273.15)</f>
        <v>305.09402503967283</v>
      </c>
      <c r="AO27">
        <f>(Y27*AG27+Z27*AH27)*AI27</f>
        <v>15.982007699414908</v>
      </c>
      <c r="AP27">
        <f>((AO27+0.00000010773*(AN27^4-AM27^4))-AL27*44100)/(L27*51.4+0.00000043092*AM27^3)</f>
        <v>-9.0334043186574036</v>
      </c>
      <c r="AQ27">
        <f>0.61365*EXP(17.502*J27/(240.97+J27))</f>
        <v>4.5081956348822745</v>
      </c>
      <c r="AR27">
        <f>AQ27*1000/AA27</f>
        <v>50.817875996895488</v>
      </c>
      <c r="AS27">
        <f>(AR27-U27)</f>
        <v>9.0449382222372847</v>
      </c>
      <c r="AT27">
        <f>IF(D27,P27,(O27+P27)/2)</f>
        <v>31.465824127197266</v>
      </c>
      <c r="AU27">
        <f>0.61365*EXP(17.502*AT27/(240.97+AT27))</f>
        <v>4.6325962757456667</v>
      </c>
      <c r="AV27">
        <f>IF(AS27&lt;&gt;0,(1000-(AR27+U27)/2)/AS27*AL27,0)</f>
        <v>2.703828307885435</v>
      </c>
      <c r="AW27">
        <f>U27*AA27/1000</f>
        <v>3.7057939167592848</v>
      </c>
      <c r="AX27">
        <f>(AU27-AW27)</f>
        <v>0.92680235898638186</v>
      </c>
      <c r="AY27">
        <f>1/(1.6/F27+1.37/N27)</f>
        <v>1.8586683402057302</v>
      </c>
      <c r="AZ27">
        <f>G27*AA27*0.001</f>
        <v>34.821417742794075</v>
      </c>
      <c r="BA27">
        <f>G27/S27</f>
        <v>0.99299251882849426</v>
      </c>
      <c r="BB27">
        <f>(1-AL27*AA27/AQ27/F27)*100</f>
        <v>93.126221296051554</v>
      </c>
      <c r="BC27">
        <f>(S27-E27/(N27/1.35))</f>
        <v>396.85052029591566</v>
      </c>
      <c r="BD27">
        <f>E27*BB27/100/BC27</f>
        <v>-1.1621571609719597E-2</v>
      </c>
    </row>
    <row r="28" spans="1:56" x14ac:dyDescent="0.35">
      <c r="A28" s="1" t="s">
        <v>9</v>
      </c>
      <c r="B28" s="1" t="s">
        <v>5267</v>
      </c>
      <c r="K28" s="1">
        <v>2.72</v>
      </c>
    </row>
    <row r="29" spans="1:56" x14ac:dyDescent="0.35">
      <c r="A29" s="1" t="s">
        <v>9</v>
      </c>
      <c r="B29" s="1" t="s">
        <v>5266</v>
      </c>
      <c r="K29" s="1">
        <v>2.72</v>
      </c>
    </row>
    <row r="30" spans="1:56" x14ac:dyDescent="0.35">
      <c r="A30" s="1">
        <v>5</v>
      </c>
      <c r="B30" s="1" t="s">
        <v>5265</v>
      </c>
      <c r="C30" s="1">
        <v>1203.0000017210841</v>
      </c>
      <c r="D30" s="1">
        <v>0</v>
      </c>
      <c r="E30">
        <f>(R30-S30*(1000-T30)/(1000-U30))*AK30</f>
        <v>-4.2782339679066625</v>
      </c>
      <c r="F30">
        <f>IF(AV30&lt;&gt;0,1/(1/AV30-1/N30),0)</f>
        <v>7.3480771522540822</v>
      </c>
      <c r="G30">
        <f>((AY30-AL30/2)*S30-E30)/(AY30+AL30/2)</f>
        <v>391.91540070768161</v>
      </c>
      <c r="H30">
        <f>AL30*1000</f>
        <v>25.22046693146326</v>
      </c>
      <c r="I30">
        <f>(AQ30-AW30)</f>
        <v>0.7888516295445398</v>
      </c>
      <c r="J30">
        <f>(P30+AP30*D30)</f>
        <v>30.957910537719727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31.892070770263672</v>
      </c>
      <c r="P30" s="1">
        <v>30.957910537719727</v>
      </c>
      <c r="Q30" s="1">
        <v>32.031589508056641</v>
      </c>
      <c r="R30" s="1">
        <v>400.10073852539063</v>
      </c>
      <c r="S30" s="1">
        <v>394.95098876953125</v>
      </c>
      <c r="T30" s="1">
        <v>19.94325065612793</v>
      </c>
      <c r="U30" s="1">
        <v>41.842437744140625</v>
      </c>
      <c r="V30" s="1">
        <v>37.275745391845703</v>
      </c>
      <c r="W30" s="1">
        <v>78.207313537597656</v>
      </c>
      <c r="X30" s="1">
        <v>300.1448974609375</v>
      </c>
      <c r="Y30" s="1">
        <v>150.20980834960938</v>
      </c>
      <c r="Z30" s="1">
        <v>3.6155960988253355E-3</v>
      </c>
      <c r="AA30" s="1">
        <v>88.706863403320313</v>
      </c>
      <c r="AB30" s="1">
        <v>25.498830795288086</v>
      </c>
      <c r="AC30" s="1">
        <v>-1.2602452039718628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1.1034738877240347</v>
      </c>
      <c r="AL30">
        <f>(U30-T30)/(1000-U30)*AK30</f>
        <v>2.5220466931463261E-2</v>
      </c>
      <c r="AM30">
        <f>(P30+273.15)</f>
        <v>304.1079105377197</v>
      </c>
      <c r="AN30">
        <f>(O30+273.15)</f>
        <v>305.04207077026365</v>
      </c>
      <c r="AO30">
        <f>(Y30*AG30+Z30*AH30)*AI30</f>
        <v>24.033568798745364</v>
      </c>
      <c r="AP30">
        <f>((AO30+0.00000010773*(AN30^4-AM30^4))-AL30*44100)/(L30*51.4+0.00000043092*AM30^3)</f>
        <v>-8.8173709649124064</v>
      </c>
      <c r="AQ30">
        <f>0.61365*EXP(17.502*J30/(240.97+J30))</f>
        <v>4.5005630389759563</v>
      </c>
      <c r="AR30">
        <f>AQ30*1000/AA30</f>
        <v>50.735229116527407</v>
      </c>
      <c r="AS30">
        <f>(AR30-U30)</f>
        <v>8.8927913723867817</v>
      </c>
      <c r="AT30">
        <f>IF(D30,P30,(O30+P30)/2)</f>
        <v>31.424990653991699</v>
      </c>
      <c r="AU30">
        <f>0.61365*EXP(17.502*AT30/(240.97+AT30))</f>
        <v>4.6218582539119035</v>
      </c>
      <c r="AV30">
        <f>IF(AS30&lt;&gt;0,(1000-(AR30+U30)/2)/AS30*AL30,0)</f>
        <v>2.7047796278371248</v>
      </c>
      <c r="AW30">
        <f>U30*AA30/1000</f>
        <v>3.7117114094314165</v>
      </c>
      <c r="AX30">
        <f>(AU30-AW30)</f>
        <v>0.91014684448048699</v>
      </c>
      <c r="AY30">
        <f>1/(1.6/F30+1.37/N30)</f>
        <v>1.8593876358503987</v>
      </c>
      <c r="AZ30">
        <f>G30*AA30*0.001</f>
        <v>34.76558591623386</v>
      </c>
      <c r="BA30">
        <f>G30/S30</f>
        <v>0.99231401326198221</v>
      </c>
      <c r="BB30">
        <f>(1-AL30*AA30/AQ30/F30)*100</f>
        <v>93.23496902748613</v>
      </c>
      <c r="BC30">
        <f>(S30-E30/(N30/1.35))</f>
        <v>396.3003220068739</v>
      </c>
      <c r="BD30">
        <f>E30*BB30/100/BC30</f>
        <v>-1.0065119540407492E-2</v>
      </c>
    </row>
    <row r="31" spans="1:56" x14ac:dyDescent="0.35">
      <c r="A31" s="1" t="s">
        <v>9</v>
      </c>
      <c r="B31" s="1" t="s">
        <v>5264</v>
      </c>
      <c r="K31" s="1">
        <v>2.72</v>
      </c>
    </row>
    <row r="32" spans="1:56" x14ac:dyDescent="0.35">
      <c r="A32" s="1" t="s">
        <v>9</v>
      </c>
      <c r="B32" s="1" t="s">
        <v>5263</v>
      </c>
      <c r="K32" s="1">
        <v>2.72</v>
      </c>
    </row>
    <row r="33" spans="1:56" x14ac:dyDescent="0.35">
      <c r="A33" s="1">
        <v>6</v>
      </c>
      <c r="B33" s="1" t="s">
        <v>5262</v>
      </c>
      <c r="C33" s="1">
        <v>1411.0000017210841</v>
      </c>
      <c r="D33" s="1">
        <v>0</v>
      </c>
      <c r="E33">
        <f>(R33-S33*(1000-T33)/(1000-U33))*AK33</f>
        <v>-3.6170336055639059</v>
      </c>
      <c r="F33">
        <f>IF(AV33&lt;&gt;0,1/(1/AV33-1/N33),0)</f>
        <v>8.0070237911964419</v>
      </c>
      <c r="G33">
        <f>((AY33-AL33/2)*S33-E33)/(AY33+AL33/2)</f>
        <v>391.027418248027</v>
      </c>
      <c r="H33">
        <f>AL33*1000</f>
        <v>25.128709165718902</v>
      </c>
      <c r="I33">
        <f>(AQ33-AW33)</f>
        <v>0.76197581155804794</v>
      </c>
      <c r="J33">
        <f>(P33+AP33*D33)</f>
        <v>30.970985412597656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31.865642547607422</v>
      </c>
      <c r="P33" s="1">
        <v>30.970985412597656</v>
      </c>
      <c r="Q33" s="1">
        <v>31.998374938964844</v>
      </c>
      <c r="R33" s="1">
        <v>399.97735595703125</v>
      </c>
      <c r="S33" s="1">
        <v>394.27664184570313</v>
      </c>
      <c r="T33" s="1">
        <v>20.374076843261719</v>
      </c>
      <c r="U33" s="1">
        <v>42.185634613037109</v>
      </c>
      <c r="V33" s="1">
        <v>38.135906219482422</v>
      </c>
      <c r="W33" s="1">
        <v>78.96246337890625</v>
      </c>
      <c r="X33" s="1">
        <v>300.14682006835938</v>
      </c>
      <c r="Y33" s="1">
        <v>299.30264282226563</v>
      </c>
      <c r="Z33" s="1">
        <v>6.990349292755127E-2</v>
      </c>
      <c r="AA33" s="1">
        <v>88.701866149902344</v>
      </c>
      <c r="AB33" s="1">
        <v>25.585382461547852</v>
      </c>
      <c r="AC33" s="1">
        <v>-1.289777398109436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1.1034809561336738</v>
      </c>
      <c r="AL33">
        <f>(U33-T33)/(1000-U33)*AK33</f>
        <v>2.5128709165718903E-2</v>
      </c>
      <c r="AM33">
        <f>(P33+273.15)</f>
        <v>304.12098541259763</v>
      </c>
      <c r="AN33">
        <f>(O33+273.15)</f>
        <v>305.0156425476074</v>
      </c>
      <c r="AO33">
        <f>(Y33*AG33+Z33*AH33)*AI33</f>
        <v>47.888421781172838</v>
      </c>
      <c r="AP33">
        <f>((AO33+0.00000010773*(AN33^4-AM33^4))-AL33*44100)/(L33*51.4+0.00000043092*AM33^3)</f>
        <v>-8.5927381924867099</v>
      </c>
      <c r="AQ33">
        <f>0.61365*EXP(17.502*J33/(240.97+J33))</f>
        <v>4.5039203264523531</v>
      </c>
      <c r="AR33">
        <f>AQ33*1000/AA33</f>
        <v>50.775936538256381</v>
      </c>
      <c r="AS33">
        <f>(AR33-U33)</f>
        <v>8.5903019252192721</v>
      </c>
      <c r="AT33">
        <f>IF(D33,P33,(O33+P33)/2)</f>
        <v>31.418313980102539</v>
      </c>
      <c r="AU33">
        <f>0.61365*EXP(17.502*AT33/(240.97+AT33))</f>
        <v>4.6201045452438585</v>
      </c>
      <c r="AV33">
        <f>IF(AS33&lt;&gt;0,(1000-(AR33+U33)/2)/AS33*AL33,0)</f>
        <v>2.7892741409764503</v>
      </c>
      <c r="AW33">
        <f>U33*AA33/1000</f>
        <v>3.7419445148943051</v>
      </c>
      <c r="AX33">
        <f>(AU33-AW33)</f>
        <v>0.87816003034955337</v>
      </c>
      <c r="AY33">
        <f>1/(1.6/F33+1.37/N33)</f>
        <v>1.9234764468911216</v>
      </c>
      <c r="AZ33">
        <f>G33*AA33*0.001</f>
        <v>34.684861714378371</v>
      </c>
      <c r="BA33">
        <f>G33/S33</f>
        <v>0.99175902588987841</v>
      </c>
      <c r="BB33">
        <f>(1-AL33*AA33/AQ33/F33)*100</f>
        <v>93.819250840109518</v>
      </c>
      <c r="BC33">
        <f>(S33-E33/(N33/1.35))</f>
        <v>395.41743585117001</v>
      </c>
      <c r="BD33">
        <f>E33*BB33/100/BC33</f>
        <v>-8.5820035327231203E-3</v>
      </c>
    </row>
    <row r="34" spans="1:56" x14ac:dyDescent="0.35">
      <c r="A34" s="1" t="s">
        <v>9</v>
      </c>
      <c r="B34" s="1" t="s">
        <v>5261</v>
      </c>
      <c r="K34" s="1">
        <v>2.72</v>
      </c>
    </row>
    <row r="35" spans="1:56" x14ac:dyDescent="0.35">
      <c r="A35" s="1" t="s">
        <v>9</v>
      </c>
      <c r="B35" s="1" t="s">
        <v>5260</v>
      </c>
      <c r="K35" s="1">
        <v>2.72</v>
      </c>
    </row>
    <row r="36" spans="1:56" x14ac:dyDescent="0.35">
      <c r="A36" s="1">
        <v>7</v>
      </c>
      <c r="B36" s="1" t="s">
        <v>5259</v>
      </c>
      <c r="C36" s="1">
        <v>1619.5000017099082</v>
      </c>
      <c r="D36" s="1">
        <v>0</v>
      </c>
      <c r="E36">
        <f>(R36-S36*(1000-T36)/(1000-U36))*AK36</f>
        <v>-3.3040211086662254</v>
      </c>
      <c r="F36">
        <f>IF(AV36&lt;&gt;0,1/(1/AV36-1/N36),0)</f>
        <v>9.2478688131071856</v>
      </c>
      <c r="G36">
        <f>((AY36-AL36/2)*S36-E36)/(AY36+AL36/2)</f>
        <v>390.6886107005318</v>
      </c>
      <c r="H36">
        <f>AL36*1000</f>
        <v>25.279471908688933</v>
      </c>
      <c r="I36">
        <f>(AQ36-AW36)</f>
        <v>0.73040784774328227</v>
      </c>
      <c r="J36">
        <f>(P36+AP36*D36)</f>
        <v>31.036165237426758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31.860712051391602</v>
      </c>
      <c r="P36" s="1">
        <v>31.036165237426758</v>
      </c>
      <c r="Q36" s="1">
        <v>31.983823776245117</v>
      </c>
      <c r="R36" s="1">
        <v>399.9798583984375</v>
      </c>
      <c r="S36" s="1">
        <v>393.94964599609375</v>
      </c>
      <c r="T36" s="1">
        <v>20.804262161254883</v>
      </c>
      <c r="U36" s="1">
        <v>42.732204437255859</v>
      </c>
      <c r="V36" s="1">
        <v>38.950511932373047</v>
      </c>
      <c r="W36" s="1">
        <v>80.00482177734375</v>
      </c>
      <c r="X36" s="1">
        <v>300.173583984375</v>
      </c>
      <c r="Y36" s="1">
        <v>501.344970703125</v>
      </c>
      <c r="Z36" s="1">
        <v>0.10606168210506439</v>
      </c>
      <c r="AA36" s="1">
        <v>88.698478698730469</v>
      </c>
      <c r="AB36" s="1">
        <v>25.788330078125</v>
      </c>
      <c r="AC36" s="1">
        <v>-1.3332618474960327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1.1035793528837314</v>
      </c>
      <c r="AL36">
        <f>(U36-T36)/(1000-U36)*AK36</f>
        <v>2.5279471908688934E-2</v>
      </c>
      <c r="AM36">
        <f>(P36+273.15)</f>
        <v>304.18616523742674</v>
      </c>
      <c r="AN36">
        <f>(O36+273.15)</f>
        <v>305.01071205139158</v>
      </c>
      <c r="AO36">
        <f>(Y36*AG36+Z36*AH36)*AI36</f>
        <v>80.215193519550667</v>
      </c>
      <c r="AP36">
        <f>((AO36+0.00000010773*(AN36^4-AM36^4))-AL36*44100)/(L36*51.4+0.00000043092*AM36^3)</f>
        <v>-8.3889079745144421</v>
      </c>
      <c r="AQ36">
        <f>0.61365*EXP(17.502*J36/(240.97+J36))</f>
        <v>4.5206893727710167</v>
      </c>
      <c r="AR36">
        <f>AQ36*1000/AA36</f>
        <v>50.966932455806827</v>
      </c>
      <c r="AS36">
        <f>(AR36-U36)</f>
        <v>8.2347280185509675</v>
      </c>
      <c r="AT36">
        <f>IF(D36,P36,(O36+P36)/2)</f>
        <v>31.44843864440918</v>
      </c>
      <c r="AU36">
        <f>0.61365*EXP(17.502*AT36/(240.97+AT36))</f>
        <v>4.6280217440807316</v>
      </c>
      <c r="AV36">
        <f>IF(AS36&lt;&gt;0,(1000-(AR36+U36)/2)/AS36*AL36,0)</f>
        <v>2.9260395127719803</v>
      </c>
      <c r="AW36">
        <f>U36*AA36/1000</f>
        <v>3.7902815250277344</v>
      </c>
      <c r="AX36">
        <f>(AU36-AW36)</f>
        <v>0.83774021905299723</v>
      </c>
      <c r="AY36">
        <f>1/(1.6/F36+1.37/N36)</f>
        <v>2.0280673700947034</v>
      </c>
      <c r="AZ36">
        <f>G36*AA36*0.001</f>
        <v>34.653485414057727</v>
      </c>
      <c r="BA36">
        <f>G36/S36</f>
        <v>0.99172220275178447</v>
      </c>
      <c r="BB36">
        <f>(1-AL36*AA36/AQ36/F36)*100</f>
        <v>94.636628976163024</v>
      </c>
      <c r="BC36">
        <f>(S36-E36/(N36/1.35))</f>
        <v>394.99171745180388</v>
      </c>
      <c r="BD36">
        <f>E36*BB36/100/BC36</f>
        <v>-7.9161513007778225E-3</v>
      </c>
    </row>
    <row r="37" spans="1:56" x14ac:dyDescent="0.35">
      <c r="A37" s="1" t="s">
        <v>9</v>
      </c>
      <c r="B37" s="1" t="s">
        <v>5258</v>
      </c>
      <c r="K37" s="1">
        <v>2.72</v>
      </c>
    </row>
    <row r="38" spans="1:56" x14ac:dyDescent="0.35">
      <c r="A38" s="1" t="s">
        <v>9</v>
      </c>
      <c r="B38" s="1" t="s">
        <v>5257</v>
      </c>
      <c r="K38" s="1">
        <v>2.72</v>
      </c>
    </row>
    <row r="39" spans="1:56" x14ac:dyDescent="0.35">
      <c r="A39" s="1">
        <v>8</v>
      </c>
      <c r="B39" s="1" t="s">
        <v>5256</v>
      </c>
      <c r="C39" s="1">
        <v>1828.5000016875565</v>
      </c>
      <c r="D39" s="1">
        <v>0</v>
      </c>
      <c r="E39">
        <f>(R39-S39*(1000-T39)/(1000-U39))*AK39</f>
        <v>-3.0445743693430662</v>
      </c>
      <c r="F39">
        <f>IF(AV39&lt;&gt;0,1/(1/AV39-1/N39),0)</f>
        <v>11.485272586243479</v>
      </c>
      <c r="G39">
        <f>((AY39-AL39/2)*S39-E39)/(AY39+AL39/2)</f>
        <v>390.36793696352811</v>
      </c>
      <c r="H39">
        <f>AL39*1000</f>
        <v>25.673777715246956</v>
      </c>
      <c r="I39">
        <f>(AQ39-AW39)</f>
        <v>0.69567211890435621</v>
      </c>
      <c r="J39">
        <f>(P39+AP39*D39)</f>
        <v>31.152431488037109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31.879524230957031</v>
      </c>
      <c r="P39" s="1">
        <v>31.152431488037109</v>
      </c>
      <c r="Q39" s="1">
        <v>31.988252639770508</v>
      </c>
      <c r="R39" s="1">
        <v>399.98983764648438</v>
      </c>
      <c r="S39" s="1">
        <v>393.59231567382813</v>
      </c>
      <c r="T39" s="1">
        <v>21.211359024047852</v>
      </c>
      <c r="U39" s="1">
        <v>43.463516235351563</v>
      </c>
      <c r="V39" s="1">
        <v>39.669532775878906</v>
      </c>
      <c r="W39" s="1">
        <v>81.285568237304688</v>
      </c>
      <c r="X39" s="1">
        <v>300.18438720703125</v>
      </c>
      <c r="Y39" s="1">
        <v>750.73248291015625</v>
      </c>
      <c r="Z39" s="1">
        <v>2.2899270057678223E-2</v>
      </c>
      <c r="AA39" s="1">
        <v>88.696563720703125</v>
      </c>
      <c r="AB39" s="1">
        <v>26.132347106933594</v>
      </c>
      <c r="AC39" s="1">
        <v>-1.3866454362869263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1.1036190706140852</v>
      </c>
      <c r="AL39">
        <f>(U39-T39)/(1000-U39)*AK39</f>
        <v>2.5673777715246957E-2</v>
      </c>
      <c r="AM39">
        <f>(P39+273.15)</f>
        <v>304.30243148803709</v>
      </c>
      <c r="AN39">
        <f>(O39+273.15)</f>
        <v>305.02952423095701</v>
      </c>
      <c r="AO39">
        <f>(Y39*AG39+Z39*AH39)*AI39</f>
        <v>120.11719458079642</v>
      </c>
      <c r="AP39">
        <f>((AO39+0.00000010773*(AN39^4-AM39^4))-AL39*44100)/(L39*51.4+0.00000043092*AM39^3)</f>
        <v>-8.2133096634943765</v>
      </c>
      <c r="AQ39">
        <f>0.61365*EXP(17.502*J39/(240.97+J39))</f>
        <v>4.5507366561990308</v>
      </c>
      <c r="AR39">
        <f>AQ39*1000/AA39</f>
        <v>51.306797752941812</v>
      </c>
      <c r="AS39">
        <f>(AR39-U39)</f>
        <v>7.8432815175902491</v>
      </c>
      <c r="AT39">
        <f>IF(D39,P39,(O39+P39)/2)</f>
        <v>31.51597785949707</v>
      </c>
      <c r="AU39">
        <f>0.61365*EXP(17.502*AT39/(240.97+AT39))</f>
        <v>4.6458149795166497</v>
      </c>
      <c r="AV39">
        <f>IF(AS39&lt;&gt;0,(1000-(AR39+U39)/2)/AS39*AL39,0)</f>
        <v>3.1182384149703881</v>
      </c>
      <c r="AW39">
        <f>U39*AA39/1000</f>
        <v>3.8550645372946746</v>
      </c>
      <c r="AX39">
        <f>(AU39-AW39)</f>
        <v>0.7907504422219751</v>
      </c>
      <c r="AY39">
        <f>1/(1.6/F39+1.37/N39)</f>
        <v>2.1768647212982177</v>
      </c>
      <c r="AZ39">
        <f>G39*AA39*0.001</f>
        <v>34.624294595404997</v>
      </c>
      <c r="BA39">
        <f>G39/S39</f>
        <v>0.9918078209815151</v>
      </c>
      <c r="BB39">
        <f>(1-AL39*AA39/AQ39/F39)*100</f>
        <v>95.64314044852317</v>
      </c>
      <c r="BC39">
        <f>(S39-E39/(N39/1.35))</f>
        <v>394.55255894732215</v>
      </c>
      <c r="BD39">
        <f>E39*BB39/100/BC39</f>
        <v>-7.3803260784814908E-3</v>
      </c>
    </row>
    <row r="40" spans="1:56" x14ac:dyDescent="0.35">
      <c r="A40" s="1" t="s">
        <v>9</v>
      </c>
      <c r="B40" s="1" t="s">
        <v>5255</v>
      </c>
      <c r="K40" s="1">
        <v>2.72</v>
      </c>
    </row>
    <row r="41" spans="1:56" x14ac:dyDescent="0.35">
      <c r="A41" s="1" t="s">
        <v>9</v>
      </c>
      <c r="B41" s="1" t="s">
        <v>5254</v>
      </c>
      <c r="K41" s="1">
        <v>2.72</v>
      </c>
    </row>
    <row r="42" spans="1:56" x14ac:dyDescent="0.35">
      <c r="A42" s="1">
        <v>9</v>
      </c>
      <c r="B42" s="1" t="s">
        <v>5253</v>
      </c>
      <c r="C42" s="1">
        <v>2038.5000016652048</v>
      </c>
      <c r="D42" s="1">
        <v>0</v>
      </c>
      <c r="E42">
        <f>(R42-S42*(1000-T42)/(1000-U42))*AK42</f>
        <v>-2.9544398780568368</v>
      </c>
      <c r="F42">
        <f>IF(AV42&lt;&gt;0,1/(1/AV42-1/N42),0)</f>
        <v>15.571778950953284</v>
      </c>
      <c r="G42">
        <f>((AY42-AL42/2)*S42-E42)/(AY42+AL42/2)</f>
        <v>390.26775054743752</v>
      </c>
      <c r="H42">
        <f>AL42*1000</f>
        <v>26.183024992333053</v>
      </c>
      <c r="I42">
        <f>(AQ42-AW42)</f>
        <v>0.65849825261277051</v>
      </c>
      <c r="J42">
        <f>(P42+AP42*D42)</f>
        <v>31.287351608276367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31.924287796020508</v>
      </c>
      <c r="P42" s="1">
        <v>31.287351608276367</v>
      </c>
      <c r="Q42" s="1">
        <v>32.015987396240234</v>
      </c>
      <c r="R42" s="1">
        <v>400.01187133789063</v>
      </c>
      <c r="S42" s="1">
        <v>393.35617065429688</v>
      </c>
      <c r="T42" s="1">
        <v>21.602624893188477</v>
      </c>
      <c r="U42" s="1">
        <v>44.27850341796875</v>
      </c>
      <c r="V42" s="1">
        <v>40.298702239990234</v>
      </c>
      <c r="W42" s="1">
        <v>82.599510192871094</v>
      </c>
      <c r="X42" s="1">
        <v>300.16217041015625</v>
      </c>
      <c r="Y42" s="1">
        <v>999.12713623046875</v>
      </c>
      <c r="Z42" s="1">
        <v>2.4104786571115255E-3</v>
      </c>
      <c r="AA42" s="1">
        <v>88.695960998535156</v>
      </c>
      <c r="AB42" s="1">
        <v>26.623201370239258</v>
      </c>
      <c r="AC42" s="1">
        <v>-1.4438890218734741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1.1035373912138096</v>
      </c>
      <c r="AL42">
        <f>(U42-T42)/(1000-U42)*AK42</f>
        <v>2.6183024992333052E-2</v>
      </c>
      <c r="AM42">
        <f>(P42+273.15)</f>
        <v>304.43735160827634</v>
      </c>
      <c r="AN42">
        <f>(O42+273.15)</f>
        <v>305.07428779602049</v>
      </c>
      <c r="AO42">
        <f>(Y42*AG42+Z42*AH42)*AI42</f>
        <v>159.86033822371792</v>
      </c>
      <c r="AP42">
        <f>((AO42+0.00000010773*(AN42^4-AM42^4))-AL42*44100)/(L42*51.4+0.00000043092*AM42^3)</f>
        <v>-8.0796672991922733</v>
      </c>
      <c r="AQ42">
        <f>0.61365*EXP(17.502*J42/(240.97+J42))</f>
        <v>4.5858226648464324</v>
      </c>
      <c r="AR42">
        <f>AQ42*1000/AA42</f>
        <v>51.702722572927179</v>
      </c>
      <c r="AS42">
        <f>(AR42-U42)</f>
        <v>7.4242191549584291</v>
      </c>
      <c r="AT42">
        <f>IF(D42,P42,(O42+P42)/2)</f>
        <v>31.605819702148438</v>
      </c>
      <c r="AU42">
        <f>0.61365*EXP(17.502*AT42/(240.97+AT42))</f>
        <v>4.6695761581922586</v>
      </c>
      <c r="AV42">
        <f>IF(AS42&lt;&gt;0,(1000-(AR42+U42)/2)/AS42*AL42,0)</f>
        <v>3.3574555185683268</v>
      </c>
      <c r="AW42">
        <f>U42*AA42/1000</f>
        <v>3.9273244122336619</v>
      </c>
      <c r="AX42">
        <f>(AU42-AW42)</f>
        <v>0.74225174595859666</v>
      </c>
      <c r="AY42">
        <f>1/(1.6/F42+1.37/N42)</f>
        <v>2.3650870755658437</v>
      </c>
      <c r="AZ42">
        <f>G42*AA42*0.001</f>
        <v>34.615173181541564</v>
      </c>
      <c r="BA42">
        <f>G42/S42</f>
        <v>0.99214854033757194</v>
      </c>
      <c r="BB42">
        <f>(1-AL42*AA42/AQ42/F42)*100</f>
        <v>96.747867905746972</v>
      </c>
      <c r="BC42">
        <f>(S42-E42/(N42/1.35))</f>
        <v>394.28798596760083</v>
      </c>
      <c r="BD42">
        <f>E42*BB42/100/BC42</f>
        <v>-7.2494158896639965E-3</v>
      </c>
    </row>
    <row r="43" spans="1:56" x14ac:dyDescent="0.35">
      <c r="A43" s="1" t="s">
        <v>9</v>
      </c>
      <c r="B43" s="1" t="s">
        <v>5252</v>
      </c>
      <c r="K43" s="1">
        <v>2.72</v>
      </c>
    </row>
    <row r="44" spans="1:56" x14ac:dyDescent="0.35">
      <c r="A44" s="1" t="s">
        <v>9</v>
      </c>
      <c r="B44" s="1" t="s">
        <v>5251</v>
      </c>
      <c r="K44" s="1">
        <v>2.72</v>
      </c>
    </row>
    <row r="45" spans="1:56" x14ac:dyDescent="0.35">
      <c r="A45" s="1">
        <v>10</v>
      </c>
      <c r="B45" s="1" t="s">
        <v>5250</v>
      </c>
      <c r="C45" s="1">
        <v>2249.0000016540289</v>
      </c>
      <c r="D45" s="1">
        <v>0</v>
      </c>
      <c r="E45">
        <f>(R45-S45*(1000-T45)/(1000-U45))*AK45</f>
        <v>-2.6990666600272468</v>
      </c>
      <c r="F45">
        <f>IF(AV45&lt;&gt;0,1/(1/AV45-1/N45),0)</f>
        <v>23.253430668514483</v>
      </c>
      <c r="G45">
        <f>((AY45-AL45/2)*S45-E45)/(AY45+AL45/2)</f>
        <v>389.87454157997416</v>
      </c>
      <c r="H45">
        <f>AL45*1000</f>
        <v>26.7732241299605</v>
      </c>
      <c r="I45">
        <f>(AQ45-AW45)</f>
        <v>0.62494447415472631</v>
      </c>
      <c r="J45">
        <f>(P45+AP45*D45)</f>
        <v>31.44915771484375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31.991226196289063</v>
      </c>
      <c r="P45" s="1">
        <v>31.44915771484375</v>
      </c>
      <c r="Q45" s="1">
        <v>32.061050415039063</v>
      </c>
      <c r="R45" s="1">
        <v>399.98577880859375</v>
      </c>
      <c r="S45" s="1">
        <v>392.89984130859375</v>
      </c>
      <c r="T45" s="1">
        <v>21.969995498657227</v>
      </c>
      <c r="U45" s="1">
        <v>45.134670257568359</v>
      </c>
      <c r="V45" s="1">
        <v>40.829017639160156</v>
      </c>
      <c r="W45" s="1">
        <v>83.878227233886719</v>
      </c>
      <c r="X45" s="1">
        <v>300.18258666992188</v>
      </c>
      <c r="Y45" s="1">
        <v>1250.0731201171875</v>
      </c>
      <c r="Z45" s="1">
        <v>0.10003495216369629</v>
      </c>
      <c r="AA45" s="1">
        <v>88.696037292480469</v>
      </c>
      <c r="AB45" s="1">
        <v>27.316923141479492</v>
      </c>
      <c r="AC45" s="1">
        <v>-1.5306321382522583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1.1036124509923595</v>
      </c>
      <c r="AL45">
        <f>(U45-T45)/(1000-U45)*AK45</f>
        <v>2.6773224129960499E-2</v>
      </c>
      <c r="AM45">
        <f>(P45+273.15)</f>
        <v>304.59915771484373</v>
      </c>
      <c r="AN45">
        <f>(O45+273.15)</f>
        <v>305.14122619628904</v>
      </c>
      <c r="AO45">
        <f>(Y45*AG45+Z45*AH45)*AI45</f>
        <v>200.01169474814014</v>
      </c>
      <c r="AP45">
        <f>((AO45+0.00000010773*(AN45^4-AM45^4))-AL45*44100)/(L45*51.4+0.00000043092*AM45^3)</f>
        <v>-7.9722004166696507</v>
      </c>
      <c r="AQ45">
        <f>0.61365*EXP(17.502*J45/(240.97+J45))</f>
        <v>4.6282108705038185</v>
      </c>
      <c r="AR45">
        <f>AQ45*1000/AA45</f>
        <v>52.180582264819982</v>
      </c>
      <c r="AS45">
        <f>(AR45-U45)</f>
        <v>7.0459120072516228</v>
      </c>
      <c r="AT45">
        <f>IF(D45,P45,(O45+P45)/2)</f>
        <v>31.720191955566406</v>
      </c>
      <c r="AU45">
        <f>0.61365*EXP(17.502*AT45/(240.97+AT45))</f>
        <v>4.6999781405857526</v>
      </c>
      <c r="AV45">
        <f>IF(AS45&lt;&gt;0,(1000-(AR45+U45)/2)/AS45*AL45,0)</f>
        <v>3.614933392614549</v>
      </c>
      <c r="AW45">
        <f>U45*AA45/1000</f>
        <v>4.0032663963490922</v>
      </c>
      <c r="AX45">
        <f>(AU45-AW45)</f>
        <v>0.69671174423666038</v>
      </c>
      <c r="AY45">
        <f>1/(1.6/F45+1.37/N45)</f>
        <v>2.5715238277088086</v>
      </c>
      <c r="AZ45">
        <f>G45*AA45*0.001</f>
        <v>34.580326879366119</v>
      </c>
      <c r="BA45">
        <f>G45/S45</f>
        <v>0.99230007393603548</v>
      </c>
      <c r="BB45">
        <f>(1-AL45*AA45/AQ45/F45)*100</f>
        <v>97.793496007305819</v>
      </c>
      <c r="BC45">
        <f>(S45-E45/(N45/1.35))</f>
        <v>393.75111320758253</v>
      </c>
      <c r="BD45">
        <f>E45*BB45/100/BC45</f>
        <v>-6.7035026895701441E-3</v>
      </c>
    </row>
    <row r="46" spans="1:56" x14ac:dyDescent="0.35">
      <c r="A46" s="1" t="s">
        <v>9</v>
      </c>
      <c r="B46" s="1" t="s">
        <v>5249</v>
      </c>
      <c r="K46" s="1">
        <v>2.72</v>
      </c>
    </row>
    <row r="47" spans="1:56" x14ac:dyDescent="0.35">
      <c r="A47" s="1" t="s">
        <v>9</v>
      </c>
      <c r="B47" s="1" t="s">
        <v>5248</v>
      </c>
      <c r="K47" s="1">
        <v>2.72</v>
      </c>
    </row>
    <row r="48" spans="1:56" x14ac:dyDescent="0.35">
      <c r="A48" s="1">
        <v>11</v>
      </c>
      <c r="B48" s="1" t="s">
        <v>5247</v>
      </c>
      <c r="C48" s="1">
        <v>2461.5000016205013</v>
      </c>
      <c r="D48" s="1">
        <v>0</v>
      </c>
      <c r="E48">
        <f>(R48-S48*(1000-T48)/(1000-U48))*AK48</f>
        <v>-2.5446232354168448</v>
      </c>
      <c r="F48">
        <f>IF(AV48&lt;&gt;0,1/(1/AV48-1/N48),0)</f>
        <v>63.231033327221667</v>
      </c>
      <c r="G48">
        <f>((AY48-AL48/2)*S48-E48)/(AY48+AL48/2)</f>
        <v>389.68797689247634</v>
      </c>
      <c r="H48">
        <f>AL48*1000</f>
        <v>27.70726382845686</v>
      </c>
      <c r="I48">
        <f>(AQ48-AW48)</f>
        <v>0.58262916952444854</v>
      </c>
      <c r="J48">
        <f>(P48+AP48*D48)</f>
        <v>31.667379379272461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32.086143493652344</v>
      </c>
      <c r="P48" s="1">
        <v>31.667379379272461</v>
      </c>
      <c r="Q48" s="1">
        <v>32.130451202392578</v>
      </c>
      <c r="R48" s="1">
        <v>400.1015625</v>
      </c>
      <c r="S48" s="1">
        <v>392.5518798828125</v>
      </c>
      <c r="T48" s="1">
        <v>22.318254470825195</v>
      </c>
      <c r="U48" s="1">
        <v>46.262779235839844</v>
      </c>
      <c r="V48" s="1">
        <v>41.253692626953125</v>
      </c>
      <c r="W48" s="1">
        <v>85.513435363769531</v>
      </c>
      <c r="X48" s="1">
        <v>300.18228149414063</v>
      </c>
      <c r="Y48" s="1">
        <v>1599.507568359375</v>
      </c>
      <c r="Z48" s="1">
        <v>2.1694201976060867E-2</v>
      </c>
      <c r="AA48" s="1">
        <v>88.695259094238281</v>
      </c>
      <c r="AB48" s="1">
        <v>28.361310958862305</v>
      </c>
      <c r="AC48" s="1">
        <v>-1.6873711347579956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1.1036113290225755</v>
      </c>
      <c r="AL48">
        <f>(U48-T48)/(1000-U48)*AK48</f>
        <v>2.7707263828456858E-2</v>
      </c>
      <c r="AM48">
        <f>(P48+273.15)</f>
        <v>304.81737937927244</v>
      </c>
      <c r="AN48">
        <f>(O48+273.15)</f>
        <v>305.23614349365232</v>
      </c>
      <c r="AO48">
        <f>(Y48*AG48+Z48*AH48)*AI48</f>
        <v>255.92120521721517</v>
      </c>
      <c r="AP48">
        <f>((AO48+0.00000010773*(AN48^4-AM48^4))-AL48*44100)/(L48*51.4+0.00000043092*AM48^3)</f>
        <v>-7.8623117625580026</v>
      </c>
      <c r="AQ48">
        <f>0.61365*EXP(17.502*J48/(240.97+J48))</f>
        <v>4.6859183602668102</v>
      </c>
      <c r="AR48">
        <f>AQ48*1000/AA48</f>
        <v>52.831666631561944</v>
      </c>
      <c r="AS48">
        <f>(AR48-U48)</f>
        <v>6.5688873957221006</v>
      </c>
      <c r="AT48">
        <f>IF(D48,P48,(O48+P48)/2)</f>
        <v>31.876761436462402</v>
      </c>
      <c r="AU48">
        <f>0.61365*EXP(17.502*AT48/(240.97+AT48))</f>
        <v>4.7418761989961986</v>
      </c>
      <c r="AV48">
        <f>IF(AS48&lt;&gt;0,(1000-(AR48+U48)/2)/AS48*AL48,0)</f>
        <v>4.008965942667154</v>
      </c>
      <c r="AW48">
        <f>U48*AA48/1000</f>
        <v>4.1032891907423616</v>
      </c>
      <c r="AX48">
        <f>(AU48-AW48)</f>
        <v>0.63858700825383696</v>
      </c>
      <c r="AY48">
        <f>1/(1.6/F48+1.37/N48)</f>
        <v>2.8954332032083268</v>
      </c>
      <c r="AZ48">
        <f>G48*AA48*0.001</f>
        <v>34.56347607638773</v>
      </c>
      <c r="BA48">
        <f>G48/S48</f>
        <v>0.9927043961904064</v>
      </c>
      <c r="BB48">
        <f>(1-AL48*AA48/AQ48/F48)*100</f>
        <v>99.170590415390748</v>
      </c>
      <c r="BC48">
        <f>(S48-E48/(N48/1.35))</f>
        <v>393.35444111107142</v>
      </c>
      <c r="BD48">
        <f>E48*BB48/100/BC48</f>
        <v>-6.4153791661336239E-3</v>
      </c>
    </row>
    <row r="49" spans="1:56" x14ac:dyDescent="0.35">
      <c r="A49" s="1" t="s">
        <v>9</v>
      </c>
      <c r="B49" s="1" t="s">
        <v>5246</v>
      </c>
      <c r="K49" s="1">
        <v>2.72</v>
      </c>
    </row>
    <row r="50" spans="1:56" x14ac:dyDescent="0.35">
      <c r="A50" s="1" t="s">
        <v>9</v>
      </c>
      <c r="B50" s="1" t="s">
        <v>5245</v>
      </c>
      <c r="K50" s="1">
        <v>2.72</v>
      </c>
    </row>
    <row r="51" spans="1:56" x14ac:dyDescent="0.35">
      <c r="A51" s="1">
        <v>12</v>
      </c>
      <c r="B51" s="1" t="s">
        <v>5244</v>
      </c>
      <c r="C51" s="1">
        <v>2675.0000015869737</v>
      </c>
      <c r="D51" s="1">
        <v>0</v>
      </c>
      <c r="E51">
        <f>(R51-S51*(1000-T51)/(1000-U51))*AK51</f>
        <v>-1.9644915613595961</v>
      </c>
      <c r="F51">
        <f>IF(AV51&lt;&gt;0,1/(1/AV51-1/N51),0)</f>
        <v>-172.99857713484784</v>
      </c>
      <c r="G51">
        <f>((AY51-AL51/2)*S51-E51)/(AY51+AL51/2)</f>
        <v>388.67555511107122</v>
      </c>
      <c r="H51">
        <f>AL51*1000</f>
        <v>28.725470178073845</v>
      </c>
      <c r="I51">
        <f>(AQ51-AW51)</f>
        <v>0.55110282084170503</v>
      </c>
      <c r="J51">
        <f>(P51+AP51*D51)</f>
        <v>31.946226119995117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32.219562530517578</v>
      </c>
      <c r="P51" s="1">
        <v>31.946226119995117</v>
      </c>
      <c r="Q51" s="1">
        <v>32.227554321289063</v>
      </c>
      <c r="R51" s="1">
        <v>399.9609375</v>
      </c>
      <c r="S51" s="1">
        <v>391.54803466796875</v>
      </c>
      <c r="T51" s="1">
        <v>22.666372299194336</v>
      </c>
      <c r="U51" s="1">
        <v>47.464008331298828</v>
      </c>
      <c r="V51" s="1">
        <v>41.578697204589844</v>
      </c>
      <c r="W51" s="1">
        <v>87.066940307617188</v>
      </c>
      <c r="X51" s="1">
        <v>300.12844848632813</v>
      </c>
      <c r="Y51" s="1">
        <v>1999.7635498046875</v>
      </c>
      <c r="Z51" s="1">
        <v>0.17957597970962524</v>
      </c>
      <c r="AA51" s="1">
        <v>88.687538146972656</v>
      </c>
      <c r="AB51" s="1">
        <v>29.836618423461914</v>
      </c>
      <c r="AC51" s="1">
        <v>-1.9793696403503418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1.1034134135526767</v>
      </c>
      <c r="AL51">
        <f>(U51-T51)/(1000-U51)*AK51</f>
        <v>2.8725470178073847E-2</v>
      </c>
      <c r="AM51">
        <f>(P51+273.15)</f>
        <v>305.09622611999509</v>
      </c>
      <c r="AN51">
        <f>(O51+273.15)</f>
        <v>305.36956253051756</v>
      </c>
      <c r="AO51">
        <f>(Y51*AG51+Z51*AH51)*AI51</f>
        <v>319.96216081703824</v>
      </c>
      <c r="AP51">
        <f>((AO51+0.00000010773*(AN51^4-AM51^4))-AL51*44100)/(L51*51.4+0.00000043092*AM51^3)</f>
        <v>-7.7180914781787449</v>
      </c>
      <c r="AQ51">
        <f>0.61365*EXP(17.502*J51/(240.97+J51))</f>
        <v>4.7605688703319977</v>
      </c>
      <c r="AR51">
        <f>AQ51*1000/AA51</f>
        <v>53.677990953394158</v>
      </c>
      <c r="AS51">
        <f>(AR51-U51)</f>
        <v>6.2139826220953296</v>
      </c>
      <c r="AT51">
        <f>IF(D51,P51,(O51+P51)/2)</f>
        <v>32.082894325256348</v>
      </c>
      <c r="AU51">
        <f>0.61365*EXP(17.502*AT51/(240.97+AT51))</f>
        <v>4.7975330868019075</v>
      </c>
      <c r="AV51">
        <f>IF(AS51&lt;&gt;0,(1000-(AR51+U51)/2)/AS51*AL51,0)</f>
        <v>4.3889396051732055</v>
      </c>
      <c r="AW51">
        <f>U51*AA51/1000</f>
        <v>4.2094660494902927</v>
      </c>
      <c r="AX51">
        <f>(AU51-AW51)</f>
        <v>0.5880670373116148</v>
      </c>
      <c r="AY51">
        <f>1/(1.6/F51+1.37/N51)</f>
        <v>3.217308595517272</v>
      </c>
      <c r="AZ51">
        <f>G51*AA51*0.001</f>
        <v>34.470678120708904</v>
      </c>
      <c r="BA51">
        <f>G51/S51</f>
        <v>0.99266378757504581</v>
      </c>
      <c r="BB51">
        <f>(1-AL51*AA51/AQ51/F51)*100</f>
        <v>100.30933450177596</v>
      </c>
      <c r="BC51">
        <f>(S51-E51/(N51/1.35))</f>
        <v>392.16762531637795</v>
      </c>
      <c r="BD51">
        <f>E51*BB51/100/BC51</f>
        <v>-5.0248115457098711E-3</v>
      </c>
    </row>
    <row r="52" spans="1:56" x14ac:dyDescent="0.35">
      <c r="A52" s="1" t="s">
        <v>9</v>
      </c>
      <c r="B52" s="1" t="s">
        <v>5243</v>
      </c>
    </row>
    <row r="53" spans="1:56" x14ac:dyDescent="0.35">
      <c r="A53" s="1" t="s">
        <v>9</v>
      </c>
      <c r="B53" s="1" t="s">
        <v>5242</v>
      </c>
    </row>
    <row r="54" spans="1:56" x14ac:dyDescent="0.35">
      <c r="A54" s="1" t="s">
        <v>9</v>
      </c>
      <c r="B54" s="1" t="s">
        <v>5241</v>
      </c>
    </row>
    <row r="55" spans="1:56" x14ac:dyDescent="0.35">
      <c r="A55" s="1" t="s">
        <v>9</v>
      </c>
      <c r="B55" s="1" t="s">
        <v>3400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7002C-FB2A-479D-B6EA-07AEC795BC35}">
  <dimension ref="A1:BD55"/>
  <sheetViews>
    <sheetView topLeftCell="A2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891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890</v>
      </c>
    </row>
    <row r="12" spans="1:56" x14ac:dyDescent="0.35">
      <c r="A12" s="1" t="s">
        <v>9</v>
      </c>
      <c r="B12" s="1" t="s">
        <v>889</v>
      </c>
    </row>
    <row r="13" spans="1:56" x14ac:dyDescent="0.35">
      <c r="A13" s="1" t="s">
        <v>9</v>
      </c>
      <c r="B13" s="1" t="s">
        <v>888</v>
      </c>
    </row>
    <row r="14" spans="1:56" x14ac:dyDescent="0.35">
      <c r="A14" s="1" t="s">
        <v>9</v>
      </c>
      <c r="B14" s="1" t="s">
        <v>887</v>
      </c>
    </row>
    <row r="15" spans="1:56" x14ac:dyDescent="0.35">
      <c r="A15" s="1" t="s">
        <v>9</v>
      </c>
      <c r="B15" s="1" t="s">
        <v>886</v>
      </c>
    </row>
    <row r="16" spans="1:56" x14ac:dyDescent="0.35">
      <c r="A16" s="1" t="s">
        <v>9</v>
      </c>
      <c r="B16" s="1" t="s">
        <v>885</v>
      </c>
    </row>
    <row r="17" spans="1:56" x14ac:dyDescent="0.35">
      <c r="A17" s="1" t="s">
        <v>9</v>
      </c>
      <c r="B17" s="1" t="s">
        <v>884</v>
      </c>
    </row>
    <row r="18" spans="1:56" x14ac:dyDescent="0.35">
      <c r="A18" s="1">
        <v>1</v>
      </c>
      <c r="B18" s="1" t="s">
        <v>883</v>
      </c>
      <c r="C18" s="1">
        <v>425.00000011175871</v>
      </c>
      <c r="D18" s="1">
        <v>0</v>
      </c>
      <c r="E18">
        <f>(R18-S18*(1000-T18)/(1000-U18))*AK18</f>
        <v>-8.2150234301916303</v>
      </c>
      <c r="F18">
        <f>IF(AV18&lt;&gt;0,1/(1/AV18-1/N18),0)</f>
        <v>0.27868622492155881</v>
      </c>
      <c r="G18">
        <f>((AY18-AL18/2)*S18-E18)/(AY18+AL18/2)</f>
        <v>360.4112111349815</v>
      </c>
      <c r="H18">
        <f>AL18*1000</f>
        <v>36.534904599914583</v>
      </c>
      <c r="I18">
        <f>(AQ18-AW18)</f>
        <v>11.191820606750223</v>
      </c>
      <c r="J18">
        <f>(P18+AP18*D18)</f>
        <v>52.666976928710938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30.340147018432617</v>
      </c>
      <c r="P18" s="1">
        <v>52.666976928710938</v>
      </c>
      <c r="Q18" s="1">
        <v>30.397876739501953</v>
      </c>
      <c r="R18" s="1">
        <v>400.0145263671875</v>
      </c>
      <c r="S18" s="1">
        <v>394.39071655273438</v>
      </c>
      <c r="T18" s="1">
        <v>1.6748520135879517</v>
      </c>
      <c r="U18" s="1">
        <v>33.727703094482422</v>
      </c>
      <c r="V18" s="1">
        <v>3.3995649814605713</v>
      </c>
      <c r="W18" s="1">
        <v>68.459487915039063</v>
      </c>
      <c r="X18" s="1">
        <v>299.577880859375</v>
      </c>
      <c r="Y18" s="1">
        <v>9.6880428493022919E-2</v>
      </c>
      <c r="Z18" s="1">
        <v>1.0477751493453979E-2</v>
      </c>
      <c r="AA18" s="1">
        <v>88.181365966796875</v>
      </c>
      <c r="AB18" s="1">
        <v>31.926727294921875</v>
      </c>
      <c r="AC18" s="1">
        <v>1.6955897808074951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1.101389267865349</v>
      </c>
      <c r="AL18">
        <f>(U18-T18)/(1000-U18)*AK18</f>
        <v>3.6534904599914583E-2</v>
      </c>
      <c r="AM18">
        <f>(P18+273.15)</f>
        <v>325.81697692871091</v>
      </c>
      <c r="AN18">
        <f>(O18+273.15)</f>
        <v>303.49014701843259</v>
      </c>
      <c r="AO18">
        <f>(Y18*AG18+Z18*AH18)*AI18</f>
        <v>1.5500868212412255E-2</v>
      </c>
      <c r="AP18">
        <f>((AO18+0.00000010773*(AN18^4-AM18^4))-AL18*44100)/(L18*51.4+0.00000043092*AM18^3)</f>
        <v>-15.301284732202335</v>
      </c>
      <c r="AQ18">
        <f>0.61365*EXP(17.502*J18/(240.97+J18))</f>
        <v>14.165975536544245</v>
      </c>
      <c r="AR18">
        <f>AQ18*1000/AA18</f>
        <v>160.64590723031202</v>
      </c>
      <c r="AS18">
        <f>(AR18-U18)</f>
        <v>126.9182041358296</v>
      </c>
      <c r="AT18">
        <f>IF(D18,P18,(O18+P18)/2)</f>
        <v>41.503561973571777</v>
      </c>
      <c r="AU18">
        <f>0.61365*EXP(17.502*AT18/(240.97+AT18))</f>
        <v>8.0302933500631166</v>
      </c>
      <c r="AV18">
        <f>IF(AS18&lt;&gt;0,(1000-(AR18+U18)/2)/AS18*AL18,0)</f>
        <v>0.25988544487783466</v>
      </c>
      <c r="AW18">
        <f>U18*AA18/1000</f>
        <v>2.9741549297940217</v>
      </c>
      <c r="AX18">
        <f>(AU18-AW18)</f>
        <v>5.0561384202690949</v>
      </c>
      <c r="AY18">
        <f>1/(1.6/F18+1.37/N18)</f>
        <v>0.16401900825924723</v>
      </c>
      <c r="AZ18">
        <f>G18*AA18*0.001</f>
        <v>31.781552907630299</v>
      </c>
      <c r="BA18">
        <f>G18/S18</f>
        <v>0.91384303942354728</v>
      </c>
      <c r="BB18">
        <f>(1-AL18*AA18/AQ18/F18)*100</f>
        <v>18.393864996553432</v>
      </c>
      <c r="BC18">
        <f>(S18-E18/(N18/1.35))</f>
        <v>397.26957945713713</v>
      </c>
      <c r="BD18">
        <f>E18*BB18/100/BC18</f>
        <v>-3.803614465647036E-3</v>
      </c>
    </row>
    <row r="19" spans="1:56" x14ac:dyDescent="0.35">
      <c r="A19" s="1" t="s">
        <v>9</v>
      </c>
      <c r="B19" s="1" t="s">
        <v>882</v>
      </c>
      <c r="K19" s="1">
        <v>2.72</v>
      </c>
    </row>
    <row r="20" spans="1:56" x14ac:dyDescent="0.35">
      <c r="A20" s="1" t="s">
        <v>9</v>
      </c>
      <c r="B20" s="1" t="s">
        <v>881</v>
      </c>
      <c r="K20" s="1">
        <v>2.72</v>
      </c>
    </row>
    <row r="21" spans="1:56" x14ac:dyDescent="0.35">
      <c r="A21" s="1">
        <v>2</v>
      </c>
      <c r="B21" s="1" t="s">
        <v>880</v>
      </c>
      <c r="C21" s="1">
        <v>628.00000011175871</v>
      </c>
      <c r="D21" s="1">
        <v>0</v>
      </c>
      <c r="E21">
        <f>(R21-S21*(1000-T21)/(1000-U21))*AK21</f>
        <v>-10.466989043646214</v>
      </c>
      <c r="F21">
        <f>IF(AV21&lt;&gt;0,1/(1/AV21-1/N21),0)</f>
        <v>0.49649911554873688</v>
      </c>
      <c r="G21">
        <f>((AY21-AL21/2)*S21-E21)/(AY21+AL21/2)</f>
        <v>384.7266204920403</v>
      </c>
      <c r="H21">
        <f>AL21*1000</f>
        <v>35.44111726305325</v>
      </c>
      <c r="I21">
        <f>(AQ21-AW21)</f>
        <v>6.6025595769531176</v>
      </c>
      <c r="J21">
        <f>(P21+AP21*D21)</f>
        <v>44.805892944335938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30.383611679077148</v>
      </c>
      <c r="P21" s="1">
        <v>44.805892944335938</v>
      </c>
      <c r="Q21" s="1">
        <v>30.475376129150391</v>
      </c>
      <c r="R21" s="1">
        <v>400.09671020507813</v>
      </c>
      <c r="S21" s="1">
        <v>396.83035278320313</v>
      </c>
      <c r="T21" s="1">
        <v>2.2317397594451904</v>
      </c>
      <c r="U21" s="1">
        <v>33.340969085693359</v>
      </c>
      <c r="V21" s="1">
        <v>4.5184354782104492</v>
      </c>
      <c r="W21" s="1">
        <v>67.502944946289063</v>
      </c>
      <c r="X21" s="1">
        <v>299.5438232421875</v>
      </c>
      <c r="Y21" s="1">
        <v>24.919523239135742</v>
      </c>
      <c r="Z21" s="1">
        <v>4.8458922654390335E-2</v>
      </c>
      <c r="AA21" s="1">
        <v>88.177108764648438</v>
      </c>
      <c r="AB21" s="1">
        <v>32.023120880126953</v>
      </c>
      <c r="AC21" s="1">
        <v>1.6965341567993164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1.1012640560374536</v>
      </c>
      <c r="AL21">
        <f>(U21-T21)/(1000-U21)*AK21</f>
        <v>3.5441117263053247E-2</v>
      </c>
      <c r="AM21">
        <f>(P21+273.15)</f>
        <v>317.95589294433591</v>
      </c>
      <c r="AN21">
        <f>(O21+273.15)</f>
        <v>303.53361167907713</v>
      </c>
      <c r="AO21">
        <f>(Y21*AG21+Z21*AH21)*AI21</f>
        <v>3.9871236291425589</v>
      </c>
      <c r="AP21">
        <f>((AO21+0.00000010773*(AN21^4-AM21^4))-AL21*44100)/(L21*51.4+0.00000043092*AM21^3)</f>
        <v>-14.093336517009913</v>
      </c>
      <c r="AQ21">
        <f>0.61365*EXP(17.502*J21/(240.97+J21))</f>
        <v>9.5424698343410821</v>
      </c>
      <c r="AR21">
        <f>AQ21*1000/AA21</f>
        <v>108.21935497806666</v>
      </c>
      <c r="AS21">
        <f>(AR21-U21)</f>
        <v>74.878385892373302</v>
      </c>
      <c r="AT21">
        <f>IF(D21,P21,(O21+P21)/2)</f>
        <v>37.594752311706543</v>
      </c>
      <c r="AU21">
        <f>0.61365*EXP(17.502*AT21/(240.97+AT21))</f>
        <v>6.5124621403061509</v>
      </c>
      <c r="AV21">
        <f>IF(AS21&lt;&gt;0,(1000-(AR21+U21)/2)/AS21*AL21,0)</f>
        <v>0.43981435828383436</v>
      </c>
      <c r="AW21">
        <f>U21*AA21/1000</f>
        <v>2.9399102573879645</v>
      </c>
      <c r="AX21">
        <f>(AU21-AW21)</f>
        <v>3.5725518829181864</v>
      </c>
      <c r="AY21">
        <f>1/(1.6/F21+1.37/N21)</f>
        <v>0.27947058343532177</v>
      </c>
      <c r="AZ21">
        <f>G21*AA21*0.001</f>
        <v>33.92408105978226</v>
      </c>
      <c r="BA21">
        <f>G21/S21</f>
        <v>0.96949897555398101</v>
      </c>
      <c r="BB21">
        <f>(1-AL21*AA21/AQ21/F21)*100</f>
        <v>34.039493163020019</v>
      </c>
      <c r="BC21">
        <f>(S21-E21/(N21/1.35))</f>
        <v>400.49839180154589</v>
      </c>
      <c r="BD21">
        <f>E21*BB21/100/BC21</f>
        <v>-8.8961905785916173E-3</v>
      </c>
    </row>
    <row r="22" spans="1:56" x14ac:dyDescent="0.35">
      <c r="A22" s="1" t="s">
        <v>9</v>
      </c>
      <c r="B22" s="1" t="s">
        <v>879</v>
      </c>
      <c r="K22" s="1">
        <v>2.72</v>
      </c>
    </row>
    <row r="23" spans="1:56" x14ac:dyDescent="0.35">
      <c r="A23" s="1" t="s">
        <v>9</v>
      </c>
      <c r="B23" s="1" t="s">
        <v>878</v>
      </c>
      <c r="K23" s="1">
        <v>2.72</v>
      </c>
    </row>
    <row r="24" spans="1:56" x14ac:dyDescent="0.35">
      <c r="A24" s="1">
        <v>3</v>
      </c>
      <c r="B24" s="1" t="s">
        <v>877</v>
      </c>
      <c r="C24" s="1">
        <v>831.00000011175871</v>
      </c>
      <c r="D24" s="1">
        <v>0</v>
      </c>
      <c r="E24">
        <f>(R24-S24*(1000-T24)/(1000-U24))*AK24</f>
        <v>-11.919036054552123</v>
      </c>
      <c r="F24">
        <f>IF(AV24&lt;&gt;0,1/(1/AV24-1/N24),0)</f>
        <v>0.42045396468125823</v>
      </c>
      <c r="G24">
        <f>((AY24-AL24/2)*S24-E24)/(AY24+AL24/2)</f>
        <v>391.1285823824432</v>
      </c>
      <c r="H24">
        <f>AL24*1000</f>
        <v>34.519066365676885</v>
      </c>
      <c r="I24">
        <f>(AQ24-AW24)</f>
        <v>7.4250497917526568</v>
      </c>
      <c r="J24">
        <f>(P24+AP24*D24)</f>
        <v>46.382560729980469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30.389947891235352</v>
      </c>
      <c r="P24" s="1">
        <v>46.382560729980469</v>
      </c>
      <c r="Q24" s="1">
        <v>30.502843856811523</v>
      </c>
      <c r="R24" s="1">
        <v>399.88113403320313</v>
      </c>
      <c r="S24" s="1">
        <v>398.2222900390625</v>
      </c>
      <c r="T24" s="1">
        <v>2.8422317504882813</v>
      </c>
      <c r="U24" s="1">
        <v>33.141716003417969</v>
      </c>
      <c r="V24" s="1">
        <v>5.7522192001342773</v>
      </c>
      <c r="W24" s="1">
        <v>67.073486328125</v>
      </c>
      <c r="X24" s="1">
        <v>299.60946655273438</v>
      </c>
      <c r="Y24" s="1">
        <v>49.772830963134766</v>
      </c>
      <c r="Z24" s="1">
        <v>1.8335526809096336E-2</v>
      </c>
      <c r="AA24" s="1">
        <v>88.174873352050781</v>
      </c>
      <c r="AB24" s="1">
        <v>32.182376861572266</v>
      </c>
      <c r="AC24" s="1">
        <v>1.6912477016448975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1.1015053917379938</v>
      </c>
      <c r="AL24">
        <f>(U24-T24)/(1000-U24)*AK24</f>
        <v>3.4519066365676886E-2</v>
      </c>
      <c r="AM24">
        <f>(P24+273.15)</f>
        <v>319.53256072998045</v>
      </c>
      <c r="AN24">
        <f>(O24+273.15)</f>
        <v>303.53994789123533</v>
      </c>
      <c r="AO24">
        <f>(Y24*AG24+Z24*AH24)*AI24</f>
        <v>7.963652776100048</v>
      </c>
      <c r="AP24">
        <f>((AO24+0.00000010773*(AN24^4-AM24^4))-AL24*44100)/(L24*51.4+0.00000043092*AM24^3)</f>
        <v>-13.886735945987654</v>
      </c>
      <c r="AQ24">
        <f>0.61365*EXP(17.502*J24/(240.97+J24))</f>
        <v>10.347316403023671</v>
      </c>
      <c r="AR24">
        <f>AQ24*1000/AA24</f>
        <v>117.34994346644005</v>
      </c>
      <c r="AS24">
        <f>(AR24-U24)</f>
        <v>84.208227463022084</v>
      </c>
      <c r="AT24">
        <f>IF(D24,P24,(O24+P24)/2)</f>
        <v>38.38625431060791</v>
      </c>
      <c r="AU24">
        <f>0.61365*EXP(17.502*AT24/(240.97+AT24))</f>
        <v>6.7978998815278491</v>
      </c>
      <c r="AV24">
        <f>IF(AS24&lt;&gt;0,(1000-(AR24+U24)/2)/AS24*AL24,0)</f>
        <v>0.37907994903863801</v>
      </c>
      <c r="AW24">
        <f>U24*AA24/1000</f>
        <v>2.9222666112710138</v>
      </c>
      <c r="AX24">
        <f>(AU24-AW24)</f>
        <v>3.8756332702568352</v>
      </c>
      <c r="AY24">
        <f>1/(1.6/F24+1.37/N24)</f>
        <v>0.24032446830798579</v>
      </c>
      <c r="AZ24">
        <f>G24*AA24*0.001</f>
        <v>34.487713215939088</v>
      </c>
      <c r="BA24">
        <f>G24/S24</f>
        <v>0.98218656304768004</v>
      </c>
      <c r="BB24">
        <f>(1-AL24*AA24/AQ24/F24)*100</f>
        <v>30.03872685003892</v>
      </c>
      <c r="BC24">
        <f>(S24-E24/(N24/1.35))</f>
        <v>402.39918266088773</v>
      </c>
      <c r="BD24">
        <f>E24*BB24/100/BC24</f>
        <v>-8.8974501884160201E-3</v>
      </c>
    </row>
    <row r="25" spans="1:56" x14ac:dyDescent="0.35">
      <c r="A25" s="1" t="s">
        <v>9</v>
      </c>
      <c r="B25" s="1" t="s">
        <v>876</v>
      </c>
      <c r="K25" s="1">
        <v>2.72</v>
      </c>
    </row>
    <row r="26" spans="1:56" x14ac:dyDescent="0.35">
      <c r="A26" s="1" t="s">
        <v>9</v>
      </c>
      <c r="B26" s="1" t="s">
        <v>875</v>
      </c>
      <c r="K26" s="1">
        <v>2.72</v>
      </c>
    </row>
    <row r="27" spans="1:56" x14ac:dyDescent="0.35">
      <c r="A27" s="1">
        <v>4</v>
      </c>
      <c r="B27" s="1" t="s">
        <v>874</v>
      </c>
      <c r="C27" s="1">
        <v>1034.0000001117587</v>
      </c>
      <c r="D27" s="1">
        <v>0</v>
      </c>
      <c r="E27">
        <f>(R27-S27*(1000-T27)/(1000-U27))*AK27</f>
        <v>-12.623216156282991</v>
      </c>
      <c r="F27">
        <f>IF(AV27&lt;&gt;0,1/(1/AV27-1/N27),0)</f>
        <v>0.42066297923845192</v>
      </c>
      <c r="G27">
        <f>((AY27-AL27/2)*S27-E27)/(AY27+AL27/2)</f>
        <v>395.56032750991096</v>
      </c>
      <c r="H27">
        <f>AL27*1000</f>
        <v>33.915003777103095</v>
      </c>
      <c r="I27">
        <f>(AQ27-AW27)</f>
        <v>7.296631244130527</v>
      </c>
      <c r="J27">
        <f>(P27+AP27*D27)</f>
        <v>46.157081604003906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30.399152755737305</v>
      </c>
      <c r="P27" s="1">
        <v>46.157081604003906</v>
      </c>
      <c r="Q27" s="1">
        <v>30.516119003295898</v>
      </c>
      <c r="R27" s="1">
        <v>399.93362426757813</v>
      </c>
      <c r="S27" s="1">
        <v>399.10528564453125</v>
      </c>
      <c r="T27" s="1">
        <v>3.4885692596435547</v>
      </c>
      <c r="U27" s="1">
        <v>33.253677368164063</v>
      </c>
      <c r="V27" s="1">
        <v>7.0565109252929688</v>
      </c>
      <c r="W27" s="1">
        <v>67.263946533203125</v>
      </c>
      <c r="X27" s="1">
        <v>299.6165771484375</v>
      </c>
      <c r="Y27" s="1">
        <v>100.51926422119141</v>
      </c>
      <c r="Z27" s="1">
        <v>3.9291535504162312E-3</v>
      </c>
      <c r="AA27" s="1">
        <v>88.173995971679688</v>
      </c>
      <c r="AB27" s="1">
        <v>32.277847290039063</v>
      </c>
      <c r="AC27" s="1">
        <v>1.6941475868225098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1.1015315336339611</v>
      </c>
      <c r="AL27">
        <f>(U27-T27)/(1000-U27)*AK27</f>
        <v>3.3915003777103096E-2</v>
      </c>
      <c r="AM27">
        <f>(P27+273.15)</f>
        <v>319.30708160400388</v>
      </c>
      <c r="AN27">
        <f>(O27+273.15)</f>
        <v>303.54915275573728</v>
      </c>
      <c r="AO27">
        <f>(Y27*AG27+Z27*AH27)*AI27</f>
        <v>16.083081915905723</v>
      </c>
      <c r="AP27">
        <f>((AO27+0.00000010773*(AN27^4-AM27^4))-AL27*44100)/(L27*51.4+0.00000043092*AM27^3)</f>
        <v>-13.583406567226184</v>
      </c>
      <c r="AQ27">
        <f>0.61365*EXP(17.502*J27/(240.97+J27))</f>
        <v>10.228740858434561</v>
      </c>
      <c r="AR27">
        <f>AQ27*1000/AA27</f>
        <v>116.00632074925919</v>
      </c>
      <c r="AS27">
        <f>(AR27-U27)</f>
        <v>82.752643381095126</v>
      </c>
      <c r="AT27">
        <f>IF(D27,P27,(O27+P27)/2)</f>
        <v>38.278117179870605</v>
      </c>
      <c r="AU27">
        <f>0.61365*EXP(17.502*AT27/(240.97+AT27))</f>
        <v>6.7582736535553121</v>
      </c>
      <c r="AV27">
        <f>IF(AS27&lt;&gt;0,(1000-(AR27+U27)/2)/AS27*AL27,0)</f>
        <v>0.37924984380996052</v>
      </c>
      <c r="AW27">
        <f>U27*AA27/1000</f>
        <v>2.9321096143040339</v>
      </c>
      <c r="AX27">
        <f>(AU27-AW27)</f>
        <v>3.8261640392512781</v>
      </c>
      <c r="AY27">
        <f>1/(1.6/F27+1.37/N27)</f>
        <v>0.24043372225655782</v>
      </c>
      <c r="AZ27">
        <f>G27*AA27*0.001</f>
        <v>34.878134724415183</v>
      </c>
      <c r="BA27">
        <f>G27/S27</f>
        <v>0.99111773694278338</v>
      </c>
      <c r="BB27">
        <f>(1-AL27*AA27/AQ27/F27)*100</f>
        <v>30.501421218062173</v>
      </c>
      <c r="BC27">
        <f>(S27-E27/(N27/1.35))</f>
        <v>403.52895029203825</v>
      </c>
      <c r="BD27">
        <f>E27*BB27/100/BC27</f>
        <v>-9.5414723734390753E-3</v>
      </c>
    </row>
    <row r="28" spans="1:56" x14ac:dyDescent="0.35">
      <c r="A28" s="1" t="s">
        <v>9</v>
      </c>
      <c r="B28" s="1" t="s">
        <v>873</v>
      </c>
      <c r="K28" s="1">
        <v>2.72</v>
      </c>
    </row>
    <row r="29" spans="1:56" x14ac:dyDescent="0.35">
      <c r="A29" s="1" t="s">
        <v>9</v>
      </c>
      <c r="B29" s="1" t="s">
        <v>872</v>
      </c>
      <c r="K29" s="1">
        <v>2.72</v>
      </c>
    </row>
    <row r="30" spans="1:56" x14ac:dyDescent="0.35">
      <c r="A30" s="1">
        <v>5</v>
      </c>
      <c r="B30" s="1" t="s">
        <v>871</v>
      </c>
      <c r="C30" s="1">
        <v>1237.0000001117587</v>
      </c>
      <c r="D30" s="1">
        <v>0</v>
      </c>
      <c r="E30">
        <f>(R30-S30*(1000-T30)/(1000-U30))*AK30</f>
        <v>-12.240514018055956</v>
      </c>
      <c r="F30">
        <f>IF(AV30&lt;&gt;0,1/(1/AV30-1/N30),0)</f>
        <v>0.42238064210245407</v>
      </c>
      <c r="G30">
        <f>((AY30-AL30/2)*S30-E30)/(AY30+AL30/2)</f>
        <v>394.82974380732753</v>
      </c>
      <c r="H30">
        <f>AL30*1000</f>
        <v>33.393729372924625</v>
      </c>
      <c r="I30">
        <f>(AQ30-AW30)</f>
        <v>7.1621512982720361</v>
      </c>
      <c r="J30">
        <f>(P30+AP30*D30)</f>
        <v>45.935943603515625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30.417673110961914</v>
      </c>
      <c r="P30" s="1">
        <v>45.935943603515625</v>
      </c>
      <c r="Q30" s="1">
        <v>30.532943725585938</v>
      </c>
      <c r="R30" s="1">
        <v>400.01864624023438</v>
      </c>
      <c r="S30" s="1">
        <v>399.0335693359375</v>
      </c>
      <c r="T30" s="1">
        <v>4.162297248840332</v>
      </c>
      <c r="U30" s="1">
        <v>33.473731994628906</v>
      </c>
      <c r="V30" s="1">
        <v>8.4101600646972656</v>
      </c>
      <c r="W30" s="1">
        <v>67.635597229003906</v>
      </c>
      <c r="X30" s="1">
        <v>299.50936889648438</v>
      </c>
      <c r="Y30" s="1">
        <v>151.35087585449219</v>
      </c>
      <c r="Z30" s="1">
        <v>0.16764701902866364</v>
      </c>
      <c r="AA30" s="1">
        <v>88.171791076660156</v>
      </c>
      <c r="AB30" s="1">
        <v>32.380413055419922</v>
      </c>
      <c r="AC30" s="1">
        <v>1.7041122913360596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1.1011373856488393</v>
      </c>
      <c r="AL30">
        <f>(U30-T30)/(1000-U30)*AK30</f>
        <v>3.3393729372924626E-2</v>
      </c>
      <c r="AM30">
        <f>(P30+273.15)</f>
        <v>319.0859436035156</v>
      </c>
      <c r="AN30">
        <f>(O30+273.15)</f>
        <v>303.56767311096189</v>
      </c>
      <c r="AO30">
        <f>(Y30*AG30+Z30*AH30)*AI30</f>
        <v>24.216139595445838</v>
      </c>
      <c r="AP30">
        <f>((AO30+0.00000010773*(AN30^4-AM30^4))-AL30*44100)/(L30*51.4+0.00000043092*AM30^3)</f>
        <v>-13.308836708753319</v>
      </c>
      <c r="AQ30">
        <f>0.61365*EXP(17.502*J30/(240.97+J30))</f>
        <v>10.113590202258571</v>
      </c>
      <c r="AR30">
        <f>AQ30*1000/AA30</f>
        <v>114.70324101123683</v>
      </c>
      <c r="AS30">
        <f>(AR30-U30)</f>
        <v>81.229509016607921</v>
      </c>
      <c r="AT30">
        <f>IF(D30,P30,(O30+P30)/2)</f>
        <v>38.17680835723877</v>
      </c>
      <c r="AU30">
        <f>0.61365*EXP(17.502*AT30/(240.97+AT30))</f>
        <v>6.7213315946777277</v>
      </c>
      <c r="AV30">
        <f>IF(AS30&lt;&gt;0,(1000-(AR30+U30)/2)/AS30*AL30,0)</f>
        <v>0.38064539450403889</v>
      </c>
      <c r="AW30">
        <f>U30*AA30/1000</f>
        <v>2.9514389039865345</v>
      </c>
      <c r="AX30">
        <f>(AU30-AW30)</f>
        <v>3.7698926906911931</v>
      </c>
      <c r="AY30">
        <f>1/(1.6/F30+1.37/N30)</f>
        <v>0.24133120990377008</v>
      </c>
      <c r="AZ30">
        <f>G30*AA30*0.001</f>
        <v>34.812845681830936</v>
      </c>
      <c r="BA30">
        <f>G30/S30</f>
        <v>0.98946498276922945</v>
      </c>
      <c r="BB30">
        <f>(1-AL30*AA30/AQ30/F30)*100</f>
        <v>31.073658434153238</v>
      </c>
      <c r="BC30">
        <f>(S30-E30/(N30/1.35))</f>
        <v>403.32312030762364</v>
      </c>
      <c r="BD30">
        <f>E30*BB30/100/BC30</f>
        <v>-9.4305913175874497E-3</v>
      </c>
    </row>
    <row r="31" spans="1:56" x14ac:dyDescent="0.35">
      <c r="A31" s="1" t="s">
        <v>9</v>
      </c>
      <c r="B31" s="1" t="s">
        <v>870</v>
      </c>
      <c r="K31" s="1">
        <v>2.72</v>
      </c>
    </row>
    <row r="32" spans="1:56" x14ac:dyDescent="0.35">
      <c r="A32" s="1" t="s">
        <v>9</v>
      </c>
      <c r="B32" s="1" t="s">
        <v>869</v>
      </c>
      <c r="K32" s="1">
        <v>2.72</v>
      </c>
    </row>
    <row r="33" spans="1:56" x14ac:dyDescent="0.35">
      <c r="A33" s="1">
        <v>6</v>
      </c>
      <c r="B33" s="1" t="s">
        <v>868</v>
      </c>
      <c r="C33" s="1">
        <v>1440.0000001117587</v>
      </c>
      <c r="D33" s="1">
        <v>0</v>
      </c>
      <c r="E33">
        <f>(R33-S33*(1000-T33)/(1000-U33))*AK33</f>
        <v>-11.572135344609009</v>
      </c>
      <c r="F33">
        <f>IF(AV33&lt;&gt;0,1/(1/AV33-1/N33),0)</f>
        <v>0.42084571965066109</v>
      </c>
      <c r="G33">
        <f>((AY33-AL33/2)*S33-E33)/(AY33+AL33/2)</f>
        <v>392.17457167434685</v>
      </c>
      <c r="H33">
        <f>AL33*1000</f>
        <v>33.141198393443865</v>
      </c>
      <c r="I33">
        <f>(AQ33-AW33)</f>
        <v>7.1296720287431512</v>
      </c>
      <c r="J33">
        <f>(P33+AP33*D33)</f>
        <v>45.948158264160156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30.450660705566406</v>
      </c>
      <c r="P33" s="1">
        <v>45.948158264160156</v>
      </c>
      <c r="Q33" s="1">
        <v>30.560571670532227</v>
      </c>
      <c r="R33" s="1">
        <v>400.02218627929688</v>
      </c>
      <c r="S33" s="1">
        <v>398.537353515625</v>
      </c>
      <c r="T33" s="1">
        <v>4.8514308929443359</v>
      </c>
      <c r="U33" s="1">
        <v>33.912616729736328</v>
      </c>
      <c r="V33" s="1">
        <v>9.7844676971435547</v>
      </c>
      <c r="W33" s="1">
        <v>68.395675659179688</v>
      </c>
      <c r="X33" s="1">
        <v>299.66787719726563</v>
      </c>
      <c r="Y33" s="1">
        <v>300.76834106445313</v>
      </c>
      <c r="Z33" s="1">
        <v>5.5008750408887863E-2</v>
      </c>
      <c r="AA33" s="1">
        <v>88.175125122070313</v>
      </c>
      <c r="AB33" s="1">
        <v>32.505413055419922</v>
      </c>
      <c r="AC33" s="1">
        <v>1.7133984565734863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1.1017201367546527</v>
      </c>
      <c r="AL33">
        <f>(U33-T33)/(1000-U33)*AK33</f>
        <v>3.3141198393443864E-2</v>
      </c>
      <c r="AM33">
        <f>(P33+273.15)</f>
        <v>319.09815826416013</v>
      </c>
      <c r="AN33">
        <f>(O33+273.15)</f>
        <v>303.60066070556638</v>
      </c>
      <c r="AO33">
        <f>(Y33*AG33+Z33*AH33)*AI33</f>
        <v>48.122933494681092</v>
      </c>
      <c r="AP33">
        <f>((AO33+0.00000010773*(AN33^4-AM33^4))-AL33*44100)/(L33*51.4+0.00000043092*AM33^3)</f>
        <v>-13.024242072295552</v>
      </c>
      <c r="AQ33">
        <f>0.61365*EXP(17.502*J33/(240.97+J33))</f>
        <v>10.119921252104467</v>
      </c>
      <c r="AR33">
        <f>AQ33*1000/AA33</f>
        <v>114.77070475482026</v>
      </c>
      <c r="AS33">
        <f>(AR33-U33)</f>
        <v>80.85808802508393</v>
      </c>
      <c r="AT33">
        <f>IF(D33,P33,(O33+P33)/2)</f>
        <v>38.199409484863281</v>
      </c>
      <c r="AU33">
        <f>0.61365*EXP(17.502*AT33/(240.97+AT33))</f>
        <v>6.7295578317821834</v>
      </c>
      <c r="AV33">
        <f>IF(AS33&lt;&gt;0,(1000-(AR33+U33)/2)/AS33*AL33,0)</f>
        <v>0.3793983683656868</v>
      </c>
      <c r="AW33">
        <f>U33*AA33/1000</f>
        <v>2.9902492233613156</v>
      </c>
      <c r="AX33">
        <f>(AU33-AW33)</f>
        <v>3.7393086084208678</v>
      </c>
      <c r="AY33">
        <f>1/(1.6/F33+1.37/N33)</f>
        <v>0.24052923484721475</v>
      </c>
      <c r="AZ33">
        <f>G33*AA33*0.001</f>
        <v>34.580041927079868</v>
      </c>
      <c r="BA33">
        <f>G33/S33</f>
        <v>0.98403466629877967</v>
      </c>
      <c r="BB33">
        <f>(1-AL33*AA33/AQ33/F33)*100</f>
        <v>31.385761828507697</v>
      </c>
      <c r="BC33">
        <f>(S33-E33/(N33/1.35))</f>
        <v>402.59267867098436</v>
      </c>
      <c r="BD33">
        <f>E33*BB33/100/BC33</f>
        <v>-9.0215322586622779E-3</v>
      </c>
    </row>
    <row r="34" spans="1:56" x14ac:dyDescent="0.35">
      <c r="A34" s="1" t="s">
        <v>9</v>
      </c>
      <c r="B34" s="1" t="s">
        <v>867</v>
      </c>
      <c r="K34" s="1">
        <v>2.72</v>
      </c>
    </row>
    <row r="35" spans="1:56" x14ac:dyDescent="0.35">
      <c r="A35" s="1" t="s">
        <v>9</v>
      </c>
      <c r="B35" s="1" t="s">
        <v>866</v>
      </c>
      <c r="K35" s="1">
        <v>2.72</v>
      </c>
    </row>
    <row r="36" spans="1:56" x14ac:dyDescent="0.35">
      <c r="A36" s="1">
        <v>7</v>
      </c>
      <c r="B36" s="1" t="s">
        <v>865</v>
      </c>
      <c r="C36" s="1">
        <v>1643.0000001117587</v>
      </c>
      <c r="D36" s="1">
        <v>0</v>
      </c>
      <c r="E36">
        <f>(R36-S36*(1000-T36)/(1000-U36))*AK36</f>
        <v>-10.217324337214844</v>
      </c>
      <c r="F36">
        <f>IF(AV36&lt;&gt;0,1/(1/AV36-1/N36),0)</f>
        <v>0.46285707192801395</v>
      </c>
      <c r="G36">
        <f>((AY36-AL36/2)*S36-E36)/(AY36+AL36/2)</f>
        <v>386.95043726162004</v>
      </c>
      <c r="H36">
        <f>AL36*1000</f>
        <v>33.066638631783725</v>
      </c>
      <c r="I36">
        <f>(AQ36-AW36)</f>
        <v>6.5505672023953165</v>
      </c>
      <c r="J36">
        <f>(P36+AP36*D36)</f>
        <v>44.914283752441406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30.497417449951172</v>
      </c>
      <c r="P36" s="1">
        <v>44.914283752441406</v>
      </c>
      <c r="Q36" s="1">
        <v>30.597805023193359</v>
      </c>
      <c r="R36" s="1">
        <v>400.0941162109375</v>
      </c>
      <c r="S36" s="1">
        <v>397.4393310546875</v>
      </c>
      <c r="T36" s="1">
        <v>5.558560848236084</v>
      </c>
      <c r="U36" s="1">
        <v>34.537319183349609</v>
      </c>
      <c r="V36" s="1">
        <v>11.181075096130371</v>
      </c>
      <c r="W36" s="1">
        <v>69.472000122070313</v>
      </c>
      <c r="X36" s="1">
        <v>299.6502685546875</v>
      </c>
      <c r="Y36" s="1">
        <v>500.47833251953125</v>
      </c>
      <c r="Z36" s="1">
        <v>0.15061450004577637</v>
      </c>
      <c r="AA36" s="1">
        <v>88.17840576171875</v>
      </c>
      <c r="AB36" s="1">
        <v>32.564369201660156</v>
      </c>
      <c r="AC36" s="1">
        <v>1.7266361713409424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1.1016553990981155</v>
      </c>
      <c r="AL36">
        <f>(U36-T36)/(1000-U36)*AK36</f>
        <v>3.3066638631783725E-2</v>
      </c>
      <c r="AM36">
        <f>(P36+273.15)</f>
        <v>318.06428375244138</v>
      </c>
      <c r="AN36">
        <f>(O36+273.15)</f>
        <v>303.64741744995115</v>
      </c>
      <c r="AO36">
        <f>(Y36*AG36+Z36*AH36)*AI36</f>
        <v>80.076531413275006</v>
      </c>
      <c r="AP36">
        <f>((AO36+0.00000010773*(AN36^4-AM36^4))-AL36*44100)/(L36*51.4+0.00000043092*AM36^3)</f>
        <v>-12.633154158155726</v>
      </c>
      <c r="AQ36">
        <f>0.61365*EXP(17.502*J36/(240.97+J36))</f>
        <v>9.5960129472667113</v>
      </c>
      <c r="AR36">
        <f>AQ36*1000/AA36</f>
        <v>108.82497664107993</v>
      </c>
      <c r="AS36">
        <f>(AR36-U36)</f>
        <v>74.287657457730319</v>
      </c>
      <c r="AT36">
        <f>IF(D36,P36,(O36+P36)/2)</f>
        <v>37.705850601196289</v>
      </c>
      <c r="AU36">
        <f>0.61365*EXP(17.502*AT36/(240.97+AT36))</f>
        <v>6.5518887154020664</v>
      </c>
      <c r="AV36">
        <f>IF(AS36&lt;&gt;0,(1000-(AR36+U36)/2)/AS36*AL36,0)</f>
        <v>0.4132097453002247</v>
      </c>
      <c r="AW36">
        <f>U36*AA36/1000</f>
        <v>3.0454457448713947</v>
      </c>
      <c r="AX36">
        <f>(AU36-AW36)</f>
        <v>3.5064429705306717</v>
      </c>
      <c r="AY36">
        <f>1/(1.6/F36+1.37/N36)</f>
        <v>0.26230050801882593</v>
      </c>
      <c r="AZ36">
        <f>G36*AA36*0.001</f>
        <v>34.120672666529622</v>
      </c>
      <c r="BA36">
        <f>G36/S36</f>
        <v>0.97360881781570785</v>
      </c>
      <c r="BB36">
        <f>(1-AL36*AA36/AQ36/F36)*100</f>
        <v>34.353048535739227</v>
      </c>
      <c r="BC36">
        <f>(S36-E36/(N36/1.35))</f>
        <v>401.01987787437844</v>
      </c>
      <c r="BD36">
        <f>E36*BB36/100/BC36</f>
        <v>-8.7525895405035897E-3</v>
      </c>
    </row>
    <row r="37" spans="1:56" x14ac:dyDescent="0.35">
      <c r="A37" s="1" t="s">
        <v>9</v>
      </c>
      <c r="B37" s="1" t="s">
        <v>864</v>
      </c>
      <c r="K37" s="1">
        <v>2.72</v>
      </c>
    </row>
    <row r="38" spans="1:56" x14ac:dyDescent="0.35">
      <c r="A38" s="1" t="s">
        <v>9</v>
      </c>
      <c r="B38" s="1" t="s">
        <v>863</v>
      </c>
      <c r="K38" s="1">
        <v>2.72</v>
      </c>
    </row>
    <row r="39" spans="1:56" x14ac:dyDescent="0.35">
      <c r="A39" s="1">
        <v>8</v>
      </c>
      <c r="B39" s="1" t="s">
        <v>862</v>
      </c>
      <c r="C39" s="1">
        <v>1846.0000001117587</v>
      </c>
      <c r="D39" s="1">
        <v>0</v>
      </c>
      <c r="E39">
        <f>(R39-S39*(1000-T39)/(1000-U39))*AK39</f>
        <v>-9.575467922699362</v>
      </c>
      <c r="F39">
        <f>IF(AV39&lt;&gt;0,1/(1/AV39-1/N39),0)</f>
        <v>0.48955352104944572</v>
      </c>
      <c r="G39">
        <f>((AY39-AL39/2)*S39-E39)/(AY39+AL39/2)</f>
        <v>384.54015279162672</v>
      </c>
      <c r="H39">
        <f>AL39*1000</f>
        <v>33.117160876423462</v>
      </c>
      <c r="I39">
        <f>(AQ39-AW39)</f>
        <v>6.2470958704554782</v>
      </c>
      <c r="J39">
        <f>(P39+AP39*D39)</f>
        <v>44.433700561523438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30.562822341918945</v>
      </c>
      <c r="P39" s="1">
        <v>44.433700561523438</v>
      </c>
      <c r="Q39" s="1">
        <v>30.651229858398438</v>
      </c>
      <c r="R39" s="1">
        <v>399.95474243164063</v>
      </c>
      <c r="S39" s="1">
        <v>396.72048950195313</v>
      </c>
      <c r="T39" s="1">
        <v>6.3095927238464355</v>
      </c>
      <c r="U39" s="1">
        <v>35.311344146728516</v>
      </c>
      <c r="V39" s="1">
        <v>12.643484115600586</v>
      </c>
      <c r="W39" s="1">
        <v>70.758674621582031</v>
      </c>
      <c r="X39" s="1">
        <v>299.6297607421875</v>
      </c>
      <c r="Y39" s="1">
        <v>750.40911865234375</v>
      </c>
      <c r="Z39" s="1">
        <v>7.7272363007068634E-2</v>
      </c>
      <c r="AA39" s="1">
        <v>88.172195434570313</v>
      </c>
      <c r="AB39" s="1">
        <v>32.801845550537109</v>
      </c>
      <c r="AC39" s="1">
        <v>1.7502493858337402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1.1015800027286302</v>
      </c>
      <c r="AL39">
        <f>(U39-T39)/(1000-U39)*AK39</f>
        <v>3.3117160876423461E-2</v>
      </c>
      <c r="AM39">
        <f>(P39+273.15)</f>
        <v>317.58370056152341</v>
      </c>
      <c r="AN39">
        <f>(O39+273.15)</f>
        <v>303.71282234191892</v>
      </c>
      <c r="AO39">
        <f>(Y39*AG39+Z39*AH39)*AI39</f>
        <v>120.06545630070286</v>
      </c>
      <c r="AP39">
        <f>((AO39+0.00000010773*(AN39^4-AM39^4))-AL39*44100)/(L39*51.4+0.00000043092*AM39^3)</f>
        <v>-12.274486076551911</v>
      </c>
      <c r="AQ39">
        <f>0.61365*EXP(17.502*J39/(240.97+J39))</f>
        <v>9.3605746076181955</v>
      </c>
      <c r="AR39">
        <f>AQ39*1000/AA39</f>
        <v>106.16243092828928</v>
      </c>
      <c r="AS39">
        <f>(AR39-U39)</f>
        <v>70.851086781560767</v>
      </c>
      <c r="AT39">
        <f>IF(D39,P39,(O39+P39)/2)</f>
        <v>37.498261451721191</v>
      </c>
      <c r="AU39">
        <f>0.61365*EXP(17.502*AT39/(240.97+AT39))</f>
        <v>6.478386697699289</v>
      </c>
      <c r="AV39">
        <f>IF(AS39&lt;&gt;0,(1000-(AR39+U39)/2)/AS39*AL39,0)</f>
        <v>0.43435545437470247</v>
      </c>
      <c r="AW39">
        <f>U39*AA39/1000</f>
        <v>3.1134787371627173</v>
      </c>
      <c r="AX39">
        <f>(AU39-AW39)</f>
        <v>3.3649079605365717</v>
      </c>
      <c r="AY39">
        <f>1/(1.6/F39+1.37/N39)</f>
        <v>0.27594469232351571</v>
      </c>
      <c r="AZ39">
        <f>G39*AA39*0.001</f>
        <v>33.90574950438284</v>
      </c>
      <c r="BA39">
        <f>G39/S39</f>
        <v>0.96929743476164365</v>
      </c>
      <c r="BB39">
        <f>(1-AL39*AA39/AQ39/F39)*100</f>
        <v>36.279076004698481</v>
      </c>
      <c r="BC39">
        <f>(S39-E39/(N39/1.35))</f>
        <v>400.0761049337541</v>
      </c>
      <c r="BD39">
        <f>E39*BB39/100/BC39</f>
        <v>-8.683076151365857E-3</v>
      </c>
    </row>
    <row r="40" spans="1:56" x14ac:dyDescent="0.35">
      <c r="A40" s="1" t="s">
        <v>9</v>
      </c>
      <c r="B40" s="1" t="s">
        <v>861</v>
      </c>
      <c r="K40" s="1">
        <v>2.72</v>
      </c>
    </row>
    <row r="41" spans="1:56" x14ac:dyDescent="0.35">
      <c r="A41" s="1" t="s">
        <v>9</v>
      </c>
      <c r="B41" s="1" t="s">
        <v>860</v>
      </c>
      <c r="K41" s="1">
        <v>2.72</v>
      </c>
    </row>
    <row r="42" spans="1:56" x14ac:dyDescent="0.35">
      <c r="A42" s="1">
        <v>9</v>
      </c>
      <c r="B42" s="1" t="s">
        <v>859</v>
      </c>
      <c r="C42" s="1">
        <v>2049.0000001117587</v>
      </c>
      <c r="D42" s="1">
        <v>0</v>
      </c>
      <c r="E42">
        <f>(R42-S42*(1000-T42)/(1000-U42))*AK42</f>
        <v>-8.8262555060220826</v>
      </c>
      <c r="F42">
        <f>IF(AV42&lt;&gt;0,1/(1/AV42-1/N42),0)</f>
        <v>0.42839047264817448</v>
      </c>
      <c r="G42">
        <f>((AY42-AL42/2)*S42-E42)/(AY42+AL42/2)</f>
        <v>379.50327445953036</v>
      </c>
      <c r="H42">
        <f>AL42*1000</f>
        <v>33.212598627016092</v>
      </c>
      <c r="I42">
        <f>(AQ42-AW42)</f>
        <v>7.0190875044904555</v>
      </c>
      <c r="J42">
        <f>(P42+AP42*D42)</f>
        <v>46.116374969482422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30.657922744750977</v>
      </c>
      <c r="P42" s="1">
        <v>46.116374969482422</v>
      </c>
      <c r="Q42" s="1">
        <v>30.727510452270508</v>
      </c>
      <c r="R42" s="1">
        <v>400.01577758789063</v>
      </c>
      <c r="S42" s="1">
        <v>396.08377075195313</v>
      </c>
      <c r="T42" s="1">
        <v>7.0825901031494141</v>
      </c>
      <c r="U42" s="1">
        <v>36.160472869873047</v>
      </c>
      <c r="V42" s="1">
        <v>14.115591049194336</v>
      </c>
      <c r="W42" s="1">
        <v>72.067771911621094</v>
      </c>
      <c r="X42" s="1">
        <v>299.44268798828125</v>
      </c>
      <c r="Y42" s="1">
        <v>1000.1151733398438</v>
      </c>
      <c r="Z42" s="1">
        <v>0.11394503712654114</v>
      </c>
      <c r="AA42" s="1">
        <v>88.1728515625</v>
      </c>
      <c r="AB42" s="1">
        <v>33.034046173095703</v>
      </c>
      <c r="AC42" s="1">
        <v>1.7610373497009277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1.1008922352510337</v>
      </c>
      <c r="AL42">
        <f>(U42-T42)/(1000-U42)*AK42</f>
        <v>3.3212598627016095E-2</v>
      </c>
      <c r="AM42">
        <f>(P42+273.15)</f>
        <v>319.2663749694824</v>
      </c>
      <c r="AN42">
        <f>(O42+273.15)</f>
        <v>303.80792274475095</v>
      </c>
      <c r="AO42">
        <f>(Y42*AG42+Z42*AH42)*AI42</f>
        <v>160.01842415768442</v>
      </c>
      <c r="AP42">
        <f>((AO42+0.00000010773*(AN42^4-AM42^4))-AL42*44100)/(L42*51.4+0.00000043092*AM42^3)</f>
        <v>-12.143959579905566</v>
      </c>
      <c r="AQ42">
        <f>0.61365*EXP(17.502*J42/(240.97+J42))</f>
        <v>10.20745951127558</v>
      </c>
      <c r="AR42">
        <f>AQ42*1000/AA42</f>
        <v>115.76646700645918</v>
      </c>
      <c r="AS42">
        <f>(AR42-U42)</f>
        <v>79.605994136586133</v>
      </c>
      <c r="AT42">
        <f>IF(D42,P42,(O42+P42)/2)</f>
        <v>38.387148857116699</v>
      </c>
      <c r="AU42">
        <f>0.61365*EXP(17.502*AT42/(240.97+AT42))</f>
        <v>6.7982285217045648</v>
      </c>
      <c r="AV42">
        <f>IF(AS42&lt;&gt;0,(1000-(AR42+U42)/2)/AS42*AL42,0)</f>
        <v>0.38551939112760503</v>
      </c>
      <c r="AW42">
        <f>U42*AA42/1000</f>
        <v>3.1883720067851247</v>
      </c>
      <c r="AX42">
        <f>(AU42-AW42)</f>
        <v>3.6098565149194402</v>
      </c>
      <c r="AY42">
        <f>1/(1.6/F42+1.37/N42)</f>
        <v>0.24446645256882346</v>
      </c>
      <c r="AZ42">
        <f>G42*AA42*0.001</f>
        <v>33.461885886402868</v>
      </c>
      <c r="BA42">
        <f>G42/S42</f>
        <v>0.95813891525788797</v>
      </c>
      <c r="BB42">
        <f>(1-AL42*AA42/AQ42/F42)*100</f>
        <v>33.030003860186198</v>
      </c>
      <c r="BC42">
        <f>(S42-E42/(N42/1.35))</f>
        <v>399.17683308792687</v>
      </c>
      <c r="BD42">
        <f>E42*BB42/100/BC42</f>
        <v>-7.3033109456701207E-3</v>
      </c>
    </row>
    <row r="43" spans="1:56" x14ac:dyDescent="0.35">
      <c r="A43" s="1" t="s">
        <v>9</v>
      </c>
      <c r="B43" s="1" t="s">
        <v>858</v>
      </c>
      <c r="K43" s="1">
        <v>2.72</v>
      </c>
    </row>
    <row r="44" spans="1:56" x14ac:dyDescent="0.35">
      <c r="A44" s="1" t="s">
        <v>9</v>
      </c>
      <c r="B44" s="1" t="s">
        <v>857</v>
      </c>
      <c r="K44" s="1">
        <v>2.72</v>
      </c>
    </row>
    <row r="45" spans="1:56" x14ac:dyDescent="0.35">
      <c r="A45" s="1">
        <v>10</v>
      </c>
      <c r="B45" s="1" t="s">
        <v>856</v>
      </c>
      <c r="C45" s="1">
        <v>2252.0000001117587</v>
      </c>
      <c r="D45" s="1">
        <v>0</v>
      </c>
      <c r="E45">
        <f>(R45-S45*(1000-T45)/(1000-U45))*AK45</f>
        <v>-8.1871800041232365</v>
      </c>
      <c r="F45">
        <f>IF(AV45&lt;&gt;0,1/(1/AV45-1/N45),0)</f>
        <v>0.5133080943796775</v>
      </c>
      <c r="G45">
        <f>((AY45-AL45/2)*S45-E45)/(AY45+AL45/2)</f>
        <v>379.1856814991765</v>
      </c>
      <c r="H45">
        <f>AL45*1000</f>
        <v>33.331928799955257</v>
      </c>
      <c r="I45">
        <f>(AQ45-AW45)</f>
        <v>6.0262500263562195</v>
      </c>
      <c r="J45">
        <f>(P45+AP45*D45)</f>
        <v>44.284709930419922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30.760356903076172</v>
      </c>
      <c r="P45" s="1">
        <v>44.284709930419922</v>
      </c>
      <c r="Q45" s="1">
        <v>30.813587188720703</v>
      </c>
      <c r="R45" s="1">
        <v>400.13345336914063</v>
      </c>
      <c r="S45" s="1">
        <v>395.59503173828125</v>
      </c>
      <c r="T45" s="1">
        <v>7.8593144416809082</v>
      </c>
      <c r="U45" s="1">
        <v>37.00189208984375</v>
      </c>
      <c r="V45" s="1">
        <v>15.571203231811523</v>
      </c>
      <c r="W45" s="1">
        <v>73.309700012207031</v>
      </c>
      <c r="X45" s="1">
        <v>299.58966064453125</v>
      </c>
      <c r="Y45" s="1">
        <v>1249.1875</v>
      </c>
      <c r="Z45" s="1">
        <v>0.12834995985031128</v>
      </c>
      <c r="AA45" s="1">
        <v>88.167266845703125</v>
      </c>
      <c r="AB45" s="1">
        <v>33.188613891601563</v>
      </c>
      <c r="AC45" s="1">
        <v>1.7844783067703247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1.1014325758990116</v>
      </c>
      <c r="AL45">
        <f>(U45-T45)/(1000-U45)*AK45</f>
        <v>3.3331928799955259E-2</v>
      </c>
      <c r="AM45">
        <f>(P45+273.15)</f>
        <v>317.4347099304199</v>
      </c>
      <c r="AN45">
        <f>(O45+273.15)</f>
        <v>303.91035690307615</v>
      </c>
      <c r="AO45">
        <f>(Y45*AG45+Z45*AH45)*AI45</f>
        <v>199.86999553255737</v>
      </c>
      <c r="AP45">
        <f>((AO45+0.00000010773*(AN45^4-AM45^4))-AL45*44100)/(L45*51.4+0.00000043092*AM45^3)</f>
        <v>-11.672354013298314</v>
      </c>
      <c r="AQ45">
        <f>0.61365*EXP(17.502*J45/(240.97+J45))</f>
        <v>9.2886057200373848</v>
      </c>
      <c r="AR45">
        <f>AQ45*1000/AA45</f>
        <v>105.35208873257785</v>
      </c>
      <c r="AS45">
        <f>(AR45-U45)</f>
        <v>68.350196642734105</v>
      </c>
      <c r="AT45">
        <f>IF(D45,P45,(O45+P45)/2)</f>
        <v>37.522533416748047</v>
      </c>
      <c r="AU45">
        <f>0.61365*EXP(17.502*AT45/(240.97+AT45))</f>
        <v>6.4869436648354561</v>
      </c>
      <c r="AV45">
        <f>IF(AS45&lt;&gt;0,(1000-(AR45+U45)/2)/AS45*AL45,0)</f>
        <v>0.45295352382376497</v>
      </c>
      <c r="AW45">
        <f>U45*AA45/1000</f>
        <v>3.2623556936811657</v>
      </c>
      <c r="AX45">
        <f>(AU45-AW45)</f>
        <v>3.2245879711542904</v>
      </c>
      <c r="AY45">
        <f>1/(1.6/F45+1.37/N45)</f>
        <v>0.28796312539059615</v>
      </c>
      <c r="AZ45">
        <f>G45*AA45*0.001</f>
        <v>33.431765164807686</v>
      </c>
      <c r="BA45">
        <f>G45/S45</f>
        <v>0.95851982729155993</v>
      </c>
      <c r="BB45">
        <f>(1-AL45*AA45/AQ45/F45)*100</f>
        <v>38.363327881191609</v>
      </c>
      <c r="BC45">
        <f>(S45-E45/(N45/1.35))</f>
        <v>398.46413722602892</v>
      </c>
      <c r="BD45">
        <f>E45*BB45/100/BC45</f>
        <v>-7.8824526871372914E-3</v>
      </c>
    </row>
    <row r="46" spans="1:56" x14ac:dyDescent="0.35">
      <c r="A46" s="1" t="s">
        <v>9</v>
      </c>
      <c r="B46" s="1" t="s">
        <v>855</v>
      </c>
      <c r="K46" s="1">
        <v>2.72</v>
      </c>
    </row>
    <row r="47" spans="1:56" x14ac:dyDescent="0.35">
      <c r="A47" s="1" t="s">
        <v>9</v>
      </c>
      <c r="B47" s="1" t="s">
        <v>854</v>
      </c>
      <c r="K47" s="1">
        <v>2.72</v>
      </c>
    </row>
    <row r="48" spans="1:56" x14ac:dyDescent="0.35">
      <c r="A48" s="1">
        <v>11</v>
      </c>
      <c r="B48" s="1" t="s">
        <v>853</v>
      </c>
      <c r="C48" s="1">
        <v>2455.5000001005828</v>
      </c>
      <c r="D48" s="1">
        <v>0</v>
      </c>
      <c r="E48">
        <f>(R48-S48*(1000-T48)/(1000-U48))*AK48</f>
        <v>-7.8716686007987375</v>
      </c>
      <c r="F48">
        <f>IF(AV48&lt;&gt;0,1/(1/AV48-1/N48),0)</f>
        <v>0.4799987239509319</v>
      </c>
      <c r="G48">
        <f>((AY48-AL48/2)*S48-E48)/(AY48+AL48/2)</f>
        <v>376.12547646831536</v>
      </c>
      <c r="H48">
        <f>AL48*1000</f>
        <v>33.743816578687571</v>
      </c>
      <c r="I48">
        <f>(AQ48-AW48)</f>
        <v>6.4503648070210051</v>
      </c>
      <c r="J48">
        <f>(P48+AP48*D48)</f>
        <v>45.333549499511719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30.884441375732422</v>
      </c>
      <c r="P48" s="1">
        <v>45.333549499511719</v>
      </c>
      <c r="Q48" s="1">
        <v>30.917461395263672</v>
      </c>
      <c r="R48" s="1">
        <v>400.04342651367188</v>
      </c>
      <c r="S48" s="1">
        <v>395.08740234375</v>
      </c>
      <c r="T48" s="1">
        <v>8.5909967422485352</v>
      </c>
      <c r="U48" s="1">
        <v>38.054107666015625</v>
      </c>
      <c r="V48" s="1">
        <v>16.901111602783203</v>
      </c>
      <c r="W48" s="1">
        <v>74.864036560058594</v>
      </c>
      <c r="X48" s="1">
        <v>299.66439819335938</v>
      </c>
      <c r="Y48" s="1">
        <v>1600.5614013671875</v>
      </c>
      <c r="Z48" s="1">
        <v>0.13620875775814056</v>
      </c>
      <c r="AA48" s="1">
        <v>88.169471740722656</v>
      </c>
      <c r="AB48" s="1">
        <v>33.498764038085938</v>
      </c>
      <c r="AC48" s="1">
        <v>1.8212859630584717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1.1017073462991152</v>
      </c>
      <c r="AL48">
        <f>(U48-T48)/(1000-U48)*AK48</f>
        <v>3.3743816578687573E-2</v>
      </c>
      <c r="AM48">
        <f>(P48+273.15)</f>
        <v>318.4835494995117</v>
      </c>
      <c r="AN48">
        <f>(O48+273.15)</f>
        <v>304.0344413757324</v>
      </c>
      <c r="AO48">
        <f>(Y48*AG48+Z48*AH48)*AI48</f>
        <v>256.08981849469637</v>
      </c>
      <c r="AP48">
        <f>((AO48+0.00000010773*(AN48^4-AM48^4))-AL48*44100)/(L48*51.4+0.00000043092*AM48^3)</f>
        <v>-11.457475636170303</v>
      </c>
      <c r="AQ48">
        <f>0.61365*EXP(17.502*J48/(240.97+J48))</f>
        <v>9.8055753774981866</v>
      </c>
      <c r="AR48">
        <f>AQ48*1000/AA48</f>
        <v>111.21281758762431</v>
      </c>
      <c r="AS48">
        <f>(AR48-U48)</f>
        <v>73.15870992160869</v>
      </c>
      <c r="AT48">
        <f>IF(D48,P48,(O48+P48)/2)</f>
        <v>38.10899543762207</v>
      </c>
      <c r="AU48">
        <f>0.61365*EXP(17.502*AT48/(240.97+AT48))</f>
        <v>6.696701750417728</v>
      </c>
      <c r="AV48">
        <f>IF(AS48&lt;&gt;0,(1000-(AR48+U48)/2)/AS48*AL48,0)</f>
        <v>0.42681724074460287</v>
      </c>
      <c r="AW48">
        <f>U48*AA48/1000</f>
        <v>3.355210570477182</v>
      </c>
      <c r="AX48">
        <f>(AU48-AW48)</f>
        <v>3.341491179940546</v>
      </c>
      <c r="AY48">
        <f>1/(1.6/F48+1.37/N48)</f>
        <v>0.27107818034128811</v>
      </c>
      <c r="AZ48">
        <f>G48*AA48*0.001</f>
        <v>33.16278456843898</v>
      </c>
      <c r="BA48">
        <f>G48/S48</f>
        <v>0.9520057441392763</v>
      </c>
      <c r="BB48">
        <f>(1-AL48*AA48/AQ48/F48)*100</f>
        <v>36.788037310198121</v>
      </c>
      <c r="BC48">
        <f>(S48-E48/(N48/1.35))</f>
        <v>397.84594039579093</v>
      </c>
      <c r="BD48">
        <f>E48*BB48/100/BC48</f>
        <v>-7.278778260037329E-3</v>
      </c>
    </row>
    <row r="49" spans="1:56" x14ac:dyDescent="0.35">
      <c r="A49" s="1" t="s">
        <v>9</v>
      </c>
      <c r="B49" s="1" t="s">
        <v>852</v>
      </c>
      <c r="K49" s="1">
        <v>2.72</v>
      </c>
    </row>
    <row r="50" spans="1:56" x14ac:dyDescent="0.35">
      <c r="A50" s="1" t="s">
        <v>9</v>
      </c>
      <c r="B50" s="1" t="s">
        <v>847</v>
      </c>
      <c r="K50" s="1">
        <v>2.72</v>
      </c>
    </row>
    <row r="51" spans="1:56" x14ac:dyDescent="0.35">
      <c r="A51" s="1">
        <v>12</v>
      </c>
      <c r="B51" s="1" t="s">
        <v>851</v>
      </c>
      <c r="C51" s="1">
        <v>2658.5000001005828</v>
      </c>
      <c r="D51" s="1">
        <v>0</v>
      </c>
      <c r="E51">
        <f>(R51-S51*(1000-T51)/(1000-U51))*AK51</f>
        <v>-8.1893064233848225</v>
      </c>
      <c r="F51">
        <f>IF(AV51&lt;&gt;0,1/(1/AV51-1/N51),0)</f>
        <v>0.56656379598891593</v>
      </c>
      <c r="G51">
        <f>((AY51-AL51/2)*S51-E51)/(AY51+AL51/2)</f>
        <v>378.86145663402721</v>
      </c>
      <c r="H51">
        <f>AL51*1000</f>
        <v>34.337535675689381</v>
      </c>
      <c r="I51">
        <f>(AQ51-AW51)</f>
        <v>5.6914258648241791</v>
      </c>
      <c r="J51">
        <f>(P51+AP51*D51)</f>
        <v>43.994338989257813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31.024753570556641</v>
      </c>
      <c r="P51" s="1">
        <v>43.994338989257813</v>
      </c>
      <c r="Q51" s="1">
        <v>31.032302856445313</v>
      </c>
      <c r="R51" s="1">
        <v>399.9527587890625</v>
      </c>
      <c r="S51" s="1">
        <v>395.07199096679688</v>
      </c>
      <c r="T51" s="1">
        <v>9.2735071182250977</v>
      </c>
      <c r="U51" s="1">
        <v>39.222423553466797</v>
      </c>
      <c r="V51" s="1">
        <v>18.098773956298828</v>
      </c>
      <c r="W51" s="1">
        <v>76.549003601074219</v>
      </c>
      <c r="X51" s="1">
        <v>299.62619018554688</v>
      </c>
      <c r="Y51" s="1">
        <v>1999.8245849609375</v>
      </c>
      <c r="Z51" s="1">
        <v>7.3342449963092804E-2</v>
      </c>
      <c r="AA51" s="1">
        <v>88.171302795410156</v>
      </c>
      <c r="AB51" s="1">
        <v>33.809402465820313</v>
      </c>
      <c r="AC51" s="1">
        <v>1.8577241897583008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1.1015668756821575</v>
      </c>
      <c r="AL51">
        <f>(U51-T51)/(1000-U51)*AK51</f>
        <v>3.4337535675689382E-2</v>
      </c>
      <c r="AM51">
        <f>(P51+273.15)</f>
        <v>317.14433898925779</v>
      </c>
      <c r="AN51">
        <f>(O51+273.15)</f>
        <v>304.17475357055662</v>
      </c>
      <c r="AO51">
        <f>(Y51*AG51+Z51*AH51)*AI51</f>
        <v>319.97192644181996</v>
      </c>
      <c r="AP51">
        <f>((AO51+0.00000010773*(AN51^4-AM51^4))-AL51*44100)/(L51*51.4+0.00000043092*AM51^3)</f>
        <v>-11.005588621589675</v>
      </c>
      <c r="AQ51">
        <f>0.61365*EXP(17.502*J51/(240.97+J51))</f>
        <v>9.1497180483267275</v>
      </c>
      <c r="AR51">
        <f>AQ51*1000/AA51</f>
        <v>103.7720636787849</v>
      </c>
      <c r="AS51">
        <f>(AR51-U51)</f>
        <v>64.549640125318106</v>
      </c>
      <c r="AT51">
        <f>IF(D51,P51,(O51+P51)/2)</f>
        <v>37.509546279907227</v>
      </c>
      <c r="AU51">
        <f>0.61365*EXP(17.502*AT51/(240.97+AT51))</f>
        <v>6.4823638914314987</v>
      </c>
      <c r="AV51">
        <f>IF(AS51&lt;&gt;0,(1000-(AR51+U51)/2)/AS51*AL51,0)</f>
        <v>0.49392214209730401</v>
      </c>
      <c r="AW51">
        <f>U51*AA51/1000</f>
        <v>3.458292183502548</v>
      </c>
      <c r="AX51">
        <f>(AU51-AW51)</f>
        <v>3.0240717079289507</v>
      </c>
      <c r="AY51">
        <f>1/(1.6/F51+1.37/N51)</f>
        <v>0.31449779234670194</v>
      </c>
      <c r="AZ51">
        <f>G51*AA51*0.001</f>
        <v>33.404708210388968</v>
      </c>
      <c r="BA51">
        <f>G51/S51</f>
        <v>0.95896815086004905</v>
      </c>
      <c r="BB51">
        <f>(1-AL51*AA51/AQ51/F51)*100</f>
        <v>41.596368653559367</v>
      </c>
      <c r="BC51">
        <f>(S51-E51/(N51/1.35))</f>
        <v>397.9418416343463</v>
      </c>
      <c r="BD51">
        <f>E51*BB51/100/BC51</f>
        <v>-8.5601807441270019E-3</v>
      </c>
    </row>
    <row r="52" spans="1:56" x14ac:dyDescent="0.35">
      <c r="A52" s="1" t="s">
        <v>9</v>
      </c>
      <c r="B52" s="1" t="s">
        <v>850</v>
      </c>
      <c r="K52" s="1">
        <v>1.9366399999999999</v>
      </c>
    </row>
    <row r="53" spans="1:56" x14ac:dyDescent="0.35">
      <c r="A53" s="1" t="s">
        <v>9</v>
      </c>
      <c r="B53" s="1" t="s">
        <v>849</v>
      </c>
      <c r="K53" s="1">
        <v>1.9366399999999999</v>
      </c>
    </row>
    <row r="54" spans="1:56" x14ac:dyDescent="0.35">
      <c r="A54" s="1" t="s">
        <v>9</v>
      </c>
      <c r="B54" s="1" t="s">
        <v>848</v>
      </c>
      <c r="K54" s="1">
        <v>1.9366399999999999</v>
      </c>
    </row>
    <row r="55" spans="1:56" x14ac:dyDescent="0.35">
      <c r="A55" s="1" t="s">
        <v>9</v>
      </c>
      <c r="B55" s="1" t="s">
        <v>847</v>
      </c>
      <c r="K55" s="1">
        <v>1.9366399999999999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5CEA-CE81-4944-8603-53A63329CE81}">
  <dimension ref="A1:BD55"/>
  <sheetViews>
    <sheetView zoomScale="42" zoomScaleNormal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937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936</v>
      </c>
    </row>
    <row r="12" spans="1:56" x14ac:dyDescent="0.35">
      <c r="A12" s="1" t="s">
        <v>9</v>
      </c>
      <c r="B12" s="1" t="s">
        <v>935</v>
      </c>
    </row>
    <row r="13" spans="1:56" x14ac:dyDescent="0.35">
      <c r="A13" s="1" t="s">
        <v>9</v>
      </c>
      <c r="B13" s="1" t="s">
        <v>934</v>
      </c>
    </row>
    <row r="14" spans="1:56" x14ac:dyDescent="0.35">
      <c r="A14" s="1" t="s">
        <v>9</v>
      </c>
      <c r="B14" s="1" t="s">
        <v>933</v>
      </c>
    </row>
    <row r="15" spans="1:56" x14ac:dyDescent="0.35">
      <c r="A15" s="1" t="s">
        <v>9</v>
      </c>
      <c r="B15" s="1" t="s">
        <v>932</v>
      </c>
    </row>
    <row r="16" spans="1:56" x14ac:dyDescent="0.35">
      <c r="A16" s="1" t="s">
        <v>9</v>
      </c>
      <c r="B16" s="1" t="s">
        <v>931</v>
      </c>
    </row>
    <row r="17" spans="1:56" x14ac:dyDescent="0.35">
      <c r="A17" s="1" t="s">
        <v>9</v>
      </c>
      <c r="B17" s="1" t="s">
        <v>930</v>
      </c>
    </row>
    <row r="18" spans="1:56" x14ac:dyDescent="0.35">
      <c r="A18" s="1">
        <v>1</v>
      </c>
      <c r="B18" s="1" t="s">
        <v>929</v>
      </c>
      <c r="C18" s="1">
        <v>449.50000314041972</v>
      </c>
      <c r="D18" s="1">
        <v>0</v>
      </c>
      <c r="E18">
        <f>(R18-S18*(1000-T18)/(1000-U18))*AK18</f>
        <v>-10.18130036213436</v>
      </c>
      <c r="F18">
        <f>IF(AV18&lt;&gt;0,1/(1/AV18-1/N18),0)</f>
        <v>0.36720442293280553</v>
      </c>
      <c r="G18">
        <f>((AY18-AL18/2)*S18-E18)/(AY18+AL18/2)</f>
        <v>395.60249835746026</v>
      </c>
      <c r="H18">
        <f>AL18*1000</f>
        <v>27.581412196924273</v>
      </c>
      <c r="I18">
        <f>(AQ18-AW18)</f>
        <v>6.7222650569241846</v>
      </c>
      <c r="J18">
        <f>(P18+AP18*D18)</f>
        <v>45.377609252929688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31.085222244262695</v>
      </c>
      <c r="P18" s="1">
        <v>45.377609252929688</v>
      </c>
      <c r="Q18" s="1">
        <v>31.148218154907227</v>
      </c>
      <c r="R18" s="1">
        <v>400.03668212890625</v>
      </c>
      <c r="S18" s="1">
        <v>399.28192138671875</v>
      </c>
      <c r="T18" s="1">
        <v>11.06511402130127</v>
      </c>
      <c r="U18" s="1">
        <v>35.220451354980469</v>
      </c>
      <c r="V18" s="1">
        <v>21.521974563598633</v>
      </c>
      <c r="W18" s="1">
        <v>68.504814147949219</v>
      </c>
      <c r="X18" s="1">
        <v>299.64041137695313</v>
      </c>
      <c r="Y18" s="1">
        <v>7.7241480350494385E-2</v>
      </c>
      <c r="Z18" s="1">
        <v>8.1201501190662384E-2</v>
      </c>
      <c r="AA18" s="1">
        <v>88.1749267578125</v>
      </c>
      <c r="AB18" s="1">
        <v>33.041423797607422</v>
      </c>
      <c r="AC18" s="1">
        <v>1.7946504354476929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1.1016191594740921</v>
      </c>
      <c r="AL18">
        <f>(U18-T18)/(1000-U18)*AK18</f>
        <v>2.7581412196924272E-2</v>
      </c>
      <c r="AM18">
        <f>(P18+273.15)</f>
        <v>318.52760925292966</v>
      </c>
      <c r="AN18">
        <f>(O18+273.15)</f>
        <v>304.23522224426267</v>
      </c>
      <c r="AO18">
        <f>(Y18*AG18+Z18*AH18)*AI18</f>
        <v>1.2358636579842042E-2</v>
      </c>
      <c r="AP18">
        <f>((AO18+0.00000010773*(AN18^4-AM18^4))-AL18*44100)/(L18*51.4+0.00000043092*AM18^3)</f>
        <v>-11.315693107646805</v>
      </c>
      <c r="AQ18">
        <f>0.61365*EXP(17.502*J18/(240.97+J18))</f>
        <v>9.8278257755266853</v>
      </c>
      <c r="AR18">
        <f>AQ18*1000/AA18</f>
        <v>111.45828113382491</v>
      </c>
      <c r="AS18">
        <f>(AR18-U18)</f>
        <v>76.237829778844443</v>
      </c>
      <c r="AT18">
        <f>IF(D18,P18,(O18+P18)/2)</f>
        <v>38.231415748596191</v>
      </c>
      <c r="AU18">
        <f>0.61365*EXP(17.502*AT18/(240.97+AT18))</f>
        <v>6.7412222433331408</v>
      </c>
      <c r="AV18">
        <f>IF(AS18&lt;&gt;0,(1000-(AR18+U18)/2)/AS18*AL18,0)</f>
        <v>0.33524837971409011</v>
      </c>
      <c r="AW18">
        <f>U18*AA18/1000</f>
        <v>3.1055607186025007</v>
      </c>
      <c r="AX18">
        <f>(AU18-AW18)</f>
        <v>3.6356615247306401</v>
      </c>
      <c r="AY18">
        <f>1/(1.6/F18+1.37/N18)</f>
        <v>0.2121846405254352</v>
      </c>
      <c r="AZ18">
        <f>G18*AA18*0.001</f>
        <v>34.882221317876699</v>
      </c>
      <c r="BA18">
        <f>G18/S18</f>
        <v>0.99078489951040172</v>
      </c>
      <c r="BB18">
        <f>(1-AL18*AA18/AQ18/F18)*100</f>
        <v>32.609876246377269</v>
      </c>
      <c r="BC18">
        <f>(S18-E18/(N18/1.35))</f>
        <v>402.84984400802369</v>
      </c>
      <c r="BD18">
        <f>E18*BB18/100/BC18</f>
        <v>-8.2415557502309653E-3</v>
      </c>
    </row>
    <row r="19" spans="1:56" x14ac:dyDescent="0.35">
      <c r="A19" s="1" t="s">
        <v>9</v>
      </c>
      <c r="B19" s="1" t="s">
        <v>928</v>
      </c>
      <c r="K19" s="1">
        <v>2.72</v>
      </c>
    </row>
    <row r="20" spans="1:56" x14ac:dyDescent="0.35">
      <c r="A20" s="1" t="s">
        <v>9</v>
      </c>
      <c r="B20" s="1" t="s">
        <v>927</v>
      </c>
      <c r="K20" s="1">
        <v>2.72</v>
      </c>
    </row>
    <row r="21" spans="1:56" x14ac:dyDescent="0.35">
      <c r="A21" s="1">
        <v>2</v>
      </c>
      <c r="B21" s="1" t="s">
        <v>926</v>
      </c>
      <c r="C21" s="1">
        <v>652.50000314041972</v>
      </c>
      <c r="D21" s="1">
        <v>0</v>
      </c>
      <c r="E21">
        <f>(R21-S21*(1000-T21)/(1000-U21))*AK21</f>
        <v>-9.2149613223935081</v>
      </c>
      <c r="F21">
        <f>IF(AV21&lt;&gt;0,1/(1/AV21-1/N21),0)</f>
        <v>0.42298340836509374</v>
      </c>
      <c r="G21">
        <f>((AY21-AL21/2)*S21-E21)/(AY21+AL21/2)</f>
        <v>393.48651750100885</v>
      </c>
      <c r="H21">
        <f>AL21*1000</f>
        <v>26.476494221202735</v>
      </c>
      <c r="I21">
        <f>(AQ21-AW21)</f>
        <v>5.7135229776298733</v>
      </c>
      <c r="J21">
        <f>(P21+AP21*D21)</f>
        <v>43.205265045166016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31.067161560058594</v>
      </c>
      <c r="P21" s="1">
        <v>43.205265045166016</v>
      </c>
      <c r="Q21" s="1">
        <v>31.167182922363281</v>
      </c>
      <c r="R21" s="1">
        <v>399.97311401367188</v>
      </c>
      <c r="S21" s="1">
        <v>398.75421142578125</v>
      </c>
      <c r="T21" s="1">
        <v>11.593541145324707</v>
      </c>
      <c r="U21" s="1">
        <v>34.793445587158203</v>
      </c>
      <c r="V21" s="1">
        <v>22.572240829467773</v>
      </c>
      <c r="W21" s="1">
        <v>67.741691589355469</v>
      </c>
      <c r="X21" s="1">
        <v>299.61492919921875</v>
      </c>
      <c r="Y21" s="1">
        <v>23.75273323059082</v>
      </c>
      <c r="Z21" s="1">
        <v>6.5485969185829163E-2</v>
      </c>
      <c r="AA21" s="1">
        <v>88.171966552734375</v>
      </c>
      <c r="AB21" s="1">
        <v>32.966045379638672</v>
      </c>
      <c r="AC21" s="1">
        <v>1.7906850576400757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1.1015254749971275</v>
      </c>
      <c r="AL21">
        <f>(U21-T21)/(1000-U21)*AK21</f>
        <v>2.6476494221202736E-2</v>
      </c>
      <c r="AM21">
        <f>(P21+273.15)</f>
        <v>316.35526504516599</v>
      </c>
      <c r="AN21">
        <f>(O21+273.15)</f>
        <v>304.21716156005857</v>
      </c>
      <c r="AO21">
        <f>(Y21*AG21+Z21*AH21)*AI21</f>
        <v>3.8004372319481377</v>
      </c>
      <c r="AP21">
        <f>((AO21+0.00000010773*(AN21^4-AM21^4))-AL21*44100)/(L21*51.4+0.00000043092*AM21^3)</f>
        <v>-10.676474166896204</v>
      </c>
      <c r="AQ21">
        <f>0.61365*EXP(17.502*J21/(240.97+J21))</f>
        <v>8.7813294981951699</v>
      </c>
      <c r="AR21">
        <f>AQ21*1000/AA21</f>
        <v>99.593213597466757</v>
      </c>
      <c r="AS21">
        <f>(AR21-U21)</f>
        <v>64.799768010308554</v>
      </c>
      <c r="AT21">
        <f>IF(D21,P21,(O21+P21)/2)</f>
        <v>37.136213302612305</v>
      </c>
      <c r="AU21">
        <f>0.61365*EXP(17.502*AT21/(240.97+AT21))</f>
        <v>6.3519063343439246</v>
      </c>
      <c r="AV21">
        <f>IF(AS21&lt;&gt;0,(1000-(AR21+U21)/2)/AS21*AL21,0)</f>
        <v>0.38113485860967211</v>
      </c>
      <c r="AW21">
        <f>U21*AA21/1000</f>
        <v>3.0678065205652967</v>
      </c>
      <c r="AX21">
        <f>(AU21-AW21)</f>
        <v>3.2840998137786279</v>
      </c>
      <c r="AY21">
        <f>1/(1.6/F21+1.37/N21)</f>
        <v>0.24164600988605789</v>
      </c>
      <c r="AZ21">
        <f>G21*AA21*0.001</f>
        <v>34.694480060050886</v>
      </c>
      <c r="BA21">
        <f>G21/S21</f>
        <v>0.98678962184264518</v>
      </c>
      <c r="BB21">
        <f>(1-AL21*AA21/AQ21/F21)*100</f>
        <v>37.149693383797221</v>
      </c>
      <c r="BC21">
        <f>(S21-E21/(N21/1.35))</f>
        <v>401.98349135930494</v>
      </c>
      <c r="BD21">
        <f>E21*BB21/100/BC21</f>
        <v>-8.5160956862400557E-3</v>
      </c>
    </row>
    <row r="22" spans="1:56" x14ac:dyDescent="0.35">
      <c r="A22" s="1" t="s">
        <v>9</v>
      </c>
      <c r="B22" s="1" t="s">
        <v>925</v>
      </c>
      <c r="K22" s="1">
        <v>2.72</v>
      </c>
    </row>
    <row r="23" spans="1:56" x14ac:dyDescent="0.35">
      <c r="A23" s="1" t="s">
        <v>9</v>
      </c>
      <c r="B23" s="1" t="s">
        <v>924</v>
      </c>
      <c r="K23" s="1">
        <v>2.72</v>
      </c>
    </row>
    <row r="24" spans="1:56" x14ac:dyDescent="0.35">
      <c r="A24" s="1">
        <v>3</v>
      </c>
      <c r="B24" s="1" t="s">
        <v>923</v>
      </c>
      <c r="C24" s="1">
        <v>855.50000314041972</v>
      </c>
      <c r="D24" s="1">
        <v>0</v>
      </c>
      <c r="E24">
        <f>(R24-S24*(1000-T24)/(1000-U24))*AK24</f>
        <v>-8.2091381656310869</v>
      </c>
      <c r="F24">
        <f>IF(AV24&lt;&gt;0,1/(1/AV24-1/N24),0)</f>
        <v>0.64252179377414409</v>
      </c>
      <c r="G24">
        <f>((AY24-AL24/2)*S24-E24)/(AY24+AL24/2)</f>
        <v>392.82068195334608</v>
      </c>
      <c r="H24">
        <f>AL24*1000</f>
        <v>25.564126436735876</v>
      </c>
      <c r="I24">
        <f>(AQ24-AW24)</f>
        <v>3.8620962263874565</v>
      </c>
      <c r="J24">
        <f>(P24+AP24*D24)</f>
        <v>38.689655303955078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31.014196395874023</v>
      </c>
      <c r="P24" s="1">
        <v>38.689655303955078</v>
      </c>
      <c r="Q24" s="1">
        <v>31.133501052856445</v>
      </c>
      <c r="R24" s="1">
        <v>400.02352905273438</v>
      </c>
      <c r="S24" s="1">
        <v>398.23391723632813</v>
      </c>
      <c r="T24" s="1">
        <v>12.164417266845703</v>
      </c>
      <c r="U24" s="1">
        <v>34.569370269775391</v>
      </c>
      <c r="V24" s="1">
        <v>23.755420684814453</v>
      </c>
      <c r="W24" s="1">
        <v>67.509193420410156</v>
      </c>
      <c r="X24" s="1">
        <v>299.62420654296875</v>
      </c>
      <c r="Y24" s="1">
        <v>48.867252349853516</v>
      </c>
      <c r="Z24" s="1">
        <v>0.15978221595287323</v>
      </c>
      <c r="AA24" s="1">
        <v>88.172309875488281</v>
      </c>
      <c r="AB24" s="1">
        <v>32.952556610107422</v>
      </c>
      <c r="AC24" s="1">
        <v>1.78708815574646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1.1015595828785614</v>
      </c>
      <c r="AL24">
        <f>(U24-T24)/(1000-U24)*AK24</f>
        <v>2.5564126436735876E-2</v>
      </c>
      <c r="AM24">
        <f>(P24+273.15)</f>
        <v>311.83965530395506</v>
      </c>
      <c r="AN24">
        <f>(O24+273.15)</f>
        <v>304.164196395874</v>
      </c>
      <c r="AO24">
        <f>(Y24*AG24+Z24*AH24)*AI24</f>
        <v>7.8187602012136495</v>
      </c>
      <c r="AP24">
        <f>((AO24+0.00000010773*(AN24^4-AM24^4))-AL24*44100)/(L24*51.4+0.00000043092*AM24^3)</f>
        <v>-9.8821124907576632</v>
      </c>
      <c r="AQ24">
        <f>0.61365*EXP(17.502*J24/(240.97+J24))</f>
        <v>6.910157454014584</v>
      </c>
      <c r="AR24">
        <f>AQ24*1000/AA24</f>
        <v>78.37106075334421</v>
      </c>
      <c r="AS24">
        <f>(AR24-U24)</f>
        <v>43.801690483568819</v>
      </c>
      <c r="AT24">
        <f>IF(D24,P24,(O24+P24)/2)</f>
        <v>34.851925849914551</v>
      </c>
      <c r="AU24">
        <f>0.61365*EXP(17.502*AT24/(240.97+AT24))</f>
        <v>5.6022202394655141</v>
      </c>
      <c r="AV24">
        <f>IF(AS24&lt;&gt;0,(1000-(AR24+U24)/2)/AS24*AL24,0)</f>
        <v>0.55067542921743817</v>
      </c>
      <c r="AW24">
        <f>U24*AA24/1000</f>
        <v>3.0480612276271275</v>
      </c>
      <c r="AX24">
        <f>(AU24-AW24)</f>
        <v>2.5541590118383866</v>
      </c>
      <c r="AY24">
        <f>1/(1.6/F24+1.37/N24)</f>
        <v>0.35139276808677389</v>
      </c>
      <c r="AZ24">
        <f>G24*AA24*0.001</f>
        <v>34.635906894691054</v>
      </c>
      <c r="BA24">
        <f>G24/S24</f>
        <v>0.98640689542330062</v>
      </c>
      <c r="BB24">
        <f>(1-AL24*AA24/AQ24/F24)*100</f>
        <v>49.232313990955348</v>
      </c>
      <c r="BC24">
        <f>(S24-E24/(N24/1.35))</f>
        <v>401.11071771571528</v>
      </c>
      <c r="BD24">
        <f>E24*BB24/100/BC24</f>
        <v>-1.0075893011962026E-2</v>
      </c>
    </row>
    <row r="25" spans="1:56" x14ac:dyDescent="0.35">
      <c r="A25" s="1" t="s">
        <v>9</v>
      </c>
      <c r="B25" s="1" t="s">
        <v>922</v>
      </c>
      <c r="K25" s="1">
        <v>2.72</v>
      </c>
    </row>
    <row r="26" spans="1:56" x14ac:dyDescent="0.35">
      <c r="A26" s="1" t="s">
        <v>9</v>
      </c>
      <c r="B26" s="1" t="s">
        <v>921</v>
      </c>
      <c r="K26" s="1">
        <v>2.72</v>
      </c>
    </row>
    <row r="27" spans="1:56" x14ac:dyDescent="0.35">
      <c r="A27" s="1">
        <v>4</v>
      </c>
      <c r="B27" s="1" t="s">
        <v>920</v>
      </c>
      <c r="C27" s="1">
        <v>1058.5000031404197</v>
      </c>
      <c r="D27" s="1">
        <v>0</v>
      </c>
      <c r="E27">
        <f>(R27-S27*(1000-T27)/(1000-U27))*AK27</f>
        <v>-7.460335518573455</v>
      </c>
      <c r="F27">
        <f>IF(AV27&lt;&gt;0,1/(1/AV27-1/N27),0)</f>
        <v>0.61258610827012028</v>
      </c>
      <c r="G27">
        <f>((AY27-AL27/2)*S27-E27)/(AY27+AL27/2)</f>
        <v>390.55086506828468</v>
      </c>
      <c r="H27">
        <f>AL27*1000</f>
        <v>24.950250494473622</v>
      </c>
      <c r="I27">
        <f>(AQ27-AW27)</f>
        <v>3.9254090742778378</v>
      </c>
      <c r="J27">
        <f>(P27+AP27*D27)</f>
        <v>38.869171142578125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30.971014022827148</v>
      </c>
      <c r="P27" s="1">
        <v>38.869171142578125</v>
      </c>
      <c r="Q27" s="1">
        <v>31.095769882202148</v>
      </c>
      <c r="R27" s="1">
        <v>399.82199096679688</v>
      </c>
      <c r="S27" s="1">
        <v>397.5892333984375</v>
      </c>
      <c r="T27" s="1">
        <v>12.749286651611328</v>
      </c>
      <c r="U27" s="1">
        <v>34.61431884765625</v>
      </c>
      <c r="V27" s="1">
        <v>24.95814323425293</v>
      </c>
      <c r="W27" s="1">
        <v>67.761367797851563</v>
      </c>
      <c r="X27" s="1">
        <v>299.63638305664063</v>
      </c>
      <c r="Y27" s="1">
        <v>101.03932952880859</v>
      </c>
      <c r="Z27" s="1">
        <v>0.14013843238353729</v>
      </c>
      <c r="AA27" s="1">
        <v>88.169380187988281</v>
      </c>
      <c r="AB27" s="1">
        <v>32.848812103271484</v>
      </c>
      <c r="AC27" s="1">
        <v>1.7862123250961304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1.1016043494729431</v>
      </c>
      <c r="AL27">
        <f>(U27-T27)/(1000-U27)*AK27</f>
        <v>2.4950250494473622E-2</v>
      </c>
      <c r="AM27">
        <f>(P27+273.15)</f>
        <v>312.0191711425781</v>
      </c>
      <c r="AN27">
        <f>(O27+273.15)</f>
        <v>304.12101402282713</v>
      </c>
      <c r="AO27">
        <f>(Y27*AG27+Z27*AH27)*AI27</f>
        <v>16.166292363264574</v>
      </c>
      <c r="AP27">
        <f>((AO27+0.00000010773*(AN27^4-AM27^4))-AL27*44100)/(L27*51.4+0.00000043092*AM27^3)</f>
        <v>-9.615885182346819</v>
      </c>
      <c r="AQ27">
        <f>0.61365*EXP(17.502*J27/(240.97+J27))</f>
        <v>6.9773321127050902</v>
      </c>
      <c r="AR27">
        <f>AQ27*1000/AA27</f>
        <v>79.135546805801908</v>
      </c>
      <c r="AS27">
        <f>(AR27-U27)</f>
        <v>44.521227958145658</v>
      </c>
      <c r="AT27">
        <f>IF(D27,P27,(O27+P27)/2)</f>
        <v>34.920092582702637</v>
      </c>
      <c r="AU27">
        <f>0.61365*EXP(17.502*AT27/(240.97+AT27))</f>
        <v>5.6234252775299902</v>
      </c>
      <c r="AV27">
        <f>IF(AS27&lt;&gt;0,(1000-(AR27+U27)/2)/AS27*AL27,0)</f>
        <v>0.52853903076779518</v>
      </c>
      <c r="AW27">
        <f>U27*AA27/1000</f>
        <v>3.0519230384272524</v>
      </c>
      <c r="AX27">
        <f>(AU27-AW27)</f>
        <v>2.5715022391027378</v>
      </c>
      <c r="AY27">
        <f>1/(1.6/F27+1.37/N27)</f>
        <v>0.33698306353298502</v>
      </c>
      <c r="AZ27">
        <f>G27*AA27*0.001</f>
        <v>34.4346277049533</v>
      </c>
      <c r="BA27">
        <f>G27/S27</f>
        <v>0.98229738700419122</v>
      </c>
      <c r="BB27">
        <f>(1-AL27*AA27/AQ27/F27)*100</f>
        <v>48.532134349896097</v>
      </c>
      <c r="BC27">
        <f>(S27-E27/(N27/1.35))</f>
        <v>400.20362438116882</v>
      </c>
      <c r="BD27">
        <f>E27*BB27/100/BC27</f>
        <v>-9.0470446448996569E-3</v>
      </c>
    </row>
    <row r="28" spans="1:56" x14ac:dyDescent="0.35">
      <c r="A28" s="1" t="s">
        <v>9</v>
      </c>
      <c r="B28" s="1" t="s">
        <v>919</v>
      </c>
      <c r="K28" s="1">
        <v>2.72</v>
      </c>
    </row>
    <row r="29" spans="1:56" x14ac:dyDescent="0.35">
      <c r="A29" s="1" t="s">
        <v>9</v>
      </c>
      <c r="B29" s="1" t="s">
        <v>918</v>
      </c>
      <c r="K29" s="1">
        <v>2.72</v>
      </c>
    </row>
    <row r="30" spans="1:56" x14ac:dyDescent="0.35">
      <c r="A30" s="1">
        <v>5</v>
      </c>
      <c r="B30" s="1" t="s">
        <v>917</v>
      </c>
      <c r="C30" s="1">
        <v>1261.5000031404197</v>
      </c>
      <c r="D30" s="1">
        <v>0</v>
      </c>
      <c r="E30">
        <f>(R30-S30*(1000-T30)/(1000-U30))*AK30</f>
        <v>-7.0315862225672339</v>
      </c>
      <c r="F30">
        <f>IF(AV30&lt;&gt;0,1/(1/AV30-1/N30),0)</f>
        <v>0.60866652943319344</v>
      </c>
      <c r="G30">
        <f>((AY30-AL30/2)*S30-E30)/(AY30+AL30/2)</f>
        <v>390.04881073396785</v>
      </c>
      <c r="H30">
        <f>AL30*1000</f>
        <v>24.325993788769804</v>
      </c>
      <c r="I30">
        <f>(AQ30-AW30)</f>
        <v>3.8500361986929024</v>
      </c>
      <c r="J30">
        <f>(P30+AP30*D30)</f>
        <v>38.672805786132813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30.938224792480469</v>
      </c>
      <c r="P30" s="1">
        <v>38.672805786132813</v>
      </c>
      <c r="Q30" s="1">
        <v>31.0634765625</v>
      </c>
      <c r="R30" s="1">
        <v>400.05538940429688</v>
      </c>
      <c r="S30" s="1">
        <v>397.65667724609375</v>
      </c>
      <c r="T30" s="1">
        <v>13.314275741577148</v>
      </c>
      <c r="U30" s="1">
        <v>34.636783599853516</v>
      </c>
      <c r="V30" s="1">
        <v>26.112461090087891</v>
      </c>
      <c r="W30" s="1">
        <v>67.93096923828125</v>
      </c>
      <c r="X30" s="1">
        <v>299.56561279296875</v>
      </c>
      <c r="Y30" s="1">
        <v>148.95919799804688</v>
      </c>
      <c r="Z30" s="1">
        <v>0</v>
      </c>
      <c r="AA30" s="1">
        <v>88.167686462402344</v>
      </c>
      <c r="AB30" s="1">
        <v>32.855510711669922</v>
      </c>
      <c r="AC30" s="1">
        <v>1.7906860113143921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1.1013441646800319</v>
      </c>
      <c r="AL30">
        <f>(U30-T30)/(1000-U30)*AK30</f>
        <v>2.4325993788769804E-2</v>
      </c>
      <c r="AM30">
        <f>(P30+273.15)</f>
        <v>311.82280578613279</v>
      </c>
      <c r="AN30">
        <f>(O30+273.15)</f>
        <v>304.08822479248045</v>
      </c>
      <c r="AO30">
        <f>(Y30*AG30+Z30*AH30)*AI30</f>
        <v>23.833471146967895</v>
      </c>
      <c r="AP30">
        <f>((AO30+0.00000010773*(AN30^4-AM30^4))-AL30*44100)/(L30*51.4+0.00000043092*AM30^3)</f>
        <v>-9.314187373341877</v>
      </c>
      <c r="AQ30">
        <f>0.61365*EXP(17.502*J30/(240.97+J30))</f>
        <v>6.9038812751908667</v>
      </c>
      <c r="AR30">
        <f>AQ30*1000/AA30</f>
        <v>78.303985872816483</v>
      </c>
      <c r="AS30">
        <f>(AR30-U30)</f>
        <v>43.667202272962967</v>
      </c>
      <c r="AT30">
        <f>IF(D30,P30,(O30+P30)/2)</f>
        <v>34.805515289306641</v>
      </c>
      <c r="AU30">
        <f>0.61365*EXP(17.502*AT30/(240.97+AT30))</f>
        <v>5.5878228251367732</v>
      </c>
      <c r="AV30">
        <f>IF(AS30&lt;&gt;0,(1000-(AR30+U30)/2)/AS30*AL30,0)</f>
        <v>0.52561864204053776</v>
      </c>
      <c r="AW30">
        <f>U30*AA30/1000</f>
        <v>3.0538450764979643</v>
      </c>
      <c r="AX30">
        <f>(AU30-AW30)</f>
        <v>2.5339777486388089</v>
      </c>
      <c r="AY30">
        <f>1/(1.6/F30+1.37/N30)</f>
        <v>0.33508384740465902</v>
      </c>
      <c r="AZ30">
        <f>G30*AA30*0.001</f>
        <v>34.389701249825393</v>
      </c>
      <c r="BA30">
        <f>G30/S30</f>
        <v>0.98086825408084954</v>
      </c>
      <c r="BB30">
        <f>(1-AL30*AA30/AQ30/F30)*100</f>
        <v>48.960395357870908</v>
      </c>
      <c r="BC30">
        <f>(S30-E30/(N30/1.35))</f>
        <v>400.1208178425602</v>
      </c>
      <c r="BD30">
        <f>E30*BB30/100/BC30</f>
        <v>-8.604132204521114E-3</v>
      </c>
    </row>
    <row r="31" spans="1:56" x14ac:dyDescent="0.35">
      <c r="A31" s="1" t="s">
        <v>9</v>
      </c>
      <c r="B31" s="1" t="s">
        <v>916</v>
      </c>
      <c r="K31" s="1">
        <v>2.72</v>
      </c>
    </row>
    <row r="32" spans="1:56" x14ac:dyDescent="0.35">
      <c r="A32" s="1" t="s">
        <v>9</v>
      </c>
      <c r="B32" s="1" t="s">
        <v>915</v>
      </c>
      <c r="K32" s="1">
        <v>2.72</v>
      </c>
    </row>
    <row r="33" spans="1:56" x14ac:dyDescent="0.35">
      <c r="A33" s="1">
        <v>6</v>
      </c>
      <c r="B33" s="1" t="s">
        <v>914</v>
      </c>
      <c r="C33" s="1">
        <v>1464.5000031404197</v>
      </c>
      <c r="D33" s="1">
        <v>0</v>
      </c>
      <c r="E33">
        <f>(R33-S33*(1000-T33)/(1000-U33))*AK33</f>
        <v>-6.7144202563763109</v>
      </c>
      <c r="F33">
        <f>IF(AV33&lt;&gt;0,1/(1/AV33-1/N33),0)</f>
        <v>0.74635556773290535</v>
      </c>
      <c r="G33">
        <f>((AY33-AL33/2)*S33-E33)/(AY33+AL33/2)</f>
        <v>390.65015172507469</v>
      </c>
      <c r="H33">
        <f>AL33*1000</f>
        <v>23.911770156881996</v>
      </c>
      <c r="I33">
        <f>(AQ33-AW33)</f>
        <v>3.1937728342761158</v>
      </c>
      <c r="J33">
        <f>(P33+AP33*D33)</f>
        <v>36.879772186279297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30.931537628173828</v>
      </c>
      <c r="P33" s="1">
        <v>36.879772186279297</v>
      </c>
      <c r="Q33" s="1">
        <v>31.046899795532227</v>
      </c>
      <c r="R33" s="1">
        <v>399.94882202148438</v>
      </c>
      <c r="S33" s="1">
        <v>397.41754150390625</v>
      </c>
      <c r="T33" s="1">
        <v>13.865462303161621</v>
      </c>
      <c r="U33" s="1">
        <v>34.815555572509766</v>
      </c>
      <c r="V33" s="1">
        <v>27.205986022949219</v>
      </c>
      <c r="W33" s="1">
        <v>68.313011169433594</v>
      </c>
      <c r="X33" s="1">
        <v>299.64358520507813</v>
      </c>
      <c r="Y33" s="1">
        <v>299.83773803710938</v>
      </c>
      <c r="Z33" s="1">
        <v>0.2449142187833786</v>
      </c>
      <c r="AA33" s="1">
        <v>88.174629211425781</v>
      </c>
      <c r="AB33" s="1">
        <v>32.840969085693359</v>
      </c>
      <c r="AC33" s="1">
        <v>1.7955968379974365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1.1016308279598459</v>
      </c>
      <c r="AL33">
        <f>(U33-T33)/(1000-U33)*AK33</f>
        <v>2.3911770156881996E-2</v>
      </c>
      <c r="AM33">
        <f>(P33+273.15)</f>
        <v>310.02977218627927</v>
      </c>
      <c r="AN33">
        <f>(O33+273.15)</f>
        <v>304.08153762817381</v>
      </c>
      <c r="AO33">
        <f>(Y33*AG33+Z33*AH33)*AI33</f>
        <v>47.974037013634188</v>
      </c>
      <c r="AP33">
        <f>((AO33+0.00000010773*(AN33^4-AM33^4))-AL33*44100)/(L33*51.4+0.00000043092*AM33^3)</f>
        <v>-8.7975667585624375</v>
      </c>
      <c r="AQ33">
        <f>0.61365*EXP(17.502*J33/(240.97+J33))</f>
        <v>6.2636215376719528</v>
      </c>
      <c r="AR33">
        <f>AQ33*1000/AA33</f>
        <v>71.036550918212484</v>
      </c>
      <c r="AS33">
        <f>(AR33-U33)</f>
        <v>36.220995345702718</v>
      </c>
      <c r="AT33">
        <f>IF(D33,P33,(O33+P33)/2)</f>
        <v>33.905654907226563</v>
      </c>
      <c r="AU33">
        <f>0.61365*EXP(17.502*AT33/(240.97+AT33))</f>
        <v>5.3149562601633118</v>
      </c>
      <c r="AV33">
        <f>IF(AS33&lt;&gt;0,(1000-(AR33+U33)/2)/AS33*AL33,0)</f>
        <v>0.62522341863404329</v>
      </c>
      <c r="AW33">
        <f>U33*AA33/1000</f>
        <v>3.069848703395837</v>
      </c>
      <c r="AX33">
        <f>(AU33-AW33)</f>
        <v>2.2451075567674748</v>
      </c>
      <c r="AY33">
        <f>1/(1.6/F33+1.37/N33)</f>
        <v>0.40009909379993369</v>
      </c>
      <c r="AZ33">
        <f>G33*AA33*0.001</f>
        <v>34.445432279745688</v>
      </c>
      <c r="BA33">
        <f>G33/S33</f>
        <v>0.98297158763243708</v>
      </c>
      <c r="BB33">
        <f>(1-AL33*AA33/AQ33/F33)*100</f>
        <v>54.899216781432699</v>
      </c>
      <c r="BC33">
        <f>(S33-E33/(N33/1.35))</f>
        <v>399.77053484165032</v>
      </c>
      <c r="BD33">
        <f>E33*BB33/100/BC33</f>
        <v>-9.2206999038199622E-3</v>
      </c>
    </row>
    <row r="34" spans="1:56" x14ac:dyDescent="0.35">
      <c r="A34" s="1" t="s">
        <v>9</v>
      </c>
      <c r="B34" s="1" t="s">
        <v>913</v>
      </c>
      <c r="K34" s="1">
        <v>2.72</v>
      </c>
    </row>
    <row r="35" spans="1:56" x14ac:dyDescent="0.35">
      <c r="A35" s="1" t="s">
        <v>9</v>
      </c>
      <c r="B35" s="1" t="s">
        <v>912</v>
      </c>
      <c r="K35" s="1">
        <v>2.72</v>
      </c>
    </row>
    <row r="36" spans="1:56" x14ac:dyDescent="0.35">
      <c r="A36" s="1">
        <v>7</v>
      </c>
      <c r="B36" s="1" t="s">
        <v>911</v>
      </c>
      <c r="C36" s="1">
        <v>1667.5000031404197</v>
      </c>
      <c r="D36" s="1">
        <v>0</v>
      </c>
      <c r="E36">
        <f>(R36-S36*(1000-T36)/(1000-U36))*AK36</f>
        <v>-5.9990491985372323</v>
      </c>
      <c r="F36">
        <f>IF(AV36&lt;&gt;0,1/(1/AV36-1/N36),0)</f>
        <v>0.71967744695413027</v>
      </c>
      <c r="G36">
        <f>((AY36-AL36/2)*S36-E36)/(AY36+AL36/2)</f>
        <v>388.60643719055531</v>
      </c>
      <c r="H36">
        <f>AL36*1000</f>
        <v>23.555550522348952</v>
      </c>
      <c r="I36">
        <f>(AQ36-AW36)</f>
        <v>3.2424186013893976</v>
      </c>
      <c r="J36">
        <f>(P36+AP36*D36)</f>
        <v>37.076663970947266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30.939811706542969</v>
      </c>
      <c r="P36" s="1">
        <v>37.076663970947266</v>
      </c>
      <c r="Q36" s="1">
        <v>31.047012329101563</v>
      </c>
      <c r="R36" s="1">
        <v>400.04083251953125</v>
      </c>
      <c r="S36" s="1">
        <v>396.99700927734375</v>
      </c>
      <c r="T36" s="1">
        <v>14.391427040100098</v>
      </c>
      <c r="U36" s="1">
        <v>35.029376983642578</v>
      </c>
      <c r="V36" s="1">
        <v>28.226400375366211</v>
      </c>
      <c r="W36" s="1">
        <v>68.704322814941406</v>
      </c>
      <c r="X36" s="1">
        <v>299.57785034179688</v>
      </c>
      <c r="Y36" s="1">
        <v>499.75823974609375</v>
      </c>
      <c r="Z36" s="1">
        <v>0.10477789491415024</v>
      </c>
      <c r="AA36" s="1">
        <v>88.180015563964844</v>
      </c>
      <c r="AB36" s="1">
        <v>32.806468963623047</v>
      </c>
      <c r="AC36" s="1">
        <v>1.8015398979187012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1.1013891556683706</v>
      </c>
      <c r="AL36">
        <f>(U36-T36)/(1000-U36)*AK36</f>
        <v>2.355555052234895E-2</v>
      </c>
      <c r="AM36">
        <f>(P36+273.15)</f>
        <v>310.22666397094724</v>
      </c>
      <c r="AN36">
        <f>(O36+273.15)</f>
        <v>304.08981170654295</v>
      </c>
      <c r="AO36">
        <f>(Y36*AG36+Z36*AH36)*AI36</f>
        <v>79.961316572100259</v>
      </c>
      <c r="AP36">
        <f>((AO36+0.00000010773*(AN36^4-AM36^4))-AL36*44100)/(L36*51.4+0.00000043092*AM36^3)</f>
        <v>-8.4274096485353471</v>
      </c>
      <c r="AQ36">
        <f>0.61365*EXP(17.502*J36/(240.97+J36))</f>
        <v>6.3313096090029921</v>
      </c>
      <c r="AR36">
        <f>AQ36*1000/AA36</f>
        <v>71.799824126934155</v>
      </c>
      <c r="AS36">
        <f>(AR36-U36)</f>
        <v>36.770447143291577</v>
      </c>
      <c r="AT36">
        <f>IF(D36,P36,(O36+P36)/2)</f>
        <v>34.008237838745117</v>
      </c>
      <c r="AU36">
        <f>0.61365*EXP(17.502*AT36/(240.97+AT36))</f>
        <v>5.3454657099504965</v>
      </c>
      <c r="AV36">
        <f>IF(AS36&lt;&gt;0,(1000-(AR36+U36)/2)/AS36*AL36,0)</f>
        <v>0.60639295773170132</v>
      </c>
      <c r="AW36">
        <f>U36*AA36/1000</f>
        <v>3.0888910076135945</v>
      </c>
      <c r="AX36">
        <f>(AU36-AW36)</f>
        <v>2.256574702336902</v>
      </c>
      <c r="AY36">
        <f>1/(1.6/F36+1.37/N36)</f>
        <v>0.38776994044170582</v>
      </c>
      <c r="AZ36">
        <f>G36*AA36*0.001</f>
        <v>34.267321679720098</v>
      </c>
      <c r="BA36">
        <f>G36/S36</f>
        <v>0.97886489849870195</v>
      </c>
      <c r="BB36">
        <f>(1-AL36*AA36/AQ36/F36)*100</f>
        <v>54.413947624452909</v>
      </c>
      <c r="BC36">
        <f>(S36-E36/(N36/1.35))</f>
        <v>399.09930884424261</v>
      </c>
      <c r="BD36">
        <f>E36*BB36/100/BC36</f>
        <v>-8.1792160911288003E-3</v>
      </c>
    </row>
    <row r="37" spans="1:56" x14ac:dyDescent="0.35">
      <c r="A37" s="1" t="s">
        <v>9</v>
      </c>
      <c r="B37" s="1" t="s">
        <v>910</v>
      </c>
      <c r="K37" s="1">
        <v>2.72</v>
      </c>
    </row>
    <row r="38" spans="1:56" x14ac:dyDescent="0.35">
      <c r="A38" s="1" t="s">
        <v>9</v>
      </c>
      <c r="B38" s="1" t="s">
        <v>909</v>
      </c>
      <c r="K38" s="1">
        <v>2.72</v>
      </c>
    </row>
    <row r="39" spans="1:56" x14ac:dyDescent="0.35">
      <c r="A39" s="1">
        <v>8</v>
      </c>
      <c r="B39" s="1" t="s">
        <v>908</v>
      </c>
      <c r="C39" s="1">
        <v>1870.5000031404197</v>
      </c>
      <c r="D39" s="1">
        <v>0</v>
      </c>
      <c r="E39">
        <f>(R39-S39*(1000-T39)/(1000-U39))*AK39</f>
        <v>-5.7293217363947369</v>
      </c>
      <c r="F39">
        <f>IF(AV39&lt;&gt;0,1/(1/AV39-1/N39),0)</f>
        <v>0.7815168373322865</v>
      </c>
      <c r="G39">
        <f>((AY39-AL39/2)*S39-E39)/(AY39+AL39/2)</f>
        <v>388.73991301065655</v>
      </c>
      <c r="H39">
        <f>AL39*1000</f>
        <v>23.201557311491719</v>
      </c>
      <c r="I39">
        <f>(AQ39-AW39)</f>
        <v>2.9847894264698849</v>
      </c>
      <c r="J39">
        <f>(P39+AP39*D39)</f>
        <v>36.366828918457031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30.98089599609375</v>
      </c>
      <c r="P39" s="1">
        <v>36.366828918457031</v>
      </c>
      <c r="Q39" s="1">
        <v>31.070354461669922</v>
      </c>
      <c r="R39" s="1">
        <v>400.0299072265625</v>
      </c>
      <c r="S39" s="1">
        <v>396.87237548828125</v>
      </c>
      <c r="T39" s="1">
        <v>14.89913272857666</v>
      </c>
      <c r="U39" s="1">
        <v>35.216770172119141</v>
      </c>
      <c r="V39" s="1">
        <v>29.153957366943359</v>
      </c>
      <c r="W39" s="1">
        <v>68.910606384277344</v>
      </c>
      <c r="X39" s="1">
        <v>299.66952514648438</v>
      </c>
      <c r="Y39" s="1">
        <v>751.18682861328125</v>
      </c>
      <c r="Z39" s="1">
        <v>8.7749965488910675E-2</v>
      </c>
      <c r="AA39" s="1">
        <v>88.180526733398438</v>
      </c>
      <c r="AB39" s="1">
        <v>32.885581970214844</v>
      </c>
      <c r="AC39" s="1">
        <v>1.8128355741500854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1.1017261953914865</v>
      </c>
      <c r="AL39">
        <f>(U39-T39)/(1000-U39)*AK39</f>
        <v>2.3201557311491719E-2</v>
      </c>
      <c r="AM39">
        <f>(P39+273.15)</f>
        <v>309.51682891845701</v>
      </c>
      <c r="AN39">
        <f>(O39+273.15)</f>
        <v>304.13089599609373</v>
      </c>
      <c r="AO39">
        <f>(Y39*AG39+Z39*AH39)*AI39</f>
        <v>120.18988989167156</v>
      </c>
      <c r="AP39">
        <f>((AO39+0.00000010773*(AN39^4-AM39^4))-AL39*44100)/(L39*51.4+0.00000043092*AM39^3)</f>
        <v>-7.9004921095847047</v>
      </c>
      <c r="AQ39">
        <f>0.61365*EXP(17.502*J39/(240.97+J39))</f>
        <v>6.0902227700963856</v>
      </c>
      <c r="AR39">
        <f>AQ39*1000/AA39</f>
        <v>69.065393411737347</v>
      </c>
      <c r="AS39">
        <f>(AR39-U39)</f>
        <v>33.848623239618206</v>
      </c>
      <c r="AT39">
        <f>IF(D39,P39,(O39+P39)/2)</f>
        <v>33.673862457275391</v>
      </c>
      <c r="AU39">
        <f>0.61365*EXP(17.502*AT39/(240.97+AT39))</f>
        <v>5.2465753922958243</v>
      </c>
      <c r="AV39">
        <f>IF(AS39&lt;&gt;0,(1000-(AR39+U39)/2)/AS39*AL39,0)</f>
        <v>0.64971041387209971</v>
      </c>
      <c r="AW39">
        <f>U39*AA39/1000</f>
        <v>3.1054333436265007</v>
      </c>
      <c r="AX39">
        <f>(AU39-AW39)</f>
        <v>2.1411420486693236</v>
      </c>
      <c r="AY39">
        <f>1/(1.6/F39+1.37/N39)</f>
        <v>0.41615839495442908</v>
      </c>
      <c r="AZ39">
        <f>G39*AA39*0.001</f>
        <v>34.279290291575187</v>
      </c>
      <c r="BA39">
        <f>G39/S39</f>
        <v>0.97950862045356735</v>
      </c>
      <c r="BB39">
        <f>(1-AL39*AA39/AQ39/F39)*100</f>
        <v>57.014863808295942</v>
      </c>
      <c r="BC39">
        <f>(S39-E39/(N39/1.35))</f>
        <v>398.88015208861049</v>
      </c>
      <c r="BD39">
        <f>E39*BB39/100/BC39</f>
        <v>-8.1893394996973776E-3</v>
      </c>
    </row>
    <row r="40" spans="1:56" x14ac:dyDescent="0.35">
      <c r="A40" s="1" t="s">
        <v>9</v>
      </c>
      <c r="B40" s="1" t="s">
        <v>907</v>
      </c>
      <c r="K40" s="1">
        <v>2.72</v>
      </c>
    </row>
    <row r="41" spans="1:56" x14ac:dyDescent="0.35">
      <c r="A41" s="1" t="s">
        <v>9</v>
      </c>
      <c r="B41" s="1" t="s">
        <v>906</v>
      </c>
      <c r="K41" s="1">
        <v>2.72</v>
      </c>
    </row>
    <row r="42" spans="1:56" x14ac:dyDescent="0.35">
      <c r="A42" s="1">
        <v>9</v>
      </c>
      <c r="B42" s="1" t="s">
        <v>905</v>
      </c>
      <c r="C42" s="1">
        <v>2073.5000031404197</v>
      </c>
      <c r="D42" s="1">
        <v>0</v>
      </c>
      <c r="E42">
        <f>(R42-S42*(1000-T42)/(1000-U42))*AK42</f>
        <v>-5.2791180085253462</v>
      </c>
      <c r="F42">
        <f>IF(AV42&lt;&gt;0,1/(1/AV42-1/N42),0)</f>
        <v>0.81780735818952299</v>
      </c>
      <c r="G42">
        <f>((AY42-AL42/2)*S42-E42)/(AY42+AL42/2)</f>
        <v>388.34519077571701</v>
      </c>
      <c r="H42">
        <f>AL42*1000</f>
        <v>22.608639460707415</v>
      </c>
      <c r="I42">
        <f>(AQ42-AW42)</f>
        <v>2.8041048260725008</v>
      </c>
      <c r="J42">
        <f>(P42+AP42*D42)</f>
        <v>35.803642272949219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31.041269302368164</v>
      </c>
      <c r="P42" s="1">
        <v>35.803642272949219</v>
      </c>
      <c r="Q42" s="1">
        <v>31.1123046875</v>
      </c>
      <c r="R42" s="1">
        <v>400.00421142578125</v>
      </c>
      <c r="S42" s="1">
        <v>396.65664672851563</v>
      </c>
      <c r="T42" s="1">
        <v>15.368978500366211</v>
      </c>
      <c r="U42" s="1">
        <v>35.164974212646484</v>
      </c>
      <c r="V42" s="1">
        <v>29.966947555541992</v>
      </c>
      <c r="W42" s="1">
        <v>68.565841674804688</v>
      </c>
      <c r="X42" s="1">
        <v>299.7222900390625</v>
      </c>
      <c r="Y42" s="1">
        <v>1000.0982666015625</v>
      </c>
      <c r="Z42" s="1">
        <v>5.2388563752174377E-2</v>
      </c>
      <c r="AA42" s="1">
        <v>88.171554565429688</v>
      </c>
      <c r="AB42" s="1">
        <v>32.934169769287109</v>
      </c>
      <c r="AC42" s="1">
        <v>1.8157074451446533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1.1019201839671413</v>
      </c>
      <c r="AL42">
        <f>(U42-T42)/(1000-U42)*AK42</f>
        <v>2.2608639460707416E-2</v>
      </c>
      <c r="AM42">
        <f>(P42+273.15)</f>
        <v>308.9536422729492</v>
      </c>
      <c r="AN42">
        <f>(O42+273.15)</f>
        <v>304.19126930236814</v>
      </c>
      <c r="AO42">
        <f>(Y42*AG42+Z42*AH42)*AI42</f>
        <v>160.01571907961988</v>
      </c>
      <c r="AP42">
        <f>((AO42+0.00000010773*(AN42^4-AM42^4))-AL42*44100)/(L42*51.4+0.00000043092*AM42^3)</f>
        <v>-7.3029015606830967</v>
      </c>
      <c r="AQ42">
        <f>0.61365*EXP(17.502*J42/(240.97+J42))</f>
        <v>5.9046552686547882</v>
      </c>
      <c r="AR42">
        <f>AQ42*1000/AA42</f>
        <v>66.967802685991046</v>
      </c>
      <c r="AS42">
        <f>(AR42-U42)</f>
        <v>31.802828473344562</v>
      </c>
      <c r="AT42">
        <f>IF(D42,P42,(O42+P42)/2)</f>
        <v>33.422455787658691</v>
      </c>
      <c r="AU42">
        <f>0.61365*EXP(17.502*AT42/(240.97+AT42))</f>
        <v>5.1732744281450396</v>
      </c>
      <c r="AV42">
        <f>IF(AS42&lt;&gt;0,(1000-(AR42+U42)/2)/AS42*AL42,0)</f>
        <v>0.67459716401256631</v>
      </c>
      <c r="AW42">
        <f>U42*AA42/1000</f>
        <v>3.1005504425822874</v>
      </c>
      <c r="AX42">
        <f>(AU42-AW42)</f>
        <v>2.0727239855627522</v>
      </c>
      <c r="AY42">
        <f>1/(1.6/F42+1.37/N42)</f>
        <v>0.43251071436253419</v>
      </c>
      <c r="AZ42">
        <f>G42*AA42*0.001</f>
        <v>34.240999178703333</v>
      </c>
      <c r="BA42">
        <f>G42/S42</f>
        <v>0.97904622039905653</v>
      </c>
      <c r="BB42">
        <f>(1-AL42*AA42/AQ42/F42)*100</f>
        <v>58.718319801458385</v>
      </c>
      <c r="BC42">
        <f>(S42-E42/(N42/1.35))</f>
        <v>398.50665447734974</v>
      </c>
      <c r="BD42">
        <f>E42*BB42/100/BC42</f>
        <v>-7.778563695524137E-3</v>
      </c>
    </row>
    <row r="43" spans="1:56" x14ac:dyDescent="0.35">
      <c r="A43" s="1" t="s">
        <v>9</v>
      </c>
      <c r="B43" s="1" t="s">
        <v>904</v>
      </c>
      <c r="K43" s="1">
        <v>2.72</v>
      </c>
    </row>
    <row r="44" spans="1:56" x14ac:dyDescent="0.35">
      <c r="A44" s="1" t="s">
        <v>9</v>
      </c>
      <c r="B44" s="1" t="s">
        <v>903</v>
      </c>
      <c r="K44" s="1">
        <v>2.72</v>
      </c>
    </row>
    <row r="45" spans="1:56" x14ac:dyDescent="0.35">
      <c r="A45" s="1">
        <v>10</v>
      </c>
      <c r="B45" s="1" t="s">
        <v>902</v>
      </c>
      <c r="C45" s="1">
        <v>2276.5000031404197</v>
      </c>
      <c r="D45" s="1">
        <v>0</v>
      </c>
      <c r="E45">
        <f>(R45-S45*(1000-T45)/(1000-U45))*AK45</f>
        <v>-4.9569796314958383</v>
      </c>
      <c r="F45">
        <f>IF(AV45&lt;&gt;0,1/(1/AV45-1/N45),0)</f>
        <v>0.81720164277634066</v>
      </c>
      <c r="G45">
        <f>((AY45-AL45/2)*S45-E45)/(AY45+AL45/2)</f>
        <v>387.9149901824992</v>
      </c>
      <c r="H45">
        <f>AL45*1000</f>
        <v>22.068638011947908</v>
      </c>
      <c r="I45">
        <f>(AQ45-AW45)</f>
        <v>2.7399340787853905</v>
      </c>
      <c r="J45">
        <f>(P45+AP45*D45)</f>
        <v>35.595176696777344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31.091503143310547</v>
      </c>
      <c r="P45" s="1">
        <v>35.595176696777344</v>
      </c>
      <c r="Q45" s="1">
        <v>31.151018142700195</v>
      </c>
      <c r="R45" s="1">
        <v>399.91375732421875</v>
      </c>
      <c r="S45" s="1">
        <v>396.47085571289063</v>
      </c>
      <c r="T45" s="1">
        <v>15.798227310180664</v>
      </c>
      <c r="U45" s="1">
        <v>35.128303527832031</v>
      </c>
      <c r="V45" s="1">
        <v>30.715574264526367</v>
      </c>
      <c r="W45" s="1">
        <v>68.29791259765625</v>
      </c>
      <c r="X45" s="1">
        <v>299.62664794921875</v>
      </c>
      <c r="Y45" s="1">
        <v>1250.9708251953125</v>
      </c>
      <c r="Z45" s="1">
        <v>8.6439609527587891E-2</v>
      </c>
      <c r="AA45" s="1">
        <v>88.170761108398438</v>
      </c>
      <c r="AB45" s="1">
        <v>32.91241455078125</v>
      </c>
      <c r="AC45" s="1">
        <v>1.8207392692565918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1.1015685586368333</v>
      </c>
      <c r="AL45">
        <f>(U45-T45)/(1000-U45)*AK45</f>
        <v>2.2068638011947906E-2</v>
      </c>
      <c r="AM45">
        <f>(P45+273.15)</f>
        <v>308.74517669677732</v>
      </c>
      <c r="AN45">
        <f>(O45+273.15)</f>
        <v>304.24150314331052</v>
      </c>
      <c r="AO45">
        <f>(Y45*AG45+Z45*AH45)*AI45</f>
        <v>200.1553275574297</v>
      </c>
      <c r="AP45">
        <f>((AO45+0.00000010773*(AN45^4-AM45^4))-AL45*44100)/(L45*51.4+0.00000043092*AM45^3)</f>
        <v>-6.7566189915748085</v>
      </c>
      <c r="AQ45">
        <f>0.61365*EXP(17.502*J45/(240.97+J45))</f>
        <v>5.8372233372811788</v>
      </c>
      <c r="AR45">
        <f>AQ45*1000/AA45</f>
        <v>66.203617433956481</v>
      </c>
      <c r="AS45">
        <f>(AR45-U45)</f>
        <v>31.07531390612445</v>
      </c>
      <c r="AT45">
        <f>IF(D45,P45,(O45+P45)/2)</f>
        <v>33.343339920043945</v>
      </c>
      <c r="AU45">
        <f>0.61365*EXP(17.502*AT45/(240.97+AT45))</f>
        <v>5.150392194148699</v>
      </c>
      <c r="AV45">
        <f>IF(AS45&lt;&gt;0,(1000-(AR45+U45)/2)/AS45*AL45,0)</f>
        <v>0.67418496025034147</v>
      </c>
      <c r="AW45">
        <f>U45*AA45/1000</f>
        <v>3.0972892584957883</v>
      </c>
      <c r="AX45">
        <f>(AU45-AW45)</f>
        <v>2.0531029356529107</v>
      </c>
      <c r="AY45">
        <f>1/(1.6/F45+1.37/N45)</f>
        <v>0.43223961418610923</v>
      </c>
      <c r="AZ45">
        <f>G45*AA45*0.001</f>
        <v>34.202759929747863</v>
      </c>
      <c r="BA45">
        <f>G45/S45</f>
        <v>0.97841993829532004</v>
      </c>
      <c r="BB45">
        <f>(1-AL45*AA45/AQ45/F45)*100</f>
        <v>59.208978640069155</v>
      </c>
      <c r="BC45">
        <f>(S45-E45/(N45/1.35))</f>
        <v>398.20797367734423</v>
      </c>
      <c r="BD45">
        <f>E45*BB45/100/BC45</f>
        <v>-7.3704626858704545E-3</v>
      </c>
    </row>
    <row r="46" spans="1:56" x14ac:dyDescent="0.35">
      <c r="A46" s="1" t="s">
        <v>9</v>
      </c>
      <c r="B46" s="1" t="s">
        <v>901</v>
      </c>
      <c r="K46" s="1">
        <v>2.72</v>
      </c>
    </row>
    <row r="47" spans="1:56" x14ac:dyDescent="0.35">
      <c r="A47" s="1" t="s">
        <v>9</v>
      </c>
      <c r="B47" s="1" t="s">
        <v>900</v>
      </c>
      <c r="K47" s="1">
        <v>2.72</v>
      </c>
    </row>
    <row r="48" spans="1:56" x14ac:dyDescent="0.35">
      <c r="A48" s="1">
        <v>11</v>
      </c>
      <c r="B48" s="1" t="s">
        <v>899</v>
      </c>
      <c r="C48" s="1">
        <v>2479.5000031404197</v>
      </c>
      <c r="D48" s="1">
        <v>0</v>
      </c>
      <c r="E48">
        <f>(R48-S48*(1000-T48)/(1000-U48))*AK48</f>
        <v>-4.7702151967416446</v>
      </c>
      <c r="F48">
        <f>IF(AV48&lt;&gt;0,1/(1/AV48-1/N48),0)</f>
        <v>0.78835536694533814</v>
      </c>
      <c r="G48">
        <f>((AY48-AL48/2)*S48-E48)/(AY48+AL48/2)</f>
        <v>387.7519717225241</v>
      </c>
      <c r="H48">
        <f>AL48*1000</f>
        <v>21.482761365100732</v>
      </c>
      <c r="I48">
        <f>(AQ48-AW48)</f>
        <v>2.7479391686765413</v>
      </c>
      <c r="J48">
        <f>(P48+AP48*D48)</f>
        <v>35.591602325439453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31.172937393188477</v>
      </c>
      <c r="P48" s="1">
        <v>35.591602325439453</v>
      </c>
      <c r="Q48" s="1">
        <v>31.208547592163086</v>
      </c>
      <c r="R48" s="1">
        <v>399.86773681640625</v>
      </c>
      <c r="S48" s="1">
        <v>396.46588134765625</v>
      </c>
      <c r="T48" s="1">
        <v>16.202720642089844</v>
      </c>
      <c r="U48" s="1">
        <v>35.023723602294922</v>
      </c>
      <c r="V48" s="1">
        <v>31.356880187988281</v>
      </c>
      <c r="W48" s="1">
        <v>67.7808837890625</v>
      </c>
      <c r="X48" s="1">
        <v>299.59384155273438</v>
      </c>
      <c r="Y48" s="1">
        <v>1601.3568115234375</v>
      </c>
      <c r="Z48" s="1">
        <v>4.8458922654390335E-2</v>
      </c>
      <c r="AA48" s="1">
        <v>88.172630310058594</v>
      </c>
      <c r="AB48" s="1">
        <v>32.82293701171875</v>
      </c>
      <c r="AC48" s="1">
        <v>1.8296796083450317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1.1014479468850527</v>
      </c>
      <c r="AL48">
        <f>(U48-T48)/(1000-U48)*AK48</f>
        <v>2.148276136510073E-2</v>
      </c>
      <c r="AM48">
        <f>(P48+273.15)</f>
        <v>308.74160232543943</v>
      </c>
      <c r="AN48">
        <f>(O48+273.15)</f>
        <v>304.32293739318845</v>
      </c>
      <c r="AO48">
        <f>(Y48*AG48+Z48*AH48)*AI48</f>
        <v>256.21708411685177</v>
      </c>
      <c r="AP48">
        <f>((AO48+0.00000010773*(AN48^4-AM48^4))-AL48*44100)/(L48*51.4+0.00000043092*AM48^3)</f>
        <v>-6.0806708530004698</v>
      </c>
      <c r="AQ48">
        <f>0.61365*EXP(17.502*J48/(240.97+J48))</f>
        <v>5.8360730019433653</v>
      </c>
      <c r="AR48">
        <f>AQ48*1000/AA48</f>
        <v>66.189167561644069</v>
      </c>
      <c r="AS48">
        <f>(AR48-U48)</f>
        <v>31.165443959349147</v>
      </c>
      <c r="AT48">
        <f>IF(D48,P48,(O48+P48)/2)</f>
        <v>33.382269859313965</v>
      </c>
      <c r="AU48">
        <f>0.61365*EXP(17.502*AT48/(240.97+AT48))</f>
        <v>5.1616406528341132</v>
      </c>
      <c r="AV48">
        <f>IF(AS48&lt;&gt;0,(1000-(AR48+U48)/2)/AS48*AL48,0)</f>
        <v>0.65442979723730077</v>
      </c>
      <c r="AW48">
        <f>U48*AA48/1000</f>
        <v>3.088133833266824</v>
      </c>
      <c r="AX48">
        <f>(AU48-AW48)</f>
        <v>2.0735068195672892</v>
      </c>
      <c r="AY48">
        <f>1/(1.6/F48+1.37/N48)</f>
        <v>0.41925696481871882</v>
      </c>
      <c r="AZ48">
        <f>G48*AA48*0.001</f>
        <v>34.189111254686409</v>
      </c>
      <c r="BA48">
        <f>G48/S48</f>
        <v>0.97802103526408868</v>
      </c>
      <c r="BB48">
        <f>(1-AL48*AA48/AQ48/F48)*100</f>
        <v>58.829972551806563</v>
      </c>
      <c r="BC48">
        <f>(S48-E48/(N48/1.35))</f>
        <v>398.13754980881333</v>
      </c>
      <c r="BD48">
        <f>E48*BB48/100/BC48</f>
        <v>-7.0486099395869976E-3</v>
      </c>
    </row>
    <row r="49" spans="1:56" x14ac:dyDescent="0.35">
      <c r="A49" s="1" t="s">
        <v>9</v>
      </c>
      <c r="B49" s="1" t="s">
        <v>898</v>
      </c>
      <c r="K49" s="1">
        <v>2.72</v>
      </c>
    </row>
    <row r="50" spans="1:56" x14ac:dyDescent="0.35">
      <c r="A50" s="1" t="s">
        <v>9</v>
      </c>
      <c r="B50" s="1" t="s">
        <v>897</v>
      </c>
      <c r="K50" s="1">
        <v>2.72</v>
      </c>
    </row>
    <row r="51" spans="1:56" x14ac:dyDescent="0.35">
      <c r="A51" s="1">
        <v>12</v>
      </c>
      <c r="B51" s="1" t="s">
        <v>896</v>
      </c>
      <c r="C51" s="1">
        <v>2682.0000031515956</v>
      </c>
      <c r="D51" s="1">
        <v>0</v>
      </c>
      <c r="E51">
        <f>(R51-S51*(1000-T51)/(1000-U51))*AK51</f>
        <v>-3.9035128015748777</v>
      </c>
      <c r="F51">
        <f>IF(AV51&lt;&gt;0,1/(1/AV51-1/N51),0)</f>
        <v>0.71002688184128371</v>
      </c>
      <c r="G51">
        <f>((AY51-AL51/2)*S51-E51)/(AY51+AL51/2)</f>
        <v>386.25652296575345</v>
      </c>
      <c r="H51">
        <f>AL51*1000</f>
        <v>19.935421106430397</v>
      </c>
      <c r="I51">
        <f>(AQ51-AW51)</f>
        <v>2.7854461621451287</v>
      </c>
      <c r="J51">
        <f>(P51+AP51*D51)</f>
        <v>35.448043823242188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31.294973373413086</v>
      </c>
      <c r="P51" s="1">
        <v>35.448043823242188</v>
      </c>
      <c r="Q51" s="1">
        <v>31.298484802246094</v>
      </c>
      <c r="R51" s="1">
        <v>400.05758666992188</v>
      </c>
      <c r="S51" s="1">
        <v>396.42678833007813</v>
      </c>
      <c r="T51" s="1">
        <v>16.597806930541992</v>
      </c>
      <c r="U51" s="1">
        <v>34.079032897949219</v>
      </c>
      <c r="V51" s="1">
        <v>31.896482467651367</v>
      </c>
      <c r="W51" s="1">
        <v>65.490653991699219</v>
      </c>
      <c r="X51" s="1">
        <v>299.61532592773438</v>
      </c>
      <c r="Y51" s="1">
        <v>2001.4864501953125</v>
      </c>
      <c r="Z51" s="1">
        <v>5.7625431567430496E-2</v>
      </c>
      <c r="AA51" s="1">
        <v>88.165298461914063</v>
      </c>
      <c r="AB51" s="1">
        <v>32.851528167724609</v>
      </c>
      <c r="AC51" s="1">
        <v>1.8299790620803833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1.1015269335578468</v>
      </c>
      <c r="AL51">
        <f>(U51-T51)/(1000-U51)*AK51</f>
        <v>1.9935421106430398E-2</v>
      </c>
      <c r="AM51">
        <f>(P51+273.15)</f>
        <v>308.59804382324216</v>
      </c>
      <c r="AN51">
        <f>(O51+273.15)</f>
        <v>304.44497337341306</v>
      </c>
      <c r="AO51">
        <f>(Y51*AG51+Z51*AH51)*AI51</f>
        <v>320.23782487337667</v>
      </c>
      <c r="AP51">
        <f>((AO51+0.00000010773*(AN51^4-AM51^4))-AL51*44100)/(L51*51.4+0.00000043092*AM51^3)</f>
        <v>-4.976454101489777</v>
      </c>
      <c r="AQ51">
        <f>0.61365*EXP(17.502*J51/(240.97+J51))</f>
        <v>5.7900342688862096</v>
      </c>
      <c r="AR51">
        <f>AQ51*1000/AA51</f>
        <v>65.672485319010264</v>
      </c>
      <c r="AS51">
        <f>(AR51-U51)</f>
        <v>31.593452421061045</v>
      </c>
      <c r="AT51">
        <f>IF(D51,P51,(O51+P51)/2)</f>
        <v>33.371508598327637</v>
      </c>
      <c r="AU51">
        <f>0.61365*EXP(17.502*AT51/(240.97+AT51))</f>
        <v>5.1585291473178501</v>
      </c>
      <c r="AV51">
        <f>IF(AS51&lt;&gt;0,(1000-(AR51+U51)/2)/AS51*AL51,0)</f>
        <v>0.59952697138516298</v>
      </c>
      <c r="AW51">
        <f>U51*AA51/1000</f>
        <v>3.0045881067410809</v>
      </c>
      <c r="AX51">
        <f>(AU51-AW51)</f>
        <v>2.1539410405767692</v>
      </c>
      <c r="AY51">
        <f>1/(1.6/F51+1.37/N51)</f>
        <v>0.38327887824122991</v>
      </c>
      <c r="AZ51">
        <f>G51*AA51*0.001</f>
        <v>34.054421630136815</v>
      </c>
      <c r="BA51">
        <f>G51/S51</f>
        <v>0.97434516116540393</v>
      </c>
      <c r="BB51">
        <f>(1-AL51*AA51/AQ51/F51)*100</f>
        <v>57.246943349437061</v>
      </c>
      <c r="BC51">
        <f>(S51-E51/(N51/1.35))</f>
        <v>397.79473064902692</v>
      </c>
      <c r="BD51">
        <f>E51*BB51/100/BC51</f>
        <v>-5.6175750707145771E-3</v>
      </c>
    </row>
    <row r="52" spans="1:56" x14ac:dyDescent="0.35">
      <c r="A52" s="1" t="s">
        <v>9</v>
      </c>
      <c r="B52" s="1" t="s">
        <v>895</v>
      </c>
    </row>
    <row r="53" spans="1:56" x14ac:dyDescent="0.35">
      <c r="A53" s="1" t="s">
        <v>9</v>
      </c>
      <c r="B53" s="1" t="s">
        <v>894</v>
      </c>
    </row>
    <row r="54" spans="1:56" x14ac:dyDescent="0.35">
      <c r="A54" s="1" t="s">
        <v>9</v>
      </c>
      <c r="B54" s="1" t="s">
        <v>893</v>
      </c>
    </row>
    <row r="55" spans="1:56" x14ac:dyDescent="0.35">
      <c r="A55" s="1" t="s">
        <v>9</v>
      </c>
      <c r="B55" s="1" t="s">
        <v>892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0C990-9541-4A57-9E0C-C45F0715BEBE}">
  <dimension ref="A1:BD55"/>
  <sheetViews>
    <sheetView topLeftCell="A6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982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981</v>
      </c>
    </row>
    <row r="12" spans="1:56" x14ac:dyDescent="0.35">
      <c r="A12" s="1" t="s">
        <v>9</v>
      </c>
      <c r="B12" s="1" t="s">
        <v>980</v>
      </c>
    </row>
    <row r="13" spans="1:56" x14ac:dyDescent="0.35">
      <c r="A13" s="1" t="s">
        <v>9</v>
      </c>
      <c r="B13" s="1" t="s">
        <v>979</v>
      </c>
    </row>
    <row r="14" spans="1:56" x14ac:dyDescent="0.35">
      <c r="A14" s="1" t="s">
        <v>9</v>
      </c>
      <c r="B14" s="1" t="s">
        <v>978</v>
      </c>
    </row>
    <row r="15" spans="1:56" x14ac:dyDescent="0.35">
      <c r="A15" s="1" t="s">
        <v>9</v>
      </c>
      <c r="B15" s="1" t="s">
        <v>977</v>
      </c>
    </row>
    <row r="16" spans="1:56" x14ac:dyDescent="0.35">
      <c r="A16" s="1" t="s">
        <v>9</v>
      </c>
      <c r="B16" s="1" t="s">
        <v>976</v>
      </c>
    </row>
    <row r="17" spans="1:56" x14ac:dyDescent="0.35">
      <c r="A17" s="1" t="s">
        <v>9</v>
      </c>
      <c r="B17" s="1" t="s">
        <v>975</v>
      </c>
    </row>
    <row r="18" spans="1:56" x14ac:dyDescent="0.35">
      <c r="A18" s="1">
        <v>1</v>
      </c>
      <c r="B18" s="1" t="s">
        <v>974</v>
      </c>
      <c r="C18" s="1">
        <v>443.50001272931695</v>
      </c>
      <c r="D18" s="1">
        <v>0</v>
      </c>
      <c r="E18">
        <f>(R18-S18*(1000-T18)/(1000-U18))*AK18</f>
        <v>-8.5803571533200618</v>
      </c>
      <c r="F18">
        <f>IF(AV18&lt;&gt;0,1/(1/AV18-1/N18),0)</f>
        <v>2.0637452041959254</v>
      </c>
      <c r="G18">
        <f>((AY18-AL18/2)*S18-E18)/(AY18+AL18/2)</f>
        <v>390.00328280438987</v>
      </c>
      <c r="H18">
        <f>AL18*1000</f>
        <v>34.321523074337442</v>
      </c>
      <c r="I18">
        <f>(AQ18-AW18)</f>
        <v>2.1555630031496644</v>
      </c>
      <c r="J18">
        <f>(P18+AP18*D18)</f>
        <v>32.229648590087891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31.335365295410156</v>
      </c>
      <c r="P18" s="1">
        <v>32.229648590087891</v>
      </c>
      <c r="Q18" s="1">
        <v>31.408863067626953</v>
      </c>
      <c r="R18" s="1">
        <v>400.08047485351563</v>
      </c>
      <c r="S18" s="1">
        <v>395.54507446289063</v>
      </c>
      <c r="T18" s="1">
        <v>0.20822447538375854</v>
      </c>
      <c r="U18" s="1">
        <v>30.42158317565918</v>
      </c>
      <c r="V18" s="1">
        <v>0.39920464158058167</v>
      </c>
      <c r="W18" s="1">
        <v>58.323776245117188</v>
      </c>
      <c r="X18" s="1">
        <v>299.58453369140625</v>
      </c>
      <c r="Y18" s="1">
        <v>2.1600989624857903E-2</v>
      </c>
      <c r="Z18" s="1">
        <v>0.16894805431365967</v>
      </c>
      <c r="AA18" s="1">
        <v>88.159126281738281</v>
      </c>
      <c r="AB18" s="1">
        <v>34.671539306640625</v>
      </c>
      <c r="AC18" s="1">
        <v>1.7393935918807983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1.1014137268066402</v>
      </c>
      <c r="AL18">
        <f>(U18-T18)/(1000-U18)*AK18</f>
        <v>3.4321523074337439E-2</v>
      </c>
      <c r="AM18">
        <f>(P18+273.15)</f>
        <v>305.37964859008787</v>
      </c>
      <c r="AN18">
        <f>(O18+273.15)</f>
        <v>304.48536529541013</v>
      </c>
      <c r="AO18">
        <f>(Y18*AG18+Z18*AH18)*AI18</f>
        <v>3.4561582627261056E-3</v>
      </c>
      <c r="AP18">
        <f>((AO18+0.00000010773*(AN18^4-AM18^4))-AL18*44100)/(L18*51.4+0.00000043092*AM18^3)</f>
        <v>-12.467613873339062</v>
      </c>
      <c r="AQ18">
        <f>0.61365*EXP(17.502*J18/(240.97+J18))</f>
        <v>4.8375031960230066</v>
      </c>
      <c r="AR18">
        <f>AQ18*1000/AA18</f>
        <v>54.872404027273923</v>
      </c>
      <c r="AS18">
        <f>(AR18-U18)</f>
        <v>24.450820851614743</v>
      </c>
      <c r="AT18">
        <f>IF(D18,P18,(O18+P18)/2)</f>
        <v>31.782506942749023</v>
      </c>
      <c r="AU18">
        <f>0.61365*EXP(17.502*AT18/(240.97+AT18))</f>
        <v>4.7166148814470752</v>
      </c>
      <c r="AV18">
        <f>IF(AS18&lt;&gt;0,(1000-(AR18+U18)/2)/AS18*AL18,0)</f>
        <v>1.3438327285124108</v>
      </c>
      <c r="AW18">
        <f>U18*AA18/1000</f>
        <v>2.6819401928733422</v>
      </c>
      <c r="AX18">
        <f>(AU18-AW18)</f>
        <v>2.034674688573733</v>
      </c>
      <c r="AY18">
        <f>1/(1.6/F18+1.37/N18)</f>
        <v>0.88423585432730478</v>
      </c>
      <c r="AZ18">
        <f>G18*AA18*0.001</f>
        <v>34.382348659044695</v>
      </c>
      <c r="BA18">
        <f>G18/S18</f>
        <v>0.98598948130999753</v>
      </c>
      <c r="BB18">
        <f>(1-AL18*AA18/AQ18/F18)*100</f>
        <v>69.692055205938118</v>
      </c>
      <c r="BC18">
        <f>(S18-E18/(N18/1.35))</f>
        <v>398.55196447667157</v>
      </c>
      <c r="BD18">
        <f>E18*BB18/100/BC18</f>
        <v>-1.5003883501140024E-2</v>
      </c>
    </row>
    <row r="19" spans="1:56" x14ac:dyDescent="0.35">
      <c r="A19" s="1" t="s">
        <v>9</v>
      </c>
      <c r="B19" s="1" t="s">
        <v>973</v>
      </c>
      <c r="K19" s="1">
        <v>2.72</v>
      </c>
    </row>
    <row r="20" spans="1:56" x14ac:dyDescent="0.35">
      <c r="A20" s="1" t="s">
        <v>9</v>
      </c>
      <c r="B20" s="1" t="s">
        <v>972</v>
      </c>
      <c r="K20" s="1">
        <v>2.72</v>
      </c>
    </row>
    <row r="21" spans="1:56" x14ac:dyDescent="0.35">
      <c r="A21" s="1">
        <v>2</v>
      </c>
      <c r="B21" s="1" t="s">
        <v>971</v>
      </c>
      <c r="C21" s="1">
        <v>646.50001272931695</v>
      </c>
      <c r="D21" s="1">
        <v>0</v>
      </c>
      <c r="E21">
        <f>(R21-S21*(1000-T21)/(1000-U21))*AK21</f>
        <v>-7.836237960292741</v>
      </c>
      <c r="F21">
        <f>IF(AV21&lt;&gt;0,1/(1/AV21-1/N21),0)</f>
        <v>2.0282594155161542</v>
      </c>
      <c r="G21">
        <f>((AY21-AL21/2)*S21-E21)/(AY21+AL21/2)</f>
        <v>388.92499560669529</v>
      </c>
      <c r="H21">
        <f>AL21*1000</f>
        <v>33.658507882429177</v>
      </c>
      <c r="I21">
        <f>(AQ21-AW21)</f>
        <v>2.1394455651188347</v>
      </c>
      <c r="J21">
        <f>(P21+AP21*D21)</f>
        <v>31.952827453613281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31.264406204223633</v>
      </c>
      <c r="P21" s="1">
        <v>31.952827453613281</v>
      </c>
      <c r="Q21" s="1">
        <v>31.379858016967773</v>
      </c>
      <c r="R21" s="1">
        <v>400.01596069335938</v>
      </c>
      <c r="S21" s="1">
        <v>395.05667114257813</v>
      </c>
      <c r="T21" s="1">
        <v>9.7439885139465332E-2</v>
      </c>
      <c r="U21" s="1">
        <v>29.755373001098633</v>
      </c>
      <c r="V21" s="1">
        <v>0.1875440776348114</v>
      </c>
      <c r="W21" s="1">
        <v>57.270633697509766</v>
      </c>
      <c r="X21" s="1">
        <v>299.50503540039063</v>
      </c>
      <c r="Y21" s="1">
        <v>26.001369476318359</v>
      </c>
      <c r="Z21" s="1">
        <v>0.23836378753185272</v>
      </c>
      <c r="AA21" s="1">
        <v>88.148887634277344</v>
      </c>
      <c r="AB21" s="1">
        <v>34.485671997070313</v>
      </c>
      <c r="AC21" s="1">
        <v>1.7249550819396973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1.1011214536779064</v>
      </c>
      <c r="AL21">
        <f>(U21-T21)/(1000-U21)*AK21</f>
        <v>3.3658507882429176E-2</v>
      </c>
      <c r="AM21">
        <f>(P21+273.15)</f>
        <v>305.10282745361326</v>
      </c>
      <c r="AN21">
        <f>(O21+273.15)</f>
        <v>304.41440620422361</v>
      </c>
      <c r="AO21">
        <f>(Y21*AG21+Z21*AH21)*AI21</f>
        <v>4.160219023222794</v>
      </c>
      <c r="AP21">
        <f>((AO21+0.00000010773*(AN21^4-AM21^4))-AL21*44100)/(L21*51.4+0.00000043092*AM21^3)</f>
        <v>-12.177130982351082</v>
      </c>
      <c r="AQ21">
        <f>0.61365*EXP(17.502*J21/(240.97+J21))</f>
        <v>4.762348596308688</v>
      </c>
      <c r="AR21">
        <f>AQ21*1000/AA21</f>
        <v>54.0261905069896</v>
      </c>
      <c r="AS21">
        <f>(AR21-U21)</f>
        <v>24.270817505890967</v>
      </c>
      <c r="AT21">
        <f>IF(D21,P21,(O21+P21)/2)</f>
        <v>31.608616828918457</v>
      </c>
      <c r="AU21">
        <f>0.61365*EXP(17.502*AT21/(240.97+AT21))</f>
        <v>4.6703176316983566</v>
      </c>
      <c r="AV21">
        <f>IF(AS21&lt;&gt;0,(1000-(AR21+U21)/2)/AS21*AL21,0)</f>
        <v>1.3286955277354073</v>
      </c>
      <c r="AW21">
        <f>U21*AA21/1000</f>
        <v>2.6229030311898534</v>
      </c>
      <c r="AX21">
        <f>(AU21-AW21)</f>
        <v>2.0474146005085032</v>
      </c>
      <c r="AY21">
        <f>1/(1.6/F21+1.37/N21)</f>
        <v>0.8737560497672443</v>
      </c>
      <c r="AZ21">
        <f>G21*AA21*0.001</f>
        <v>34.283305735896391</v>
      </c>
      <c r="BA21">
        <f>G21/S21</f>
        <v>0.984478997612801</v>
      </c>
      <c r="BB21">
        <f>(1-AL21*AA21/AQ21/F21)*100</f>
        <v>69.283833507937331</v>
      </c>
      <c r="BC21">
        <f>(S21-E21/(N21/1.35))</f>
        <v>397.80279292368584</v>
      </c>
      <c r="BD21">
        <f>E21*BB21/100/BC21</f>
        <v>-1.3648084322868365E-2</v>
      </c>
    </row>
    <row r="22" spans="1:56" x14ac:dyDescent="0.35">
      <c r="A22" s="1" t="s">
        <v>9</v>
      </c>
      <c r="B22" s="1" t="s">
        <v>970</v>
      </c>
      <c r="K22" s="1">
        <v>2.72</v>
      </c>
    </row>
    <row r="23" spans="1:56" x14ac:dyDescent="0.35">
      <c r="A23" s="1" t="s">
        <v>9</v>
      </c>
      <c r="B23" s="1" t="s">
        <v>969</v>
      </c>
      <c r="K23" s="1">
        <v>2.72</v>
      </c>
    </row>
    <row r="24" spans="1:56" x14ac:dyDescent="0.35">
      <c r="A24" s="1">
        <v>3</v>
      </c>
      <c r="B24" s="1" t="s">
        <v>968</v>
      </c>
      <c r="C24" s="1">
        <v>849.50001272931695</v>
      </c>
      <c r="D24" s="1">
        <v>0</v>
      </c>
      <c r="E24">
        <f>(R24-S24*(1000-T24)/(1000-U24))*AK24</f>
        <v>-6.9692730812188151</v>
      </c>
      <c r="F24">
        <f>IF(AV24&lt;&gt;0,1/(1/AV24-1/N24),0)</f>
        <v>2.1241976151474886</v>
      </c>
      <c r="G24">
        <f>((AY24-AL24/2)*S24-E24)/(AY24+AL24/2)</f>
        <v>387.85132729024508</v>
      </c>
      <c r="H24">
        <f>AL24*1000</f>
        <v>33.123245701273063</v>
      </c>
      <c r="I24">
        <f>(AQ24-AW24)</f>
        <v>2.0452332872031058</v>
      </c>
      <c r="J24">
        <f>(P24+AP24*D24)</f>
        <v>31.426815032958984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31.161333084106445</v>
      </c>
      <c r="P24" s="1">
        <v>31.426815032958984</v>
      </c>
      <c r="Q24" s="1">
        <v>31.302135467529297</v>
      </c>
      <c r="R24" s="1">
        <v>400.02957153320313</v>
      </c>
      <c r="S24" s="1">
        <v>394.49069213867188</v>
      </c>
      <c r="T24" s="1">
        <v>2.9028788208961487E-2</v>
      </c>
      <c r="U24" s="1">
        <v>29.237785339355469</v>
      </c>
      <c r="V24" s="1">
        <v>5.6197185069322586E-2</v>
      </c>
      <c r="W24" s="1">
        <v>56.601783752441406</v>
      </c>
      <c r="X24" s="1">
        <v>299.434326171875</v>
      </c>
      <c r="Y24" s="1">
        <v>50.692607879638672</v>
      </c>
      <c r="Z24" s="1">
        <v>0.15978339314460754</v>
      </c>
      <c r="AA24" s="1">
        <v>88.142936706542969</v>
      </c>
      <c r="AB24" s="1">
        <v>34.472606658935547</v>
      </c>
      <c r="AC24" s="1">
        <v>1.7140681743621826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1.100861493278952</v>
      </c>
      <c r="AL24">
        <f>(U24-T24)/(1000-U24)*AK24</f>
        <v>3.3123245701273063E-2</v>
      </c>
      <c r="AM24">
        <f>(P24+273.15)</f>
        <v>304.57681503295896</v>
      </c>
      <c r="AN24">
        <f>(O24+273.15)</f>
        <v>304.31133308410642</v>
      </c>
      <c r="AO24">
        <f>(Y24*AG24+Z24*AH24)*AI24</f>
        <v>8.1108170794512944</v>
      </c>
      <c r="AP24">
        <f>((AO24+0.00000010773*(AN24^4-AM24^4))-AL24*44100)/(L24*51.4+0.00000043092*AM24^3)</f>
        <v>-11.915592210920195</v>
      </c>
      <c r="AQ24">
        <f>0.61365*EXP(17.502*J24/(240.97+J24))</f>
        <v>4.622337549809405</v>
      </c>
      <c r="AR24">
        <f>AQ24*1000/AA24</f>
        <v>52.441383535911648</v>
      </c>
      <c r="AS24">
        <f>(AR24-U24)</f>
        <v>23.203598196556179</v>
      </c>
      <c r="AT24">
        <f>IF(D24,P24,(O24+P24)/2)</f>
        <v>31.294074058532715</v>
      </c>
      <c r="AU24">
        <f>0.61365*EXP(17.502*AT24/(240.97+AT24))</f>
        <v>4.5875769840341798</v>
      </c>
      <c r="AV24">
        <f>IF(AS24&lt;&gt;0,(1000-(AR24+U24)/2)/AS24*AL24,0)</f>
        <v>1.3692060103127772</v>
      </c>
      <c r="AW24">
        <f>U24*AA24/1000</f>
        <v>2.5771042626062992</v>
      </c>
      <c r="AX24">
        <f>(AU24-AW24)</f>
        <v>2.0104727214278806</v>
      </c>
      <c r="AY24">
        <f>1/(1.6/F24+1.37/N24)</f>
        <v>0.9018302987501966</v>
      </c>
      <c r="AZ24">
        <f>G24*AA24*0.001</f>
        <v>34.186354992892753</v>
      </c>
      <c r="BA24">
        <f>G24/S24</f>
        <v>0.98316978073061123</v>
      </c>
      <c r="BB24">
        <f>(1-AL24*AA24/AQ24/F24)*100</f>
        <v>70.265281713742226</v>
      </c>
      <c r="BC24">
        <f>(S24-E24/(N24/1.35))</f>
        <v>396.93299579302743</v>
      </c>
      <c r="BD24">
        <f>E24*BB24/100/BC24</f>
        <v>-1.2337042815336605E-2</v>
      </c>
    </row>
    <row r="25" spans="1:56" x14ac:dyDescent="0.35">
      <c r="A25" s="1" t="s">
        <v>9</v>
      </c>
      <c r="B25" s="1" t="s">
        <v>967</v>
      </c>
      <c r="K25" s="1">
        <v>2.72</v>
      </c>
    </row>
    <row r="26" spans="1:56" x14ac:dyDescent="0.35">
      <c r="A26" s="1" t="s">
        <v>9</v>
      </c>
      <c r="B26" s="1" t="s">
        <v>966</v>
      </c>
      <c r="K26" s="1">
        <v>2.72</v>
      </c>
    </row>
    <row r="27" spans="1:56" x14ac:dyDescent="0.35">
      <c r="A27" s="1">
        <v>4</v>
      </c>
      <c r="B27" s="1" t="s">
        <v>965</v>
      </c>
      <c r="C27" s="1">
        <v>1052.5000127293169</v>
      </c>
      <c r="D27" s="1">
        <v>0</v>
      </c>
      <c r="E27">
        <f>(R27-S27*(1000-T27)/(1000-U27))*AK27</f>
        <v>-6.4739472467931947</v>
      </c>
      <c r="F27">
        <f>IF(AV27&lt;&gt;0,1/(1/AV27-1/N27),0)</f>
        <v>2.0988425712347532</v>
      </c>
      <c r="G27">
        <f>((AY27-AL27/2)*S27-E27)/(AY27+AL27/2)</f>
        <v>386.97503544490081</v>
      </c>
      <c r="H27">
        <f>AL27*1000</f>
        <v>32.895348783154603</v>
      </c>
      <c r="I27">
        <f>(AQ27-AW27)</f>
        <v>2.0473880508339737</v>
      </c>
      <c r="J27">
        <f>(P27+AP27*D27)</f>
        <v>31.350912094116211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31.091852188110352</v>
      </c>
      <c r="P27" s="1">
        <v>31.350912094116211</v>
      </c>
      <c r="Q27" s="1">
        <v>31.233087539672852</v>
      </c>
      <c r="R27" s="1">
        <v>399.99319458007813</v>
      </c>
      <c r="S27" s="1">
        <v>394.09967041015625</v>
      </c>
      <c r="T27" s="1">
        <v>-1.6795381903648376E-2</v>
      </c>
      <c r="U27" s="1">
        <v>28.988845825195313</v>
      </c>
      <c r="V27" s="1">
        <v>-3.2641835510730743E-2</v>
      </c>
      <c r="W27" s="1">
        <v>56.339839935302734</v>
      </c>
      <c r="X27" s="1">
        <v>299.5333251953125</v>
      </c>
      <c r="Y27" s="1">
        <v>100.67997741699219</v>
      </c>
      <c r="Z27" s="1">
        <v>0.12573006749153137</v>
      </c>
      <c r="AA27" s="1">
        <v>88.138900756835938</v>
      </c>
      <c r="AB27" s="1">
        <v>34.411453247070313</v>
      </c>
      <c r="AC27" s="1">
        <v>1.7060189247131348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1.1012254602768841</v>
      </c>
      <c r="AL27">
        <f>(U27-T27)/(1000-U27)*AK27</f>
        <v>3.2895348783154602E-2</v>
      </c>
      <c r="AM27">
        <f>(P27+273.15)</f>
        <v>304.50091209411619</v>
      </c>
      <c r="AN27">
        <f>(O27+273.15)</f>
        <v>304.24185218811033</v>
      </c>
      <c r="AO27">
        <f>(Y27*AG27+Z27*AH27)*AI27</f>
        <v>16.108796026659093</v>
      </c>
      <c r="AP27">
        <f>((AO27+0.00000010773*(AN27^4-AM27^4))-AL27*44100)/(L27*51.4+0.00000043092*AM27^3)</f>
        <v>-11.768093302318515</v>
      </c>
      <c r="AQ27">
        <f>0.61365*EXP(17.502*J27/(240.97+J27))</f>
        <v>4.6024330560760811</v>
      </c>
      <c r="AR27">
        <f>AQ27*1000/AA27</f>
        <v>52.217953894995929</v>
      </c>
      <c r="AS27">
        <f>(AR27-U27)</f>
        <v>23.229108069800617</v>
      </c>
      <c r="AT27">
        <f>IF(D27,P27,(O27+P27)/2)</f>
        <v>31.221382141113281</v>
      </c>
      <c r="AU27">
        <f>0.61365*EXP(17.502*AT27/(240.97+AT27))</f>
        <v>4.5686379669176747</v>
      </c>
      <c r="AV27">
        <f>IF(AS27&lt;&gt;0,(1000-(AR27+U27)/2)/AS27*AL27,0)</f>
        <v>1.3586266716802853</v>
      </c>
      <c r="AW27">
        <f>U27*AA27/1000</f>
        <v>2.5550450052421074</v>
      </c>
      <c r="AX27">
        <f>(AU27-AW27)</f>
        <v>2.0135929616755672</v>
      </c>
      <c r="AY27">
        <f>1/(1.6/F27+1.37/N27)</f>
        <v>0.89449006464001224</v>
      </c>
      <c r="AZ27">
        <f>G27*AA27*0.001</f>
        <v>34.10755424445118</v>
      </c>
      <c r="BA27">
        <f>G27/S27</f>
        <v>0.98192174340607663</v>
      </c>
      <c r="BB27">
        <f>(1-AL27*AA27/AQ27/F27)*100</f>
        <v>69.985246531531871</v>
      </c>
      <c r="BC27">
        <f>(S27-E27/(N27/1.35))</f>
        <v>396.36839267640772</v>
      </c>
      <c r="BD27">
        <f>E27*BB27/100/BC27</f>
        <v>-1.1430800297662623E-2</v>
      </c>
    </row>
    <row r="28" spans="1:56" x14ac:dyDescent="0.35">
      <c r="A28" s="1" t="s">
        <v>9</v>
      </c>
      <c r="B28" s="1" t="s">
        <v>964</v>
      </c>
      <c r="K28" s="1">
        <v>2.72</v>
      </c>
    </row>
    <row r="29" spans="1:56" x14ac:dyDescent="0.35">
      <c r="A29" s="1" t="s">
        <v>9</v>
      </c>
      <c r="B29" s="1" t="s">
        <v>963</v>
      </c>
      <c r="K29" s="1">
        <v>2.72</v>
      </c>
    </row>
    <row r="30" spans="1:56" x14ac:dyDescent="0.35">
      <c r="A30" s="1">
        <v>5</v>
      </c>
      <c r="B30" s="1" t="s">
        <v>962</v>
      </c>
      <c r="C30" s="1">
        <v>1255.5000127293169</v>
      </c>
      <c r="D30" s="1">
        <v>0</v>
      </c>
      <c r="E30">
        <f>(R30-S30*(1000-T30)/(1000-U30))*AK30</f>
        <v>-5.988623419531641</v>
      </c>
      <c r="F30">
        <f>IF(AV30&lt;&gt;0,1/(1/AV30-1/N30),0)</f>
        <v>2.0785804382040145</v>
      </c>
      <c r="G30">
        <f>((AY30-AL30/2)*S30-E30)/(AY30+AL30/2)</f>
        <v>386.2145197183425</v>
      </c>
      <c r="H30">
        <f>AL30*1000</f>
        <v>32.574782578347119</v>
      </c>
      <c r="I30">
        <f>(AQ30-AW30)</f>
        <v>2.0409768909746937</v>
      </c>
      <c r="J30">
        <f>(P30+AP30*D30)</f>
        <v>31.220787048339844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31.023847579956055</v>
      </c>
      <c r="P30" s="1">
        <v>31.220787048339844</v>
      </c>
      <c r="Q30" s="1">
        <v>31.166681289672852</v>
      </c>
      <c r="R30" s="1">
        <v>399.97940063476563</v>
      </c>
      <c r="S30" s="1">
        <v>393.7718505859375</v>
      </c>
      <c r="T30" s="1">
        <v>-4.5409295707941055E-2</v>
      </c>
      <c r="U30" s="1">
        <v>28.676324844360352</v>
      </c>
      <c r="V30" s="1">
        <v>-8.8595941662788391E-2</v>
      </c>
      <c r="W30" s="1">
        <v>55.949028015136719</v>
      </c>
      <c r="X30" s="1">
        <v>299.64273071289063</v>
      </c>
      <c r="Y30" s="1">
        <v>150.63075256347656</v>
      </c>
      <c r="Z30" s="1">
        <v>0.1126309335231781</v>
      </c>
      <c r="AA30" s="1">
        <v>88.139129638671875</v>
      </c>
      <c r="AB30" s="1">
        <v>34.362964630126953</v>
      </c>
      <c r="AC30" s="1">
        <v>1.6974918842315674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1.1016276864444505</v>
      </c>
      <c r="AL30">
        <f>(U30-T30)/(1000-U30)*AK30</f>
        <v>3.2574782578347117E-2</v>
      </c>
      <c r="AM30">
        <f>(P30+273.15)</f>
        <v>304.37078704833982</v>
      </c>
      <c r="AN30">
        <f>(O30+273.15)</f>
        <v>304.17384757995603</v>
      </c>
      <c r="AO30">
        <f>(Y30*AG30+Z30*AH30)*AI30</f>
        <v>24.1009198714587</v>
      </c>
      <c r="AP30">
        <f>((AO30+0.00000010773*(AN30^4-AM30^4))-AL30*44100)/(L30*51.4+0.00000043092*AM30^3)</f>
        <v>-11.582242280751871</v>
      </c>
      <c r="AQ30">
        <f>0.61365*EXP(17.502*J30/(240.97+J30))</f>
        <v>4.5684832039924377</v>
      </c>
      <c r="AR30">
        <f>AQ30*1000/AA30</f>
        <v>51.832633504789825</v>
      </c>
      <c r="AS30">
        <f>(AR30-U30)</f>
        <v>23.156308660429474</v>
      </c>
      <c r="AT30">
        <f>IF(D30,P30,(O30+P30)/2)</f>
        <v>31.122317314147949</v>
      </c>
      <c r="AU30">
        <f>0.61365*EXP(17.502*AT30/(240.97+AT30))</f>
        <v>4.5429374523291868</v>
      </c>
      <c r="AV30">
        <f>IF(AS30&lt;&gt;0,(1000-(AR30+U30)/2)/AS30*AL30,0)</f>
        <v>1.3501073132979604</v>
      </c>
      <c r="AW30">
        <f>U30*AA30/1000</f>
        <v>2.527506313017744</v>
      </c>
      <c r="AX30">
        <f>(AU30-AW30)</f>
        <v>2.0154311393114428</v>
      </c>
      <c r="AY30">
        <f>1/(1.6/F30+1.37/N30)</f>
        <v>0.888583537162699</v>
      </c>
      <c r="AZ30">
        <f>G30*AA30*0.001</f>
        <v>34.040611621792387</v>
      </c>
      <c r="BA30">
        <f>G30/S30</f>
        <v>0.98080784378987584</v>
      </c>
      <c r="BB30">
        <f>(1-AL30*AA30/AQ30/F30)*100</f>
        <v>69.764899609699398</v>
      </c>
      <c r="BC30">
        <f>(S30-E30/(N30/1.35))</f>
        <v>395.87049655541404</v>
      </c>
      <c r="BD30">
        <f>E30*BB30/100/BC30</f>
        <v>-1.0553848172553483E-2</v>
      </c>
    </row>
    <row r="31" spans="1:56" x14ac:dyDescent="0.35">
      <c r="A31" s="1" t="s">
        <v>9</v>
      </c>
      <c r="B31" s="1" t="s">
        <v>961</v>
      </c>
      <c r="K31" s="1">
        <v>2.72</v>
      </c>
    </row>
    <row r="32" spans="1:56" x14ac:dyDescent="0.35">
      <c r="A32" s="1" t="s">
        <v>9</v>
      </c>
      <c r="B32" s="1" t="s">
        <v>960</v>
      </c>
      <c r="K32" s="1">
        <v>2.72</v>
      </c>
    </row>
    <row r="33" spans="1:56" x14ac:dyDescent="0.35">
      <c r="A33" s="1">
        <v>6</v>
      </c>
      <c r="B33" s="1" t="s">
        <v>959</v>
      </c>
      <c r="C33" s="1">
        <v>1458.5000127293169</v>
      </c>
      <c r="D33" s="1">
        <v>0</v>
      </c>
      <c r="E33">
        <f>(R33-S33*(1000-T33)/(1000-U33))*AK33</f>
        <v>-5.525191465679268</v>
      </c>
      <c r="F33">
        <f>IF(AV33&lt;&gt;0,1/(1/AV33-1/N33),0)</f>
        <v>2.0897982560695563</v>
      </c>
      <c r="G33">
        <f>((AY33-AL33/2)*S33-E33)/(AY33+AL33/2)</f>
        <v>385.23704449296474</v>
      </c>
      <c r="H33">
        <f>AL33*1000</f>
        <v>32.563584768508925</v>
      </c>
      <c r="I33">
        <f>(AQ33-AW33)</f>
        <v>2.033328817314922</v>
      </c>
      <c r="J33">
        <f>(P33+AP33*D33)</f>
        <v>31.180465698242188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30.984172821044922</v>
      </c>
      <c r="P33" s="1">
        <v>31.180465698242188</v>
      </c>
      <c r="Q33" s="1">
        <v>31.114906311035156</v>
      </c>
      <c r="R33" s="1">
        <v>399.863037109375</v>
      </c>
      <c r="S33" s="1">
        <v>393.25405883789063</v>
      </c>
      <c r="T33" s="1">
        <v>-6.8914636969566345E-2</v>
      </c>
      <c r="U33" s="1">
        <v>28.644145965576172</v>
      </c>
      <c r="V33" s="1">
        <v>-0.13476108014583588</v>
      </c>
      <c r="W33" s="1">
        <v>56.013004302978516</v>
      </c>
      <c r="X33" s="1">
        <v>299.64013671875</v>
      </c>
      <c r="Y33" s="1">
        <v>299.50631713867188</v>
      </c>
      <c r="Z33" s="1">
        <v>5.1078557968139648E-2</v>
      </c>
      <c r="AA33" s="1">
        <v>88.139434814453125</v>
      </c>
      <c r="AB33" s="1">
        <v>34.281147003173828</v>
      </c>
      <c r="AC33" s="1">
        <v>1.6993575096130371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1.1016181497012865</v>
      </c>
      <c r="AL33">
        <f>(U33-T33)/(1000-U33)*AK33</f>
        <v>3.2563584768508923E-2</v>
      </c>
      <c r="AM33">
        <f>(P33+273.15)</f>
        <v>304.33046569824216</v>
      </c>
      <c r="AN33">
        <f>(O33+273.15)</f>
        <v>304.1341728210449</v>
      </c>
      <c r="AO33">
        <f>(Y33*AG33+Z33*AH33)*AI33</f>
        <v>47.921009671069442</v>
      </c>
      <c r="AP33">
        <f>((AO33+0.00000010773*(AN33^4-AM33^4))-AL33*44100)/(L33*51.4+0.00000043092*AM33^3)</f>
        <v>-11.383580040959687</v>
      </c>
      <c r="AQ33">
        <f>0.61365*EXP(17.502*J33/(240.97+J33))</f>
        <v>4.5580076534635037</v>
      </c>
      <c r="AR33">
        <f>AQ33*1000/AA33</f>
        <v>51.713602010936434</v>
      </c>
      <c r="AS33">
        <f>(AR33-U33)</f>
        <v>23.069456045360262</v>
      </c>
      <c r="AT33">
        <f>IF(D33,P33,(O33+P33)/2)</f>
        <v>31.082319259643555</v>
      </c>
      <c r="AU33">
        <f>0.61365*EXP(17.502*AT33/(240.97+AT33))</f>
        <v>4.5325964457928265</v>
      </c>
      <c r="AV33">
        <f>IF(AS33&lt;&gt;0,(1000-(AR33+U33)/2)/AS33*AL33,0)</f>
        <v>1.354831103864504</v>
      </c>
      <c r="AW33">
        <f>U33*AA33/1000</f>
        <v>2.5246788361485817</v>
      </c>
      <c r="AX33">
        <f>(AU33-AW33)</f>
        <v>2.0079176096442448</v>
      </c>
      <c r="AY33">
        <f>1/(1.6/F33+1.37/N33)</f>
        <v>0.89185808383494725</v>
      </c>
      <c r="AZ33">
        <f>G33*AA33*0.001</f>
        <v>33.954575371200242</v>
      </c>
      <c r="BA33">
        <f>G33/S33</f>
        <v>0.97961365136670919</v>
      </c>
      <c r="BB33">
        <f>(1-AL33*AA33/AQ33/F33)*100</f>
        <v>69.868340086201513</v>
      </c>
      <c r="BC33">
        <f>(S33-E33/(N33/1.35))</f>
        <v>395.19030027231042</v>
      </c>
      <c r="BD33">
        <f>E33*BB33/100/BC33</f>
        <v>-9.7683560578145472E-3</v>
      </c>
    </row>
    <row r="34" spans="1:56" x14ac:dyDescent="0.35">
      <c r="A34" s="1" t="s">
        <v>9</v>
      </c>
      <c r="B34" s="1" t="s">
        <v>958</v>
      </c>
      <c r="K34" s="1">
        <v>2.72</v>
      </c>
    </row>
    <row r="35" spans="1:56" x14ac:dyDescent="0.35">
      <c r="A35" s="1" t="s">
        <v>9</v>
      </c>
      <c r="B35" s="1" t="s">
        <v>957</v>
      </c>
      <c r="K35" s="1">
        <v>2.72</v>
      </c>
    </row>
    <row r="36" spans="1:56" x14ac:dyDescent="0.35">
      <c r="A36" s="1">
        <v>7</v>
      </c>
      <c r="B36" s="1" t="s">
        <v>956</v>
      </c>
      <c r="C36" s="1">
        <v>1661.5000127293169</v>
      </c>
      <c r="D36" s="1">
        <v>0</v>
      </c>
      <c r="E36">
        <f>(R36-S36*(1000-T36)/(1000-U36))*AK36</f>
        <v>-4.918741795414026</v>
      </c>
      <c r="F36">
        <f>IF(AV36&lt;&gt;0,1/(1/AV36-1/N36),0)</f>
        <v>2.0882006674431244</v>
      </c>
      <c r="G36">
        <f>((AY36-AL36/2)*S36-E36)/(AY36+AL36/2)</f>
        <v>384.06168746819867</v>
      </c>
      <c r="H36">
        <f>AL36*1000</f>
        <v>32.538782746569289</v>
      </c>
      <c r="I36">
        <f>(AQ36-AW36)</f>
        <v>2.0327310757014567</v>
      </c>
      <c r="J36">
        <f>(P36+AP36*D36)</f>
        <v>31.164899826049805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30.958112716674805</v>
      </c>
      <c r="P36" s="1">
        <v>31.164899826049805</v>
      </c>
      <c r="Q36" s="1">
        <v>31.077970504760742</v>
      </c>
      <c r="R36" s="1">
        <v>399.85714721679688</v>
      </c>
      <c r="S36" s="1">
        <v>392.72122192382813</v>
      </c>
      <c r="T36" s="1">
        <v>-8.93431156873703E-2</v>
      </c>
      <c r="U36" s="1">
        <v>28.607089996337891</v>
      </c>
      <c r="V36" s="1">
        <v>-0.17495621740818024</v>
      </c>
      <c r="W36" s="1">
        <v>56.019855499267578</v>
      </c>
      <c r="X36" s="1">
        <v>299.59683227539063</v>
      </c>
      <c r="Y36" s="1">
        <v>499.63446044921875</v>
      </c>
      <c r="Z36" s="1">
        <v>0.13620749115943909</v>
      </c>
      <c r="AA36" s="1">
        <v>88.133331298828125</v>
      </c>
      <c r="AB36" s="1">
        <v>34.2928466796875</v>
      </c>
      <c r="AC36" s="1">
        <v>1.7107882499694824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1.1014589421889358</v>
      </c>
      <c r="AL36">
        <f>(U36-T36)/(1000-U36)*AK36</f>
        <v>3.2538782746569288E-2</v>
      </c>
      <c r="AM36">
        <f>(P36+273.15)</f>
        <v>304.31489982604978</v>
      </c>
      <c r="AN36">
        <f>(O36+273.15)</f>
        <v>304.10811271667478</v>
      </c>
      <c r="AO36">
        <f>(Y36*AG36+Z36*AH36)*AI36</f>
        <v>79.941511885042928</v>
      </c>
      <c r="AP36">
        <f>((AO36+0.00000010773*(AN36^4-AM36^4))-AL36*44100)/(L36*51.4+0.00000043092*AM36^3)</f>
        <v>-11.113694796824218</v>
      </c>
      <c r="AQ36">
        <f>0.61365*EXP(17.502*J36/(240.97+J36))</f>
        <v>4.5539692158440959</v>
      </c>
      <c r="AR36">
        <f>AQ36*1000/AA36</f>
        <v>51.671361433090958</v>
      </c>
      <c r="AS36">
        <f>(AR36-U36)</f>
        <v>23.064271436753067</v>
      </c>
      <c r="AT36">
        <f>IF(D36,P36,(O36+P36)/2)</f>
        <v>31.061506271362305</v>
      </c>
      <c r="AU36">
        <f>0.61365*EXP(17.502*AT36/(240.97+AT36))</f>
        <v>4.5272236172253644</v>
      </c>
      <c r="AV36">
        <f>IF(AS36&lt;&gt;0,(1000-(AR36+U36)/2)/AS36*AL36,0)</f>
        <v>1.3541594533809194</v>
      </c>
      <c r="AW36">
        <f>U36*AA36/1000</f>
        <v>2.5212381401426391</v>
      </c>
      <c r="AX36">
        <f>(AU36-AW36)</f>
        <v>2.0059854770827252</v>
      </c>
      <c r="AY36">
        <f>1/(1.6/F36+1.37/N36)</f>
        <v>0.89139241943261016</v>
      </c>
      <c r="AZ36">
        <f>G36*AA36*0.001</f>
        <v>33.848635940821737</v>
      </c>
      <c r="BA36">
        <f>G36/S36</f>
        <v>0.97794991975934253</v>
      </c>
      <c r="BB36">
        <f>(1-AL36*AA36/AQ36/F36)*100</f>
        <v>69.843622753655637</v>
      </c>
      <c r="BC36">
        <f>(S36-E36/(N36/1.35))</f>
        <v>394.44493986711615</v>
      </c>
      <c r="BD36">
        <f>E36*BB36/100/BC36</f>
        <v>-8.7095234761351368E-3</v>
      </c>
    </row>
    <row r="37" spans="1:56" x14ac:dyDescent="0.35">
      <c r="A37" s="1" t="s">
        <v>9</v>
      </c>
      <c r="B37" s="1" t="s">
        <v>955</v>
      </c>
      <c r="K37" s="1">
        <v>2.72</v>
      </c>
    </row>
    <row r="38" spans="1:56" x14ac:dyDescent="0.35">
      <c r="A38" s="1" t="s">
        <v>9</v>
      </c>
      <c r="B38" s="1" t="s">
        <v>954</v>
      </c>
      <c r="K38" s="1">
        <v>2.72</v>
      </c>
    </row>
    <row r="39" spans="1:56" x14ac:dyDescent="0.35">
      <c r="A39" s="1">
        <v>8</v>
      </c>
      <c r="B39" s="1" t="s">
        <v>953</v>
      </c>
      <c r="C39" s="1">
        <v>1864.5000127293169</v>
      </c>
      <c r="D39" s="1">
        <v>0</v>
      </c>
      <c r="E39">
        <f>(R39-S39*(1000-T39)/(1000-U39))*AK39</f>
        <v>-4.773024510014265</v>
      </c>
      <c r="F39">
        <f>IF(AV39&lt;&gt;0,1/(1/AV39-1/N39),0)</f>
        <v>2.123486474758431</v>
      </c>
      <c r="G39">
        <f>((AY39-AL39/2)*S39-E39)/(AY39+AL39/2)</f>
        <v>384.05063915936734</v>
      </c>
      <c r="H39">
        <f>AL39*1000</f>
        <v>32.661814203908222</v>
      </c>
      <c r="I39">
        <f>(AQ39-AW39)</f>
        <v>2.0183336855758891</v>
      </c>
      <c r="J39">
        <f>(P39+AP39*D39)</f>
        <v>31.137319564819336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30.951179504394531</v>
      </c>
      <c r="P39" s="1">
        <v>31.137319564819336</v>
      </c>
      <c r="Q39" s="1">
        <v>31.056097030639648</v>
      </c>
      <c r="R39" s="1">
        <v>400.1414794921875</v>
      </c>
      <c r="S39" s="1">
        <v>392.8282470703125</v>
      </c>
      <c r="T39" s="1">
        <v>-0.10383162647485733</v>
      </c>
      <c r="U39" s="1">
        <v>28.690643310546875</v>
      </c>
      <c r="V39" s="1">
        <v>-0.20339961349964142</v>
      </c>
      <c r="W39" s="1">
        <v>56.203159332275391</v>
      </c>
      <c r="X39" s="1">
        <v>299.67990112304688</v>
      </c>
      <c r="Y39" s="1">
        <v>749.134033203125</v>
      </c>
      <c r="Z39" s="1">
        <v>7.7271945774555206E-2</v>
      </c>
      <c r="AA39" s="1">
        <v>88.129348754882813</v>
      </c>
      <c r="AB39" s="1">
        <v>34.331958770751953</v>
      </c>
      <c r="AC39" s="1">
        <v>1.7119228839874268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1.1017643423641426</v>
      </c>
      <c r="AL39">
        <f>(U39-T39)/(1000-U39)*AK39</f>
        <v>3.2661814203908221E-2</v>
      </c>
      <c r="AM39">
        <f>(P39+273.15)</f>
        <v>304.28731956481931</v>
      </c>
      <c r="AN39">
        <f>(O39+273.15)</f>
        <v>304.10117950439451</v>
      </c>
      <c r="AO39">
        <f>(Y39*AG39+Z39*AH39)*AI39</f>
        <v>119.86144263338792</v>
      </c>
      <c r="AP39">
        <f>((AO39+0.00000010773*(AN39^4-AM39^4))-AL39*44100)/(L39*51.4+0.00000043092*AM39^3)</f>
        <v>-10.829539070875143</v>
      </c>
      <c r="AQ39">
        <f>0.61365*EXP(17.502*J39/(240.97+J39))</f>
        <v>4.5468213958930201</v>
      </c>
      <c r="AR39">
        <f>AQ39*1000/AA39</f>
        <v>51.592590438166638</v>
      </c>
      <c r="AS39">
        <f>(AR39-U39)</f>
        <v>22.901947127619763</v>
      </c>
      <c r="AT39">
        <f>IF(D39,P39,(O39+P39)/2)</f>
        <v>31.044249534606934</v>
      </c>
      <c r="AU39">
        <f>0.61365*EXP(17.502*AT39/(240.97+AT39))</f>
        <v>4.5227730347074777</v>
      </c>
      <c r="AV39">
        <f>IF(AS39&lt;&gt;0,(1000-(AR39+U39)/2)/AS39*AL39,0)</f>
        <v>1.3689105121504943</v>
      </c>
      <c r="AW39">
        <f>U39*AA39/1000</f>
        <v>2.528487710317131</v>
      </c>
      <c r="AX39">
        <f>(AU39-AW39)</f>
        <v>1.9942853243903467</v>
      </c>
      <c r="AY39">
        <f>1/(1.6/F39+1.37/N39)</f>
        <v>0.90162519114163087</v>
      </c>
      <c r="AZ39">
        <f>G39*AA39*0.001</f>
        <v>33.846132718011539</v>
      </c>
      <c r="BA39">
        <f>G39/S39</f>
        <v>0.97765535453112651</v>
      </c>
      <c r="BB39">
        <f>(1-AL39*AA39/AQ39/F39)*100</f>
        <v>70.187151666407232</v>
      </c>
      <c r="BC39">
        <f>(S39-E39/(N39/1.35))</f>
        <v>394.50090002382507</v>
      </c>
      <c r="BD39">
        <f>E39*BB39/100/BC39</f>
        <v>-8.4918689709356388E-3</v>
      </c>
    </row>
    <row r="40" spans="1:56" x14ac:dyDescent="0.35">
      <c r="A40" s="1" t="s">
        <v>9</v>
      </c>
      <c r="B40" s="1" t="s">
        <v>952</v>
      </c>
      <c r="K40" s="1">
        <v>2.72</v>
      </c>
    </row>
    <row r="41" spans="1:56" x14ac:dyDescent="0.35">
      <c r="A41" s="1" t="s">
        <v>9</v>
      </c>
      <c r="B41" s="1" t="s">
        <v>951</v>
      </c>
      <c r="K41" s="1">
        <v>2.72</v>
      </c>
    </row>
    <row r="42" spans="1:56" x14ac:dyDescent="0.35">
      <c r="A42" s="1">
        <v>9</v>
      </c>
      <c r="B42" s="1" t="s">
        <v>950</v>
      </c>
      <c r="C42" s="1">
        <v>2067.5000127293169</v>
      </c>
      <c r="D42" s="1">
        <v>0</v>
      </c>
      <c r="E42">
        <f>(R42-S42*(1000-T42)/(1000-U42))*AK42</f>
        <v>-4.6452861722671184</v>
      </c>
      <c r="F42">
        <f>IF(AV42&lt;&gt;0,1/(1/AV42-1/N42),0)</f>
        <v>2.1258461827381012</v>
      </c>
      <c r="G42">
        <f>((AY42-AL42/2)*S42-E42)/(AY42+AL42/2)</f>
        <v>383.54634877196384</v>
      </c>
      <c r="H42">
        <f>AL42*1000</f>
        <v>32.693676227430991</v>
      </c>
      <c r="I42">
        <f>(AQ42-AW42)</f>
        <v>2.0185626715893776</v>
      </c>
      <c r="J42">
        <f>(P42+AP42*D42)</f>
        <v>31.143772125244141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30.994375228881836</v>
      </c>
      <c r="P42" s="1">
        <v>31.143772125244141</v>
      </c>
      <c r="Q42" s="1">
        <v>31.078037261962891</v>
      </c>
      <c r="R42" s="1">
        <v>399.88726806640625</v>
      </c>
      <c r="S42" s="1">
        <v>392.45675659179688</v>
      </c>
      <c r="T42" s="1">
        <v>-0.11534418910741806</v>
      </c>
      <c r="U42" s="1">
        <v>28.710519790649414</v>
      </c>
      <c r="V42" s="1">
        <v>-0.22536851465702057</v>
      </c>
      <c r="W42" s="1">
        <v>56.09686279296875</v>
      </c>
      <c r="X42" s="1">
        <v>299.63946533203125</v>
      </c>
      <c r="Y42" s="1">
        <v>1000.3247680664063</v>
      </c>
      <c r="Z42" s="1">
        <v>0.17287841439247131</v>
      </c>
      <c r="AA42" s="1">
        <v>88.118576049804688</v>
      </c>
      <c r="AB42" s="1">
        <v>34.358844757080078</v>
      </c>
      <c r="AC42" s="1">
        <v>1.7200794219970703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1.1016156813677618</v>
      </c>
      <c r="AL42">
        <f>(U42-T42)/(1000-U42)*AK42</f>
        <v>3.2693676227430989E-2</v>
      </c>
      <c r="AM42">
        <f>(P42+273.15)</f>
        <v>304.29377212524412</v>
      </c>
      <c r="AN42">
        <f>(O42+273.15)</f>
        <v>304.14437522888181</v>
      </c>
      <c r="AO42">
        <f>(Y42*AG42+Z42*AH42)*AI42</f>
        <v>160.05195931318485</v>
      </c>
      <c r="AP42">
        <f>((AO42+0.00000010773*(AN42^4-AM42^4))-AL42*44100)/(L42*51.4+0.00000043092*AM42^3)</f>
        <v>-10.508293747134351</v>
      </c>
      <c r="AQ42">
        <f>0.61365*EXP(17.502*J42/(240.97+J42))</f>
        <v>4.5484927931911407</v>
      </c>
      <c r="AR42">
        <f>AQ42*1000/AA42</f>
        <v>51.617865347941269</v>
      </c>
      <c r="AS42">
        <f>(AR42-U42)</f>
        <v>22.907345557291855</v>
      </c>
      <c r="AT42">
        <f>IF(D42,P42,(O42+P42)/2)</f>
        <v>31.069073677062988</v>
      </c>
      <c r="AU42">
        <f>0.61365*EXP(17.502*AT42/(240.97+AT42))</f>
        <v>4.5291764847344353</v>
      </c>
      <c r="AV42">
        <f>IF(AS42&lt;&gt;0,(1000-(AR42+U42)/2)/AS42*AL42,0)</f>
        <v>1.3698907645650464</v>
      </c>
      <c r="AW42">
        <f>U42*AA42/1000</f>
        <v>2.5299301216017631</v>
      </c>
      <c r="AX42">
        <f>(AU42-AW42)</f>
        <v>1.9992463631326722</v>
      </c>
      <c r="AY42">
        <f>1/(1.6/F42+1.37/N42)</f>
        <v>0.90230561040756707</v>
      </c>
      <c r="AZ42">
        <f>G42*AA42*0.001</f>
        <v>33.797558102887209</v>
      </c>
      <c r="BA42">
        <f>G42/S42</f>
        <v>0.97729582260931502</v>
      </c>
      <c r="BB42">
        <f>(1-AL42*AA42/AQ42/F42)*100</f>
        <v>70.20578966261111</v>
      </c>
      <c r="BC42">
        <f>(S42-E42/(N42/1.35))</f>
        <v>394.08464507626866</v>
      </c>
      <c r="BD42">
        <f>E42*BB42/100/BC42</f>
        <v>-8.2755313612816565E-3</v>
      </c>
    </row>
    <row r="43" spans="1:56" x14ac:dyDescent="0.35">
      <c r="A43" s="1" t="s">
        <v>9</v>
      </c>
      <c r="B43" s="1" t="s">
        <v>949</v>
      </c>
      <c r="K43" s="1">
        <v>2.72</v>
      </c>
    </row>
    <row r="44" spans="1:56" x14ac:dyDescent="0.35">
      <c r="A44" s="1" t="s">
        <v>9</v>
      </c>
      <c r="B44" s="1" t="s">
        <v>948</v>
      </c>
      <c r="K44" s="1">
        <v>2.72</v>
      </c>
    </row>
    <row r="45" spans="1:56" x14ac:dyDescent="0.35">
      <c r="A45" s="1">
        <v>10</v>
      </c>
      <c r="B45" s="1" t="s">
        <v>947</v>
      </c>
      <c r="C45" s="1">
        <v>2270.0000127404928</v>
      </c>
      <c r="D45" s="1">
        <v>0</v>
      </c>
      <c r="E45">
        <f>(R45-S45*(1000-T45)/(1000-U45))*AK45</f>
        <v>-4.0784492885593737</v>
      </c>
      <c r="F45">
        <f>IF(AV45&lt;&gt;0,1/(1/AV45-1/N45),0)</f>
        <v>1.8569042852042748</v>
      </c>
      <c r="G45">
        <f>((AY45-AL45/2)*S45-E45)/(AY45+AL45/2)</f>
        <v>382.76540368660619</v>
      </c>
      <c r="H45">
        <f>AL45*1000</f>
        <v>31.511228001025835</v>
      </c>
      <c r="I45">
        <f>(AQ45-AW45)</f>
        <v>2.1280067998047314</v>
      </c>
      <c r="J45">
        <f>(P45+AP45*D45)</f>
        <v>31.218738555908203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31.091541290283203</v>
      </c>
      <c r="P45" s="1">
        <v>31.218738555908203</v>
      </c>
      <c r="Q45" s="1">
        <v>31.152778625488281</v>
      </c>
      <c r="R45" s="1">
        <v>400.20318603515625</v>
      </c>
      <c r="S45" s="1">
        <v>392.67291259765625</v>
      </c>
      <c r="T45" s="1">
        <v>-0.12403067201375961</v>
      </c>
      <c r="U45" s="1">
        <v>27.689521789550781</v>
      </c>
      <c r="V45" s="1">
        <v>-0.24100062251091003</v>
      </c>
      <c r="W45" s="1">
        <v>53.802761077880859</v>
      </c>
      <c r="X45" s="1">
        <v>299.62823486328125</v>
      </c>
      <c r="Y45" s="1">
        <v>1250.348388671875</v>
      </c>
      <c r="Z45" s="1">
        <v>1.7026092857122421E-2</v>
      </c>
      <c r="AA45" s="1">
        <v>88.117942810058594</v>
      </c>
      <c r="AB45" s="1">
        <v>34.141963958740234</v>
      </c>
      <c r="AC45" s="1">
        <v>1.717853307723999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1.1015743928797102</v>
      </c>
      <c r="AL45">
        <f>(U45-T45)/(1000-U45)*AK45</f>
        <v>3.1511228001025834E-2</v>
      </c>
      <c r="AM45">
        <f>(P45+273.15)</f>
        <v>304.36873855590818</v>
      </c>
      <c r="AN45">
        <f>(O45+273.15)</f>
        <v>304.24154129028318</v>
      </c>
      <c r="AO45">
        <f>(Y45*AG45+Z45*AH45)*AI45</f>
        <v>200.05573771590571</v>
      </c>
      <c r="AP45">
        <f>((AO45+0.00000010773*(AN45^4-AM45^4))-AL45*44100)/(L45*51.4+0.00000043092*AM45^3)</f>
        <v>-9.7509632676710662</v>
      </c>
      <c r="AQ45">
        <f>0.61365*EXP(17.502*J45/(240.97+J45))</f>
        <v>4.5679504972942384</v>
      </c>
      <c r="AR45">
        <f>AQ45*1000/AA45</f>
        <v>51.83905061356937</v>
      </c>
      <c r="AS45">
        <f>(AR45-U45)</f>
        <v>24.149528824018589</v>
      </c>
      <c r="AT45">
        <f>IF(D45,P45,(O45+P45)/2)</f>
        <v>31.155139923095703</v>
      </c>
      <c r="AU45">
        <f>0.61365*EXP(17.502*AT45/(240.97+AT45))</f>
        <v>4.5514386790945318</v>
      </c>
      <c r="AV45">
        <f>IF(AS45&lt;&gt;0,(1000-(AR45+U45)/2)/AS45*AL45,0)</f>
        <v>1.2529522514798006</v>
      </c>
      <c r="AW45">
        <f>U45*AA45/1000</f>
        <v>2.439943697489507</v>
      </c>
      <c r="AX45">
        <f>(AU45-AW45)</f>
        <v>2.1114949816050248</v>
      </c>
      <c r="AY45">
        <f>1/(1.6/F45+1.37/N45)</f>
        <v>0.82150392970582498</v>
      </c>
      <c r="AZ45">
        <f>G45*AA45*0.001</f>
        <v>33.728499951725354</v>
      </c>
      <c r="BA45">
        <f>G45/S45</f>
        <v>0.97476905436255146</v>
      </c>
      <c r="BB45">
        <f>(1-AL45*AA45/AQ45/F45)*100</f>
        <v>67.264515699890097</v>
      </c>
      <c r="BC45">
        <f>(S45-E45/(N45/1.35))</f>
        <v>394.10215944814848</v>
      </c>
      <c r="BD45">
        <f>E45*BB45/100/BC45</f>
        <v>-6.9610102260198731E-3</v>
      </c>
    </row>
    <row r="46" spans="1:56" x14ac:dyDescent="0.35">
      <c r="A46" s="1" t="s">
        <v>9</v>
      </c>
      <c r="B46" s="1" t="s">
        <v>946</v>
      </c>
      <c r="K46" s="1">
        <v>2.72</v>
      </c>
    </row>
    <row r="47" spans="1:56" x14ac:dyDescent="0.35">
      <c r="A47" s="1" t="s">
        <v>9</v>
      </c>
      <c r="B47" s="1" t="s">
        <v>945</v>
      </c>
      <c r="K47" s="1">
        <v>2.72</v>
      </c>
    </row>
    <row r="48" spans="1:56" x14ac:dyDescent="0.35">
      <c r="A48" s="1">
        <v>11</v>
      </c>
      <c r="B48" s="1" t="s">
        <v>944</v>
      </c>
      <c r="C48" s="1">
        <v>2478.5000126175582</v>
      </c>
      <c r="D48" s="1">
        <v>0</v>
      </c>
      <c r="E48">
        <f>(R48-S48*(1000-T48)/(1000-U48))*AK48</f>
        <v>-3.797838427920023</v>
      </c>
      <c r="F48">
        <f>IF(AV48&lt;&gt;0,1/(1/AV48-1/N48),0)</f>
        <v>1.5662445641054292</v>
      </c>
      <c r="G48">
        <f>((AY48-AL48/2)*S48-E48)/(AY48+AL48/2)</f>
        <v>382.00518277107045</v>
      </c>
      <c r="H48">
        <f>AL48*1000</f>
        <v>29.798028382628374</v>
      </c>
      <c r="I48">
        <f>(AQ48-AW48)</f>
        <v>2.2659741815269823</v>
      </c>
      <c r="J48">
        <f>(P48+AP48*D48)</f>
        <v>31.247455596923828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31.174272537231445</v>
      </c>
      <c r="P48" s="1">
        <v>31.247455596923828</v>
      </c>
      <c r="Q48" s="1">
        <v>31.213764190673828</v>
      </c>
      <c r="R48" s="1">
        <v>399.84402465820313</v>
      </c>
      <c r="S48" s="1">
        <v>392.670166015625</v>
      </c>
      <c r="T48" s="1">
        <v>-0.13185793161392212</v>
      </c>
      <c r="U48" s="1">
        <v>26.208202362060547</v>
      </c>
      <c r="V48" s="1">
        <v>-0.25500902533531189</v>
      </c>
      <c r="W48" s="1">
        <v>50.685821533203125</v>
      </c>
      <c r="X48" s="1">
        <v>299.64413452148438</v>
      </c>
      <c r="Y48" s="1">
        <v>1599.994140625</v>
      </c>
      <c r="Z48" s="1">
        <v>0.11918149888515472</v>
      </c>
      <c r="AA48" s="1">
        <v>88.11932373046875</v>
      </c>
      <c r="AB48" s="1">
        <v>33.989002227783203</v>
      </c>
      <c r="AC48" s="1">
        <v>1.701504111289978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1.1016328475054569</v>
      </c>
      <c r="AL48">
        <f>(U48-T48)/(1000-U48)*AK48</f>
        <v>2.9798028382628374E-2</v>
      </c>
      <c r="AM48">
        <f>(P48+273.15)</f>
        <v>304.39745559692381</v>
      </c>
      <c r="AN48">
        <f>(O48+273.15)</f>
        <v>304.32427253723142</v>
      </c>
      <c r="AO48">
        <f>(Y48*AG48+Z48*AH48)*AI48</f>
        <v>255.99905677797506</v>
      </c>
      <c r="AP48">
        <f>((AO48+0.00000010773*(AN48^4-AM48^4))-AL48*44100)/(L48*51.4+0.00000043092*AM48^3)</f>
        <v>-8.6688947258519029</v>
      </c>
      <c r="AQ48">
        <f>0.61365*EXP(17.502*J48/(240.97+J48))</f>
        <v>4.5754232498630314</v>
      </c>
      <c r="AR48">
        <f>AQ48*1000/AA48</f>
        <v>51.92304089688561</v>
      </c>
      <c r="AS48">
        <f>(AR48-U48)</f>
        <v>25.714838534825063</v>
      </c>
      <c r="AT48">
        <f>IF(D48,P48,(O48+P48)/2)</f>
        <v>31.210864067077637</v>
      </c>
      <c r="AU48">
        <f>0.61365*EXP(17.502*AT48/(240.97+AT48))</f>
        <v>4.5659032545633353</v>
      </c>
      <c r="AV48">
        <f>IF(AS48&lt;&gt;0,(1000-(AR48+U48)/2)/AS48*AL48,0)</f>
        <v>1.1135185562899788</v>
      </c>
      <c r="AW48">
        <f>U48*AA48/1000</f>
        <v>2.3094490683360491</v>
      </c>
      <c r="AX48">
        <f>(AU48-AW48)</f>
        <v>2.2564541862272862</v>
      </c>
      <c r="AY48">
        <f>1/(1.6/F48+1.37/N48)</f>
        <v>0.72612027696042758</v>
      </c>
      <c r="AZ48">
        <f>G48*AA48*0.001</f>
        <v>33.662038367320839</v>
      </c>
      <c r="BA48">
        <f>G48/S48</f>
        <v>0.97283984328941819</v>
      </c>
      <c r="BB48">
        <f>(1-AL48*AA48/AQ48/F48)*100</f>
        <v>63.358956489084846</v>
      </c>
      <c r="BC48">
        <f>(S48-E48/(N48/1.35))</f>
        <v>394.00107593450264</v>
      </c>
      <c r="BD48">
        <f>E48*BB48/100/BC48</f>
        <v>-6.1072696092626952E-3</v>
      </c>
    </row>
    <row r="49" spans="1:56" x14ac:dyDescent="0.35">
      <c r="A49" s="1" t="s">
        <v>9</v>
      </c>
      <c r="B49" s="1" t="s">
        <v>943</v>
      </c>
      <c r="K49" s="1">
        <v>2.72</v>
      </c>
    </row>
    <row r="50" spans="1:56" x14ac:dyDescent="0.35">
      <c r="A50" s="1" t="s">
        <v>9</v>
      </c>
      <c r="B50" s="1" t="s">
        <v>938</v>
      </c>
      <c r="K50" s="1">
        <v>2.72</v>
      </c>
    </row>
    <row r="51" spans="1:56" x14ac:dyDescent="0.35">
      <c r="A51" s="1">
        <v>12</v>
      </c>
      <c r="B51" s="1" t="s">
        <v>942</v>
      </c>
      <c r="C51" s="1">
        <v>2681.0000127404928</v>
      </c>
      <c r="D51" s="1">
        <v>0</v>
      </c>
      <c r="E51">
        <f>(R51-S51*(1000-T51)/(1000-U51))*AK51</f>
        <v>-3.1585675301332361</v>
      </c>
      <c r="F51">
        <f>IF(AV51&lt;&gt;0,1/(1/AV51-1/N51),0)</f>
        <v>1.2714213640565728</v>
      </c>
      <c r="G51">
        <f>((AY51-AL51/2)*S51-E51)/(AY51+AL51/2)</f>
        <v>380.9958795220403</v>
      </c>
      <c r="H51">
        <f>AL51*1000</f>
        <v>27.584698761742516</v>
      </c>
      <c r="I51">
        <f>(AQ51-AW51)</f>
        <v>2.4456616701077505</v>
      </c>
      <c r="J51">
        <f>(P51+AP51*D51)</f>
        <v>31.291242599487305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31.297813415527344</v>
      </c>
      <c r="P51" s="1">
        <v>31.291242599487305</v>
      </c>
      <c r="Q51" s="1">
        <v>31.305944442749023</v>
      </c>
      <c r="R51" s="1">
        <v>400.10894775390625</v>
      </c>
      <c r="S51" s="1">
        <v>393.13116455078125</v>
      </c>
      <c r="T51" s="1">
        <v>-0.13555750250816345</v>
      </c>
      <c r="U51" s="1">
        <v>24.299373626708984</v>
      </c>
      <c r="V51" s="1">
        <v>-0.26031860709190369</v>
      </c>
      <c r="W51" s="1">
        <v>46.663436889648438</v>
      </c>
      <c r="X51" s="1">
        <v>299.60055541992188</v>
      </c>
      <c r="Y51" s="1">
        <v>2001.569091796875</v>
      </c>
      <c r="Z51" s="1">
        <v>0.21609887480735779</v>
      </c>
      <c r="AA51" s="1">
        <v>88.116523742675781</v>
      </c>
      <c r="AB51" s="1">
        <v>33.861740112304688</v>
      </c>
      <c r="AC51" s="1">
        <v>1.6809171438217163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1.1014726302203008</v>
      </c>
      <c r="AL51">
        <f>(U51-T51)/(1000-U51)*AK51</f>
        <v>2.7584698761742514E-2</v>
      </c>
      <c r="AM51">
        <f>(P51+273.15)</f>
        <v>304.44124259948728</v>
      </c>
      <c r="AN51">
        <f>(O51+273.15)</f>
        <v>304.44781341552732</v>
      </c>
      <c r="AO51">
        <f>(Y51*AG51+Z51*AH51)*AI51</f>
        <v>320.25104752933112</v>
      </c>
      <c r="AP51">
        <f>((AO51+0.00000010773*(AN51^4-AM51^4))-AL51*44100)/(L51*51.4+0.00000043092*AM51^3)</f>
        <v>-7.3356535340082942</v>
      </c>
      <c r="AQ51">
        <f>0.61365*EXP(17.502*J51/(240.97+J51))</f>
        <v>4.5868380032178022</v>
      </c>
      <c r="AR51">
        <f>AQ51*1000/AA51</f>
        <v>52.054232377716318</v>
      </c>
      <c r="AS51">
        <f>(AR51-U51)</f>
        <v>27.754858751007333</v>
      </c>
      <c r="AT51">
        <f>IF(D51,P51,(O51+P51)/2)</f>
        <v>31.294528007507324</v>
      </c>
      <c r="AU51">
        <f>0.61365*EXP(17.502*AT51/(240.97+AT51))</f>
        <v>4.5876954695512939</v>
      </c>
      <c r="AV51">
        <f>IF(AS51&lt;&gt;0,(1000-(AR51+U51)/2)/AS51*AL51,0)</f>
        <v>0.95592643397175114</v>
      </c>
      <c r="AW51">
        <f>U51*AA51/1000</f>
        <v>2.1411763331100517</v>
      </c>
      <c r="AX51">
        <f>(AU51-AW51)</f>
        <v>2.4465191364412422</v>
      </c>
      <c r="AY51">
        <f>1/(1.6/F51+1.37/N51)</f>
        <v>0.61955389668175886</v>
      </c>
      <c r="AZ51">
        <f>G51*AA51*0.001</f>
        <v>33.57203246376551</v>
      </c>
      <c r="BA51">
        <f>G51/S51</f>
        <v>0.96913171449379354</v>
      </c>
      <c r="BB51">
        <f>(1-AL51*AA51/AQ51/F51)*100</f>
        <v>58.320481382553027</v>
      </c>
      <c r="BC51">
        <f>(S51-E51/(N51/1.35))</f>
        <v>394.23804914713344</v>
      </c>
      <c r="BD51">
        <f>E51*BB51/100/BC51</f>
        <v>-4.6725367892616384E-3</v>
      </c>
    </row>
    <row r="52" spans="1:56" x14ac:dyDescent="0.35">
      <c r="A52" s="1" t="s">
        <v>9</v>
      </c>
      <c r="B52" s="1" t="s">
        <v>941</v>
      </c>
      <c r="K52" s="1">
        <v>1.8060799999999997</v>
      </c>
    </row>
    <row r="53" spans="1:56" x14ac:dyDescent="0.35">
      <c r="A53" s="1" t="s">
        <v>9</v>
      </c>
      <c r="B53" s="1" t="s">
        <v>940</v>
      </c>
    </row>
    <row r="54" spans="1:56" x14ac:dyDescent="0.35">
      <c r="A54" s="1" t="s">
        <v>9</v>
      </c>
      <c r="B54" s="1" t="s">
        <v>939</v>
      </c>
    </row>
    <row r="55" spans="1:56" x14ac:dyDescent="0.35">
      <c r="A55" s="1" t="s">
        <v>9</v>
      </c>
      <c r="B55" s="1" t="s">
        <v>938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702E-BE3C-4E7F-94E9-CE10574ADA92}">
  <dimension ref="A1:BD55"/>
  <sheetViews>
    <sheetView topLeftCell="A6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1028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1027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1026</v>
      </c>
    </row>
    <row r="12" spans="1:56" x14ac:dyDescent="0.35">
      <c r="A12" s="1" t="s">
        <v>9</v>
      </c>
      <c r="B12" s="1" t="s">
        <v>1025</v>
      </c>
    </row>
    <row r="13" spans="1:56" x14ac:dyDescent="0.35">
      <c r="A13" s="1" t="s">
        <v>9</v>
      </c>
      <c r="B13" s="1" t="s">
        <v>1024</v>
      </c>
    </row>
    <row r="14" spans="1:56" x14ac:dyDescent="0.35">
      <c r="A14" s="1" t="s">
        <v>9</v>
      </c>
      <c r="B14" s="1" t="s">
        <v>1023</v>
      </c>
    </row>
    <row r="15" spans="1:56" x14ac:dyDescent="0.35">
      <c r="A15" s="1" t="s">
        <v>9</v>
      </c>
      <c r="B15" s="1" t="s">
        <v>1022</v>
      </c>
    </row>
    <row r="16" spans="1:56" x14ac:dyDescent="0.35">
      <c r="A16" s="1" t="s">
        <v>9</v>
      </c>
      <c r="B16" s="1" t="s">
        <v>1021</v>
      </c>
    </row>
    <row r="17" spans="1:56" x14ac:dyDescent="0.35">
      <c r="A17" s="1" t="s">
        <v>9</v>
      </c>
      <c r="B17" s="1" t="s">
        <v>1020</v>
      </c>
    </row>
    <row r="18" spans="1:56" x14ac:dyDescent="0.35">
      <c r="A18" s="1">
        <v>1</v>
      </c>
      <c r="B18" s="1" t="s">
        <v>1019</v>
      </c>
      <c r="C18" s="1">
        <v>390.49999954178929</v>
      </c>
      <c r="D18" s="1">
        <v>0</v>
      </c>
      <c r="E18">
        <f>(R18-S18*(1000-T18)/(1000-U18))*AK18</f>
        <v>-15.283195314101995</v>
      </c>
      <c r="F18">
        <f>IF(AV18&lt;&gt;0,1/(1/AV18-1/N18),0)</f>
        <v>1.5078661676958864</v>
      </c>
      <c r="G18">
        <f>((AY18-AL18/2)*S18-E18)/(AY18+AL18/2)</f>
        <v>400.77592014688679</v>
      </c>
      <c r="H18">
        <f>AL18*1000</f>
        <v>37.282615793724652</v>
      </c>
      <c r="I18">
        <f>(AQ18-AW18)</f>
        <v>2.8829793679320037</v>
      </c>
      <c r="J18">
        <f>(P18+AP18*D18)</f>
        <v>35.338996887207031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31.292146682739258</v>
      </c>
      <c r="P18" s="1">
        <v>35.338996887207031</v>
      </c>
      <c r="Q18" s="1">
        <v>31.374300003051758</v>
      </c>
      <c r="R18" s="1">
        <v>399.95285034179688</v>
      </c>
      <c r="S18" s="1">
        <v>400.27938842773438</v>
      </c>
      <c r="T18" s="1">
        <v>-0.14131034910678864</v>
      </c>
      <c r="U18" s="1">
        <v>32.59783935546875</v>
      </c>
      <c r="V18" s="1">
        <v>-0.27144291996955872</v>
      </c>
      <c r="W18" s="1">
        <v>62.617156982421875</v>
      </c>
      <c r="X18" s="1">
        <v>299.65045166015625</v>
      </c>
      <c r="Y18" s="1">
        <v>0.12633641064167023</v>
      </c>
      <c r="Z18" s="1">
        <v>5.3698088973760605E-2</v>
      </c>
      <c r="AA18" s="1">
        <v>88.113052368164063</v>
      </c>
      <c r="AB18" s="1">
        <v>35.478935241699219</v>
      </c>
      <c r="AC18" s="1">
        <v>1.8022769689559937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1.101656072279986</v>
      </c>
      <c r="AL18">
        <f>(U18-T18)/(1000-U18)*AK18</f>
        <v>3.7282615793724654E-2</v>
      </c>
      <c r="AM18">
        <f>(P18+273.15)</f>
        <v>308.48899688720701</v>
      </c>
      <c r="AN18">
        <f>(O18+273.15)</f>
        <v>304.44214668273924</v>
      </c>
      <c r="AO18">
        <f>(Y18*AG18+Z18*AH18)*AI18</f>
        <v>2.0213825250853024E-2</v>
      </c>
      <c r="AP18">
        <f>((AO18+0.00000010773*(AN18^4-AM18^4))-AL18*44100)/(L18*51.4+0.00000043092*AM18^3)</f>
        <v>-13.813793097766899</v>
      </c>
      <c r="AQ18">
        <f>0.61365*EXP(17.502*J18/(240.97+J18))</f>
        <v>5.7552744941494209</v>
      </c>
      <c r="AR18">
        <f>AQ18*1000/AA18</f>
        <v>65.316934772638149</v>
      </c>
      <c r="AS18">
        <f>(AR18-U18)</f>
        <v>32.719095417169399</v>
      </c>
      <c r="AT18">
        <f>IF(D18,P18,(O18+P18)/2)</f>
        <v>33.315571784973145</v>
      </c>
      <c r="AU18">
        <f>0.61365*EXP(17.502*AT18/(240.97+AT18))</f>
        <v>5.1423818747007735</v>
      </c>
      <c r="AV18">
        <f>IF(AS18&lt;&gt;0,(1000-(AR18+U18)/2)/AS18*AL18,0)</f>
        <v>1.0836899947712055</v>
      </c>
      <c r="AW18">
        <f>U18*AA18/1000</f>
        <v>2.8722951262174172</v>
      </c>
      <c r="AX18">
        <f>(AU18-AW18)</f>
        <v>2.2700867484833562</v>
      </c>
      <c r="AY18">
        <f>1/(1.6/F18+1.37/N18)</f>
        <v>0.70584949768089988</v>
      </c>
      <c r="AZ18">
        <f>G18*AA18*0.001</f>
        <v>35.313589639801776</v>
      </c>
      <c r="BA18">
        <f>G18/S18</f>
        <v>1.0012404628704534</v>
      </c>
      <c r="BB18">
        <f>(1-AL18*AA18/AQ18/F18)*100</f>
        <v>62.145476598446159</v>
      </c>
      <c r="BC18">
        <f>(S18-E18/(N18/1.35))</f>
        <v>405.6352129636461</v>
      </c>
      <c r="BD18">
        <f>E18*BB18/100/BC18</f>
        <v>-2.3414669791676321E-2</v>
      </c>
    </row>
    <row r="19" spans="1:56" x14ac:dyDescent="0.35">
      <c r="A19" s="1" t="s">
        <v>9</v>
      </c>
      <c r="B19" s="1" t="s">
        <v>1018</v>
      </c>
      <c r="K19" s="1">
        <v>2.72</v>
      </c>
    </row>
    <row r="20" spans="1:56" x14ac:dyDescent="0.35">
      <c r="A20" s="1" t="s">
        <v>9</v>
      </c>
      <c r="B20" s="1" t="s">
        <v>1017</v>
      </c>
      <c r="K20" s="1">
        <v>2.72</v>
      </c>
    </row>
    <row r="21" spans="1:56" x14ac:dyDescent="0.35">
      <c r="A21" s="1">
        <v>2</v>
      </c>
      <c r="B21" s="1" t="s">
        <v>1016</v>
      </c>
      <c r="C21" s="1">
        <v>593.49999954178929</v>
      </c>
      <c r="D21" s="1">
        <v>0</v>
      </c>
      <c r="E21">
        <f>(R21-S21*(1000-T21)/(1000-U21))*AK21</f>
        <v>-13.899469116837755</v>
      </c>
      <c r="F21">
        <f>IF(AV21&lt;&gt;0,1/(1/AV21-1/N21),0)</f>
        <v>1.6541716104601898</v>
      </c>
      <c r="G21">
        <f>((AY21-AL21/2)*S21-E21)/(AY21+AL21/2)</f>
        <v>398.4773402068239</v>
      </c>
      <c r="H21">
        <f>AL21*1000</f>
        <v>36.505093888811906</v>
      </c>
      <c r="I21">
        <f>(AQ21-AW21)</f>
        <v>2.6488027104780754</v>
      </c>
      <c r="J21">
        <f>(P21+AP21*D21)</f>
        <v>34.397483825683594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31.223852157592773</v>
      </c>
      <c r="P21" s="1">
        <v>34.397483825683594</v>
      </c>
      <c r="Q21" s="1">
        <v>31.351970672607422</v>
      </c>
      <c r="R21" s="1">
        <v>399.97076416015625</v>
      </c>
      <c r="S21" s="1">
        <v>399.35440063476563</v>
      </c>
      <c r="T21" s="1">
        <v>-0.14328427612781525</v>
      </c>
      <c r="U21" s="1">
        <v>31.935966491699219</v>
      </c>
      <c r="V21" s="1">
        <v>-0.27629110217094421</v>
      </c>
      <c r="W21" s="1">
        <v>61.581233978271484</v>
      </c>
      <c r="X21" s="1">
        <v>299.64169311523438</v>
      </c>
      <c r="Y21" s="1">
        <v>26.198068618774414</v>
      </c>
      <c r="Z21" s="1">
        <v>0.23836670815944672</v>
      </c>
      <c r="AA21" s="1">
        <v>88.108161926269531</v>
      </c>
      <c r="AB21" s="1">
        <v>35.341506958007813</v>
      </c>
      <c r="AC21" s="1">
        <v>1.7939320802688599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1.1016238717471851</v>
      </c>
      <c r="AL21">
        <f>(U21-T21)/(1000-U21)*AK21</f>
        <v>3.6505093888811908E-2</v>
      </c>
      <c r="AM21">
        <f>(P21+273.15)</f>
        <v>307.54748382568357</v>
      </c>
      <c r="AN21">
        <f>(O21+273.15)</f>
        <v>304.37385215759275</v>
      </c>
      <c r="AO21">
        <f>(Y21*AG21+Z21*AH21)*AI21</f>
        <v>4.1916908853123118</v>
      </c>
      <c r="AP21">
        <f>((AO21+0.00000010773*(AN21^4-AM21^4))-AL21*44100)/(L21*51.4+0.00000043092*AM21^3)</f>
        <v>-13.422972086898794</v>
      </c>
      <c r="AQ21">
        <f>0.61365*EXP(17.502*J21/(240.97+J21))</f>
        <v>5.4626220174006281</v>
      </c>
      <c r="AR21">
        <f>AQ21*1000/AA21</f>
        <v>61.999046376337382</v>
      </c>
      <c r="AS21">
        <f>(AR21-U21)</f>
        <v>30.063079884638164</v>
      </c>
      <c r="AT21">
        <f>IF(D21,P21,(O21+P21)/2)</f>
        <v>32.810667991638184</v>
      </c>
      <c r="AU21">
        <f>0.61365*EXP(17.502*AT21/(240.97+AT21))</f>
        <v>4.9986096891016567</v>
      </c>
      <c r="AV21">
        <f>IF(AS21&lt;&gt;0,(1000-(AR21+U21)/2)/AS21*AL21,0)</f>
        <v>1.1572513791074412</v>
      </c>
      <c r="AW21">
        <f>U21*AA21/1000</f>
        <v>2.8138193069225528</v>
      </c>
      <c r="AX21">
        <f>(AU21-AW21)</f>
        <v>2.1847903821791039</v>
      </c>
      <c r="AY21">
        <f>1/(1.6/F21+1.37/N21)</f>
        <v>0.75592532223391606</v>
      </c>
      <c r="AZ21">
        <f>G21*AA21*0.001</f>
        <v>35.109106014892028</v>
      </c>
      <c r="BA21">
        <f>G21/S21</f>
        <v>0.99780380427372861</v>
      </c>
      <c r="BB21">
        <f>(1-AL21*AA21/AQ21/F21)*100</f>
        <v>64.405090163840612</v>
      </c>
      <c r="BC21">
        <f>(S21-E21/(N21/1.35))</f>
        <v>404.22531383073959</v>
      </c>
      <c r="BD21">
        <f>E21*BB21/100/BC21</f>
        <v>-2.2145979756089632E-2</v>
      </c>
    </row>
    <row r="22" spans="1:56" x14ac:dyDescent="0.35">
      <c r="A22" s="1" t="s">
        <v>9</v>
      </c>
      <c r="B22" s="1" t="s">
        <v>1015</v>
      </c>
      <c r="K22" s="1">
        <v>2.72</v>
      </c>
    </row>
    <row r="23" spans="1:56" x14ac:dyDescent="0.35">
      <c r="A23" s="1" t="s">
        <v>9</v>
      </c>
      <c r="B23" s="1" t="s">
        <v>1014</v>
      </c>
      <c r="K23" s="1">
        <v>2.72</v>
      </c>
    </row>
    <row r="24" spans="1:56" x14ac:dyDescent="0.35">
      <c r="A24" s="1">
        <v>3</v>
      </c>
      <c r="B24" s="1" t="s">
        <v>1013</v>
      </c>
      <c r="C24" s="1">
        <v>796.49999954178929</v>
      </c>
      <c r="D24" s="1">
        <v>0</v>
      </c>
      <c r="E24">
        <f>(R24-S24*(1000-T24)/(1000-U24))*AK24</f>
        <v>-12.54178961790014</v>
      </c>
      <c r="F24">
        <f>IF(AV24&lt;&gt;0,1/(1/AV24-1/N24),0)</f>
        <v>1.6381304586241947</v>
      </c>
      <c r="G24">
        <f>((AY24-AL24/2)*S24-E24)/(AY24+AL24/2)</f>
        <v>395.93618170678934</v>
      </c>
      <c r="H24">
        <f>AL24*1000</f>
        <v>35.949165621710939</v>
      </c>
      <c r="I24">
        <f>(AQ24-AW24)</f>
        <v>2.6278503820904198</v>
      </c>
      <c r="J24">
        <f>(P24+AP24*D24)</f>
        <v>34.191810607910156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31.119792938232422</v>
      </c>
      <c r="P24" s="1">
        <v>34.191810607910156</v>
      </c>
      <c r="Q24" s="1">
        <v>31.270820617675781</v>
      </c>
      <c r="R24" s="1">
        <v>399.85693359375</v>
      </c>
      <c r="S24" s="1">
        <v>398.24554443359375</v>
      </c>
      <c r="T24" s="1">
        <v>-0.14278782904148102</v>
      </c>
      <c r="U24" s="1">
        <v>31.469209671020508</v>
      </c>
      <c r="V24" s="1">
        <v>-0.27696001529693604</v>
      </c>
      <c r="W24" s="1">
        <v>61.039608001708984</v>
      </c>
      <c r="X24" s="1">
        <v>299.58441162109375</v>
      </c>
      <c r="Y24" s="1">
        <v>50.691074371337891</v>
      </c>
      <c r="Z24" s="1">
        <v>7.0721656084060669E-2</v>
      </c>
      <c r="AA24" s="1">
        <v>88.104927062988281</v>
      </c>
      <c r="AB24" s="1">
        <v>35.242149353027344</v>
      </c>
      <c r="AC24" s="1">
        <v>1.7785232067108154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1.1014132780187269</v>
      </c>
      <c r="AL24">
        <f>(U24-T24)/(1000-U24)*AK24</f>
        <v>3.5949165621710938E-2</v>
      </c>
      <c r="AM24">
        <f>(P24+273.15)</f>
        <v>307.34181060791013</v>
      </c>
      <c r="AN24">
        <f>(O24+273.15)</f>
        <v>304.2697929382324</v>
      </c>
      <c r="AO24">
        <f>(Y24*AG24+Z24*AH24)*AI24</f>
        <v>8.1105717181286536</v>
      </c>
      <c r="AP24">
        <f>((AO24+0.00000010773*(AN24^4-AM24^4))-AL24*44100)/(L24*51.4+0.00000043092*AM24^3)</f>
        <v>-13.182921972862694</v>
      </c>
      <c r="AQ24">
        <f>0.61365*EXP(17.502*J24/(240.97+J24))</f>
        <v>5.400442804885567</v>
      </c>
      <c r="AR24">
        <f>AQ24*1000/AA24</f>
        <v>61.29558226663832</v>
      </c>
      <c r="AS24">
        <f>(AR24-U24)</f>
        <v>29.826372595617812</v>
      </c>
      <c r="AT24">
        <f>IF(D24,P24,(O24+P24)/2)</f>
        <v>32.655801773071289</v>
      </c>
      <c r="AU24">
        <f>0.61365*EXP(17.502*AT24/(240.97+AT24))</f>
        <v>4.9552181650469302</v>
      </c>
      <c r="AV24">
        <f>IF(AS24&lt;&gt;0,(1000-(AR24+U24)/2)/AS24*AL24,0)</f>
        <v>1.1493773531191152</v>
      </c>
      <c r="AW24">
        <f>U24*AA24/1000</f>
        <v>2.7725924227951473</v>
      </c>
      <c r="AX24">
        <f>(AU24-AW24)</f>
        <v>2.182625742251783</v>
      </c>
      <c r="AY24">
        <f>1/(1.6/F24+1.37/N24)</f>
        <v>0.75055146831647424</v>
      </c>
      <c r="AZ24">
        <f>G24*AA24*0.001</f>
        <v>34.883928410874752</v>
      </c>
      <c r="BA24">
        <f>G24/S24</f>
        <v>0.9942011586593168</v>
      </c>
      <c r="BB24">
        <f>(1-AL24*AA24/AQ24/F24)*100</f>
        <v>64.197681272638462</v>
      </c>
      <c r="BC24">
        <f>(S24-E24/(N24/1.35))</f>
        <v>402.6406740631819</v>
      </c>
      <c r="BD24">
        <f>E24*BB24/100/BC24</f>
        <v>-1.9996832519510822E-2</v>
      </c>
    </row>
    <row r="25" spans="1:56" x14ac:dyDescent="0.35">
      <c r="A25" s="1" t="s">
        <v>9</v>
      </c>
      <c r="B25" s="1" t="s">
        <v>1012</v>
      </c>
      <c r="K25" s="1">
        <v>2.72</v>
      </c>
    </row>
    <row r="26" spans="1:56" x14ac:dyDescent="0.35">
      <c r="A26" s="1" t="s">
        <v>9</v>
      </c>
      <c r="B26" s="1" t="s">
        <v>1011</v>
      </c>
      <c r="K26" s="1">
        <v>2.72</v>
      </c>
    </row>
    <row r="27" spans="1:56" x14ac:dyDescent="0.35">
      <c r="A27" s="1">
        <v>4</v>
      </c>
      <c r="B27" s="1" t="s">
        <v>1010</v>
      </c>
      <c r="C27" s="1">
        <v>999.49999954178929</v>
      </c>
      <c r="D27" s="1">
        <v>0</v>
      </c>
      <c r="E27">
        <f>(R27-S27*(1000-T27)/(1000-U27))*AK27</f>
        <v>-10.884322077325502</v>
      </c>
      <c r="F27">
        <f>IF(AV27&lt;&gt;0,1/(1/AV27-1/N27),0)</f>
        <v>1.4442271434814546</v>
      </c>
      <c r="G27">
        <f>((AY27-AL27/2)*S27-E27)/(AY27+AL27/2)</f>
        <v>392.47898145196694</v>
      </c>
      <c r="H27">
        <f>AL27*1000</f>
        <v>35.650276555767014</v>
      </c>
      <c r="I27">
        <f>(AQ27-AW27)</f>
        <v>2.8485951005689394</v>
      </c>
      <c r="J27">
        <f>(P27+AP27*D27)</f>
        <v>34.841510772705078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31.056890487670898</v>
      </c>
      <c r="P27" s="1">
        <v>34.841510772705078</v>
      </c>
      <c r="Q27" s="1">
        <v>31.211400985717773</v>
      </c>
      <c r="R27" s="1">
        <v>400.12136840820313</v>
      </c>
      <c r="S27" s="1">
        <v>397.14883422851563</v>
      </c>
      <c r="T27" s="1">
        <v>-0.13961569964885712</v>
      </c>
      <c r="U27" s="1">
        <v>31.216255187988281</v>
      </c>
      <c r="V27" s="1">
        <v>-0.27178800106048584</v>
      </c>
      <c r="W27" s="1">
        <v>60.768260955810547</v>
      </c>
      <c r="X27" s="1">
        <v>299.59860229492188</v>
      </c>
      <c r="Y27" s="1">
        <v>100.66590118408203</v>
      </c>
      <c r="Z27" s="1">
        <v>0.25014963746070862</v>
      </c>
      <c r="AA27" s="1">
        <v>88.107666015625</v>
      </c>
      <c r="AB27" s="1">
        <v>35.190074920654297</v>
      </c>
      <c r="AC27" s="1">
        <v>1.7796158790588379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1.1014654496136831</v>
      </c>
      <c r="AL27">
        <f>(U27-T27)/(1000-U27)*AK27</f>
        <v>3.5650276555767017E-2</v>
      </c>
      <c r="AM27">
        <f>(P27+273.15)</f>
        <v>307.99151077270506</v>
      </c>
      <c r="AN27">
        <f>(O27+273.15)</f>
        <v>304.20689048767088</v>
      </c>
      <c r="AO27">
        <f>(Y27*AG27+Z27*AH27)*AI27</f>
        <v>16.106543829443808</v>
      </c>
      <c r="AP27">
        <f>((AO27+0.00000010773*(AN27^4-AM27^4))-AL27*44100)/(L27*51.4+0.00000043092*AM27^3)</f>
        <v>-13.074368022557143</v>
      </c>
      <c r="AQ27">
        <f>0.61365*EXP(17.502*J27/(240.97+J27))</f>
        <v>5.5989864869307322</v>
      </c>
      <c r="AR27">
        <f>AQ27*1000/AA27</f>
        <v>63.547098000959515</v>
      </c>
      <c r="AS27">
        <f>(AR27-U27)</f>
        <v>32.330842812971234</v>
      </c>
      <c r="AT27">
        <f>IF(D27,P27,(O27+P27)/2)</f>
        <v>32.949200630187988</v>
      </c>
      <c r="AU27">
        <f>0.61365*EXP(17.502*AT27/(240.97+AT27))</f>
        <v>5.0377045405117222</v>
      </c>
      <c r="AV27">
        <f>IF(AS27&lt;&gt;0,(1000-(AR27+U27)/2)/AS27*AL27,0)</f>
        <v>1.0504244160276828</v>
      </c>
      <c r="AW27">
        <f>U27*AA27/1000</f>
        <v>2.7503913863617928</v>
      </c>
      <c r="AX27">
        <f>(AU27-AW27)</f>
        <v>2.2873131541499294</v>
      </c>
      <c r="AY27">
        <f>1/(1.6/F27+1.37/N27)</f>
        <v>0.68329839888451893</v>
      </c>
      <c r="AZ27">
        <f>G27*AA27*0.001</f>
        <v>34.580407015922582</v>
      </c>
      <c r="BA27">
        <f>G27/S27</f>
        <v>0.9882415548679121</v>
      </c>
      <c r="BB27">
        <f>(1-AL27*AA27/AQ27/F27)*100</f>
        <v>61.155308409278561</v>
      </c>
      <c r="BC27">
        <f>(S27-E27/(N27/1.35))</f>
        <v>400.96312293192022</v>
      </c>
      <c r="BD27">
        <f>E27*BB27/100/BC27</f>
        <v>-1.6600880115795059E-2</v>
      </c>
    </row>
    <row r="28" spans="1:56" x14ac:dyDescent="0.35">
      <c r="A28" s="1" t="s">
        <v>9</v>
      </c>
      <c r="B28" s="1" t="s">
        <v>1009</v>
      </c>
      <c r="K28" s="1">
        <v>2.72</v>
      </c>
    </row>
    <row r="29" spans="1:56" x14ac:dyDescent="0.35">
      <c r="A29" s="1" t="s">
        <v>9</v>
      </c>
      <c r="B29" s="1" t="s">
        <v>1008</v>
      </c>
      <c r="K29" s="1">
        <v>2.72</v>
      </c>
    </row>
    <row r="30" spans="1:56" x14ac:dyDescent="0.35">
      <c r="A30" s="1">
        <v>5</v>
      </c>
      <c r="B30" s="1" t="s">
        <v>1007</v>
      </c>
      <c r="C30" s="1">
        <v>1202.4999995417893</v>
      </c>
      <c r="D30" s="1">
        <v>0</v>
      </c>
      <c r="E30">
        <f>(R30-S30*(1000-T30)/(1000-U30))*AK30</f>
        <v>-9.5934958273568878</v>
      </c>
      <c r="F30">
        <f>IF(AV30&lt;&gt;0,1/(1/AV30-1/N30),0)</f>
        <v>1.4089842392946104</v>
      </c>
      <c r="G30">
        <f>((AY30-AL30/2)*S30-E30)/(AY30+AL30/2)</f>
        <v>389.7719383365943</v>
      </c>
      <c r="H30">
        <f>AL30*1000</f>
        <v>35.123660496843286</v>
      </c>
      <c r="I30">
        <f>(AQ30-AW30)</f>
        <v>2.8588398437869582</v>
      </c>
      <c r="J30">
        <f>(P30+AP30*D30)</f>
        <v>34.7496337890625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31.029264450073242</v>
      </c>
      <c r="P30" s="1">
        <v>34.7496337890625</v>
      </c>
      <c r="Q30" s="1">
        <v>31.179407119750977</v>
      </c>
      <c r="R30" s="1">
        <v>399.965087890625</v>
      </c>
      <c r="S30" s="1">
        <v>396.04525756835938</v>
      </c>
      <c r="T30" s="1">
        <v>-0.13452532887458801</v>
      </c>
      <c r="U30" s="1">
        <v>30.775751113891602</v>
      </c>
      <c r="V30" s="1">
        <v>-0.26230201125144958</v>
      </c>
      <c r="W30" s="1">
        <v>60.007598876953125</v>
      </c>
      <c r="X30" s="1">
        <v>299.56430053710938</v>
      </c>
      <c r="Y30" s="1">
        <v>150.45646667480469</v>
      </c>
      <c r="Z30" s="1">
        <v>0.18990658223628998</v>
      </c>
      <c r="AA30" s="1">
        <v>88.111259460449219</v>
      </c>
      <c r="AB30" s="1">
        <v>35.11761474609375</v>
      </c>
      <c r="AC30" s="1">
        <v>1.7705804109573364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1.1013393402099607</v>
      </c>
      <c r="AL30">
        <f>(U30-T30)/(1000-U30)*AK30</f>
        <v>3.5123660496843283E-2</v>
      </c>
      <c r="AM30">
        <f>(P30+273.15)</f>
        <v>307.89963378906248</v>
      </c>
      <c r="AN30">
        <f>(O30+273.15)</f>
        <v>304.17926445007322</v>
      </c>
      <c r="AO30">
        <f>(Y30*AG30+Z30*AH30)*AI30</f>
        <v>24.073034129894495</v>
      </c>
      <c r="AP30">
        <f>((AO30+0.00000010773*(AN30^4-AM30^4))-AL30*44100)/(L30*51.4+0.00000043092*AM30^3)</f>
        <v>-12.8144298287071</v>
      </c>
      <c r="AQ30">
        <f>0.61365*EXP(17.502*J30/(240.97+J30))</f>
        <v>5.5705300352732703</v>
      </c>
      <c r="AR30">
        <f>AQ30*1000/AA30</f>
        <v>63.221545911209361</v>
      </c>
      <c r="AS30">
        <f>(AR30-U30)</f>
        <v>32.44579479731776</v>
      </c>
      <c r="AT30">
        <f>IF(D30,P30,(O30+P30)/2)</f>
        <v>32.889449119567871</v>
      </c>
      <c r="AU30">
        <f>0.61365*EXP(17.502*AT30/(240.97+AT30))</f>
        <v>5.0208097514403072</v>
      </c>
      <c r="AV30">
        <f>IF(AS30&lt;&gt;0,(1000-(AR30+U30)/2)/AS30*AL30,0)</f>
        <v>1.031655908932924</v>
      </c>
      <c r="AW30">
        <f>U30*AA30/1000</f>
        <v>2.7116901914863121</v>
      </c>
      <c r="AX30">
        <f>(AU30-AW30)</f>
        <v>2.3091195599539951</v>
      </c>
      <c r="AY30">
        <f>1/(1.6/F30+1.37/N30)</f>
        <v>0.67060071678082644</v>
      </c>
      <c r="AZ30">
        <f>G30*AA30*0.001</f>
        <v>34.343296389177873</v>
      </c>
      <c r="BA30">
        <f>G30/S30</f>
        <v>0.98416009506014024</v>
      </c>
      <c r="BB30">
        <f>(1-AL30*AA30/AQ30/F30)*100</f>
        <v>60.569841364200585</v>
      </c>
      <c r="BC30">
        <f>(S30-E30/(N30/1.35))</f>
        <v>399.40719067732874</v>
      </c>
      <c r="BD30">
        <f>E30*BB30/100/BC30</f>
        <v>-1.4548474187600803E-2</v>
      </c>
    </row>
    <row r="31" spans="1:56" x14ac:dyDescent="0.35">
      <c r="A31" s="1" t="s">
        <v>9</v>
      </c>
      <c r="B31" s="1" t="s">
        <v>1006</v>
      </c>
      <c r="K31" s="1">
        <v>2.72</v>
      </c>
    </row>
    <row r="32" spans="1:56" x14ac:dyDescent="0.35">
      <c r="A32" s="1" t="s">
        <v>9</v>
      </c>
      <c r="B32" s="1" t="s">
        <v>1005</v>
      </c>
      <c r="K32" s="1">
        <v>2.72</v>
      </c>
    </row>
    <row r="33" spans="1:56" x14ac:dyDescent="0.35">
      <c r="A33" s="1">
        <v>6</v>
      </c>
      <c r="B33" s="1" t="s">
        <v>1004</v>
      </c>
      <c r="C33" s="1">
        <v>1405.4999995417893</v>
      </c>
      <c r="D33" s="1">
        <v>0</v>
      </c>
      <c r="E33">
        <f>(R33-S33*(1000-T33)/(1000-U33))*AK33</f>
        <v>-8.0387664437138859</v>
      </c>
      <c r="F33">
        <f>IF(AV33&lt;&gt;0,1/(1/AV33-1/N33),0)</f>
        <v>1.6168576327132937</v>
      </c>
      <c r="G33">
        <f>((AY33-AL33/2)*S33-E33)/(AY33+AL33/2)</f>
        <v>387.59230495807975</v>
      </c>
      <c r="H33">
        <f>AL33*1000</f>
        <v>34.500366789419338</v>
      </c>
      <c r="I33">
        <f>(AQ33-AW33)</f>
        <v>2.5495619416936233</v>
      </c>
      <c r="J33">
        <f>(P33+AP33*D33)</f>
        <v>33.564128875732422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31.036266326904297</v>
      </c>
      <c r="P33" s="1">
        <v>33.564128875732422</v>
      </c>
      <c r="Q33" s="1">
        <v>31.176916122436523</v>
      </c>
      <c r="R33" s="1">
        <v>400.00814819335938</v>
      </c>
      <c r="S33" s="1">
        <v>394.9371337890625</v>
      </c>
      <c r="T33" s="1">
        <v>-0.12022378295660019</v>
      </c>
      <c r="U33" s="1">
        <v>30.248254776000977</v>
      </c>
      <c r="V33" s="1">
        <v>-0.23429621756076813</v>
      </c>
      <c r="W33" s="1">
        <v>58.948833465576172</v>
      </c>
      <c r="X33" s="1">
        <v>299.66094970703125</v>
      </c>
      <c r="Y33" s="1">
        <v>301.0263671875</v>
      </c>
      <c r="Z33" s="1">
        <v>0.16371196508407593</v>
      </c>
      <c r="AA33" s="1">
        <v>88.101242065429688</v>
      </c>
      <c r="AB33" s="1">
        <v>35.179813385009766</v>
      </c>
      <c r="AC33" s="1">
        <v>1.7715246677398682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1.1016946680405557</v>
      </c>
      <c r="AL33">
        <f>(U33-T33)/(1000-U33)*AK33</f>
        <v>3.450036678941934E-2</v>
      </c>
      <c r="AM33">
        <f>(P33+273.15)</f>
        <v>306.7141288757324</v>
      </c>
      <c r="AN33">
        <f>(O33+273.15)</f>
        <v>304.18626632690427</v>
      </c>
      <c r="AO33">
        <f>(Y33*AG33+Z33*AH33)*AI33</f>
        <v>48.164217673445819</v>
      </c>
      <c r="AP33">
        <f>((AO33+0.00000010773*(AN33^4-AM33^4))-AL33*44100)/(L33*51.4+0.00000043092*AM33^3)</f>
        <v>-12.286536536269413</v>
      </c>
      <c r="AQ33">
        <f>0.61365*EXP(17.502*J33/(240.97+J33))</f>
        <v>5.2144707577708749</v>
      </c>
      <c r="AR33">
        <f>AQ33*1000/AA33</f>
        <v>59.187255883387792</v>
      </c>
      <c r="AS33">
        <f>(AR33-U33)</f>
        <v>28.939001107386815</v>
      </c>
      <c r="AT33">
        <f>IF(D33,P33,(O33+P33)/2)</f>
        <v>32.300197601318359</v>
      </c>
      <c r="AU33">
        <f>0.61365*EXP(17.502*AT33/(240.97+AT33))</f>
        <v>4.8568209284734225</v>
      </c>
      <c r="AV33">
        <f>IF(AS33&lt;&gt;0,(1000-(AR33+U33)/2)/AS33*AL33,0)</f>
        <v>1.1388640439331819</v>
      </c>
      <c r="AW33">
        <f>U33*AA33/1000</f>
        <v>2.6649088160772516</v>
      </c>
      <c r="AX33">
        <f>(AU33-AW33)</f>
        <v>2.1919121123961709</v>
      </c>
      <c r="AY33">
        <f>1/(1.6/F33+1.37/N33)</f>
        <v>0.74338150174466833</v>
      </c>
      <c r="AZ33">
        <f>G33*AA33*0.001</f>
        <v>34.147363481809627</v>
      </c>
      <c r="BA33">
        <f>G33/S33</f>
        <v>0.98140253675182221</v>
      </c>
      <c r="BB33">
        <f>(1-AL33*AA33/AQ33/F33)*100</f>
        <v>63.948467889066293</v>
      </c>
      <c r="BC33">
        <f>(S33-E33/(N33/1.35))</f>
        <v>397.7542294076718</v>
      </c>
      <c r="BD33">
        <f>E33*BB33/100/BC33</f>
        <v>-1.292423209576124E-2</v>
      </c>
    </row>
    <row r="34" spans="1:56" x14ac:dyDescent="0.35">
      <c r="A34" s="1" t="s">
        <v>9</v>
      </c>
      <c r="B34" s="1" t="s">
        <v>1003</v>
      </c>
      <c r="K34" s="1">
        <v>2.72</v>
      </c>
    </row>
    <row r="35" spans="1:56" x14ac:dyDescent="0.35">
      <c r="A35" s="1" t="s">
        <v>9</v>
      </c>
      <c r="B35" s="1" t="s">
        <v>1002</v>
      </c>
      <c r="K35" s="1">
        <v>2.72</v>
      </c>
    </row>
    <row r="36" spans="1:56" x14ac:dyDescent="0.35">
      <c r="A36" s="1">
        <v>7</v>
      </c>
      <c r="B36" s="1" t="s">
        <v>1001</v>
      </c>
      <c r="C36" s="1">
        <v>1608.4999995417893</v>
      </c>
      <c r="D36" s="1">
        <v>0</v>
      </c>
      <c r="E36">
        <f>(R36-S36*(1000-T36)/(1000-U36))*AK36</f>
        <v>-6.6479161673337277</v>
      </c>
      <c r="F36">
        <f>IF(AV36&lt;&gt;0,1/(1/AV36-1/N36),0)</f>
        <v>1.7048784400729287</v>
      </c>
      <c r="G36">
        <f>((AY36-AL36/2)*S36-E36)/(AY36+AL36/2)</f>
        <v>385.68088009297446</v>
      </c>
      <c r="H36">
        <f>AL36*1000</f>
        <v>33.580097026956409</v>
      </c>
      <c r="I36">
        <f>(AQ36-AW36)</f>
        <v>2.3952820309449843</v>
      </c>
      <c r="J36">
        <f>(P36+AP36*D36)</f>
        <v>32.795650482177734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31.072206497192383</v>
      </c>
      <c r="P36" s="1">
        <v>32.795650482177734</v>
      </c>
      <c r="Q36" s="1">
        <v>31.197454452514648</v>
      </c>
      <c r="R36" s="1">
        <v>399.99606323242188</v>
      </c>
      <c r="S36" s="1">
        <v>394.01922607421875</v>
      </c>
      <c r="T36" s="1">
        <v>-8.4862187504768372E-2</v>
      </c>
      <c r="U36" s="1">
        <v>29.502414703369141</v>
      </c>
      <c r="V36" s="1">
        <v>-0.16503794491291046</v>
      </c>
      <c r="W36" s="1">
        <v>57.375591278076172</v>
      </c>
      <c r="X36" s="1">
        <v>299.59896850585938</v>
      </c>
      <c r="Y36" s="1">
        <v>500.8182373046875</v>
      </c>
      <c r="Z36" s="1">
        <v>0.27633735537528992</v>
      </c>
      <c r="AA36" s="1">
        <v>88.098060607910156</v>
      </c>
      <c r="AB36" s="1">
        <v>35.156627655029297</v>
      </c>
      <c r="AC36" s="1">
        <v>1.767182469367981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1.101466795977424</v>
      </c>
      <c r="AL36">
        <f>(U36-T36)/(1000-U36)*AK36</f>
        <v>3.3580097026956406E-2</v>
      </c>
      <c r="AM36">
        <f>(P36+273.15)</f>
        <v>305.94565048217771</v>
      </c>
      <c r="AN36">
        <f>(O36+273.15)</f>
        <v>304.22220649719236</v>
      </c>
      <c r="AO36">
        <f>(Y36*AG36+Z36*AH36)*AI36</f>
        <v>80.130916177684412</v>
      </c>
      <c r="AP36">
        <f>((AO36+0.00000010773*(AN36^4-AM36^4))-AL36*44100)/(L36*51.4+0.00000043092*AM36^3)</f>
        <v>-11.621531248909516</v>
      </c>
      <c r="AQ36">
        <f>0.61365*EXP(17.502*J36/(240.97+J36))</f>
        <v>4.9943875495620986</v>
      </c>
      <c r="AR36">
        <f>AQ36*1000/AA36</f>
        <v>56.691231510647604</v>
      </c>
      <c r="AS36">
        <f>(AR36-U36)</f>
        <v>27.188816807278464</v>
      </c>
      <c r="AT36">
        <f>IF(D36,P36,(O36+P36)/2)</f>
        <v>31.933928489685059</v>
      </c>
      <c r="AU36">
        <f>0.61365*EXP(17.502*AT36/(240.97+AT36))</f>
        <v>4.7572549612099673</v>
      </c>
      <c r="AV36">
        <f>IF(AS36&lt;&gt;0,(1000-(AR36+U36)/2)/AS36*AL36,0)</f>
        <v>1.1818425845168623</v>
      </c>
      <c r="AW36">
        <f>U36*AA36/1000</f>
        <v>2.5991055186171144</v>
      </c>
      <c r="AX36">
        <f>(AU36-AW36)</f>
        <v>2.1581494425928529</v>
      </c>
      <c r="AY36">
        <f>1/(1.6/F36+1.37/N36)</f>
        <v>0.77272956239410873</v>
      </c>
      <c r="AZ36">
        <f>G36*AA36*0.001</f>
        <v>33.977737549742997</v>
      </c>
      <c r="BA36">
        <f>G36/S36</f>
        <v>0.9788377179856862</v>
      </c>
      <c r="BB36">
        <f>(1-AL36*AA36/AQ36/F36)*100</f>
        <v>65.256574380184901</v>
      </c>
      <c r="BC36">
        <f>(S36-E36/(N36/1.35))</f>
        <v>396.34891379919583</v>
      </c>
      <c r="BD36">
        <f>E36*BB36/100/BC36</f>
        <v>-1.0945412507592631E-2</v>
      </c>
    </row>
    <row r="37" spans="1:56" x14ac:dyDescent="0.35">
      <c r="A37" s="1" t="s">
        <v>9</v>
      </c>
      <c r="B37" s="1" t="s">
        <v>1000</v>
      </c>
      <c r="K37" s="1">
        <v>2.72</v>
      </c>
    </row>
    <row r="38" spans="1:56" x14ac:dyDescent="0.35">
      <c r="A38" s="1" t="s">
        <v>9</v>
      </c>
      <c r="B38" s="1" t="s">
        <v>999</v>
      </c>
      <c r="K38" s="1">
        <v>2.72</v>
      </c>
    </row>
    <row r="39" spans="1:56" x14ac:dyDescent="0.35">
      <c r="A39" s="1">
        <v>8</v>
      </c>
      <c r="B39" s="1" t="s">
        <v>998</v>
      </c>
      <c r="C39" s="1">
        <v>1811.4999995417893</v>
      </c>
      <c r="D39" s="1">
        <v>0</v>
      </c>
      <c r="E39">
        <f>(R39-S39*(1000-T39)/(1000-U39))*AK39</f>
        <v>-5.8022854323740853</v>
      </c>
      <c r="F39">
        <f>IF(AV39&lt;&gt;0,1/(1/AV39-1/N39),0)</f>
        <v>1.7002303139172479</v>
      </c>
      <c r="G39">
        <f>((AY39-AL39/2)*S39-E39)/(AY39+AL39/2)</f>
        <v>384.28814558737679</v>
      </c>
      <c r="H39">
        <f>AL39*1000</f>
        <v>33.006586491421743</v>
      </c>
      <c r="I39">
        <f>(AQ39-AW39)</f>
        <v>2.3602844212638248</v>
      </c>
      <c r="J39">
        <f>(P39+AP39*D39)</f>
        <v>32.539752960205078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31.131950378417969</v>
      </c>
      <c r="P39" s="1">
        <v>32.539752960205078</v>
      </c>
      <c r="Q39" s="1">
        <v>31.238685607910156</v>
      </c>
      <c r="R39" s="1">
        <v>399.92877197265625</v>
      </c>
      <c r="S39" s="1">
        <v>393.40670776367188</v>
      </c>
      <c r="T39" s="1">
        <v>-9.6999900415539742E-3</v>
      </c>
      <c r="U39" s="1">
        <v>29.089139938354492</v>
      </c>
      <c r="V39" s="1">
        <v>-1.8799740821123123E-2</v>
      </c>
      <c r="W39" s="1">
        <v>56.378227233886719</v>
      </c>
      <c r="X39" s="1">
        <v>299.55267333984375</v>
      </c>
      <c r="Y39" s="1">
        <v>749.81097412109375</v>
      </c>
      <c r="Z39" s="1">
        <v>0.15192440152168274</v>
      </c>
      <c r="AA39" s="1">
        <v>88.09588623046875</v>
      </c>
      <c r="AB39" s="1">
        <v>35.162593841552734</v>
      </c>
      <c r="AC39" s="1">
        <v>1.761868953704834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1.10129659316119</v>
      </c>
      <c r="AL39">
        <f>(U39-T39)/(1000-U39)*AK39</f>
        <v>3.3006586491421741E-2</v>
      </c>
      <c r="AM39">
        <f>(P39+273.15)</f>
        <v>305.68975296020506</v>
      </c>
      <c r="AN39">
        <f>(O39+273.15)</f>
        <v>304.28195037841795</v>
      </c>
      <c r="AO39">
        <f>(Y39*AG39+Z39*AH39)*AI39</f>
        <v>119.96975317784199</v>
      </c>
      <c r="AP39">
        <f>((AO39+0.00000010773*(AN39^4-AM39^4))-AL39*44100)/(L39*51.4+0.00000043092*AM39^3)</f>
        <v>-11.060271972949048</v>
      </c>
      <c r="AQ39">
        <f>0.61365*EXP(17.502*J39/(240.97+J39))</f>
        <v>4.922917983815287</v>
      </c>
      <c r="AR39">
        <f>AQ39*1000/AA39</f>
        <v>55.881360577228087</v>
      </c>
      <c r="AS39">
        <f>(AR39-U39)</f>
        <v>26.792220638873594</v>
      </c>
      <c r="AT39">
        <f>IF(D39,P39,(O39+P39)/2)</f>
        <v>31.835851669311523</v>
      </c>
      <c r="AU39">
        <f>0.61365*EXP(17.502*AT39/(240.97+AT39))</f>
        <v>4.7308974678356215</v>
      </c>
      <c r="AV39">
        <f>IF(AS39&lt;&gt;0,(1000-(AR39+U39)/2)/AS39*AL39,0)</f>
        <v>1.1796070893176613</v>
      </c>
      <c r="AW39">
        <f>U39*AA39/1000</f>
        <v>2.5626335625514622</v>
      </c>
      <c r="AX39">
        <f>(AU39-AW39)</f>
        <v>2.1682639052841592</v>
      </c>
      <c r="AY39">
        <f>1/(1.6/F39+1.37/N39)</f>
        <v>0.7712006182772545</v>
      </c>
      <c r="AZ39">
        <f>G39*AA39*0.001</f>
        <v>33.854204753383357</v>
      </c>
      <c r="BA39">
        <f>G39/S39</f>
        <v>0.97682153863585675</v>
      </c>
      <c r="BB39">
        <f>(1-AL39*AA39/AQ39/F39)*100</f>
        <v>65.260314241833214</v>
      </c>
      <c r="BC39">
        <f>(S39-E39/(N39/1.35))</f>
        <v>395.44005367363337</v>
      </c>
      <c r="BD39">
        <f>E39*BB39/100/BC39</f>
        <v>-9.5756352225781528E-3</v>
      </c>
    </row>
    <row r="40" spans="1:56" x14ac:dyDescent="0.35">
      <c r="A40" s="1" t="s">
        <v>9</v>
      </c>
      <c r="B40" s="1" t="s">
        <v>997</v>
      </c>
      <c r="K40" s="1">
        <v>2.72</v>
      </c>
    </row>
    <row r="41" spans="1:56" x14ac:dyDescent="0.35">
      <c r="A41" s="1" t="s">
        <v>9</v>
      </c>
      <c r="B41" s="1" t="s">
        <v>996</v>
      </c>
      <c r="K41" s="1">
        <v>2.72</v>
      </c>
    </row>
    <row r="42" spans="1:56" x14ac:dyDescent="0.35">
      <c r="A42" s="1">
        <v>9</v>
      </c>
      <c r="B42" s="1" t="s">
        <v>995</v>
      </c>
      <c r="C42" s="1">
        <v>2014.4999995417893</v>
      </c>
      <c r="D42" s="1">
        <v>0</v>
      </c>
      <c r="E42">
        <f>(R42-S42*(1000-T42)/(1000-U42))*AK42</f>
        <v>-5.2504732454010181</v>
      </c>
      <c r="F42">
        <f>IF(AV42&lt;&gt;0,1/(1/AV42-1/N42),0)</f>
        <v>1.7428762916153313</v>
      </c>
      <c r="G42">
        <f>((AY42-AL42/2)*S42-E42)/(AY42+AL42/2)</f>
        <v>383.59709708507916</v>
      </c>
      <c r="H42">
        <f>AL42*1000</f>
        <v>32.688995603081743</v>
      </c>
      <c r="I42">
        <f>(AQ42-AW42)</f>
        <v>2.2989527508034637</v>
      </c>
      <c r="J42">
        <f>(P42+AP42*D42)</f>
        <v>32.264366149902344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31.212394714355469</v>
      </c>
      <c r="P42" s="1">
        <v>32.264366149902344</v>
      </c>
      <c r="Q42" s="1">
        <v>31.301233291625977</v>
      </c>
      <c r="R42" s="1">
        <v>399.97698974609375</v>
      </c>
      <c r="S42" s="1">
        <v>393.07803344726563</v>
      </c>
      <c r="T42" s="1">
        <v>0.10593640804290771</v>
      </c>
      <c r="U42" s="1">
        <v>28.925634384155273</v>
      </c>
      <c r="V42" s="1">
        <v>0.20436449348926544</v>
      </c>
      <c r="W42" s="1">
        <v>55.8011474609375</v>
      </c>
      <c r="X42" s="1">
        <v>299.59429931640625</v>
      </c>
      <c r="Y42" s="1">
        <v>1000.6693725585938</v>
      </c>
      <c r="Z42" s="1">
        <v>0.19252663850784302</v>
      </c>
      <c r="AA42" s="1">
        <v>88.089630126953125</v>
      </c>
      <c r="AB42" s="1">
        <v>35.146636962890625</v>
      </c>
      <c r="AC42" s="1">
        <v>1.7630231380462646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1.1014496298397285</v>
      </c>
      <c r="AL42">
        <f>(U42-T42)/(1000-U42)*AK42</f>
        <v>3.2688995603081743E-2</v>
      </c>
      <c r="AM42">
        <f>(P42+273.15)</f>
        <v>305.41436614990232</v>
      </c>
      <c r="AN42">
        <f>(O42+273.15)</f>
        <v>304.36239471435545</v>
      </c>
      <c r="AO42">
        <f>(Y42*AG42+Z42*AH42)*AI42</f>
        <v>160.10709603070245</v>
      </c>
      <c r="AP42">
        <f>((AO42+0.00000010773*(AN42^4-AM42^4))-AL42*44100)/(L42*51.4+0.00000043092*AM42^3)</f>
        <v>-10.584828666255172</v>
      </c>
      <c r="AQ42">
        <f>0.61365*EXP(17.502*J42/(240.97+J42))</f>
        <v>4.8470011848911794</v>
      </c>
      <c r="AR42">
        <f>AQ42*1000/AA42</f>
        <v>55.023516138117188</v>
      </c>
      <c r="AS42">
        <f>(AR42-U42)</f>
        <v>26.097881753961914</v>
      </c>
      <c r="AT42">
        <f>IF(D42,P42,(O42+P42)/2)</f>
        <v>31.738380432128906</v>
      </c>
      <c r="AU42">
        <f>0.61365*EXP(17.502*AT42/(240.97+AT42))</f>
        <v>4.7048287781961573</v>
      </c>
      <c r="AV42">
        <f>IF(AS42&lt;&gt;0,(1000-(AR42+U42)/2)/AS42*AL42,0)</f>
        <v>1.1999781895009556</v>
      </c>
      <c r="AW42">
        <f>U42*AA42/1000</f>
        <v>2.5480484340877156</v>
      </c>
      <c r="AX42">
        <f>(AU42-AW42)</f>
        <v>2.1567803441084417</v>
      </c>
      <c r="AY42">
        <f>1/(1.6/F42+1.37/N42)</f>
        <v>0.78514309491469991</v>
      </c>
      <c r="AZ42">
        <f>G42*AA42*0.001</f>
        <v>33.790926399997552</v>
      </c>
      <c r="BA42">
        <f>G42/S42</f>
        <v>0.97588026916935722</v>
      </c>
      <c r="BB42">
        <f>(1-AL42*AA42/AQ42/F42)*100</f>
        <v>65.913165259926231</v>
      </c>
      <c r="BC42">
        <f>(S42-E42/(N42/1.35))</f>
        <v>394.91800295985308</v>
      </c>
      <c r="BD42">
        <f>E42*BB42/100/BC42</f>
        <v>-8.7632194056273538E-3</v>
      </c>
    </row>
    <row r="43" spans="1:56" x14ac:dyDescent="0.35">
      <c r="A43" s="1" t="s">
        <v>9</v>
      </c>
      <c r="B43" s="1" t="s">
        <v>994</v>
      </c>
      <c r="K43" s="1">
        <v>2.72</v>
      </c>
    </row>
    <row r="44" spans="1:56" x14ac:dyDescent="0.35">
      <c r="A44" s="1" t="s">
        <v>9</v>
      </c>
      <c r="B44" s="1" t="s">
        <v>993</v>
      </c>
      <c r="K44" s="1">
        <v>2.72</v>
      </c>
    </row>
    <row r="45" spans="1:56" x14ac:dyDescent="0.35">
      <c r="A45" s="1">
        <v>10</v>
      </c>
      <c r="B45" s="1" t="s">
        <v>992</v>
      </c>
      <c r="C45" s="1">
        <v>2216.9999995529652</v>
      </c>
      <c r="D45" s="1">
        <v>0</v>
      </c>
      <c r="E45">
        <f>(R45-S45*(1000-T45)/(1000-U45))*AK45</f>
        <v>-4.8181069510682661</v>
      </c>
      <c r="F45">
        <f>IF(AV45&lt;&gt;0,1/(1/AV45-1/N45),0)</f>
        <v>1.6785319973521842</v>
      </c>
      <c r="G45">
        <f>((AY45-AL45/2)*S45-E45)/(AY45+AL45/2)</f>
        <v>382.98718823153661</v>
      </c>
      <c r="H45">
        <f>AL45*1000</f>
        <v>32.034518992873089</v>
      </c>
      <c r="I45">
        <f>(AQ45-AW45)</f>
        <v>2.312994478107691</v>
      </c>
      <c r="J45">
        <f>(P45+AP45*D45)</f>
        <v>32.177894592285156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31.291540145874023</v>
      </c>
      <c r="P45" s="1">
        <v>32.177894592285156</v>
      </c>
      <c r="Q45" s="1">
        <v>31.363130569458008</v>
      </c>
      <c r="R45" s="1">
        <v>400.000732421875</v>
      </c>
      <c r="S45" s="1">
        <v>392.94781494140625</v>
      </c>
      <c r="T45" s="1">
        <v>0.25062611699104309</v>
      </c>
      <c r="U45" s="1">
        <v>28.500749588012695</v>
      </c>
      <c r="V45" s="1">
        <v>0.4812699556350708</v>
      </c>
      <c r="W45" s="1">
        <v>54.729148864746094</v>
      </c>
      <c r="X45" s="1">
        <v>299.64651489257813</v>
      </c>
      <c r="Y45" s="1">
        <v>1249.8416748046875</v>
      </c>
      <c r="Z45" s="1">
        <v>5.3697783499956131E-2</v>
      </c>
      <c r="AA45" s="1">
        <v>88.081192016601563</v>
      </c>
      <c r="AB45" s="1">
        <v>35.149990081787109</v>
      </c>
      <c r="AC45" s="1">
        <v>1.7662128210067749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1.1016415988697723</v>
      </c>
      <c r="AL45">
        <f>(U45-T45)/(1000-U45)*AK45</f>
        <v>3.2034518992873087E-2</v>
      </c>
      <c r="AM45">
        <f>(P45+273.15)</f>
        <v>305.32789459228513</v>
      </c>
      <c r="AN45">
        <f>(O45+273.15)</f>
        <v>304.441540145874</v>
      </c>
      <c r="AO45">
        <f>(Y45*AG45+Z45*AH45)*AI45</f>
        <v>199.97466349896786</v>
      </c>
      <c r="AP45">
        <f>((AO45+0.00000010773*(AN45^4-AM45^4))-AL45*44100)/(L45*51.4+0.00000043092*AM45^3)</f>
        <v>-10.007072190086484</v>
      </c>
      <c r="AQ45">
        <f>0.61365*EXP(17.502*J45/(240.97+J45))</f>
        <v>4.8233744751865153</v>
      </c>
      <c r="AR45">
        <f>AQ45*1000/AA45</f>
        <v>54.760549497075431</v>
      </c>
      <c r="AS45">
        <f>(AR45-U45)</f>
        <v>26.259799909062735</v>
      </c>
      <c r="AT45">
        <f>IF(D45,P45,(O45+P45)/2)</f>
        <v>31.73471736907959</v>
      </c>
      <c r="AU45">
        <f>0.61365*EXP(17.502*AT45/(240.97+AT45))</f>
        <v>4.7038515350540759</v>
      </c>
      <c r="AV45">
        <f>IF(AS45&lt;&gt;0,(1000-(AR45+U45)/2)/AS45*AL45,0)</f>
        <v>1.1691216713658727</v>
      </c>
      <c r="AW45">
        <f>U45*AA45/1000</f>
        <v>2.5103799970788243</v>
      </c>
      <c r="AX45">
        <f>(AU45-AW45)</f>
        <v>2.1934715379752516</v>
      </c>
      <c r="AY45">
        <f>1/(1.6/F45+1.37/N45)</f>
        <v>0.76403278315613887</v>
      </c>
      <c r="AZ45">
        <f>G45*AA45*0.001</f>
        <v>33.733968066520305</v>
      </c>
      <c r="BA45">
        <f>G45/S45</f>
        <v>0.97465152793544629</v>
      </c>
      <c r="BB45">
        <f>(1-AL45*AA45/AQ45/F45)*100</f>
        <v>65.148555319880728</v>
      </c>
      <c r="BC45">
        <f>(S45-E45/(N45/1.35))</f>
        <v>394.63626653119701</v>
      </c>
      <c r="BD45">
        <f>E45*BB45/100/BC45</f>
        <v>-7.9539751882879411E-3</v>
      </c>
    </row>
    <row r="46" spans="1:56" x14ac:dyDescent="0.35">
      <c r="A46" s="1" t="s">
        <v>9</v>
      </c>
      <c r="B46" s="1" t="s">
        <v>991</v>
      </c>
      <c r="K46" s="1">
        <v>2.72</v>
      </c>
    </row>
    <row r="47" spans="1:56" x14ac:dyDescent="0.35">
      <c r="A47" s="1" t="s">
        <v>9</v>
      </c>
      <c r="B47" s="1" t="s">
        <v>990</v>
      </c>
      <c r="K47" s="1">
        <v>2.72</v>
      </c>
    </row>
    <row r="48" spans="1:56" x14ac:dyDescent="0.35">
      <c r="A48" s="1">
        <v>11</v>
      </c>
      <c r="B48" s="1" t="s">
        <v>989</v>
      </c>
      <c r="C48" s="1">
        <v>2419.9999995529652</v>
      </c>
      <c r="D48" s="1">
        <v>0</v>
      </c>
      <c r="E48">
        <f>(R48-S48*(1000-T48)/(1000-U48))*AK48</f>
        <v>-4.4162469900966377</v>
      </c>
      <c r="F48">
        <f>IF(AV48&lt;&gt;0,1/(1/AV48-1/N48),0)</f>
        <v>1.1543855990180822</v>
      </c>
      <c r="G48">
        <f>((AY48-AL48/2)*S48-E48)/(AY48+AL48/2)</f>
        <v>380.01005287968212</v>
      </c>
      <c r="H48">
        <f>AL48*1000</f>
        <v>30.753450392631638</v>
      </c>
      <c r="I48">
        <f>(AQ48-AW48)</f>
        <v>2.9149283532607826</v>
      </c>
      <c r="J48">
        <f>(P48+AP48*D48)</f>
        <v>33.998630523681641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31.354291915893555</v>
      </c>
      <c r="P48" s="1">
        <v>33.998630523681641</v>
      </c>
      <c r="Q48" s="1">
        <v>31.4085693359375</v>
      </c>
      <c r="R48" s="1">
        <v>399.98477172851563</v>
      </c>
      <c r="S48" s="1">
        <v>393.02093505859375</v>
      </c>
      <c r="T48" s="1">
        <v>0.41338354349136353</v>
      </c>
      <c r="U48" s="1">
        <v>27.563995361328125</v>
      </c>
      <c r="V48" s="1">
        <v>0.79091596603393555</v>
      </c>
      <c r="W48" s="1">
        <v>52.737476348876953</v>
      </c>
      <c r="X48" s="1">
        <v>299.60162353515625</v>
      </c>
      <c r="Y48" s="1">
        <v>1600.423095703125</v>
      </c>
      <c r="Z48" s="1">
        <v>3.1433001160621643E-2</v>
      </c>
      <c r="AA48" s="1">
        <v>88.074081420898438</v>
      </c>
      <c r="AB48" s="1">
        <v>35.022651672363281</v>
      </c>
      <c r="AC48" s="1">
        <v>1.7542635202407837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1.1014765571145446</v>
      </c>
      <c r="AL48">
        <f>(U48-T48)/(1000-U48)*AK48</f>
        <v>3.0753450392631637E-2</v>
      </c>
      <c r="AM48">
        <f>(P48+273.15)</f>
        <v>307.14863052368162</v>
      </c>
      <c r="AN48">
        <f>(O48+273.15)</f>
        <v>304.50429191589353</v>
      </c>
      <c r="AO48">
        <f>(Y48*AG48+Z48*AH48)*AI48</f>
        <v>256.06768958894099</v>
      </c>
      <c r="AP48">
        <f>((AO48+0.00000010773*(AN48^4-AM48^4))-AL48*44100)/(L48*51.4+0.00000043092*AM48^3)</f>
        <v>-9.2476150898210427</v>
      </c>
      <c r="AQ48">
        <f>0.61365*EXP(17.502*J48/(240.97+J48))</f>
        <v>5.3426019249996628</v>
      </c>
      <c r="AR48">
        <f>AQ48*1000/AA48</f>
        <v>60.660319571972927</v>
      </c>
      <c r="AS48">
        <f>(AR48-U48)</f>
        <v>33.096324210644802</v>
      </c>
      <c r="AT48">
        <f>IF(D48,P48,(O48+P48)/2)</f>
        <v>32.676461219787598</v>
      </c>
      <c r="AU48">
        <f>0.61365*EXP(17.502*AT48/(240.97+AT48))</f>
        <v>4.9609876619985558</v>
      </c>
      <c r="AV48">
        <f>IF(AS48&lt;&gt;0,(1000-(AR48+U48)/2)/AS48*AL48,0)</f>
        <v>0.88822097460642191</v>
      </c>
      <c r="AW48">
        <f>U48*AA48/1000</f>
        <v>2.4276735717388802</v>
      </c>
      <c r="AX48">
        <f>(AU48-AW48)</f>
        <v>2.5333140902596756</v>
      </c>
      <c r="AY48">
        <f>1/(1.6/F48+1.37/N48)</f>
        <v>0.57416845198821831</v>
      </c>
      <c r="AZ48">
        <f>G48*AA48*0.001</f>
        <v>33.469036338085047</v>
      </c>
      <c r="BA48">
        <f>G48/S48</f>
        <v>0.9668951930589349</v>
      </c>
      <c r="BB48">
        <f>(1-AL48*AA48/AQ48/F48)*100</f>
        <v>56.082434830825157</v>
      </c>
      <c r="BC48">
        <f>(S48-E48/(N48/1.35))</f>
        <v>394.5685593282634</v>
      </c>
      <c r="BD48">
        <f>E48*BB48/100/BC48</f>
        <v>-6.277081084224677E-3</v>
      </c>
    </row>
    <row r="49" spans="1:56" x14ac:dyDescent="0.35">
      <c r="A49" s="1" t="s">
        <v>9</v>
      </c>
      <c r="B49" s="1" t="s">
        <v>988</v>
      </c>
      <c r="K49" s="1">
        <v>2.72</v>
      </c>
    </row>
    <row r="50" spans="1:56" x14ac:dyDescent="0.35">
      <c r="A50" s="1" t="s">
        <v>9</v>
      </c>
      <c r="B50" s="1" t="s">
        <v>983</v>
      </c>
      <c r="K50" s="1">
        <v>2.72</v>
      </c>
    </row>
    <row r="51" spans="1:56" x14ac:dyDescent="0.35">
      <c r="A51" s="1">
        <v>12</v>
      </c>
      <c r="B51" s="1" t="s">
        <v>987</v>
      </c>
      <c r="C51" s="1">
        <v>2622.9999995529652</v>
      </c>
      <c r="D51" s="1">
        <v>0</v>
      </c>
      <c r="E51">
        <f>(R51-S51*(1000-T51)/(1000-U51))*AK51</f>
        <v>-4.4108840174742143</v>
      </c>
      <c r="F51">
        <f>IF(AV51&lt;&gt;0,1/(1/AV51-1/N51),0)</f>
        <v>1.3468115079210072</v>
      </c>
      <c r="G51">
        <f>((AY51-AL51/2)*S51-E51)/(AY51+AL51/2)</f>
        <v>382.78098932396676</v>
      </c>
      <c r="H51">
        <f>AL51*1000</f>
        <v>29.376755835175427</v>
      </c>
      <c r="I51">
        <f>(AQ51-AW51)</f>
        <v>2.4872744614864297</v>
      </c>
      <c r="J51">
        <f>(P51+AP51*D51)</f>
        <v>32.186637878417969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31.457984924316406</v>
      </c>
      <c r="P51" s="1">
        <v>32.186637878417969</v>
      </c>
      <c r="Q51" s="1">
        <v>31.478347778320313</v>
      </c>
      <c r="R51" s="1">
        <v>400.06622314453125</v>
      </c>
      <c r="S51" s="1">
        <v>393.57479858398438</v>
      </c>
      <c r="T51" s="1">
        <v>0.59228664636611938</v>
      </c>
      <c r="U51" s="1">
        <v>26.551177978515625</v>
      </c>
      <c r="V51" s="1">
        <v>1.1265530586242676</v>
      </c>
      <c r="W51" s="1">
        <v>50.501407623291016</v>
      </c>
      <c r="X51" s="1">
        <v>299.63995361328125</v>
      </c>
      <c r="Y51" s="1">
        <v>2000.193603515625</v>
      </c>
      <c r="Z51" s="1">
        <v>0.1139444038271904</v>
      </c>
      <c r="AA51" s="1">
        <v>88.074600219726563</v>
      </c>
      <c r="AB51" s="1">
        <v>35.088027954101563</v>
      </c>
      <c r="AC51" s="1">
        <v>1.7442072629928589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1.1016174765194162</v>
      </c>
      <c r="AL51">
        <f>(U51-T51)/(1000-U51)*AK51</f>
        <v>2.9376755835175426E-2</v>
      </c>
      <c r="AM51">
        <f>(P51+273.15)</f>
        <v>305.33663787841795</v>
      </c>
      <c r="AN51">
        <f>(O51+273.15)</f>
        <v>304.60798492431638</v>
      </c>
      <c r="AO51">
        <f>(Y51*AG51+Z51*AH51)*AI51</f>
        <v>320.03096940925025</v>
      </c>
      <c r="AP51">
        <f>((AO51+0.00000010773*(AN51^4-AM51^4))-AL51*44100)/(L51*51.4+0.00000043092*AM51^3)</f>
        <v>-8.0508364821533949</v>
      </c>
      <c r="AQ51">
        <f>0.61365*EXP(17.502*J51/(240.97+J51))</f>
        <v>4.825758847307001</v>
      </c>
      <c r="AR51">
        <f>AQ51*1000/AA51</f>
        <v>54.791720147100349</v>
      </c>
      <c r="AS51">
        <f>(AR51-U51)</f>
        <v>28.240542168584724</v>
      </c>
      <c r="AT51">
        <f>IF(D51,P51,(O51+P51)/2)</f>
        <v>31.822311401367188</v>
      </c>
      <c r="AU51">
        <f>0.61365*EXP(17.502*AT51/(240.97+AT51))</f>
        <v>4.7272686177474306</v>
      </c>
      <c r="AV51">
        <f>IF(AS51&lt;&gt;0,(1000-(AR51+U51)/2)/AS51*AL51,0)</f>
        <v>0.99792562190766476</v>
      </c>
      <c r="AW51">
        <f>U51*AA51/1000</f>
        <v>2.3384843858205713</v>
      </c>
      <c r="AX51">
        <f>(AU51-AW51)</f>
        <v>2.3887842319268593</v>
      </c>
      <c r="AY51">
        <f>1/(1.6/F51+1.37/N51)</f>
        <v>0.64782719662519994</v>
      </c>
      <c r="AZ51">
        <f>G51*AA51*0.001</f>
        <v>33.713282606419796</v>
      </c>
      <c r="BA51">
        <f>G51/S51</f>
        <v>0.97257494814492207</v>
      </c>
      <c r="BB51">
        <f>(1-AL51*AA51/AQ51/F51)*100</f>
        <v>60.190925590616139</v>
      </c>
      <c r="BC51">
        <f>(S51-E51/(N51/1.35))</f>
        <v>395.12054345999542</v>
      </c>
      <c r="BD51">
        <f>E51*BB51/100/BC51</f>
        <v>-6.7193466925241987E-3</v>
      </c>
    </row>
    <row r="52" spans="1:56" x14ac:dyDescent="0.35">
      <c r="A52" s="1" t="s">
        <v>9</v>
      </c>
      <c r="B52" s="1" t="s">
        <v>986</v>
      </c>
    </row>
    <row r="53" spans="1:56" x14ac:dyDescent="0.35">
      <c r="A53" s="1" t="s">
        <v>9</v>
      </c>
      <c r="B53" s="1" t="s">
        <v>985</v>
      </c>
    </row>
    <row r="54" spans="1:56" x14ac:dyDescent="0.35">
      <c r="A54" s="1" t="s">
        <v>9</v>
      </c>
      <c r="B54" s="1" t="s">
        <v>984</v>
      </c>
    </row>
    <row r="55" spans="1:56" x14ac:dyDescent="0.35">
      <c r="A55" s="1" t="s">
        <v>9</v>
      </c>
      <c r="B55" s="1" t="s">
        <v>983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F4342-FEC0-4E2B-9EB2-66EF91C7009F}">
  <dimension ref="A1:BD55"/>
  <sheetViews>
    <sheetView topLeftCell="A8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1073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1072</v>
      </c>
    </row>
    <row r="12" spans="1:56" x14ac:dyDescent="0.35">
      <c r="A12" s="1" t="s">
        <v>9</v>
      </c>
      <c r="B12" s="1" t="s">
        <v>1071</v>
      </c>
    </row>
    <row r="13" spans="1:56" x14ac:dyDescent="0.35">
      <c r="A13" s="1" t="s">
        <v>9</v>
      </c>
      <c r="B13" s="1" t="s">
        <v>1070</v>
      </c>
    </row>
    <row r="14" spans="1:56" x14ac:dyDescent="0.35">
      <c r="A14" s="1" t="s">
        <v>9</v>
      </c>
      <c r="B14" s="1" t="s">
        <v>1069</v>
      </c>
    </row>
    <row r="15" spans="1:56" x14ac:dyDescent="0.35">
      <c r="A15" s="1" t="s">
        <v>9</v>
      </c>
      <c r="B15" s="1" t="s">
        <v>1068</v>
      </c>
    </row>
    <row r="16" spans="1:56" x14ac:dyDescent="0.35">
      <c r="A16" s="1" t="s">
        <v>9</v>
      </c>
      <c r="B16" s="1" t="s">
        <v>1067</v>
      </c>
    </row>
    <row r="17" spans="1:56" x14ac:dyDescent="0.35">
      <c r="A17" s="1" t="s">
        <v>9</v>
      </c>
      <c r="B17" s="1" t="s">
        <v>1066</v>
      </c>
    </row>
    <row r="18" spans="1:56" x14ac:dyDescent="0.35">
      <c r="A18" s="1">
        <v>1</v>
      </c>
      <c r="B18" s="1" t="s">
        <v>1065</v>
      </c>
      <c r="C18" s="1">
        <v>382.50000204518437</v>
      </c>
      <c r="D18" s="1">
        <v>0</v>
      </c>
      <c r="E18">
        <f>(R18-S18*(1000-T18)/(1000-U18))*AK18</f>
        <v>-10.128946817715638</v>
      </c>
      <c r="F18">
        <f>IF(AV18&lt;&gt;0,1/(1/AV18-1/N18),0)</f>
        <v>2.7629616814362103</v>
      </c>
      <c r="G18">
        <f>((AY18-AL18/2)*S18-E18)/(AY18+AL18/2)</f>
        <v>390.15951155242914</v>
      </c>
      <c r="H18">
        <f>AL18*1000</f>
        <v>38.548940079187943</v>
      </c>
      <c r="I18">
        <f>(AQ18-AW18)</f>
        <v>2.0122183168672536</v>
      </c>
      <c r="J18">
        <f>(P18+AP18*D18)</f>
        <v>33.100688934326172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31.561521530151367</v>
      </c>
      <c r="P18" s="1">
        <v>33.100688934326172</v>
      </c>
      <c r="Q18" s="1">
        <v>31.639823913574219</v>
      </c>
      <c r="R18" s="1">
        <v>399.45559692382813</v>
      </c>
      <c r="S18" s="1">
        <v>394.83441162109375</v>
      </c>
      <c r="T18" s="1">
        <v>1.0765498876571655</v>
      </c>
      <c r="U18" s="1">
        <v>34.845443725585938</v>
      </c>
      <c r="V18" s="1">
        <v>2.0353305339813232</v>
      </c>
      <c r="W18" s="1">
        <v>65.87896728515625</v>
      </c>
      <c r="X18" s="1">
        <v>299.6824951171875</v>
      </c>
      <c r="Y18" s="1">
        <v>5.7602845132350922E-2</v>
      </c>
      <c r="Z18" s="1">
        <v>1.5716152265667915E-2</v>
      </c>
      <c r="AA18" s="1">
        <v>88.061485290527344</v>
      </c>
      <c r="AB18" s="1">
        <v>36.074108123779297</v>
      </c>
      <c r="AC18" s="1">
        <v>1.8692604303359985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1.1017738791073068</v>
      </c>
      <c r="AL18">
        <f>(U18-T18)/(1000-U18)*AK18</f>
        <v>3.8548940079187945E-2</v>
      </c>
      <c r="AM18">
        <f>(P18+273.15)</f>
        <v>306.25068893432615</v>
      </c>
      <c r="AN18">
        <f>(O18+273.15)</f>
        <v>304.71152153015134</v>
      </c>
      <c r="AO18">
        <f>(Y18*AG18+Z18*AH18)*AI18</f>
        <v>9.2164550151723201E-3</v>
      </c>
      <c r="AP18">
        <f>((AO18+0.00000010773*(AN18^4-AM18^4))-AL18*44100)/(L18*51.4+0.00000043092*AM18^3)</f>
        <v>-14.045386666639248</v>
      </c>
      <c r="AQ18">
        <f>0.61365*EXP(17.502*J18/(240.97+J18))</f>
        <v>5.0807598469498378</v>
      </c>
      <c r="AR18">
        <f>AQ18*1000/AA18</f>
        <v>57.695595641927795</v>
      </c>
      <c r="AS18">
        <f>(AR18-U18)</f>
        <v>22.850151916341858</v>
      </c>
      <c r="AT18">
        <f>IF(D18,P18,(O18+P18)/2)</f>
        <v>32.33110523223877</v>
      </c>
      <c r="AU18">
        <f>0.61365*EXP(17.502*AT18/(240.97+AT18))</f>
        <v>4.8653051863514989</v>
      </c>
      <c r="AV18">
        <f>IF(AS18&lt;&gt;0,(1000-(AR18+U18)/2)/AS18*AL18,0)</f>
        <v>1.6089722608002581</v>
      </c>
      <c r="AW18">
        <f>U18*AA18/1000</f>
        <v>3.0685415300825842</v>
      </c>
      <c r="AX18">
        <f>(AU18-AW18)</f>
        <v>1.7967636562689147</v>
      </c>
      <c r="AY18">
        <f>1/(1.6/F18+1.37/N18)</f>
        <v>1.0698399885121721</v>
      </c>
      <c r="AZ18">
        <f>G18*AA18*0.001</f>
        <v>34.358026087533574</v>
      </c>
      <c r="BA18">
        <f>G18/S18</f>
        <v>0.98815984642911292</v>
      </c>
      <c r="BB18">
        <f>(1-AL18*AA18/AQ18/F18)*100</f>
        <v>75.817849582401038</v>
      </c>
      <c r="BC18">
        <f>(S18-E18/(N18/1.35))</f>
        <v>398.38398752942561</v>
      </c>
      <c r="BD18">
        <f>E18*BB18/100/BC18</f>
        <v>-1.9276752838791766E-2</v>
      </c>
    </row>
    <row r="19" spans="1:56" x14ac:dyDescent="0.35">
      <c r="A19" s="1" t="s">
        <v>9</v>
      </c>
      <c r="B19" s="1" t="s">
        <v>1064</v>
      </c>
      <c r="K19" s="1">
        <v>2.72</v>
      </c>
    </row>
    <row r="20" spans="1:56" x14ac:dyDescent="0.35">
      <c r="A20" s="1" t="s">
        <v>9</v>
      </c>
      <c r="B20" s="1" t="s">
        <v>1063</v>
      </c>
      <c r="K20" s="1">
        <v>2.72</v>
      </c>
    </row>
    <row r="21" spans="1:56" x14ac:dyDescent="0.35">
      <c r="A21" s="1">
        <v>2</v>
      </c>
      <c r="B21" s="1" t="s">
        <v>1062</v>
      </c>
      <c r="C21" s="1">
        <v>585.50000204518437</v>
      </c>
      <c r="D21" s="1">
        <v>0</v>
      </c>
      <c r="E21">
        <f>(R21-S21*(1000-T21)/(1000-U21))*AK21</f>
        <v>-7.7254518266308976</v>
      </c>
      <c r="F21">
        <f>IF(AV21&lt;&gt;0,1/(1/AV21-1/N21),0)</f>
        <v>2.4543641676014878</v>
      </c>
      <c r="G21">
        <f>((AY21-AL21/2)*S21-E21)/(AY21+AL21/2)</f>
        <v>387.29107187112965</v>
      </c>
      <c r="H21">
        <f>AL21*1000</f>
        <v>36.657702098968201</v>
      </c>
      <c r="I21">
        <f>(AQ21-AW21)</f>
        <v>2.0560620112125569</v>
      </c>
      <c r="J21">
        <f>(P21+AP21*D21)</f>
        <v>32.835365295410156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31.475828170776367</v>
      </c>
      <c r="P21" s="1">
        <v>32.835365295410156</v>
      </c>
      <c r="Q21" s="1">
        <v>31.602216720581055</v>
      </c>
      <c r="R21" s="1">
        <v>400.0345458984375</v>
      </c>
      <c r="S21" s="1">
        <v>393.93423461914063</v>
      </c>
      <c r="T21" s="1">
        <v>1.3069074153900146</v>
      </c>
      <c r="U21" s="1">
        <v>33.4923095703125</v>
      </c>
      <c r="V21" s="1">
        <v>2.4829986095428467</v>
      </c>
      <c r="W21" s="1">
        <v>63.632171630859375</v>
      </c>
      <c r="X21" s="1">
        <v>299.4197998046875</v>
      </c>
      <c r="Y21" s="1">
        <v>25.283760070800781</v>
      </c>
      <c r="Z21" s="1">
        <v>2.6193626690655947E-3</v>
      </c>
      <c r="AA21" s="1">
        <v>88.064933776855469</v>
      </c>
      <c r="AB21" s="1">
        <v>35.832828521728516</v>
      </c>
      <c r="AC21" s="1">
        <v>1.8487347364425659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1.1008080875172332</v>
      </c>
      <c r="AL21">
        <f>(U21-T21)/(1000-U21)*AK21</f>
        <v>3.6657702098968202E-2</v>
      </c>
      <c r="AM21">
        <f>(P21+273.15)</f>
        <v>305.98536529541013</v>
      </c>
      <c r="AN21">
        <f>(O21+273.15)</f>
        <v>304.62582817077634</v>
      </c>
      <c r="AO21">
        <f>(Y21*AG21+Z21*AH21)*AI21</f>
        <v>4.0454015209063527</v>
      </c>
      <c r="AP21">
        <f>((AO21+0.00000010773*(AN21^4-AM21^4))-AL21*44100)/(L21*51.4+0.00000043092*AM21^3)</f>
        <v>-13.316137346911633</v>
      </c>
      <c r="AQ21">
        <f>0.61365*EXP(17.502*J21/(240.97+J21))</f>
        <v>5.0055600355560701</v>
      </c>
      <c r="AR21">
        <f>AQ21*1000/AA21</f>
        <v>56.839423149280691</v>
      </c>
      <c r="AS21">
        <f>(AR21-U21)</f>
        <v>23.347113578968191</v>
      </c>
      <c r="AT21">
        <f>IF(D21,P21,(O21+P21)/2)</f>
        <v>32.155596733093262</v>
      </c>
      <c r="AU21">
        <f>0.61365*EXP(17.502*AT21/(240.97+AT21))</f>
        <v>4.8172982920651135</v>
      </c>
      <c r="AV21">
        <f>IF(AS21&lt;&gt;0,(1000-(AR21+U21)/2)/AS21*AL21,0)</f>
        <v>1.499201394061829</v>
      </c>
      <c r="AW21">
        <f>U21*AA21/1000</f>
        <v>2.9494980243435132</v>
      </c>
      <c r="AX21">
        <f>(AU21-AW21)</f>
        <v>1.8678002677216003</v>
      </c>
      <c r="AY21">
        <f>1/(1.6/F21+1.37/N21)</f>
        <v>0.99252580468406537</v>
      </c>
      <c r="AZ21">
        <f>G21*AA21*0.001</f>
        <v>34.106762596698402</v>
      </c>
      <c r="BA21">
        <f>G21/S21</f>
        <v>0.98313636601187082</v>
      </c>
      <c r="BB21">
        <f>(1-AL21*AA21/AQ21/F21)*100</f>
        <v>73.722952022754782</v>
      </c>
      <c r="BC21">
        <f>(S21-E21/(N21/1.35))</f>
        <v>396.64153264116459</v>
      </c>
      <c r="BD21">
        <f>E21*BB21/100/BC21</f>
        <v>-1.4359139613452174E-2</v>
      </c>
    </row>
    <row r="22" spans="1:56" x14ac:dyDescent="0.35">
      <c r="A22" s="1" t="s">
        <v>9</v>
      </c>
      <c r="B22" s="1" t="s">
        <v>1061</v>
      </c>
      <c r="K22" s="1">
        <v>2.72</v>
      </c>
    </row>
    <row r="23" spans="1:56" x14ac:dyDescent="0.35">
      <c r="A23" s="1" t="s">
        <v>9</v>
      </c>
      <c r="B23" s="1" t="s">
        <v>1060</v>
      </c>
      <c r="K23" s="1">
        <v>2.72</v>
      </c>
    </row>
    <row r="24" spans="1:56" x14ac:dyDescent="0.35">
      <c r="A24" s="1">
        <v>3</v>
      </c>
      <c r="B24" s="1" t="s">
        <v>1059</v>
      </c>
      <c r="C24" s="1">
        <v>788.50000204518437</v>
      </c>
      <c r="D24" s="1">
        <v>0</v>
      </c>
      <c r="E24">
        <f>(R24-S24*(1000-T24)/(1000-U24))*AK24</f>
        <v>-6.339145172001496</v>
      </c>
      <c r="F24">
        <f>IF(AV24&lt;&gt;0,1/(1/AV24-1/N24),0)</f>
        <v>2.3067978909704809</v>
      </c>
      <c r="G24">
        <f>((AY24-AL24/2)*S24-E24)/(AY24+AL24/2)</f>
        <v>385.53244752763914</v>
      </c>
      <c r="H24">
        <f>AL24*1000</f>
        <v>35.085963078834872</v>
      </c>
      <c r="I24">
        <f>(AQ24-AW24)</f>
        <v>2.0471354571816662</v>
      </c>
      <c r="J24">
        <f>(P24+AP24*D24)</f>
        <v>32.450809478759766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31.32305908203125</v>
      </c>
      <c r="P24" s="1">
        <v>32.450809478759766</v>
      </c>
      <c r="Q24" s="1">
        <v>31.470857620239258</v>
      </c>
      <c r="R24" s="1">
        <v>399.986572265625</v>
      </c>
      <c r="S24" s="1">
        <v>393.21536254882813</v>
      </c>
      <c r="T24" s="1">
        <v>1.5511677265167236</v>
      </c>
      <c r="U24" s="1">
        <v>32.378070831298828</v>
      </c>
      <c r="V24" s="1">
        <v>2.972545862197876</v>
      </c>
      <c r="W24" s="1">
        <v>62.046993255615234</v>
      </c>
      <c r="X24" s="1">
        <v>299.55606079101563</v>
      </c>
      <c r="Y24" s="1">
        <v>50.898197174072266</v>
      </c>
      <c r="Z24" s="1">
        <v>9.5606960356235504E-2</v>
      </c>
      <c r="AA24" s="1">
        <v>88.058082580566406</v>
      </c>
      <c r="AB24" s="1">
        <v>35.592689514160156</v>
      </c>
      <c r="AC24" s="1">
        <v>1.8274251222610474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1.1013090470257925</v>
      </c>
      <c r="AL24">
        <f>(U24-T24)/(1000-U24)*AK24</f>
        <v>3.5085963078834874E-2</v>
      </c>
      <c r="AM24">
        <f>(P24+273.15)</f>
        <v>305.60080947875974</v>
      </c>
      <c r="AN24">
        <f>(O24+273.15)</f>
        <v>304.47305908203123</v>
      </c>
      <c r="AO24">
        <f>(Y24*AG24+Z24*AH24)*AI24</f>
        <v>8.1437113658254248</v>
      </c>
      <c r="AP24">
        <f>((AO24+0.00000010773*(AN24^4-AM24^4))-AL24*44100)/(L24*51.4+0.00000043092*AM24^3)</f>
        <v>-12.697415828535283</v>
      </c>
      <c r="AQ24">
        <f>0.61365*EXP(17.502*J24/(240.97+J24))</f>
        <v>4.8982862922436068</v>
      </c>
      <c r="AR24">
        <f>AQ24*1000/AA24</f>
        <v>55.625629683249691</v>
      </c>
      <c r="AS24">
        <f>(AR24-U24)</f>
        <v>23.247558851950863</v>
      </c>
      <c r="AT24">
        <f>IF(D24,P24,(O24+P24)/2)</f>
        <v>31.886934280395508</v>
      </c>
      <c r="AU24">
        <f>0.61365*EXP(17.502*AT24/(240.97+AT24))</f>
        <v>4.744609670790517</v>
      </c>
      <c r="AV24">
        <f>IF(AS24&lt;&gt;0,(1000-(AR24+U24)/2)/AS24*AL24,0)</f>
        <v>1.4428231367825091</v>
      </c>
      <c r="AW24">
        <f>U24*AA24/1000</f>
        <v>2.8511508350619406</v>
      </c>
      <c r="AX24">
        <f>(AU24-AW24)</f>
        <v>1.8934588357285764</v>
      </c>
      <c r="AY24">
        <f>1/(1.6/F24+1.37/N24)</f>
        <v>0.95307747955521538</v>
      </c>
      <c r="AZ24">
        <f>G24*AA24*0.001</f>
        <v>33.949248101876726</v>
      </c>
      <c r="BA24">
        <f>G24/S24</f>
        <v>0.98046130504314932</v>
      </c>
      <c r="BB24">
        <f>(1-AL24*AA24/AQ24/F24)*100</f>
        <v>72.656826630709432</v>
      </c>
      <c r="BC24">
        <f>(S24-E24/(N24/1.35))</f>
        <v>395.43684493854704</v>
      </c>
      <c r="BD24">
        <f>E24*BB24/100/BC24</f>
        <v>-1.1647426830461089E-2</v>
      </c>
    </row>
    <row r="25" spans="1:56" x14ac:dyDescent="0.35">
      <c r="A25" s="1" t="s">
        <v>9</v>
      </c>
      <c r="B25" s="1" t="s">
        <v>1058</v>
      </c>
      <c r="K25" s="1">
        <v>2.72</v>
      </c>
    </row>
    <row r="26" spans="1:56" x14ac:dyDescent="0.35">
      <c r="A26" s="1" t="s">
        <v>9</v>
      </c>
      <c r="B26" s="1" t="s">
        <v>1057</v>
      </c>
      <c r="K26" s="1">
        <v>2.72</v>
      </c>
    </row>
    <row r="27" spans="1:56" x14ac:dyDescent="0.35">
      <c r="A27" s="1">
        <v>4</v>
      </c>
      <c r="B27" s="1" t="s">
        <v>1056</v>
      </c>
      <c r="C27" s="1">
        <v>991.50000204518437</v>
      </c>
      <c r="D27" s="1">
        <v>0</v>
      </c>
      <c r="E27">
        <f>(R27-S27*(1000-T27)/(1000-U27))*AK27</f>
        <v>-5.3766379508908955</v>
      </c>
      <c r="F27">
        <f>IF(AV27&lt;&gt;0,1/(1/AV27-1/N27),0)</f>
        <v>2.1398998273998431</v>
      </c>
      <c r="G27">
        <f>((AY27-AL27/2)*S27-E27)/(AY27+AL27/2)</f>
        <v>384.47932427899599</v>
      </c>
      <c r="H27">
        <f>AL27*1000</f>
        <v>33.706989715365161</v>
      </c>
      <c r="I27">
        <f>(AQ27-AW27)</f>
        <v>2.0641357341911228</v>
      </c>
      <c r="J27">
        <f>(P27+AP27*D27)</f>
        <v>32.214405059814453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31.180753707885742</v>
      </c>
      <c r="P27" s="1">
        <v>32.214405059814453</v>
      </c>
      <c r="Q27" s="1">
        <v>31.330707550048828</v>
      </c>
      <c r="R27" s="1">
        <v>400.150146484375</v>
      </c>
      <c r="S27" s="1">
        <v>393.00439453125</v>
      </c>
      <c r="T27" s="1">
        <v>1.8104016780853271</v>
      </c>
      <c r="U27" s="1">
        <v>31.451536178588867</v>
      </c>
      <c r="V27" s="1">
        <v>3.4970798492431641</v>
      </c>
      <c r="W27" s="1">
        <v>60.753665924072266</v>
      </c>
      <c r="X27" s="1">
        <v>299.581787109375</v>
      </c>
      <c r="Y27" s="1">
        <v>101.31983184814453</v>
      </c>
      <c r="Z27" s="1">
        <v>0.14275647699832916</v>
      </c>
      <c r="AA27" s="1">
        <v>88.046646118164063</v>
      </c>
      <c r="AB27" s="1">
        <v>35.534564971923828</v>
      </c>
      <c r="AC27" s="1">
        <v>1.8206716775894165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1.1014036290785845</v>
      </c>
      <c r="AL27">
        <f>(U27-T27)/(1000-U27)*AK27</f>
        <v>3.3706989715365163E-2</v>
      </c>
      <c r="AM27">
        <f>(P27+273.15)</f>
        <v>305.36440505981443</v>
      </c>
      <c r="AN27">
        <f>(O27+273.15)</f>
        <v>304.33075370788572</v>
      </c>
      <c r="AO27">
        <f>(Y27*AG27+Z27*AH27)*AI27</f>
        <v>16.21117273335517</v>
      </c>
      <c r="AP27">
        <f>((AO27+0.00000010773*(AN27^4-AM27^4))-AL27*44100)/(L27*51.4+0.00000043092*AM27^3)</f>
        <v>-12.1274512668912</v>
      </c>
      <c r="AQ27">
        <f>0.61365*EXP(17.502*J27/(240.97+J27))</f>
        <v>4.833338009979971</v>
      </c>
      <c r="AR27">
        <f>AQ27*1000/AA27</f>
        <v>54.895197296820726</v>
      </c>
      <c r="AS27">
        <f>(AR27-U27)</f>
        <v>23.443661118231859</v>
      </c>
      <c r="AT27">
        <f>IF(D27,P27,(O27+P27)/2)</f>
        <v>31.697579383850098</v>
      </c>
      <c r="AU27">
        <f>0.61365*EXP(17.502*AT27/(240.97+AT27))</f>
        <v>4.6939537247038166</v>
      </c>
      <c r="AV27">
        <f>IF(AS27&lt;&gt;0,(1000-(AR27+U27)/2)/AS27*AL27,0)</f>
        <v>1.3757128344462315</v>
      </c>
      <c r="AW27">
        <f>U27*AA27/1000</f>
        <v>2.7692022757888481</v>
      </c>
      <c r="AX27">
        <f>(AU27-AW27)</f>
        <v>1.9247514489149684</v>
      </c>
      <c r="AY27">
        <f>1/(1.6/F27+1.37/N27)</f>
        <v>0.90634794522269779</v>
      </c>
      <c r="AZ27">
        <f>G27*AA27*0.001</f>
        <v>33.852115004543599</v>
      </c>
      <c r="BA27">
        <f>G27/S27</f>
        <v>0.97830795184256869</v>
      </c>
      <c r="BB27">
        <f>(1-AL27*AA27/AQ27/F27)*100</f>
        <v>71.305928607898153</v>
      </c>
      <c r="BC27">
        <f>(S27-E27/(N27/1.35))</f>
        <v>394.88857705108762</v>
      </c>
      <c r="BD27">
        <f>E27*BB27/100/BC27</f>
        <v>-9.7087174498628886E-3</v>
      </c>
    </row>
    <row r="28" spans="1:56" x14ac:dyDescent="0.35">
      <c r="A28" s="1" t="s">
        <v>9</v>
      </c>
      <c r="B28" s="1" t="s">
        <v>1055</v>
      </c>
      <c r="K28" s="1">
        <v>2.72</v>
      </c>
    </row>
    <row r="29" spans="1:56" x14ac:dyDescent="0.35">
      <c r="A29" s="1" t="s">
        <v>9</v>
      </c>
      <c r="B29" s="1" t="s">
        <v>1054</v>
      </c>
      <c r="K29" s="1">
        <v>2.72</v>
      </c>
    </row>
    <row r="30" spans="1:56" x14ac:dyDescent="0.35">
      <c r="A30" s="1">
        <v>5</v>
      </c>
      <c r="B30" s="1" t="s">
        <v>1053</v>
      </c>
      <c r="C30" s="1">
        <v>1194.5000020451844</v>
      </c>
      <c r="D30" s="1">
        <v>0</v>
      </c>
      <c r="E30">
        <f>(R30-S30*(1000-T30)/(1000-U30))*AK30</f>
        <v>-4.7892405806260774</v>
      </c>
      <c r="F30">
        <f>IF(AV30&lt;&gt;0,1/(1/AV30-1/N30),0)</f>
        <v>2.0677411793600413</v>
      </c>
      <c r="G30">
        <f>((AY30-AL30/2)*S30-E30)/(AY30+AL30/2)</f>
        <v>383.93803348561391</v>
      </c>
      <c r="H30">
        <f>AL30*1000</f>
        <v>32.4796826132023</v>
      </c>
      <c r="I30">
        <f>(AQ30-AW30)</f>
        <v>2.0357608365640618</v>
      </c>
      <c r="J30">
        <f>(P30+AP30*D30)</f>
        <v>31.85089111328125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31.071916580200195</v>
      </c>
      <c r="P30" s="1">
        <v>31.85089111328125</v>
      </c>
      <c r="Q30" s="1">
        <v>31.215988159179688</v>
      </c>
      <c r="R30" s="1">
        <v>400.0089111328125</v>
      </c>
      <c r="S30" s="1">
        <v>392.775146484375</v>
      </c>
      <c r="T30" s="1">
        <v>2.071359395980835</v>
      </c>
      <c r="U30" s="1">
        <v>30.65431022644043</v>
      </c>
      <c r="V30" s="1">
        <v>4.0262856483459473</v>
      </c>
      <c r="W30" s="1">
        <v>59.58551025390625</v>
      </c>
      <c r="X30" s="1">
        <v>299.60723876953125</v>
      </c>
      <c r="Y30" s="1">
        <v>149.95794677734375</v>
      </c>
      <c r="Z30" s="1">
        <v>0.12704227864742279</v>
      </c>
      <c r="AA30" s="1">
        <v>88.051895141601563</v>
      </c>
      <c r="AB30" s="1">
        <v>35.334491729736328</v>
      </c>
      <c r="AC30" s="1">
        <v>1.8074207305908203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1.1014972013585704</v>
      </c>
      <c r="AL30">
        <f>(U30-T30)/(1000-U30)*AK30</f>
        <v>3.2479682613202297E-2</v>
      </c>
      <c r="AM30">
        <f>(P30+273.15)</f>
        <v>305.00089111328123</v>
      </c>
      <c r="AN30">
        <f>(O30+273.15)</f>
        <v>304.22191658020017</v>
      </c>
      <c r="AO30">
        <f>(Y30*AG30+Z30*AH30)*AI30</f>
        <v>23.993270948083591</v>
      </c>
      <c r="AP30">
        <f>((AO30+0.00000010773*(AN30^4-AM30^4))-AL30*44100)/(L30*51.4+0.00000043092*AM30^3)</f>
        <v>-11.599708336917272</v>
      </c>
      <c r="AQ30">
        <f>0.61365*EXP(17.502*J30/(240.97+J30))</f>
        <v>4.734930946260719</v>
      </c>
      <c r="AR30">
        <f>AQ30*1000/AA30</f>
        <v>53.774321820628515</v>
      </c>
      <c r="AS30">
        <f>(AR30-U30)</f>
        <v>23.120011594188085</v>
      </c>
      <c r="AT30">
        <f>IF(D30,P30,(O30+P30)/2)</f>
        <v>31.461403846740723</v>
      </c>
      <c r="AU30">
        <f>0.61365*EXP(17.502*AT30/(240.97+AT30))</f>
        <v>4.6314328222957286</v>
      </c>
      <c r="AV30">
        <f>IF(AS30&lt;&gt;0,(1000-(AR30+U30)/2)/AS30*AL30,0)</f>
        <v>1.3455259267622757</v>
      </c>
      <c r="AW30">
        <f>U30*AA30/1000</f>
        <v>2.6991701096966572</v>
      </c>
      <c r="AX30">
        <f>(AU30-AW30)</f>
        <v>1.9322627125990715</v>
      </c>
      <c r="AY30">
        <f>1/(1.6/F30+1.37/N30)</f>
        <v>0.8854088664396399</v>
      </c>
      <c r="AZ30">
        <f>G30*AA30*0.001</f>
        <v>33.806471465347983</v>
      </c>
      <c r="BA30">
        <f>G30/S30</f>
        <v>0.9775008345669024</v>
      </c>
      <c r="BB30">
        <f>(1-AL30*AA30/AQ30/F30)*100</f>
        <v>70.789387878803112</v>
      </c>
      <c r="BC30">
        <f>(S30-E30/(N30/1.35))</f>
        <v>394.45348217811789</v>
      </c>
      <c r="BD30">
        <f>E30*BB30/100/BC30</f>
        <v>-8.5948641455712571E-3</v>
      </c>
    </row>
    <row r="31" spans="1:56" x14ac:dyDescent="0.35">
      <c r="A31" s="1" t="s">
        <v>9</v>
      </c>
      <c r="B31" s="1" t="s">
        <v>1052</v>
      </c>
      <c r="K31" s="1">
        <v>2.72</v>
      </c>
    </row>
    <row r="32" spans="1:56" x14ac:dyDescent="0.35">
      <c r="A32" s="1" t="s">
        <v>9</v>
      </c>
      <c r="B32" s="1" t="s">
        <v>1051</v>
      </c>
      <c r="K32" s="1">
        <v>2.72</v>
      </c>
    </row>
    <row r="33" spans="1:56" x14ac:dyDescent="0.35">
      <c r="A33" s="1">
        <v>6</v>
      </c>
      <c r="B33" s="1" t="s">
        <v>1050</v>
      </c>
      <c r="C33" s="1">
        <v>1397.5000020451844</v>
      </c>
      <c r="D33" s="1">
        <v>0</v>
      </c>
      <c r="E33">
        <f>(R33-S33*(1000-T33)/(1000-U33))*AK33</f>
        <v>-4.288251000900841</v>
      </c>
      <c r="F33">
        <f>IF(AV33&lt;&gt;0,1/(1/AV33-1/N33),0)</f>
        <v>1.9766876722959257</v>
      </c>
      <c r="G33">
        <f>((AY33-AL33/2)*S33-E33)/(AY33+AL33/2)</f>
        <v>383.34659910111907</v>
      </c>
      <c r="H33">
        <f>AL33*1000</f>
        <v>31.541214474942077</v>
      </c>
      <c r="I33">
        <f>(AQ33-AW33)</f>
        <v>2.0371372917379782</v>
      </c>
      <c r="J33">
        <f>(P33+AP33*D33)</f>
        <v>31.676975250244141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31.001914978027344</v>
      </c>
      <c r="P33" s="1">
        <v>31.676975250244141</v>
      </c>
      <c r="Q33" s="1">
        <v>31.134862899780273</v>
      </c>
      <c r="R33" s="1">
        <v>399.956298828125</v>
      </c>
      <c r="S33" s="1">
        <v>392.60772705078125</v>
      </c>
      <c r="T33" s="1">
        <v>2.3434944152832031</v>
      </c>
      <c r="U33" s="1">
        <v>30.113842010498047</v>
      </c>
      <c r="V33" s="1">
        <v>4.5730438232421875</v>
      </c>
      <c r="W33" s="1">
        <v>58.763492584228516</v>
      </c>
      <c r="X33" s="1">
        <v>299.63101196289063</v>
      </c>
      <c r="Y33" s="1">
        <v>299.936767578125</v>
      </c>
      <c r="Z33" s="1">
        <v>2.7503574267029762E-2</v>
      </c>
      <c r="AA33" s="1">
        <v>88.043663024902344</v>
      </c>
      <c r="AB33" s="1">
        <v>35.297767639160156</v>
      </c>
      <c r="AC33" s="1">
        <v>1.8047906160354614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1.1015846028047447</v>
      </c>
      <c r="AL33">
        <f>(U33-T33)/(1000-U33)*AK33</f>
        <v>3.1541214474942077E-2</v>
      </c>
      <c r="AM33">
        <f>(P33+273.15)</f>
        <v>304.82697525024412</v>
      </c>
      <c r="AN33">
        <f>(O33+273.15)</f>
        <v>304.15191497802732</v>
      </c>
      <c r="AO33">
        <f>(Y33*AG33+Z33*AH33)*AI33</f>
        <v>47.989881739842531</v>
      </c>
      <c r="AP33">
        <f>((AO33+0.00000010773*(AN33^4-AM33^4))-AL33*44100)/(L33*51.4+0.00000043092*AM33^3)</f>
        <v>-11.05625164839358</v>
      </c>
      <c r="AQ33">
        <f>0.61365*EXP(17.502*J33/(240.97+J33))</f>
        <v>4.6884702500954161</v>
      </c>
      <c r="AR33">
        <f>AQ33*1000/AA33</f>
        <v>53.251649113796248</v>
      </c>
      <c r="AS33">
        <f>(AR33-U33)</f>
        <v>23.137807103298201</v>
      </c>
      <c r="AT33">
        <f>IF(D33,P33,(O33+P33)/2)</f>
        <v>31.339445114135742</v>
      </c>
      <c r="AU33">
        <f>0.61365*EXP(17.502*AT33/(240.97+AT33))</f>
        <v>4.5994324990441608</v>
      </c>
      <c r="AV33">
        <f>IF(AS33&lt;&gt;0,(1000-(AR33+U33)/2)/AS33*AL33,0)</f>
        <v>1.3063679683349634</v>
      </c>
      <c r="AW33">
        <f>U33*AA33/1000</f>
        <v>2.6513329583574379</v>
      </c>
      <c r="AX33">
        <f>(AU33-AW33)</f>
        <v>1.948099540686723</v>
      </c>
      <c r="AY33">
        <f>1/(1.6/F33+1.37/N33)</f>
        <v>0.85832092529800752</v>
      </c>
      <c r="AZ33">
        <f>G33*AA33*0.001</f>
        <v>33.751238793001257</v>
      </c>
      <c r="BA33">
        <f>G33/S33</f>
        <v>0.97641124381521838</v>
      </c>
      <c r="BB33">
        <f>(1-AL33*AA33/AQ33/F33)*100</f>
        <v>70.035482004929335</v>
      </c>
      <c r="BC33">
        <f>(S33-E33/(N33/1.35))</f>
        <v>394.11049656034714</v>
      </c>
      <c r="BD33">
        <f>E33*BB33/100/BC33</f>
        <v>-7.6204447338342803E-3</v>
      </c>
    </row>
    <row r="34" spans="1:56" x14ac:dyDescent="0.35">
      <c r="A34" s="1" t="s">
        <v>9</v>
      </c>
      <c r="B34" s="1" t="s">
        <v>1049</v>
      </c>
      <c r="K34" s="1">
        <v>2.72</v>
      </c>
    </row>
    <row r="35" spans="1:56" x14ac:dyDescent="0.35">
      <c r="A35" s="1" t="s">
        <v>9</v>
      </c>
      <c r="B35" s="1" t="s">
        <v>1048</v>
      </c>
      <c r="K35" s="1">
        <v>2.72</v>
      </c>
    </row>
    <row r="36" spans="1:56" x14ac:dyDescent="0.35">
      <c r="A36" s="1">
        <v>7</v>
      </c>
      <c r="B36" s="1" t="s">
        <v>1047</v>
      </c>
      <c r="C36" s="1">
        <v>1600.5000020451844</v>
      </c>
      <c r="D36" s="1">
        <v>0</v>
      </c>
      <c r="E36">
        <f>(R36-S36*(1000-T36)/(1000-U36))*AK36</f>
        <v>-4.1555374467487765</v>
      </c>
      <c r="F36">
        <f>IF(AV36&lt;&gt;0,1/(1/AV36-1/N36),0)</f>
        <v>1.8982089111119731</v>
      </c>
      <c r="G36">
        <f>((AY36-AL36/2)*S36-E36)/(AY36+AL36/2)</f>
        <v>383.11194337322149</v>
      </c>
      <c r="H36">
        <f>AL36*1000</f>
        <v>30.839250615783989</v>
      </c>
      <c r="I36">
        <f>(AQ36-AW36)</f>
        <v>2.0467007378315287</v>
      </c>
      <c r="J36">
        <f>(P36+AP36*D36)</f>
        <v>31.602130889892578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30.960289001464844</v>
      </c>
      <c r="P36" s="1">
        <v>31.602130889892578</v>
      </c>
      <c r="Q36" s="1">
        <v>31.074851989746094</v>
      </c>
      <c r="R36" s="1">
        <v>399.6795654296875</v>
      </c>
      <c r="S36" s="1">
        <v>392.46475219726563</v>
      </c>
      <c r="T36" s="1">
        <v>2.6197555065155029</v>
      </c>
      <c r="U36" s="1">
        <v>29.78118896484375</v>
      </c>
      <c r="V36" s="1">
        <v>5.123995304107666</v>
      </c>
      <c r="W36" s="1">
        <v>58.249202728271484</v>
      </c>
      <c r="X36" s="1">
        <v>299.633056640625</v>
      </c>
      <c r="Y36" s="1">
        <v>499.60177612304688</v>
      </c>
      <c r="Z36" s="1">
        <v>5.2388466894626617E-2</v>
      </c>
      <c r="AA36" s="1">
        <v>88.038719177246094</v>
      </c>
      <c r="AB36" s="1">
        <v>35.354957580566406</v>
      </c>
      <c r="AC36" s="1">
        <v>1.8013589382171631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1.1015921200022976</v>
      </c>
      <c r="AL36">
        <f>(U36-T36)/(1000-U36)*AK36</f>
        <v>3.0839250615783988E-2</v>
      </c>
      <c r="AM36">
        <f>(P36+273.15)</f>
        <v>304.75213088989256</v>
      </c>
      <c r="AN36">
        <f>(O36+273.15)</f>
        <v>304.11028900146482</v>
      </c>
      <c r="AO36">
        <f>(Y36*AG36+Z36*AH36)*AI36</f>
        <v>79.936282392972316</v>
      </c>
      <c r="AP36">
        <f>((AO36+0.00000010773*(AN36^4-AM36^4))-AL36*44100)/(L36*51.4+0.00000043092*AM36^3)</f>
        <v>-10.538973073464712</v>
      </c>
      <c r="AQ36">
        <f>0.61365*EXP(17.502*J36/(240.97+J36))</f>
        <v>4.6685984698719079</v>
      </c>
      <c r="AR36">
        <f>AQ36*1000/AA36</f>
        <v>53.028923109078157</v>
      </c>
      <c r="AS36">
        <f>(AR36-U36)</f>
        <v>23.247734144234407</v>
      </c>
      <c r="AT36">
        <f>IF(D36,P36,(O36+P36)/2)</f>
        <v>31.281209945678711</v>
      </c>
      <c r="AU36">
        <f>0.61365*EXP(17.502*AT36/(240.97+AT36))</f>
        <v>4.584220421217819</v>
      </c>
      <c r="AV36">
        <f>IF(AS36&lt;&gt;0,(1000-(AR36+U36)/2)/AS36*AL36,0)</f>
        <v>1.271622839993257</v>
      </c>
      <c r="AW36">
        <f>U36*AA36/1000</f>
        <v>2.6218977320403791</v>
      </c>
      <c r="AX36">
        <f>(AU36-AW36)</f>
        <v>1.9623226891774399</v>
      </c>
      <c r="AY36">
        <f>1/(1.6/F36+1.37/N36)</f>
        <v>0.83435519139659886</v>
      </c>
      <c r="AZ36">
        <f>G36*AA36*0.001</f>
        <v>33.728684796084053</v>
      </c>
      <c r="BA36">
        <f>G36/S36</f>
        <v>0.97616904761082057</v>
      </c>
      <c r="BB36">
        <f>(1-AL36*AA36/AQ36/F36)*100</f>
        <v>69.362946094554388</v>
      </c>
      <c r="BC36">
        <f>(S36-E36/(N36/1.35))</f>
        <v>393.92101372895337</v>
      </c>
      <c r="BD36">
        <f>E36*BB36/100/BC36</f>
        <v>-7.3172110617858053E-3</v>
      </c>
    </row>
    <row r="37" spans="1:56" x14ac:dyDescent="0.35">
      <c r="A37" s="1" t="s">
        <v>9</v>
      </c>
      <c r="B37" s="1" t="s">
        <v>1046</v>
      </c>
      <c r="K37" s="1">
        <v>2.72</v>
      </c>
    </row>
    <row r="38" spans="1:56" x14ac:dyDescent="0.35">
      <c r="A38" s="1" t="s">
        <v>9</v>
      </c>
      <c r="B38" s="1" t="s">
        <v>1045</v>
      </c>
      <c r="K38" s="1">
        <v>2.72</v>
      </c>
    </row>
    <row r="39" spans="1:56" x14ac:dyDescent="0.35">
      <c r="A39" s="1">
        <v>8</v>
      </c>
      <c r="B39" s="1" t="s">
        <v>1044</v>
      </c>
      <c r="C39" s="1">
        <v>1803.5000020451844</v>
      </c>
      <c r="D39" s="1">
        <v>0</v>
      </c>
      <c r="E39">
        <f>(R39-S39*(1000-T39)/(1000-U39))*AK39</f>
        <v>-3.8522138798510537</v>
      </c>
      <c r="F39">
        <f>IF(AV39&lt;&gt;0,1/(1/AV39-1/N39),0)</f>
        <v>1.8769524638414681</v>
      </c>
      <c r="G39">
        <f>((AY39-AL39/2)*S39-E39)/(AY39+AL39/2)</f>
        <v>383.30781025751628</v>
      </c>
      <c r="H39">
        <f>AL39*1000</f>
        <v>30.344997111502718</v>
      </c>
      <c r="I39">
        <f>(AQ39-AW39)</f>
        <v>2.0296329224529654</v>
      </c>
      <c r="J39">
        <f>(P39+AP39*D39)</f>
        <v>31.493047714233398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30.950664520263672</v>
      </c>
      <c r="P39" s="1">
        <v>31.493047714233398</v>
      </c>
      <c r="Q39" s="1">
        <v>31.046281814575195</v>
      </c>
      <c r="R39" s="1">
        <v>400.20980834960938</v>
      </c>
      <c r="S39" s="1">
        <v>392.8812255859375</v>
      </c>
      <c r="T39" s="1">
        <v>2.9071657657623291</v>
      </c>
      <c r="U39" s="1">
        <v>29.648031234741211</v>
      </c>
      <c r="V39" s="1">
        <v>5.6891770362854004</v>
      </c>
      <c r="W39" s="1">
        <v>58.019706726074219</v>
      </c>
      <c r="X39" s="1">
        <v>299.50897216796875</v>
      </c>
      <c r="Y39" s="1">
        <v>750.95147705078125</v>
      </c>
      <c r="Z39" s="1">
        <v>0.10739485919475555</v>
      </c>
      <c r="AA39" s="1">
        <v>88.037361145019531</v>
      </c>
      <c r="AB39" s="1">
        <v>35.352500915527344</v>
      </c>
      <c r="AC39" s="1">
        <v>1.8007502555847168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1.10113592708812</v>
      </c>
      <c r="AL39">
        <f>(U39-T39)/(1000-U39)*AK39</f>
        <v>3.0344997111502719E-2</v>
      </c>
      <c r="AM39">
        <f>(P39+273.15)</f>
        <v>304.64304771423338</v>
      </c>
      <c r="AN39">
        <f>(O39+273.15)</f>
        <v>304.10066452026365</v>
      </c>
      <c r="AO39">
        <f>(Y39*AG39+Z39*AH39)*AI39</f>
        <v>120.15223364251324</v>
      </c>
      <c r="AP39">
        <f>((AO39+0.00000010773*(AN39^4-AM39^4))-AL39*44100)/(L39*51.4+0.00000043092*AM39^3)</f>
        <v>-10.022658622674847</v>
      </c>
      <c r="AQ39">
        <f>0.61365*EXP(17.502*J39/(240.97+J39))</f>
        <v>4.6397673555046968</v>
      </c>
      <c r="AR39">
        <f>AQ39*1000/AA39</f>
        <v>52.702253851769143</v>
      </c>
      <c r="AS39">
        <f>(AR39-U39)</f>
        <v>23.054222617027932</v>
      </c>
      <c r="AT39">
        <f>IF(D39,P39,(O39+P39)/2)</f>
        <v>31.221856117248535</v>
      </c>
      <c r="AU39">
        <f>0.61365*EXP(17.502*AT39/(240.97+AT39))</f>
        <v>4.5687612348859856</v>
      </c>
      <c r="AV39">
        <f>IF(AS39&lt;&gt;0,(1000-(AR39+U39)/2)/AS39*AL39,0)</f>
        <v>1.2620480860834515</v>
      </c>
      <c r="AW39">
        <f>U39*AA39/1000</f>
        <v>2.6101344330517313</v>
      </c>
      <c r="AX39">
        <f>(AU39-AW39)</f>
        <v>1.9586268018342543</v>
      </c>
      <c r="AY39">
        <f>1/(1.6/F39+1.37/N39)</f>
        <v>0.82776238924344892</v>
      </c>
      <c r="AZ39">
        <f>G39*AA39*0.001</f>
        <v>33.74540812134758</v>
      </c>
      <c r="BA39">
        <f>G39/S39</f>
        <v>0.97563280018243792</v>
      </c>
      <c r="BB39">
        <f>(1-AL39*AA39/AQ39/F39)*100</f>
        <v>69.323582610719157</v>
      </c>
      <c r="BC39">
        <f>(S39-E39/(N39/1.35))</f>
        <v>394.23119077261862</v>
      </c>
      <c r="BD39">
        <f>E39*BB39/100/BC39</f>
        <v>-6.7739253865389841E-3</v>
      </c>
    </row>
    <row r="40" spans="1:56" x14ac:dyDescent="0.35">
      <c r="A40" s="1" t="s">
        <v>9</v>
      </c>
      <c r="B40" s="1" t="s">
        <v>1043</v>
      </c>
      <c r="K40" s="1">
        <v>2.72</v>
      </c>
    </row>
    <row r="41" spans="1:56" x14ac:dyDescent="0.35">
      <c r="A41" s="1" t="s">
        <v>9</v>
      </c>
      <c r="B41" s="1" t="s">
        <v>1042</v>
      </c>
      <c r="K41" s="1">
        <v>2.72</v>
      </c>
    </row>
    <row r="42" spans="1:56" x14ac:dyDescent="0.35">
      <c r="A42" s="1">
        <v>9</v>
      </c>
      <c r="B42" s="1" t="s">
        <v>1041</v>
      </c>
      <c r="C42" s="1">
        <v>2006.5000020451844</v>
      </c>
      <c r="D42" s="1">
        <v>0</v>
      </c>
      <c r="E42">
        <f>(R42-S42*(1000-T42)/(1000-U42))*AK42</f>
        <v>-3.7478312320257459</v>
      </c>
      <c r="F42">
        <f>IF(AV42&lt;&gt;0,1/(1/AV42-1/N42),0)</f>
        <v>1.8572750785705043</v>
      </c>
      <c r="G42">
        <f>((AY42-AL42/2)*S42-E42)/(AY42+AL42/2)</f>
        <v>383.22289137463162</v>
      </c>
      <c r="H42">
        <f>AL42*1000</f>
        <v>29.858204729594938</v>
      </c>
      <c r="I42">
        <f>(AQ42-AW42)</f>
        <v>2.0117077193498463</v>
      </c>
      <c r="J42">
        <f>(P42+AP42*D42)</f>
        <v>31.372898101806641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30.967819213867188</v>
      </c>
      <c r="P42" s="1">
        <v>31.372898101806641</v>
      </c>
      <c r="Q42" s="1">
        <v>31.043598175048828</v>
      </c>
      <c r="R42" s="1">
        <v>400.00076293945313</v>
      </c>
      <c r="S42" s="1">
        <v>392.76126098632813</v>
      </c>
      <c r="T42" s="1">
        <v>3.2039692401885986</v>
      </c>
      <c r="U42" s="1">
        <v>29.494819641113281</v>
      </c>
      <c r="V42" s="1">
        <v>6.2634820938110352</v>
      </c>
      <c r="W42" s="1">
        <v>57.659816741943359</v>
      </c>
      <c r="X42" s="1">
        <v>299.79598999023438</v>
      </c>
      <c r="Y42" s="1">
        <v>1000.0169067382813</v>
      </c>
      <c r="Z42" s="1">
        <v>0.10346529632806778</v>
      </c>
      <c r="AA42" s="1">
        <v>88.031837463378906</v>
      </c>
      <c r="AB42" s="1">
        <v>35.316577911376953</v>
      </c>
      <c r="AC42" s="1">
        <v>1.8039133548736572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1.1021911396699791</v>
      </c>
      <c r="AL42">
        <f>(U42-T42)/(1000-U42)*AK42</f>
        <v>2.9858204729594939E-2</v>
      </c>
      <c r="AM42">
        <f>(P42+273.15)</f>
        <v>304.52289810180662</v>
      </c>
      <c r="AN42">
        <f>(O42+273.15)</f>
        <v>304.11781921386716</v>
      </c>
      <c r="AO42">
        <f>(Y42*AG42+Z42*AH42)*AI42</f>
        <v>160.00270150178585</v>
      </c>
      <c r="AP42">
        <f>((AO42+0.00000010773*(AN42^4-AM42^4))-AL42*44100)/(L42*51.4+0.00000043092*AM42^3)</f>
        <v>-9.5082736212756576</v>
      </c>
      <c r="AQ42">
        <f>0.61365*EXP(17.502*J42/(240.97+J42))</f>
        <v>4.6081908880080062</v>
      </c>
      <c r="AR42">
        <f>AQ42*1000/AA42</f>
        <v>52.346867006212449</v>
      </c>
      <c r="AS42">
        <f>(AR42-U42)</f>
        <v>22.852047365099168</v>
      </c>
      <c r="AT42">
        <f>IF(D42,P42,(O42+P42)/2)</f>
        <v>31.170358657836914</v>
      </c>
      <c r="AU42">
        <f>0.61365*EXP(17.502*AT42/(240.97+AT42))</f>
        <v>4.5553851099401301</v>
      </c>
      <c r="AV42">
        <f>IF(AS42&lt;&gt;0,(1000-(AR42+U42)/2)/AS42*AL42,0)</f>
        <v>1.2531210597639626</v>
      </c>
      <c r="AW42">
        <f>U42*AA42/1000</f>
        <v>2.59648316865816</v>
      </c>
      <c r="AX42">
        <f>(AU42-AW42)</f>
        <v>1.9589019412819701</v>
      </c>
      <c r="AY42">
        <f>1/(1.6/F42+1.37/N42)</f>
        <v>0.82162003896573166</v>
      </c>
      <c r="AZ42">
        <f>G42*AA42*0.001</f>
        <v>33.735815285737679</v>
      </c>
      <c r="BA42">
        <f>G42/S42</f>
        <v>0.97571458654618048</v>
      </c>
      <c r="BB42">
        <f>(1-AL42*AA42/AQ42/F42)*100</f>
        <v>69.288801413483768</v>
      </c>
      <c r="BC42">
        <f>(S42-E42/(N42/1.35))</f>
        <v>394.07464644378013</v>
      </c>
      <c r="BD42">
        <f>E42*BB42/100/BC42</f>
        <v>-6.5896838660015446E-3</v>
      </c>
    </row>
    <row r="43" spans="1:56" x14ac:dyDescent="0.35">
      <c r="A43" s="1" t="s">
        <v>9</v>
      </c>
      <c r="B43" s="1" t="s">
        <v>1040</v>
      </c>
      <c r="K43" s="1">
        <v>2.72</v>
      </c>
    </row>
    <row r="44" spans="1:56" x14ac:dyDescent="0.35">
      <c r="A44" s="1" t="s">
        <v>9</v>
      </c>
      <c r="B44" s="1" t="s">
        <v>1039</v>
      </c>
      <c r="K44" s="1">
        <v>2.72</v>
      </c>
    </row>
    <row r="45" spans="1:56" x14ac:dyDescent="0.35">
      <c r="A45" s="1">
        <v>10</v>
      </c>
      <c r="B45" s="1" t="s">
        <v>1038</v>
      </c>
      <c r="C45" s="1">
        <v>2209.5000020451844</v>
      </c>
      <c r="D45" s="1">
        <v>0</v>
      </c>
      <c r="E45">
        <f>(R45-S45*(1000-T45)/(1000-U45))*AK45</f>
        <v>-3.58342381989773</v>
      </c>
      <c r="F45">
        <f>IF(AV45&lt;&gt;0,1/(1/AV45-1/N45),0)</f>
        <v>1.752832894110415</v>
      </c>
      <c r="G45">
        <f>((AY45-AL45/2)*S45-E45)/(AY45+AL45/2)</f>
        <v>383.23106302874237</v>
      </c>
      <c r="H45">
        <f>AL45*1000</f>
        <v>29.117688848630092</v>
      </c>
      <c r="I45">
        <f>(AQ45-AW45)</f>
        <v>2.0408756188818642</v>
      </c>
      <c r="J45">
        <f>(P45+AP45*D45)</f>
        <v>31.379953384399414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31.010726928710938</v>
      </c>
      <c r="P45" s="1">
        <v>31.379953384399414</v>
      </c>
      <c r="Q45" s="1">
        <v>31.062107086181641</v>
      </c>
      <c r="R45" s="1">
        <v>400.1571044921875</v>
      </c>
      <c r="S45" s="1">
        <v>393.020751953125</v>
      </c>
      <c r="T45" s="1">
        <v>3.5221898555755615</v>
      </c>
      <c r="U45" s="1">
        <v>29.18609619140625</v>
      </c>
      <c r="V45" s="1">
        <v>6.8683714866638184</v>
      </c>
      <c r="W45" s="1">
        <v>56.913726806640625</v>
      </c>
      <c r="X45" s="1">
        <v>299.59808349609375</v>
      </c>
      <c r="Y45" s="1">
        <v>1249.810546875</v>
      </c>
      <c r="Z45" s="1">
        <v>0.24491512775421143</v>
      </c>
      <c r="AA45" s="1">
        <v>88.026992797851563</v>
      </c>
      <c r="AB45" s="1">
        <v>35.353931427001953</v>
      </c>
      <c r="AC45" s="1">
        <v>1.8057531118392944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1.1014635422650503</v>
      </c>
      <c r="AL45">
        <f>(U45-T45)/(1000-U45)*AK45</f>
        <v>2.9117688848630092E-2</v>
      </c>
      <c r="AM45">
        <f>(P45+273.15)</f>
        <v>304.52995338439939</v>
      </c>
      <c r="AN45">
        <f>(O45+273.15)</f>
        <v>304.16072692871091</v>
      </c>
      <c r="AO45">
        <f>(Y45*AG45+Z45*AH45)*AI45</f>
        <v>199.96968303032918</v>
      </c>
      <c r="AP45">
        <f>((AO45+0.00000010773*(AN45^4-AM45^4))-AL45*44100)/(L45*51.4+0.00000043092*AM45^3)</f>
        <v>-8.9102282874535437</v>
      </c>
      <c r="AQ45">
        <f>0.61365*EXP(17.502*J45/(240.97+J45))</f>
        <v>4.6100398981201849</v>
      </c>
      <c r="AR45">
        <f>AQ45*1000/AA45</f>
        <v>52.370753011032093</v>
      </c>
      <c r="AS45">
        <f>(AR45-U45)</f>
        <v>23.184656819625843</v>
      </c>
      <c r="AT45">
        <f>IF(D45,P45,(O45+P45)/2)</f>
        <v>31.195340156555176</v>
      </c>
      <c r="AU45">
        <f>0.61365*EXP(17.502*AT45/(240.97+AT45))</f>
        <v>4.5618696234042506</v>
      </c>
      <c r="AV45">
        <f>IF(AS45&lt;&gt;0,(1000-(AR45+U45)/2)/AS45*AL45,0)</f>
        <v>1.2046896180801527</v>
      </c>
      <c r="AW45">
        <f>U45*AA45/1000</f>
        <v>2.5691642792383207</v>
      </c>
      <c r="AX45">
        <f>(AU45-AW45)</f>
        <v>1.9927053441659299</v>
      </c>
      <c r="AY45">
        <f>1/(1.6/F45+1.37/N45)</f>
        <v>0.78837087144750195</v>
      </c>
      <c r="AZ45">
        <f>G45*AA45*0.001</f>
        <v>33.734678025144099</v>
      </c>
      <c r="BA45">
        <f>G45/S45</f>
        <v>0.97509116535009266</v>
      </c>
      <c r="BB45">
        <f>(1-AL45*AA45/AQ45/F45)*100</f>
        <v>68.280409808721899</v>
      </c>
      <c r="BC45">
        <f>(S45-E45/(N45/1.35))</f>
        <v>394.27652267532926</v>
      </c>
      <c r="BD45">
        <f>E45*BB45/100/BC45</f>
        <v>-6.2057371633673147E-3</v>
      </c>
    </row>
    <row r="46" spans="1:56" x14ac:dyDescent="0.35">
      <c r="A46" s="1" t="s">
        <v>9</v>
      </c>
      <c r="B46" s="1" t="s">
        <v>1037</v>
      </c>
      <c r="K46" s="1">
        <v>2.72</v>
      </c>
    </row>
    <row r="47" spans="1:56" x14ac:dyDescent="0.35">
      <c r="A47" s="1" t="s">
        <v>9</v>
      </c>
      <c r="B47" s="1" t="s">
        <v>1036</v>
      </c>
      <c r="K47" s="1">
        <v>2.72</v>
      </c>
    </row>
    <row r="48" spans="1:56" x14ac:dyDescent="0.35">
      <c r="A48" s="1">
        <v>11</v>
      </c>
      <c r="B48" s="1" t="s">
        <v>1035</v>
      </c>
      <c r="C48" s="1">
        <v>2412.5000020451844</v>
      </c>
      <c r="D48" s="1">
        <v>0</v>
      </c>
      <c r="E48">
        <f>(R48-S48*(1000-T48)/(1000-U48))*AK48</f>
        <v>-3.4907346855847794</v>
      </c>
      <c r="F48">
        <f>IF(AV48&lt;&gt;0,1/(1/AV48-1/N48),0)</f>
        <v>1.710430655140482</v>
      </c>
      <c r="G48">
        <f>((AY48-AL48/2)*S48-E48)/(AY48+AL48/2)</f>
        <v>383.24335594934053</v>
      </c>
      <c r="H48">
        <f>AL48*1000</f>
        <v>28.499863170351656</v>
      </c>
      <c r="I48">
        <f>(AQ48-AW48)</f>
        <v>2.0317913493704376</v>
      </c>
      <c r="J48">
        <f>(P48+AP48*D48)</f>
        <v>31.277364730834961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31.089021682739258</v>
      </c>
      <c r="P48" s="1">
        <v>31.277364730834961</v>
      </c>
      <c r="Q48" s="1">
        <v>31.110214233398438</v>
      </c>
      <c r="R48" s="1">
        <v>400.01992797851563</v>
      </c>
      <c r="S48" s="1">
        <v>393.0179443359375</v>
      </c>
      <c r="T48" s="1">
        <v>3.8577508926391602</v>
      </c>
      <c r="U48" s="1">
        <v>28.989395141601563</v>
      </c>
      <c r="V48" s="1">
        <v>7.4879870414733887</v>
      </c>
      <c r="W48" s="1">
        <v>56.269115447998047</v>
      </c>
      <c r="X48" s="1">
        <v>299.51235961914063</v>
      </c>
      <c r="Y48" s="1">
        <v>1600.8138427734375</v>
      </c>
      <c r="Z48" s="1">
        <v>6.6794417798519135E-2</v>
      </c>
      <c r="AA48" s="1">
        <v>88.012397766113281</v>
      </c>
      <c r="AB48" s="1">
        <v>35.372257232666016</v>
      </c>
      <c r="AC48" s="1">
        <v>1.8036068677902222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1.1011483809527227</v>
      </c>
      <c r="AL48">
        <f>(U48-T48)/(1000-U48)*AK48</f>
        <v>2.8499863170351657E-2</v>
      </c>
      <c r="AM48">
        <f>(P48+273.15)</f>
        <v>304.42736473083494</v>
      </c>
      <c r="AN48">
        <f>(O48+273.15)</f>
        <v>304.23902168273924</v>
      </c>
      <c r="AO48">
        <f>(Y48*AG48+Z48*AH48)*AI48</f>
        <v>256.13020911879357</v>
      </c>
      <c r="AP48">
        <f>((AO48+0.00000010773*(AN48^4-AM48^4))-AL48*44100)/(L48*51.4+0.00000043092*AM48^3)</f>
        <v>-8.2103845217785185</v>
      </c>
      <c r="AQ48">
        <f>0.61365*EXP(17.502*J48/(240.97+J48))</f>
        <v>4.5832175255721062</v>
      </c>
      <c r="AR48">
        <f>AQ48*1000/AA48</f>
        <v>52.07468086202676</v>
      </c>
      <c r="AS48">
        <f>(AR48-U48)</f>
        <v>23.085285720425198</v>
      </c>
      <c r="AT48">
        <f>IF(D48,P48,(O48+P48)/2)</f>
        <v>31.183193206787109</v>
      </c>
      <c r="AU48">
        <f>0.61365*EXP(17.502*AT48/(240.97+AT48))</f>
        <v>4.5587156041971335</v>
      </c>
      <c r="AV48">
        <f>IF(AS48&lt;&gt;0,(1000-(AR48+U48)/2)/AS48*AL48,0)</f>
        <v>1.184508000656481</v>
      </c>
      <c r="AW48">
        <f>U48*AA48/1000</f>
        <v>2.5514261762016686</v>
      </c>
      <c r="AX48">
        <f>(AU48-AW48)</f>
        <v>2.0072894279954649</v>
      </c>
      <c r="AY48">
        <f>1/(1.6/F48+1.37/N48)</f>
        <v>0.77455289535070537</v>
      </c>
      <c r="AZ48">
        <f>G48*AA48*0.001</f>
        <v>33.730166685033495</v>
      </c>
      <c r="BA48">
        <f>G48/S48</f>
        <v>0.97512940941383075</v>
      </c>
      <c r="BB48">
        <f>(1-AL48*AA48/AQ48/F48)*100</f>
        <v>68.002895011622329</v>
      </c>
      <c r="BC48">
        <f>(S48-E48/(N48/1.35))</f>
        <v>394.24123318968668</v>
      </c>
      <c r="BD48">
        <f>E48*BB48/100/BC48</f>
        <v>-6.0211881546909703E-3</v>
      </c>
    </row>
    <row r="49" spans="1:56" x14ac:dyDescent="0.35">
      <c r="A49" s="1" t="s">
        <v>9</v>
      </c>
      <c r="B49" s="1" t="s">
        <v>1034</v>
      </c>
      <c r="K49" s="1">
        <v>2.72</v>
      </c>
    </row>
    <row r="50" spans="1:56" x14ac:dyDescent="0.35">
      <c r="A50" s="1" t="s">
        <v>9</v>
      </c>
      <c r="B50" s="1" t="s">
        <v>1029</v>
      </c>
      <c r="K50" s="1">
        <v>2.72</v>
      </c>
    </row>
    <row r="51" spans="1:56" x14ac:dyDescent="0.35">
      <c r="A51" s="1">
        <v>12</v>
      </c>
      <c r="B51" s="1" t="s">
        <v>1033</v>
      </c>
      <c r="C51" s="1">
        <v>2615.0000020563602</v>
      </c>
      <c r="D51" s="1">
        <v>0</v>
      </c>
      <c r="E51">
        <f>(R51-S51*(1000-T51)/(1000-U51))*AK51</f>
        <v>-3.8982442522288681</v>
      </c>
      <c r="F51">
        <f>IF(AV51&lt;&gt;0,1/(1/AV51-1/N51),0)</f>
        <v>1.6790198488482233</v>
      </c>
      <c r="G51">
        <f>((AY51-AL51/2)*S51-E51)/(AY51+AL51/2)</f>
        <v>384.27210489379223</v>
      </c>
      <c r="H51">
        <f>AL51*1000</f>
        <v>28.019332220654558</v>
      </c>
      <c r="I51">
        <f>(AQ51-AW51)</f>
        <v>2.0238455021175521</v>
      </c>
      <c r="J51">
        <f>(P51+AP51*D51)</f>
        <v>31.226968765258789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31.256000518798828</v>
      </c>
      <c r="P51" s="1">
        <v>31.226968765258789</v>
      </c>
      <c r="Q51" s="1">
        <v>31.231019973754883</v>
      </c>
      <c r="R51" s="1">
        <v>399.89678955078125</v>
      </c>
      <c r="S51" s="1">
        <v>393.42825317382813</v>
      </c>
      <c r="T51" s="1">
        <v>4.2269186973571777</v>
      </c>
      <c r="U51" s="1">
        <v>28.927606582641602</v>
      </c>
      <c r="V51" s="1">
        <v>8.1277284622192383</v>
      </c>
      <c r="W51" s="1">
        <v>55.623439788818359</v>
      </c>
      <c r="X51" s="1">
        <v>299.61892700195313</v>
      </c>
      <c r="Y51" s="1">
        <v>2000.1856689453125</v>
      </c>
      <c r="Z51" s="1">
        <v>0.26455581188201904</v>
      </c>
      <c r="AA51" s="1">
        <v>88.02130126953125</v>
      </c>
      <c r="AB51" s="1">
        <v>35.544624328613281</v>
      </c>
      <c r="AC51" s="1">
        <v>1.817426323890686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1.1015401728012979</v>
      </c>
      <c r="AL51">
        <f>(U51-T51)/(1000-U51)*AK51</f>
        <v>2.8019332220654558E-2</v>
      </c>
      <c r="AM51">
        <f>(P51+273.15)</f>
        <v>304.37696876525877</v>
      </c>
      <c r="AN51">
        <f>(O51+273.15)</f>
        <v>304.40600051879881</v>
      </c>
      <c r="AO51">
        <f>(Y51*AG51+Z51*AH51)*AI51</f>
        <v>320.02969987802862</v>
      </c>
      <c r="AP51">
        <f>((AO51+0.00000010773*(AN51^4-AM51^4))-AL51*44100)/(L51*51.4+0.00000043092*AM51^3)</f>
        <v>-7.4926016407816443</v>
      </c>
      <c r="AQ51">
        <f>0.61365*EXP(17.502*J51/(240.97+J51))</f>
        <v>4.570091076134724</v>
      </c>
      <c r="AR51">
        <f>AQ51*1000/AA51</f>
        <v>51.920285319806673</v>
      </c>
      <c r="AS51">
        <f>(AR51-U51)</f>
        <v>22.992678737165072</v>
      </c>
      <c r="AT51">
        <f>IF(D51,P51,(O51+P51)/2)</f>
        <v>31.241484642028809</v>
      </c>
      <c r="AU51">
        <f>0.61365*EXP(17.502*AT51/(240.97+AT51))</f>
        <v>4.5738686110179936</v>
      </c>
      <c r="AV51">
        <f>IF(AS51&lt;&gt;0,(1000-(AR51+U51)/2)/AS51*AL51,0)</f>
        <v>1.1693583230003617</v>
      </c>
      <c r="AW51">
        <f>U51*AA51/1000</f>
        <v>2.5462455740171719</v>
      </c>
      <c r="AX51">
        <f>(AU51-AW51)</f>
        <v>2.0276230370008217</v>
      </c>
      <c r="AY51">
        <f>1/(1.6/F51+1.37/N51)</f>
        <v>0.76419449359911862</v>
      </c>
      <c r="AZ51">
        <f>G51*AA51*0.001</f>
        <v>33.8241307143334</v>
      </c>
      <c r="BA51">
        <f>G51/S51</f>
        <v>0.97672727312750862</v>
      </c>
      <c r="BB51">
        <f>(1-AL51*AA51/AQ51/F51)*100</f>
        <v>67.858593315294868</v>
      </c>
      <c r="BC51">
        <f>(S51-E51/(N51/1.35))</f>
        <v>394.79434918869742</v>
      </c>
      <c r="BD51">
        <f>E51*BB51/100/BC51</f>
        <v>-6.7004345908013253E-3</v>
      </c>
    </row>
    <row r="52" spans="1:56" x14ac:dyDescent="0.35">
      <c r="A52" s="1" t="s">
        <v>9</v>
      </c>
      <c r="B52" s="1" t="s">
        <v>1032</v>
      </c>
    </row>
    <row r="53" spans="1:56" x14ac:dyDescent="0.35">
      <c r="A53" s="1" t="s">
        <v>9</v>
      </c>
      <c r="B53" s="1" t="s">
        <v>1031</v>
      </c>
    </row>
    <row r="54" spans="1:56" x14ac:dyDescent="0.35">
      <c r="A54" s="1" t="s">
        <v>9</v>
      </c>
      <c r="B54" s="1" t="s">
        <v>1030</v>
      </c>
    </row>
    <row r="55" spans="1:56" x14ac:dyDescent="0.35">
      <c r="A55" s="1" t="s">
        <v>9</v>
      </c>
      <c r="B55" s="1" t="s">
        <v>1029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E4BFA-213F-4136-A104-2DF63C354D08}">
  <dimension ref="A1:BH55"/>
  <sheetViews>
    <sheetView topLeftCell="A3"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4925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4924</v>
      </c>
    </row>
    <row r="12" spans="1:60" x14ac:dyDescent="0.35">
      <c r="A12" s="1" t="s">
        <v>9</v>
      </c>
      <c r="B12" s="1" t="s">
        <v>4923</v>
      </c>
    </row>
    <row r="13" spans="1:60" x14ac:dyDescent="0.35">
      <c r="A13" s="1" t="s">
        <v>9</v>
      </c>
      <c r="B13" s="1" t="s">
        <v>4922</v>
      </c>
    </row>
    <row r="14" spans="1:60" x14ac:dyDescent="0.35">
      <c r="A14" s="1" t="s">
        <v>9</v>
      </c>
      <c r="B14" s="1" t="s">
        <v>4921</v>
      </c>
    </row>
    <row r="15" spans="1:60" x14ac:dyDescent="0.35">
      <c r="A15" s="1" t="s">
        <v>9</v>
      </c>
      <c r="B15" s="1" t="s">
        <v>4920</v>
      </c>
    </row>
    <row r="16" spans="1:60" x14ac:dyDescent="0.35">
      <c r="A16" s="1" t="s">
        <v>9</v>
      </c>
      <c r="B16" s="1" t="s">
        <v>4919</v>
      </c>
    </row>
    <row r="17" spans="1:60" x14ac:dyDescent="0.35">
      <c r="A17" s="1" t="s">
        <v>9</v>
      </c>
      <c r="B17" s="1" t="s">
        <v>4918</v>
      </c>
    </row>
    <row r="18" spans="1:60" x14ac:dyDescent="0.35">
      <c r="A18" s="1">
        <v>1</v>
      </c>
      <c r="B18" s="1" t="s">
        <v>4917</v>
      </c>
      <c r="C18" s="1">
        <v>352.50000166520476</v>
      </c>
      <c r="D18" s="1">
        <v>0</v>
      </c>
      <c r="E18">
        <f>(R18-S18*(1000-T18)/(1000-U18))*AO18</f>
        <v>-6.2875856064367026</v>
      </c>
      <c r="F18">
        <f>IF(AZ18&lt;&gt;0,1/(1/AZ18-1/N18),0)</f>
        <v>6.0095577930061879</v>
      </c>
      <c r="G18">
        <f>((BC18-AP18/2)*S18-E18)/(BC18+AP18/2)</f>
        <v>388.69867665144079</v>
      </c>
      <c r="H18">
        <f>AP18*1000</f>
        <v>35.506471201806413</v>
      </c>
      <c r="I18">
        <f>(AU18-BA18)</f>
        <v>1.2074241151614546</v>
      </c>
      <c r="J18">
        <f>(P18+AT18*D18)</f>
        <v>28.71019172668457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31.509180068969727</v>
      </c>
      <c r="P18" s="1">
        <v>28.71019172668457</v>
      </c>
      <c r="Q18" s="1">
        <v>31.623201370239258</v>
      </c>
      <c r="R18" s="1">
        <v>400.0980224609375</v>
      </c>
      <c r="S18" s="1">
        <v>393.150390625</v>
      </c>
      <c r="T18" s="1">
        <v>-6.1773978173732758E-2</v>
      </c>
      <c r="U18" s="1">
        <v>31.093324661254883</v>
      </c>
      <c r="V18" s="1">
        <v>-0.11753448098897934</v>
      </c>
      <c r="W18" s="1">
        <v>59.159824371337891</v>
      </c>
      <c r="X18" s="1">
        <v>300.35110473632813</v>
      </c>
      <c r="Y18" s="1">
        <v>0.20282690227031708</v>
      </c>
      <c r="Z18" s="1">
        <v>5.1450818777084351E-2</v>
      </c>
      <c r="AA18" s="1">
        <v>88.359642028808594</v>
      </c>
      <c r="AB18" s="1">
        <v>56.470893859863281</v>
      </c>
      <c r="AC18" s="1">
        <v>1.311556339263916</v>
      </c>
      <c r="AD18" s="1">
        <v>2.8832834213972092E-2</v>
      </c>
      <c r="AE18" s="1">
        <v>7.3031294159591198E-3</v>
      </c>
      <c r="AF18" s="1">
        <v>3.614715114235878E-2</v>
      </c>
      <c r="AG18" s="1">
        <v>2.3882461711764336E-2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1.1042320027070884</v>
      </c>
      <c r="AP18">
        <f>(U18-T18)/(1000-U18)*AO18</f>
        <v>3.550647120180641E-2</v>
      </c>
      <c r="AQ18">
        <f>(P18+273.15)</f>
        <v>301.86019172668455</v>
      </c>
      <c r="AR18">
        <f>(O18+273.15)</f>
        <v>304.6591800689697</v>
      </c>
      <c r="AS18">
        <f>(Y18*AK18+Z18*AL18)*AM18</f>
        <v>3.2452303637885205E-2</v>
      </c>
      <c r="AT18">
        <f>((AS18+0.00000010773*(AR18^4-AQ18^4))-AP18*44100)/(L18*0.92*2*29.3+0.00000043092*AQ18^3)</f>
        <v>-12.042120876893376</v>
      </c>
      <c r="AU18">
        <f>0.61365*EXP(17.502*J18/(240.97+J18))</f>
        <v>3.9548191517154625</v>
      </c>
      <c r="AV18">
        <f>AU18*1000/AA18</f>
        <v>44.758207037847001</v>
      </c>
      <c r="AW18">
        <f>(AV18-U18)</f>
        <v>13.664882376592118</v>
      </c>
      <c r="AX18">
        <f>IF(D18,P18,(O18+P18)/2)</f>
        <v>30.109685897827148</v>
      </c>
      <c r="AY18">
        <f>0.61365*EXP(17.502*AX18/(240.97+AX18))</f>
        <v>4.2873655521933838</v>
      </c>
      <c r="AZ18">
        <f>IF(AW18&lt;&gt;0,(1000-(AV18+U18)/2)/AW18*AP18,0)</f>
        <v>2.4998284030149112</v>
      </c>
      <c r="BA18">
        <f>U18*AA18/1000</f>
        <v>2.7473950365540079</v>
      </c>
      <c r="BB18">
        <f>(AY18-BA18)</f>
        <v>1.5399705156393759</v>
      </c>
      <c r="BC18">
        <f>1/(1.6/F18+1.37/N18)</f>
        <v>1.7055824193479818</v>
      </c>
      <c r="BD18">
        <f>G18*AA18*0.001</f>
        <v>34.345275925992929</v>
      </c>
      <c r="BE18">
        <f>G18/S18</f>
        <v>0.98867681660831563</v>
      </c>
      <c r="BF18">
        <f>(1-AP18*AA18/AU18/F18)*100</f>
        <v>86.799441219832389</v>
      </c>
      <c r="BG18">
        <f>(S18-E18/(N18/1.35))</f>
        <v>395.13346315096413</v>
      </c>
      <c r="BH18">
        <f>E18*BF18/100/BG18</f>
        <v>-1.3812014626866842E-2</v>
      </c>
    </row>
    <row r="19" spans="1:60" x14ac:dyDescent="0.35">
      <c r="A19" s="1" t="s">
        <v>9</v>
      </c>
      <c r="B19" s="1" t="s">
        <v>4916</v>
      </c>
      <c r="K19" s="1">
        <v>2.72</v>
      </c>
    </row>
    <row r="20" spans="1:60" x14ac:dyDescent="0.35">
      <c r="A20" s="1" t="s">
        <v>9</v>
      </c>
      <c r="B20" s="1" t="s">
        <v>4915</v>
      </c>
      <c r="K20" s="1">
        <v>2.72</v>
      </c>
    </row>
    <row r="21" spans="1:60" x14ac:dyDescent="0.35">
      <c r="A21" s="1">
        <v>2</v>
      </c>
      <c r="B21" s="1" t="s">
        <v>4914</v>
      </c>
      <c r="C21" s="1">
        <v>558.50000170990825</v>
      </c>
      <c r="D21" s="1">
        <v>0</v>
      </c>
      <c r="E21">
        <f>(R21-S21*(1000-T21)/(1000-U21))*AO21</f>
        <v>-5.6350588768738783</v>
      </c>
      <c r="F21">
        <f>IF(AZ21&lt;&gt;0,1/(1/AZ21-1/N21),0)</f>
        <v>5.7127717487574134</v>
      </c>
      <c r="G21">
        <f>((BC21-AP21/2)*S21-E21)/(BC21+AP21/2)</f>
        <v>387.96652301747696</v>
      </c>
      <c r="H21">
        <f>AP21*1000</f>
        <v>34.971019031539093</v>
      </c>
      <c r="I21">
        <f>(AU21-BA21)</f>
        <v>1.2152891394678247</v>
      </c>
      <c r="J21">
        <f>(P21+AT21*D21)</f>
        <v>28.575092315673828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31.483121871948242</v>
      </c>
      <c r="P21" s="1">
        <v>28.575092315673828</v>
      </c>
      <c r="Q21" s="1">
        <v>31.646467208862305</v>
      </c>
      <c r="R21" s="1">
        <v>400.11383056640625</v>
      </c>
      <c r="S21" s="1">
        <v>392.77764892578125</v>
      </c>
      <c r="T21" s="1">
        <v>-4.1472479701042175E-2</v>
      </c>
      <c r="U21" s="1">
        <v>30.657854080200195</v>
      </c>
      <c r="V21" s="1">
        <v>-7.9016931354999542E-2</v>
      </c>
      <c r="W21" s="1">
        <v>58.411975860595703</v>
      </c>
      <c r="X21" s="1">
        <v>300.34848022460938</v>
      </c>
      <c r="Y21" s="1">
        <v>26.335540771484375</v>
      </c>
      <c r="Z21" s="1">
        <v>0.1440628319978714</v>
      </c>
      <c r="AA21" s="1">
        <v>88.350997924804688</v>
      </c>
      <c r="AB21" s="1">
        <v>56.452033996582031</v>
      </c>
      <c r="AC21" s="1">
        <v>1.3355636596679688</v>
      </c>
      <c r="AD21" s="1">
        <v>4.7682907432317734E-2</v>
      </c>
      <c r="AE21" s="1">
        <v>8.5437623783946037E-3</v>
      </c>
      <c r="AF21" s="1">
        <v>3.0217519029974937E-2</v>
      </c>
      <c r="AG21" s="1">
        <v>1.374338660389185E-2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1.104222353766946</v>
      </c>
      <c r="AP21">
        <f>(U21-T21)/(1000-U21)*AO21</f>
        <v>3.497101903153909E-2</v>
      </c>
      <c r="AQ21">
        <f>(P21+273.15)</f>
        <v>301.72509231567381</v>
      </c>
      <c r="AR21">
        <f>(O21+273.15)</f>
        <v>304.63312187194822</v>
      </c>
      <c r="AS21">
        <f>(Y21*AK21+Z21*AL21)*AM21</f>
        <v>4.2136864292542668</v>
      </c>
      <c r="AT21">
        <f>((AS21+0.00000010773*(AR21^4-AQ21^4))-AP21*44100)/(L21*0.92*2*29.3+0.00000043092*AQ21^3)</f>
        <v>-11.815062669169507</v>
      </c>
      <c r="AU21">
        <f>0.61365*EXP(17.502*J21/(240.97+J21))</f>
        <v>3.9239411416865573</v>
      </c>
      <c r="AV21">
        <f>AU21*1000/AA21</f>
        <v>44.41309361356862</v>
      </c>
      <c r="AW21">
        <f>(AV21-U21)</f>
        <v>13.755239533368425</v>
      </c>
      <c r="AX21">
        <f>IF(D21,P21,(O21+P21)/2)</f>
        <v>30.029107093811035</v>
      </c>
      <c r="AY21">
        <f>0.61365*EXP(17.502*AX21/(240.97+AX21))</f>
        <v>4.2675779570273642</v>
      </c>
      <c r="AZ21">
        <f>IF(AW21&lt;&gt;0,(1000-(AV21+U21)/2)/AW21*AP21,0)</f>
        <v>2.4469486830549942</v>
      </c>
      <c r="BA21">
        <f>U21*AA21/1000</f>
        <v>2.7086520022187326</v>
      </c>
      <c r="BB21">
        <f>(AY21-BA21)</f>
        <v>1.5589259548086316</v>
      </c>
      <c r="BC21">
        <f>1/(1.6/F21+1.37/N21)</f>
        <v>1.6662733264128982</v>
      </c>
      <c r="BD21">
        <f>G21*AA21*0.001</f>
        <v>34.277229470010795</v>
      </c>
      <c r="BE21">
        <f>G21/S21</f>
        <v>0.98775101912885732</v>
      </c>
      <c r="BF21">
        <f>(1-AP21*AA21/AU21/F21)*100</f>
        <v>86.216789463984441</v>
      </c>
      <c r="BG21">
        <f>(S21-E21/(N21/1.35))</f>
        <v>394.55491783954028</v>
      </c>
      <c r="BH21">
        <f>E21*BF21/100/BG21</f>
        <v>-1.2313537681012367E-2</v>
      </c>
    </row>
    <row r="22" spans="1:60" x14ac:dyDescent="0.35">
      <c r="A22" s="1" t="s">
        <v>9</v>
      </c>
      <c r="B22" s="1" t="s">
        <v>4913</v>
      </c>
      <c r="K22" s="1">
        <v>2.72</v>
      </c>
    </row>
    <row r="23" spans="1:60" x14ac:dyDescent="0.35">
      <c r="A23" s="1" t="s">
        <v>9</v>
      </c>
      <c r="B23" s="1" t="s">
        <v>4912</v>
      </c>
      <c r="K23" s="1">
        <v>2.72</v>
      </c>
    </row>
    <row r="24" spans="1:60" x14ac:dyDescent="0.35">
      <c r="A24" s="1">
        <v>3</v>
      </c>
      <c r="B24" s="1" t="s">
        <v>4911</v>
      </c>
      <c r="C24" s="1">
        <v>765.00000169873238</v>
      </c>
      <c r="D24" s="1">
        <v>0</v>
      </c>
      <c r="E24">
        <f>(R24-S24*(1000-T24)/(1000-U24))*AO24</f>
        <v>-4.7099114089213332</v>
      </c>
      <c r="F24">
        <f>IF(AZ24&lt;&gt;0,1/(1/AZ24-1/N24),0)</f>
        <v>5.5460318602226897</v>
      </c>
      <c r="G24">
        <f>((BC24-AP24/2)*S24-E24)/(BC24+AP24/2)</f>
        <v>386.88020634919837</v>
      </c>
      <c r="H24">
        <f>AP24*1000</f>
        <v>34.484007934624671</v>
      </c>
      <c r="I24">
        <f>(AU24-BA24)</f>
        <v>1.2141484507587332</v>
      </c>
      <c r="J24">
        <f>(P24+AT24*D24)</f>
        <v>28.412456512451172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31.425806045532227</v>
      </c>
      <c r="P24" s="1">
        <v>28.412456512451172</v>
      </c>
      <c r="Q24" s="1">
        <v>31.615127563476563</v>
      </c>
      <c r="R24" s="1">
        <v>400.17056274414063</v>
      </c>
      <c r="S24" s="1">
        <v>392.18856811523438</v>
      </c>
      <c r="T24" s="1">
        <v>-2.5651970878243446E-2</v>
      </c>
      <c r="U24" s="1">
        <v>30.2572021484375</v>
      </c>
      <c r="V24" s="1">
        <v>-4.9027293920516968E-2</v>
      </c>
      <c r="W24" s="1">
        <v>57.829032897949219</v>
      </c>
      <c r="X24" s="1">
        <v>300.36297607421875</v>
      </c>
      <c r="Y24" s="1">
        <v>50.569541931152344</v>
      </c>
      <c r="Z24" s="1">
        <v>3.0869919806718826E-2</v>
      </c>
      <c r="AA24" s="1">
        <v>88.339302062988281</v>
      </c>
      <c r="AB24" s="1">
        <v>56.405609130859375</v>
      </c>
      <c r="AC24" s="1">
        <v>1.3251410722732544</v>
      </c>
      <c r="AD24" s="1">
        <v>8.1988200545310974E-2</v>
      </c>
      <c r="AE24" s="1">
        <v>9.8810801282525063E-3</v>
      </c>
      <c r="AF24" s="1">
        <v>2.3331077769398689E-2</v>
      </c>
      <c r="AG24" s="1">
        <v>1.2866758741438389E-2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1.1042756473316861</v>
      </c>
      <c r="AP24">
        <f>(U24-T24)/(1000-U24)*AO24</f>
        <v>3.4484007934624673E-2</v>
      </c>
      <c r="AQ24">
        <f>(P24+273.15)</f>
        <v>301.56245651245115</v>
      </c>
      <c r="AR24">
        <f>(O24+273.15)</f>
        <v>304.5758060455322</v>
      </c>
      <c r="AS24">
        <f>(Y24*AK24+Z24*AL24)*AM24</f>
        <v>8.0911265281336</v>
      </c>
      <c r="AT24">
        <f>((AS24+0.00000010773*(AR24^4-AQ24^4))-AP24*44100)/(L24*0.92*2*29.3+0.00000043092*AQ24^3)</f>
        <v>-11.607874286241088</v>
      </c>
      <c r="AU24">
        <f>0.61365*EXP(17.502*J24/(240.97+J24))</f>
        <v>3.8870485709304514</v>
      </c>
      <c r="AV24">
        <f>AU24*1000/AA24</f>
        <v>44.001350250185155</v>
      </c>
      <c r="AW24">
        <f>(AV24-U24)</f>
        <v>13.744148101747655</v>
      </c>
      <c r="AX24">
        <f>IF(D24,P24,(O24+P24)/2)</f>
        <v>29.919131278991699</v>
      </c>
      <c r="AY24">
        <f>0.61365*EXP(17.502*AX24/(240.97+AX24))</f>
        <v>4.2406998532311961</v>
      </c>
      <c r="AZ24">
        <f>IF(AW24&lt;&gt;0,(1000-(AV24+U24)/2)/AW24*AP24,0)</f>
        <v>2.4158384669427928</v>
      </c>
      <c r="BA24">
        <f>U24*AA24/1000</f>
        <v>2.6729001201717182</v>
      </c>
      <c r="BB24">
        <f>(AY24-BA24)</f>
        <v>1.567799733059478</v>
      </c>
      <c r="BC24">
        <f>1/(1.6/F24+1.37/N24)</f>
        <v>1.6432179786640952</v>
      </c>
      <c r="BD24">
        <f>G24*AA24*0.001</f>
        <v>34.17672741087307</v>
      </c>
      <c r="BE24">
        <f>G24/S24</f>
        <v>0.98646477180212888</v>
      </c>
      <c r="BF24">
        <f>(1-AP24*AA24/AU24/F24)*100</f>
        <v>85.86911465873365</v>
      </c>
      <c r="BG24">
        <f>(S24-E24/(N24/1.35))</f>
        <v>393.67405022226052</v>
      </c>
      <c r="BH24">
        <f>E24*BF24/100/BG24</f>
        <v>-1.0273370128836464E-2</v>
      </c>
    </row>
    <row r="25" spans="1:60" x14ac:dyDescent="0.35">
      <c r="A25" s="1" t="s">
        <v>9</v>
      </c>
      <c r="B25" s="1" t="s">
        <v>4910</v>
      </c>
      <c r="K25" s="1">
        <v>2.72</v>
      </c>
    </row>
    <row r="26" spans="1:60" x14ac:dyDescent="0.35">
      <c r="A26" s="1" t="s">
        <v>9</v>
      </c>
      <c r="B26" s="1" t="s">
        <v>4909</v>
      </c>
      <c r="K26" s="1">
        <v>2.72</v>
      </c>
    </row>
    <row r="27" spans="1:60" x14ac:dyDescent="0.35">
      <c r="A27" s="1">
        <v>4</v>
      </c>
      <c r="B27" s="1" t="s">
        <v>4908</v>
      </c>
      <c r="C27" s="1">
        <v>971.50000170990825</v>
      </c>
      <c r="D27" s="1">
        <v>0</v>
      </c>
      <c r="E27">
        <f>(R27-S27*(1000-T27)/(1000-U27))*AO27</f>
        <v>-3.8270697103802003</v>
      </c>
      <c r="F27">
        <f>IF(AZ27&lt;&gt;0,1/(1/AZ27-1/N27),0)</f>
        <v>4.8068597639279869</v>
      </c>
      <c r="G27">
        <f>((BC27-AP27/2)*S27-E27)/(BC27+AP27/2)</f>
        <v>385.44621992686479</v>
      </c>
      <c r="H27">
        <f>AP27*1000</f>
        <v>33.593631364470724</v>
      </c>
      <c r="I27">
        <f>(AU27-BA27)</f>
        <v>1.2624866047566403</v>
      </c>
      <c r="J27">
        <f>(P27+AT27*D27)</f>
        <v>28.338092803955078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31.334924697875977</v>
      </c>
      <c r="P27" s="1">
        <v>28.338092803955078</v>
      </c>
      <c r="Q27" s="1">
        <v>31.538457870483398</v>
      </c>
      <c r="R27" s="1">
        <v>399.9122314453125</v>
      </c>
      <c r="S27" s="1">
        <v>391.4678955078125</v>
      </c>
      <c r="T27" s="1">
        <v>-3.2598690595477819E-3</v>
      </c>
      <c r="U27" s="1">
        <v>29.523544311523438</v>
      </c>
      <c r="V27" s="1">
        <v>-6.2619904056191444E-3</v>
      </c>
      <c r="W27" s="1">
        <v>56.712757110595703</v>
      </c>
      <c r="X27" s="1">
        <v>300.3270263671875</v>
      </c>
      <c r="Y27" s="1">
        <v>100.18564605712891</v>
      </c>
      <c r="Z27" s="1">
        <v>4.344693198800087E-2</v>
      </c>
      <c r="AA27" s="1">
        <v>88.329307556152344</v>
      </c>
      <c r="AB27" s="1">
        <v>56.353118896484375</v>
      </c>
      <c r="AC27" s="1">
        <v>1.3211743831634521</v>
      </c>
      <c r="AD27" s="1">
        <v>0.10068588703870773</v>
      </c>
      <c r="AE27" s="1">
        <v>1.6581734642386436E-2</v>
      </c>
      <c r="AF27" s="1">
        <v>4.0076360106468201E-2</v>
      </c>
      <c r="AG27" s="1">
        <v>4.3182810768485069E-3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1.1041434792911302</v>
      </c>
      <c r="AP27">
        <f>(U27-T27)/(1000-U27)*AO27</f>
        <v>3.3593631364470723E-2</v>
      </c>
      <c r="AQ27">
        <f>(P27+273.15)</f>
        <v>301.48809280395506</v>
      </c>
      <c r="AR27">
        <f>(O27+273.15)</f>
        <v>304.48492469787595</v>
      </c>
      <c r="AS27">
        <f>(Y27*AK27+Z27*AL27)*AM27</f>
        <v>16.029703010848834</v>
      </c>
      <c r="AT27">
        <f>((AS27+0.00000010773*(AR27^4-AQ27^4))-AP27*44100)/(L27*0.92*2*29.3+0.00000043092*AQ27^3)</f>
        <v>-11.239329451953443</v>
      </c>
      <c r="AU27">
        <f>0.61365*EXP(17.502*J27/(240.97+J27))</f>
        <v>3.8702808303968861</v>
      </c>
      <c r="AV27">
        <f>AU27*1000/AA27</f>
        <v>43.816496896417839</v>
      </c>
      <c r="AW27">
        <f>(AV27-U27)</f>
        <v>14.292952584894401</v>
      </c>
      <c r="AX27">
        <f>IF(D27,P27,(O27+P27)/2)</f>
        <v>29.836508750915527</v>
      </c>
      <c r="AY27">
        <f>0.61365*EXP(17.502*AX27/(240.97+AX27))</f>
        <v>4.2206040698644314</v>
      </c>
      <c r="AZ27">
        <f>IF(AW27&lt;&gt;0,(1000-(AV27+U27)/2)/AW27*AP27,0)</f>
        <v>2.264175440165884</v>
      </c>
      <c r="BA27">
        <f>U27*AA27/1000</f>
        <v>2.6077942256402458</v>
      </c>
      <c r="BB27">
        <f>(AY27-BA27)</f>
        <v>1.6128098442241856</v>
      </c>
      <c r="BC27">
        <f>1/(1.6/F27+1.37/N27)</f>
        <v>1.5315693055074175</v>
      </c>
      <c r="BD27">
        <f>G27*AA27*0.001</f>
        <v>34.046197706276374</v>
      </c>
      <c r="BE27">
        <f>G27/S27</f>
        <v>0.98461770262632553</v>
      </c>
      <c r="BF27">
        <f>(1-AP27*AA27/AU27/F27)*100</f>
        <v>84.050104314047431</v>
      </c>
      <c r="BG27">
        <f>(S27-E27/(N27/1.35))</f>
        <v>392.67493383264025</v>
      </c>
      <c r="BH27">
        <f>E27*BF27/100/BG27</f>
        <v>-8.1916511765857299E-3</v>
      </c>
    </row>
    <row r="28" spans="1:60" x14ac:dyDescent="0.35">
      <c r="A28" s="1" t="s">
        <v>9</v>
      </c>
      <c r="B28" s="1" t="s">
        <v>4907</v>
      </c>
      <c r="K28" s="1">
        <v>2.72</v>
      </c>
    </row>
    <row r="29" spans="1:60" x14ac:dyDescent="0.35">
      <c r="A29" s="1" t="s">
        <v>9</v>
      </c>
      <c r="B29" s="1" t="s">
        <v>4906</v>
      </c>
      <c r="K29" s="1">
        <v>2.72</v>
      </c>
    </row>
    <row r="30" spans="1:60" x14ac:dyDescent="0.35">
      <c r="A30" s="1">
        <v>5</v>
      </c>
      <c r="B30" s="1" t="s">
        <v>4905</v>
      </c>
      <c r="C30" s="1">
        <v>1177.5000017099082</v>
      </c>
      <c r="D30" s="1">
        <v>0</v>
      </c>
      <c r="E30">
        <f>(R30-S30*(1000-T30)/(1000-U30))*AO30</f>
        <v>-2.9491227763776111</v>
      </c>
      <c r="F30">
        <f>IF(AZ30&lt;&gt;0,1/(1/AZ30-1/N30),0)</f>
        <v>3.5640646184490161</v>
      </c>
      <c r="G30">
        <f>((BC30-AP30/2)*S30-E30)/(BC30+AP30/2)</f>
        <v>384.07181808085676</v>
      </c>
      <c r="H30">
        <f>AP30*1000</f>
        <v>31.922366049139484</v>
      </c>
      <c r="I30">
        <f>(AU30-BA30)</f>
        <v>1.3975397689813405</v>
      </c>
      <c r="J30">
        <f>(P30+AT30*D30)</f>
        <v>28.388334274291992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31.253528594970703</v>
      </c>
      <c r="P30" s="1">
        <v>28.388334274291992</v>
      </c>
      <c r="Q30" s="1">
        <v>31.456445693969727</v>
      </c>
      <c r="R30" s="1">
        <v>399.96392822265625</v>
      </c>
      <c r="S30" s="1">
        <v>391.3211669921875</v>
      </c>
      <c r="T30" s="1">
        <v>2.6311106979846954E-2</v>
      </c>
      <c r="U30" s="1">
        <v>28.124828338623047</v>
      </c>
      <c r="V30" s="1">
        <v>5.0772719085216522E-2</v>
      </c>
      <c r="W30" s="1">
        <v>54.272666931152344</v>
      </c>
      <c r="X30" s="1">
        <v>300.32470703125</v>
      </c>
      <c r="Y30" s="1">
        <v>150.43705749511719</v>
      </c>
      <c r="Z30" s="1">
        <v>6.6312722861766815E-2</v>
      </c>
      <c r="AA30" s="1">
        <v>88.322769165039063</v>
      </c>
      <c r="AB30" s="1">
        <v>56.341518402099609</v>
      </c>
      <c r="AC30" s="1">
        <v>1.3206915855407715</v>
      </c>
      <c r="AD30" s="1">
        <v>5.0366975367069244E-2</v>
      </c>
      <c r="AE30" s="1">
        <v>2.5811783969402313E-2</v>
      </c>
      <c r="AF30" s="1">
        <v>3.7309911102056503E-2</v>
      </c>
      <c r="AG30" s="1">
        <v>6.0762632638216019E-3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1.1041349523207717</v>
      </c>
      <c r="AP30">
        <f>(U30-T30)/(1000-U30)*AO30</f>
        <v>3.1922366049139485E-2</v>
      </c>
      <c r="AQ30">
        <f>(P30+273.15)</f>
        <v>301.53833427429197</v>
      </c>
      <c r="AR30">
        <f>(O30+273.15)</f>
        <v>304.40352859497068</v>
      </c>
      <c r="AS30">
        <f>(Y30*AK30+Z30*AL30)*AM30</f>
        <v>24.069928661213908</v>
      </c>
      <c r="AT30">
        <f>((AS30+0.00000010773*(AR30^4-AQ30^4))-AP30*44100)/(L30*0.92*2*29.3+0.00000043092*AQ30^3)</f>
        <v>-10.608599499224264</v>
      </c>
      <c r="AU30">
        <f>0.61365*EXP(17.502*J30/(240.97+J30))</f>
        <v>3.8816024901398931</v>
      </c>
      <c r="AV30">
        <f>AU30*1000/AA30</f>
        <v>43.947925623649418</v>
      </c>
      <c r="AW30">
        <f>(AV30-U30)</f>
        <v>15.823097285026371</v>
      </c>
      <c r="AX30">
        <f>IF(D30,P30,(O30+P30)/2)</f>
        <v>29.820931434631348</v>
      </c>
      <c r="AY30">
        <f>0.61365*EXP(17.502*AX30/(240.97+AX30))</f>
        <v>4.2168246062322874</v>
      </c>
      <c r="AZ30">
        <f>IF(AW30&lt;&gt;0,(1000-(AV30+U30)/2)/AW30*AP30,0)</f>
        <v>1.9447519709799714</v>
      </c>
      <c r="BA30">
        <f>U30*AA30/1000</f>
        <v>2.4840627211585526</v>
      </c>
      <c r="BB30">
        <f>(AY30-BA30)</f>
        <v>1.7327618850737347</v>
      </c>
      <c r="BC30">
        <f>1/(1.6/F30+1.37/N30)</f>
        <v>1.3004018277567324</v>
      </c>
      <c r="BD30">
        <f>G30*AA30*0.001</f>
        <v>33.922286531152388</v>
      </c>
      <c r="BE30">
        <f>G30/S30</f>
        <v>0.98147468237649549</v>
      </c>
      <c r="BF30">
        <f>(1-AP30*AA30/AU30/F30)*100</f>
        <v>79.619674170375433</v>
      </c>
      <c r="BG30">
        <f>(S30-E30/(N30/1.35))</f>
        <v>392.25130531866091</v>
      </c>
      <c r="BH30">
        <f>E30*BF30/100/BG30</f>
        <v>-5.9861673207910072E-3</v>
      </c>
    </row>
    <row r="31" spans="1:60" x14ac:dyDescent="0.35">
      <c r="A31" s="1" t="s">
        <v>9</v>
      </c>
      <c r="B31" s="1" t="s">
        <v>4904</v>
      </c>
      <c r="K31" s="1">
        <v>2.72</v>
      </c>
    </row>
    <row r="32" spans="1:60" x14ac:dyDescent="0.35">
      <c r="A32" s="1" t="s">
        <v>9</v>
      </c>
      <c r="B32" s="1" t="s">
        <v>4903</v>
      </c>
      <c r="K32" s="1">
        <v>2.72</v>
      </c>
    </row>
    <row r="33" spans="1:60" x14ac:dyDescent="0.35">
      <c r="A33" s="1">
        <v>6</v>
      </c>
      <c r="B33" s="1" t="s">
        <v>4902</v>
      </c>
      <c r="C33" s="1">
        <v>1383.0000017210841</v>
      </c>
      <c r="D33" s="1">
        <v>0</v>
      </c>
      <c r="E33">
        <f>(R33-S33*(1000-T33)/(1000-U33))*AO33</f>
        <v>-2.1027653928921159</v>
      </c>
      <c r="F33">
        <f>IF(AZ33&lt;&gt;0,1/(1/AZ33-1/N33),0)</f>
        <v>2.5457793439186314</v>
      </c>
      <c r="G33">
        <f>((BC33-AP33/2)*S33-E33)/(BC33+AP33/2)</f>
        <v>382.20366109815774</v>
      </c>
      <c r="H33">
        <f>AP33*1000</f>
        <v>30.02491240379134</v>
      </c>
      <c r="I33">
        <f>(AU33-BA33)</f>
        <v>1.6019702487480925</v>
      </c>
      <c r="J33">
        <f>(P33+AT33*D33)</f>
        <v>28.669956207275391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31.20379638671875</v>
      </c>
      <c r="P33" s="1">
        <v>28.669956207275391</v>
      </c>
      <c r="Q33" s="1">
        <v>31.394723892211914</v>
      </c>
      <c r="R33" s="1">
        <v>399.95663452148438</v>
      </c>
      <c r="S33" s="1">
        <v>391.22280883789063</v>
      </c>
      <c r="T33" s="1">
        <v>6.6014580428600311E-2</v>
      </c>
      <c r="U33" s="1">
        <v>26.536613464355469</v>
      </c>
      <c r="V33" s="1">
        <v>0.12774138152599335</v>
      </c>
      <c r="W33" s="1">
        <v>51.349620819091797</v>
      </c>
      <c r="X33" s="1">
        <v>300.33538818359375</v>
      </c>
      <c r="Y33" s="1">
        <v>300.559814453125</v>
      </c>
      <c r="Z33" s="1">
        <v>8.0034751445055008E-3</v>
      </c>
      <c r="AA33" s="1">
        <v>88.316871643066406</v>
      </c>
      <c r="AB33" s="1">
        <v>56.274906158447266</v>
      </c>
      <c r="AC33" s="1">
        <v>1.3114182949066162</v>
      </c>
      <c r="AD33" s="1">
        <v>4.2196940630674362E-2</v>
      </c>
      <c r="AE33" s="1">
        <v>2.1287048235535622E-2</v>
      </c>
      <c r="AF33" s="1">
        <v>3.9609707891941071E-2</v>
      </c>
      <c r="AG33" s="1">
        <v>6.5007167868316174E-3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1.104174221263212</v>
      </c>
      <c r="AP33">
        <f>(U33-T33)/(1000-U33)*AO33</f>
        <v>3.0024912403791341E-2</v>
      </c>
      <c r="AQ33">
        <f>(P33+273.15)</f>
        <v>301.81995620727537</v>
      </c>
      <c r="AR33">
        <f>(O33+273.15)</f>
        <v>304.35379638671873</v>
      </c>
      <c r="AS33">
        <f>(Y33*AK33+Z33*AL33)*AM33</f>
        <v>48.089569237614342</v>
      </c>
      <c r="AT33">
        <f>((AS33+0.00000010773*(AR33^4-AQ33^4))-AP33*44100)/(L33*0.92*2*29.3+0.00000043092*AQ33^3)</f>
        <v>-9.7902906620638444</v>
      </c>
      <c r="AU33">
        <f>0.61365*EXP(17.502*J33/(240.97+J33))</f>
        <v>3.9456009339212423</v>
      </c>
      <c r="AV33">
        <f>AU33*1000/AA33</f>
        <v>44.67550605582398</v>
      </c>
      <c r="AW33">
        <f>(AV33-U33)</f>
        <v>18.138892591468512</v>
      </c>
      <c r="AX33">
        <f>IF(D33,P33,(O33+P33)/2)</f>
        <v>29.93687629699707</v>
      </c>
      <c r="AY33">
        <f>0.61365*EXP(17.502*AX33/(240.97+AX33))</f>
        <v>4.2450267296706325</v>
      </c>
      <c r="AZ33">
        <f>IF(AW33&lt;&gt;0,(1000-(AV33+U33)/2)/AW33*AP33,0)</f>
        <v>1.5963402083360727</v>
      </c>
      <c r="BA33">
        <f>U33*AA33/1000</f>
        <v>2.3436306851731499</v>
      </c>
      <c r="BB33">
        <f>(AY33-BA33)</f>
        <v>1.9013960444974827</v>
      </c>
      <c r="BC33">
        <f>1/(1.6/F33+1.37/N33)</f>
        <v>1.0542310522891127</v>
      </c>
      <c r="BD33">
        <f>G33*AA33*0.001</f>
        <v>33.755031678716051</v>
      </c>
      <c r="BE33">
        <f>G33/S33</f>
        <v>0.9769462630092457</v>
      </c>
      <c r="BF33">
        <f>(1-AP33*AA33/AU33/F33)*100</f>
        <v>73.600754785119122</v>
      </c>
      <c r="BG33">
        <f>(S33-E33/(N33/1.35))</f>
        <v>391.88601034960027</v>
      </c>
      <c r="BH33">
        <f>E33*BF33/100/BG33</f>
        <v>-3.9492381959443205E-3</v>
      </c>
    </row>
    <row r="34" spans="1:60" x14ac:dyDescent="0.35">
      <c r="A34" s="1" t="s">
        <v>9</v>
      </c>
      <c r="B34" s="1" t="s">
        <v>4901</v>
      </c>
      <c r="K34" s="1">
        <v>2.72</v>
      </c>
    </row>
    <row r="35" spans="1:60" x14ac:dyDescent="0.35">
      <c r="A35" s="1" t="s">
        <v>9</v>
      </c>
      <c r="B35" s="1" t="s">
        <v>4900</v>
      </c>
      <c r="K35" s="1">
        <v>2.72</v>
      </c>
    </row>
    <row r="36" spans="1:60" x14ac:dyDescent="0.35">
      <c r="A36" s="1">
        <v>7</v>
      </c>
      <c r="B36" s="1" t="s">
        <v>4899</v>
      </c>
      <c r="C36" s="1">
        <v>1589.0000017210841</v>
      </c>
      <c r="D36" s="1">
        <v>0</v>
      </c>
      <c r="E36">
        <f>(R36-S36*(1000-T36)/(1000-U36))*AO36</f>
        <v>-1.5018934097116319</v>
      </c>
      <c r="F36">
        <f>IF(AZ36&lt;&gt;0,1/(1/AZ36-1/N36),0)</f>
        <v>1.8427297729539802</v>
      </c>
      <c r="G36">
        <f>((BC36-AP36/2)*S36-E36)/(BC36+AP36/2)</f>
        <v>380.65161845695241</v>
      </c>
      <c r="H36">
        <f>AP36*1000</f>
        <v>27.88491998723384</v>
      </c>
      <c r="I36">
        <f>(AU36-BA36)</f>
        <v>1.8443951830037246</v>
      </c>
      <c r="J36">
        <f>(P36+AT36*D36)</f>
        <v>29.035970687866211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31.181463241577148</v>
      </c>
      <c r="P36" s="1">
        <v>29.035970687866211</v>
      </c>
      <c r="Q36" s="1">
        <v>31.353830337524414</v>
      </c>
      <c r="R36" s="1">
        <v>400.1934814453125</v>
      </c>
      <c r="S36" s="1">
        <v>391.66290283203125</v>
      </c>
      <c r="T36" s="1">
        <v>0.12252330034971237</v>
      </c>
      <c r="U36" s="1">
        <v>24.750646591186523</v>
      </c>
      <c r="V36" s="1">
        <v>0.23737455904483795</v>
      </c>
      <c r="W36" s="1">
        <v>47.951484680175781</v>
      </c>
      <c r="X36" s="1">
        <v>300.3465576171875</v>
      </c>
      <c r="Y36" s="1">
        <v>499.90460205078125</v>
      </c>
      <c r="Z36" s="1">
        <v>0.14406080543994904</v>
      </c>
      <c r="AA36" s="1">
        <v>88.311080932617188</v>
      </c>
      <c r="AB36" s="1">
        <v>56.241016387939453</v>
      </c>
      <c r="AC36" s="1">
        <v>1.3097116947174072</v>
      </c>
      <c r="AD36" s="1">
        <v>5.2608143538236618E-2</v>
      </c>
      <c r="AE36" s="1">
        <v>4.1768208146095276E-2</v>
      </c>
      <c r="AF36" s="1">
        <v>4.0750876069068909E-2</v>
      </c>
      <c r="AG36" s="1">
        <v>2.1675610914826393E-2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1.1042152853573068</v>
      </c>
      <c r="AP36">
        <f>(U36-T36)/(1000-U36)*AO36</f>
        <v>2.7884919987233841E-2</v>
      </c>
      <c r="AQ36">
        <f>(P36+273.15)</f>
        <v>302.18597068786619</v>
      </c>
      <c r="AR36">
        <f>(O36+273.15)</f>
        <v>304.33146324157713</v>
      </c>
      <c r="AS36">
        <f>(Y36*AK36+Z36*AL36)*AM36</f>
        <v>79.984734540326826</v>
      </c>
      <c r="AT36">
        <f>((AS36+0.00000010773*(AR36^4-AQ36^4))-AP36*44100)/(L36*0.92*2*29.3+0.00000043092*AQ36^3)</f>
        <v>-8.8311199948570351</v>
      </c>
      <c r="AU36">
        <f>0.61365*EXP(17.502*J36/(240.97+J36))</f>
        <v>4.0301515372526033</v>
      </c>
      <c r="AV36">
        <f>AU36*1000/AA36</f>
        <v>45.635853334505953</v>
      </c>
      <c r="AW36">
        <f>(AV36-U36)</f>
        <v>20.885206743319429</v>
      </c>
      <c r="AX36">
        <f>IF(D36,P36,(O36+P36)/2)</f>
        <v>30.10871696472168</v>
      </c>
      <c r="AY36">
        <f>0.61365*EXP(17.502*AX36/(240.97+AX36))</f>
        <v>4.2871271388844354</v>
      </c>
      <c r="AZ36">
        <f>IF(AW36&lt;&gt;0,(1000-(AV36+U36)/2)/AW36*AP36,0)</f>
        <v>1.2881634047761974</v>
      </c>
      <c r="BA36">
        <f>U36*AA36/1000</f>
        <v>2.1857563542488787</v>
      </c>
      <c r="BB36">
        <f>(AY36-BA36)</f>
        <v>2.1013707846355567</v>
      </c>
      <c r="BC36">
        <f>1/(1.6/F36+1.37/N36)</f>
        <v>0.84150682065942617</v>
      </c>
      <c r="BD36">
        <f>G36*AA36*0.001</f>
        <v>33.615755884683644</v>
      </c>
      <c r="BE36">
        <f>G36/S36</f>
        <v>0.97188581227515147</v>
      </c>
      <c r="BF36">
        <f>(1-AP36*AA36/AU36/F36)*100</f>
        <v>66.840988591485683</v>
      </c>
      <c r="BG36">
        <f>(S36-E36/(N36/1.35))</f>
        <v>392.13659237586455</v>
      </c>
      <c r="BH36">
        <f>E36*BF36/100/BG36</f>
        <v>-2.5600273531203731E-3</v>
      </c>
    </row>
    <row r="37" spans="1:60" x14ac:dyDescent="0.35">
      <c r="A37" s="1" t="s">
        <v>9</v>
      </c>
      <c r="B37" s="1" t="s">
        <v>4898</v>
      </c>
      <c r="K37" s="1">
        <v>2.72</v>
      </c>
    </row>
    <row r="38" spans="1:60" x14ac:dyDescent="0.35">
      <c r="A38" s="1" t="s">
        <v>9</v>
      </c>
      <c r="B38" s="1" t="s">
        <v>4897</v>
      </c>
      <c r="K38" s="1">
        <v>2.72</v>
      </c>
    </row>
    <row r="39" spans="1:60" x14ac:dyDescent="0.35">
      <c r="A39" s="1">
        <v>8</v>
      </c>
      <c r="B39" s="1" t="s">
        <v>4896</v>
      </c>
      <c r="C39" s="1">
        <v>1794.50000173226</v>
      </c>
      <c r="D39" s="1">
        <v>0</v>
      </c>
      <c r="E39">
        <f>(R39-S39*(1000-T39)/(1000-U39))*AO39</f>
        <v>-1.7304252268214972</v>
      </c>
      <c r="F39">
        <f>IF(AZ39&lt;&gt;0,1/(1/AZ39-1/N39),0)</f>
        <v>1.2838916395025592</v>
      </c>
      <c r="G39">
        <f>((BC39-AP39/2)*S39-E39)/(BC39+AP39/2)</f>
        <v>380.45758965617654</v>
      </c>
      <c r="H39">
        <f>AP39*1000</f>
        <v>24.745896712824333</v>
      </c>
      <c r="I39">
        <f>(AU39-BA39)</f>
        <v>2.1369046253981265</v>
      </c>
      <c r="J39">
        <f>(P39+AT39*D39)</f>
        <v>29.290613174438477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31.193134307861328</v>
      </c>
      <c r="P39" s="1">
        <v>29.290613174438477</v>
      </c>
      <c r="Q39" s="1">
        <v>31.345129013061523</v>
      </c>
      <c r="R39" s="1">
        <v>399.96591186523438</v>
      </c>
      <c r="S39" s="1">
        <v>392.73126220703125</v>
      </c>
      <c r="T39" s="1">
        <v>0.1993289589881897</v>
      </c>
      <c r="U39" s="1">
        <v>22.115606307983398</v>
      </c>
      <c r="V39" s="1">
        <v>0.38590911030769348</v>
      </c>
      <c r="W39" s="1">
        <v>42.816730499267578</v>
      </c>
      <c r="X39" s="1">
        <v>300.325927734375</v>
      </c>
      <c r="Y39" s="1">
        <v>749.986083984375</v>
      </c>
      <c r="Z39" s="1">
        <v>0.12347912788391113</v>
      </c>
      <c r="AA39" s="1">
        <v>88.30859375</v>
      </c>
      <c r="AB39" s="1">
        <v>56.390205383300781</v>
      </c>
      <c r="AC39" s="1">
        <v>1.2867615222930908</v>
      </c>
      <c r="AD39" s="1">
        <v>4.5029204338788986E-2</v>
      </c>
      <c r="AE39" s="1">
        <v>5.0461798906326294E-2</v>
      </c>
      <c r="AF39" s="1">
        <v>4.5169148594141006E-2</v>
      </c>
      <c r="AG39" s="1">
        <v>3.0375747010111809E-2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1.1041394401999078</v>
      </c>
      <c r="AP39">
        <f>(U39-T39)/(1000-U39)*AO39</f>
        <v>2.4745896712824334E-2</v>
      </c>
      <c r="AQ39">
        <f>(P39+273.15)</f>
        <v>302.44061317443845</v>
      </c>
      <c r="AR39">
        <f>(O39+273.15)</f>
        <v>304.34313430786131</v>
      </c>
      <c r="AS39">
        <f>(Y39*AK39+Z39*AL39)*AM39</f>
        <v>119.99777075534075</v>
      </c>
      <c r="AT39">
        <f>((AS39+0.00000010773*(AR39^4-AQ39^4))-AP39*44100)/(L39*0.92*2*29.3+0.00000043092*AQ39^3)</f>
        <v>-7.4499996488901949</v>
      </c>
      <c r="AU39">
        <f>0.61365*EXP(17.502*J39/(240.97+J39))</f>
        <v>4.0899027183847698</v>
      </c>
      <c r="AV39">
        <f>AU39*1000/AA39</f>
        <v>46.313756619918657</v>
      </c>
      <c r="AW39">
        <f>(AV39-U39)</f>
        <v>24.198150311935258</v>
      </c>
      <c r="AX39">
        <f>IF(D39,P39,(O39+P39)/2)</f>
        <v>30.241873741149902</v>
      </c>
      <c r="AY39">
        <f>0.61365*EXP(17.502*AX39/(240.97+AX39))</f>
        <v>4.3199998795938575</v>
      </c>
      <c r="AZ39">
        <f>IF(AW39&lt;&gt;0,(1000-(AV39+U39)/2)/AW39*AP39,0)</f>
        <v>0.98764671808272042</v>
      </c>
      <c r="BA39">
        <f>U39*AA39/1000</f>
        <v>1.9529980929866433</v>
      </c>
      <c r="BB39">
        <f>(AY39-BA39)</f>
        <v>2.3670017866072142</v>
      </c>
      <c r="BC39">
        <f>1/(1.6/F39+1.37/N39)</f>
        <v>0.63845605091443136</v>
      </c>
      <c r="BD39">
        <f>G39*AA39*0.001</f>
        <v>33.597674724051494</v>
      </c>
      <c r="BE39">
        <f>G39/S39</f>
        <v>0.96874791051295384</v>
      </c>
      <c r="BF39">
        <f>(1-AP39*AA39/AU39/F39)*100</f>
        <v>58.383570595837561</v>
      </c>
      <c r="BG39">
        <f>(S39-E39/(N39/1.35))</f>
        <v>393.2770295238264</v>
      </c>
      <c r="BH39">
        <f>E39*BF39/100/BG39</f>
        <v>-2.5688864542451084E-3</v>
      </c>
    </row>
    <row r="40" spans="1:60" x14ac:dyDescent="0.35">
      <c r="A40" s="1" t="s">
        <v>9</v>
      </c>
      <c r="B40" s="1" t="s">
        <v>4895</v>
      </c>
      <c r="K40" s="1">
        <v>2.72</v>
      </c>
    </row>
    <row r="41" spans="1:60" x14ac:dyDescent="0.35">
      <c r="A41" s="1" t="s">
        <v>9</v>
      </c>
      <c r="B41" s="1" t="s">
        <v>4894</v>
      </c>
      <c r="K41" s="1">
        <v>2.72</v>
      </c>
    </row>
    <row r="42" spans="1:60" x14ac:dyDescent="0.35">
      <c r="A42" s="1">
        <v>9</v>
      </c>
      <c r="B42" s="1" t="s">
        <v>4893</v>
      </c>
      <c r="C42" s="1">
        <v>1999.0000017434359</v>
      </c>
      <c r="D42" s="1">
        <v>0</v>
      </c>
      <c r="E42">
        <f>(R42-S42*(1000-T42)/(1000-U42))*AO42</f>
        <v>-1.4513672463892742</v>
      </c>
      <c r="F42">
        <f>IF(AZ42&lt;&gt;0,1/(1/AZ42-1/N42),0)</f>
        <v>0.88990983762554388</v>
      </c>
      <c r="G42">
        <f>((BC42-AP42/2)*S42-E42)/(BC42+AP42/2)</f>
        <v>379.45309339124788</v>
      </c>
      <c r="H42">
        <f>AP42*1000</f>
        <v>21.20788782625355</v>
      </c>
      <c r="I42">
        <f>(AU42-BA42)</f>
        <v>2.4579049006458531</v>
      </c>
      <c r="J42">
        <f>(P42+AT42*D42)</f>
        <v>29.533573150634766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31.232463836669922</v>
      </c>
      <c r="P42" s="1">
        <v>29.533573150634766</v>
      </c>
      <c r="Q42" s="1">
        <v>31.358999252319336</v>
      </c>
      <c r="R42" s="1">
        <v>399.99203491210938</v>
      </c>
      <c r="S42" s="1">
        <v>393.74447631835938</v>
      </c>
      <c r="T42" s="1">
        <v>0.29795584082603455</v>
      </c>
      <c r="U42" s="1">
        <v>19.135444641113281</v>
      </c>
      <c r="V42" s="1">
        <v>0.57553136348724365</v>
      </c>
      <c r="W42" s="1">
        <v>36.962017059326172</v>
      </c>
      <c r="X42" s="1">
        <v>300.36709594726563</v>
      </c>
      <c r="Y42" s="1">
        <v>1000.4891357421875</v>
      </c>
      <c r="Z42" s="1">
        <v>5.7167582213878632E-2</v>
      </c>
      <c r="AA42" s="1">
        <v>88.303474426269531</v>
      </c>
      <c r="AB42" s="1">
        <v>56.4130859375</v>
      </c>
      <c r="AC42" s="1">
        <v>1.2523772716522217</v>
      </c>
      <c r="AD42" s="1">
        <v>6.5694607794284821E-2</v>
      </c>
      <c r="AE42" s="1">
        <v>5.4057233035564423E-2</v>
      </c>
      <c r="AF42" s="1">
        <v>3.1867850571870804E-2</v>
      </c>
      <c r="AG42" s="1">
        <v>2.9048006981611252E-2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1.1042907939237703</v>
      </c>
      <c r="AP42">
        <f>(U42-T42)/(1000-U42)*AO42</f>
        <v>2.120788782625355E-2</v>
      </c>
      <c r="AQ42">
        <f>(P42+273.15)</f>
        <v>302.68357315063474</v>
      </c>
      <c r="AR42">
        <f>(O42+273.15)</f>
        <v>304.3824638366699</v>
      </c>
      <c r="AS42">
        <f>(Y42*AK42+Z42*AL42)*AM42</f>
        <v>160.07825814072203</v>
      </c>
      <c r="AT42">
        <f>((AS42+0.00000010773*(AR42^4-AQ42^4))-AP42*44100)/(L42*0.92*2*29.3+0.00000043092*AQ42^3)</f>
        <v>-5.9272047779274075</v>
      </c>
      <c r="AU42">
        <f>0.61365*EXP(17.502*J42/(240.97+J42))</f>
        <v>4.1476311471476963</v>
      </c>
      <c r="AV42">
        <f>AU42*1000/AA42</f>
        <v>46.970191989566963</v>
      </c>
      <c r="AW42">
        <f>(AV42-U42)</f>
        <v>27.834747348453682</v>
      </c>
      <c r="AX42">
        <f>IF(D42,P42,(O42+P42)/2)</f>
        <v>30.383018493652344</v>
      </c>
      <c r="AY42">
        <f>0.61365*EXP(17.502*AX42/(240.97+AX42))</f>
        <v>4.3550842241923329</v>
      </c>
      <c r="AZ42">
        <f>IF(AW42&lt;&gt;0,(1000-(AV42+U42)/2)/AW42*AP42,0)</f>
        <v>0.73673768640186732</v>
      </c>
      <c r="BA42">
        <f>U42*AA42/1000</f>
        <v>1.689726246501843</v>
      </c>
      <c r="BB42">
        <f>(AY42-BA42)</f>
        <v>2.6653579776904897</v>
      </c>
      <c r="BC42">
        <f>1/(1.6/F42+1.37/N42)</f>
        <v>0.47214300050534919</v>
      </c>
      <c r="BD42">
        <f>G42*AA42*0.001</f>
        <v>33.507026528242918</v>
      </c>
      <c r="BE42">
        <f>G42/S42</f>
        <v>0.96370391513618014</v>
      </c>
      <c r="BF42">
        <f>(1-AP42*AA42/AU42/F42)*100</f>
        <v>49.262498808695362</v>
      </c>
      <c r="BG42">
        <f>(S42-E42/(N42/1.35))</f>
        <v>394.20223016722184</v>
      </c>
      <c r="BH42">
        <f>E42*BF42/100/BG42</f>
        <v>-1.8137385274533181E-3</v>
      </c>
    </row>
    <row r="43" spans="1:60" x14ac:dyDescent="0.35">
      <c r="A43" s="1" t="s">
        <v>9</v>
      </c>
      <c r="B43" s="1" t="s">
        <v>4892</v>
      </c>
      <c r="K43" s="1">
        <v>2.72</v>
      </c>
    </row>
    <row r="44" spans="1:60" x14ac:dyDescent="0.35">
      <c r="A44" s="1" t="s">
        <v>9</v>
      </c>
      <c r="B44" s="1" t="s">
        <v>4891</v>
      </c>
      <c r="K44" s="1">
        <v>2.72</v>
      </c>
    </row>
    <row r="45" spans="1:60" x14ac:dyDescent="0.35">
      <c r="A45" s="1">
        <v>10</v>
      </c>
      <c r="B45" s="1" t="s">
        <v>4890</v>
      </c>
      <c r="C45" s="1">
        <v>2203.5000017546117</v>
      </c>
      <c r="D45" s="1">
        <v>0</v>
      </c>
      <c r="E45">
        <f>(R45-S45*(1000-T45)/(1000-U45))*AO45</f>
        <v>-1.09010848447492</v>
      </c>
      <c r="F45">
        <f>IF(AZ45&lt;&gt;0,1/(1/AZ45-1/N45),0)</f>
        <v>0.60862736363324654</v>
      </c>
      <c r="G45">
        <f>((BC45-AP45/2)*S45-E45)/(BC45+AP45/2)</f>
        <v>377.95215591331441</v>
      </c>
      <c r="H45">
        <f>AP45*1000</f>
        <v>17.491736695815696</v>
      </c>
      <c r="I45">
        <f>(AU45-BA45)</f>
        <v>2.8061194872431816</v>
      </c>
      <c r="J45">
        <f>(P45+AT45*D45)</f>
        <v>29.836246490478516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31.293052673339844</v>
      </c>
      <c r="P45" s="1">
        <v>29.836246490478516</v>
      </c>
      <c r="Q45" s="1">
        <v>31.391286849975586</v>
      </c>
      <c r="R45" s="1">
        <v>399.92929077148438</v>
      </c>
      <c r="S45" s="1">
        <v>394.66403198242188</v>
      </c>
      <c r="T45" s="1">
        <v>0.42896077036857605</v>
      </c>
      <c r="U45" s="1">
        <v>16.018049240112305</v>
      </c>
      <c r="V45" s="1">
        <v>0.82571178674697876</v>
      </c>
      <c r="W45" s="1">
        <v>30.833339691162109</v>
      </c>
      <c r="X45" s="1">
        <v>300.30892944335938</v>
      </c>
      <c r="Y45" s="1">
        <v>1249.20947265625</v>
      </c>
      <c r="Z45" s="1">
        <v>0.13148294389247894</v>
      </c>
      <c r="AA45" s="1">
        <v>88.30169677734375</v>
      </c>
      <c r="AB45" s="1">
        <v>56.424411773681641</v>
      </c>
      <c r="AC45" s="1">
        <v>1.2019894123077393</v>
      </c>
      <c r="AD45" s="1">
        <v>3.2966885715723038E-2</v>
      </c>
      <c r="AE45" s="1">
        <v>4.8537880182266235E-2</v>
      </c>
      <c r="AF45" s="1">
        <v>2.6509307324886322E-2</v>
      </c>
      <c r="AG45" s="1">
        <v>2.9221402481198311E-2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1.1040769464829385</v>
      </c>
      <c r="AP45">
        <f>(U45-T45)/(1000-U45)*AO45</f>
        <v>1.7491736695815698E-2</v>
      </c>
      <c r="AQ45">
        <f>(P45+273.15)</f>
        <v>302.98624649047849</v>
      </c>
      <c r="AR45">
        <f>(O45+273.15)</f>
        <v>304.44305267333982</v>
      </c>
      <c r="AS45">
        <f>(Y45*AK45+Z45*AL45)*AM45</f>
        <v>199.87351115747879</v>
      </c>
      <c r="AT45">
        <f>((AS45+0.00000010773*(AR45^4-AQ45^4))-AP45*44100)/(L45*0.92*2*29.3+0.00000043092*AQ45^3)</f>
        <v>-4.3490513035170641</v>
      </c>
      <c r="AU45">
        <f>0.61365*EXP(17.502*J45/(240.97+J45))</f>
        <v>4.2205404142081395</v>
      </c>
      <c r="AV45">
        <f>AU45*1000/AA45</f>
        <v>47.796821219080314</v>
      </c>
      <c r="AW45">
        <f>(AV45-U45)</f>
        <v>31.77877197896801</v>
      </c>
      <c r="AX45">
        <f>IF(D45,P45,(O45+P45)/2)</f>
        <v>30.56464958190918</v>
      </c>
      <c r="AY45">
        <f>0.61365*EXP(17.502*AX45/(240.97+AX45))</f>
        <v>4.4005973833849437</v>
      </c>
      <c r="AZ45">
        <f>IF(AW45&lt;&gt;0,(1000-(AV45+U45)/2)/AW45*AP45,0)</f>
        <v>0.53285949033360702</v>
      </c>
      <c r="BA45">
        <f>U45*AA45/1000</f>
        <v>1.4144209269649581</v>
      </c>
      <c r="BB45">
        <f>(AY45-BA45)</f>
        <v>2.9861764564199857</v>
      </c>
      <c r="BC45">
        <f>1/(1.6/F45+1.37/N45)</f>
        <v>0.33910561297181302</v>
      </c>
      <c r="BD45">
        <f>G45*AA45*0.001</f>
        <v>33.373816667800838</v>
      </c>
      <c r="BE45">
        <f>G45/S45</f>
        <v>0.9576554367390343</v>
      </c>
      <c r="BF45">
        <f>(1-AP45*AA45/AU45/F45)*100</f>
        <v>39.871212998048158</v>
      </c>
      <c r="BG45">
        <f>(S45-E45/(N45/1.35))</f>
        <v>395.00784665488845</v>
      </c>
      <c r="BH45">
        <f>E45*BF45/100/BG45</f>
        <v>-1.1003312451525226E-3</v>
      </c>
    </row>
    <row r="46" spans="1:60" x14ac:dyDescent="0.35">
      <c r="A46" s="1" t="s">
        <v>9</v>
      </c>
      <c r="B46" s="1" t="s">
        <v>4889</v>
      </c>
      <c r="K46" s="1">
        <v>2.72</v>
      </c>
    </row>
    <row r="47" spans="1:60" x14ac:dyDescent="0.35">
      <c r="A47" s="1" t="s">
        <v>9</v>
      </c>
      <c r="B47" s="1" t="s">
        <v>4888</v>
      </c>
      <c r="K47" s="1">
        <v>2.72</v>
      </c>
    </row>
    <row r="48" spans="1:60" x14ac:dyDescent="0.35">
      <c r="A48" s="1">
        <v>11</v>
      </c>
      <c r="B48" s="1" t="s">
        <v>4887</v>
      </c>
      <c r="C48" s="1">
        <v>2407.5000017546117</v>
      </c>
      <c r="D48" s="1">
        <v>0</v>
      </c>
      <c r="E48">
        <f>(R48-S48*(1000-T48)/(1000-U48))*AO48</f>
        <v>-0.96399701669409055</v>
      </c>
      <c r="F48">
        <f>IF(AZ48&lt;&gt;0,1/(1/AZ48-1/N48),0)</f>
        <v>0.42247221394502549</v>
      </c>
      <c r="G48">
        <f>((BC48-AP48/2)*S48-E48)/(BC48+AP48/2)</f>
        <v>377.29283215572207</v>
      </c>
      <c r="H48">
        <f>AP48*1000</f>
        <v>14.17744104176867</v>
      </c>
      <c r="I48">
        <f>(AU48-BA48)</f>
        <v>3.1539355381345331</v>
      </c>
      <c r="J48">
        <f>(P48+AT48*D48)</f>
        <v>30.262205123901367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31.397487640380859</v>
      </c>
      <c r="P48" s="1">
        <v>30.262205123901367</v>
      </c>
      <c r="Q48" s="1">
        <v>31.457162857055664</v>
      </c>
      <c r="R48" s="1">
        <v>400.05349731445313</v>
      </c>
      <c r="S48" s="1">
        <v>395.84365844726563</v>
      </c>
      <c r="T48" s="1">
        <v>0.59395128488540649</v>
      </c>
      <c r="U48" s="1">
        <v>13.264430046081543</v>
      </c>
      <c r="V48" s="1">
        <v>1.1363697052001953</v>
      </c>
      <c r="W48" s="1">
        <v>25.378002166748047</v>
      </c>
      <c r="X48" s="1">
        <v>300.31326293945313</v>
      </c>
      <c r="Y48" s="1">
        <v>1599.73486328125</v>
      </c>
      <c r="Z48" s="1">
        <v>0.15663877129554749</v>
      </c>
      <c r="AA48" s="1">
        <v>88.288970947265625</v>
      </c>
      <c r="AB48" s="1">
        <v>56.373821258544922</v>
      </c>
      <c r="AC48" s="1">
        <v>1.1619125604629517</v>
      </c>
      <c r="AD48" s="1">
        <v>4.5078430324792862E-2</v>
      </c>
      <c r="AE48" s="1">
        <v>3.5094644874334335E-2</v>
      </c>
      <c r="AF48" s="1">
        <v>4.6715430915355682E-2</v>
      </c>
      <c r="AG48" s="1">
        <v>2.5359230116009712E-2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1.1040928784538715</v>
      </c>
      <c r="AP48">
        <f>(U48-T48)/(1000-U48)*AO48</f>
        <v>1.4177441041768671E-2</v>
      </c>
      <c r="AQ48">
        <f>(P48+273.15)</f>
        <v>303.41220512390134</v>
      </c>
      <c r="AR48">
        <f>(O48+273.15)</f>
        <v>304.54748764038084</v>
      </c>
      <c r="AS48">
        <f>(Y48*AK48+Z48*AL48)*AM48</f>
        <v>255.9575724039023</v>
      </c>
      <c r="AT48">
        <f>((AS48+0.00000010773*(AR48^4-AQ48^4))-AP48*44100)/(L48*0.92*2*29.3+0.00000043092*AQ48^3)</f>
        <v>-2.7902460382946557</v>
      </c>
      <c r="AU48">
        <f>0.61365*EXP(17.502*J48/(240.97+J48))</f>
        <v>4.3250384171050635</v>
      </c>
      <c r="AV48">
        <f>AU48*1000/AA48</f>
        <v>48.987301252932014</v>
      </c>
      <c r="AW48">
        <f>(AV48-U48)</f>
        <v>35.722871206850471</v>
      </c>
      <c r="AX48">
        <f>IF(D48,P48,(O48+P48)/2)</f>
        <v>30.829846382141113</v>
      </c>
      <c r="AY48">
        <f>0.61365*EXP(17.502*AX48/(240.97+AX48))</f>
        <v>4.4677945629951061</v>
      </c>
      <c r="AZ48">
        <f>IF(AW48&lt;&gt;0,(1000-(AV48+U48)/2)/AW48*AP48,0)</f>
        <v>0.38451992946229457</v>
      </c>
      <c r="BA48">
        <f>U48*AA48/1000</f>
        <v>1.1711028789705307</v>
      </c>
      <c r="BB48">
        <f>(AY48-BA48)</f>
        <v>3.2966916840245757</v>
      </c>
      <c r="BC48">
        <f>1/(1.6/F48+1.37/N48)</f>
        <v>0.24346901958467926</v>
      </c>
      <c r="BD48">
        <f>G48*AA48*0.001</f>
        <v>33.310795896808116</v>
      </c>
      <c r="BE48">
        <f>G48/S48</f>
        <v>0.95313597705641939</v>
      </c>
      <c r="BF48">
        <f>(1-AP48*AA48/AU48/F48)*100</f>
        <v>31.495959971565689</v>
      </c>
      <c r="BG48">
        <f>(S48-E48/(N48/1.35))</f>
        <v>396.1476982041097</v>
      </c>
      <c r="BH48">
        <f>E48*BF48/100/BG48</f>
        <v>-7.6643160084353696E-4</v>
      </c>
    </row>
    <row r="49" spans="1:60" x14ac:dyDescent="0.35">
      <c r="A49" s="1" t="s">
        <v>9</v>
      </c>
      <c r="B49" s="1" t="s">
        <v>4886</v>
      </c>
      <c r="K49" s="1">
        <v>2.72</v>
      </c>
    </row>
    <row r="50" spans="1:60" x14ac:dyDescent="0.35">
      <c r="A50" s="1" t="s">
        <v>9</v>
      </c>
      <c r="B50" s="1" t="s">
        <v>4885</v>
      </c>
      <c r="K50" s="1">
        <v>2.72</v>
      </c>
    </row>
    <row r="51" spans="1:60" x14ac:dyDescent="0.35">
      <c r="A51" s="1">
        <v>12</v>
      </c>
      <c r="B51" s="1" t="s">
        <v>4884</v>
      </c>
      <c r="C51" s="1">
        <v>2611.0000017657876</v>
      </c>
      <c r="D51" s="1">
        <v>0</v>
      </c>
      <c r="E51">
        <f>(R51-S51*(1000-T51)/(1000-U51))*AO51</f>
        <v>-0.42311333966333942</v>
      </c>
      <c r="F51">
        <f>IF(AZ51&lt;&gt;0,1/(1/AZ51-1/N51),0)</f>
        <v>0.30038553483268277</v>
      </c>
      <c r="G51">
        <f>((BC51-AP51/2)*S51-E51)/(BC51+AP51/2)</f>
        <v>373.83709396543912</v>
      </c>
      <c r="H51">
        <f>AP51*1000</f>
        <v>11.40820192333574</v>
      </c>
      <c r="I51">
        <f>(AU51-BA51)</f>
        <v>3.4779589298478477</v>
      </c>
      <c r="J51">
        <f>(P51+AT51*D51)</f>
        <v>30.757144927978516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31.536518096923828</v>
      </c>
      <c r="P51" s="1">
        <v>30.757144927978516</v>
      </c>
      <c r="Q51" s="1">
        <v>31.561639785766602</v>
      </c>
      <c r="R51" s="1">
        <v>399.96194458007813</v>
      </c>
      <c r="S51" s="1">
        <v>396.25137329101563</v>
      </c>
      <c r="T51" s="1">
        <v>0.78503239154815674</v>
      </c>
      <c r="U51" s="1">
        <v>11.002530097961426</v>
      </c>
      <c r="V51" s="1">
        <v>1.4900174140930176</v>
      </c>
      <c r="W51" s="1">
        <v>20.88316535949707</v>
      </c>
      <c r="X51" s="1">
        <v>300.35629272460938</v>
      </c>
      <c r="Y51" s="1">
        <v>1999.674072265625</v>
      </c>
      <c r="Z51" s="1">
        <v>9.7183912992477417E-2</v>
      </c>
      <c r="AA51" s="1">
        <v>88.282035827636719</v>
      </c>
      <c r="AB51" s="1">
        <v>56.387420654296875</v>
      </c>
      <c r="AC51" s="1">
        <v>1.1228834390640259</v>
      </c>
      <c r="AD51" s="1">
        <v>8.4490962326526642E-2</v>
      </c>
      <c r="AE51" s="1">
        <v>3.4227136522531509E-2</v>
      </c>
      <c r="AF51" s="1">
        <v>4.5074611902236938E-2</v>
      </c>
      <c r="AG51" s="1">
        <v>2.2966375574469566E-2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1.1042510761934166</v>
      </c>
      <c r="AP51">
        <f>(U51-T51)/(1000-U51)*AO51</f>
        <v>1.1408201923335741E-2</v>
      </c>
      <c r="AQ51">
        <f>(P51+273.15)</f>
        <v>303.90714492797849</v>
      </c>
      <c r="AR51">
        <f>(O51+273.15)</f>
        <v>304.68651809692381</v>
      </c>
      <c r="AS51">
        <f>(Y51*AK51+Z51*AL51)*AM51</f>
        <v>319.94784441110824</v>
      </c>
      <c r="AT51">
        <f>((AS51+0.00000010773*(AR51^4-AQ51^4))-AP51*44100)/(L51*0.92*2*29.3+0.00000043092*AQ51^3)</f>
        <v>-1.3625319876012689</v>
      </c>
      <c r="AU51">
        <f>0.61365*EXP(17.502*J51/(240.97+J51))</f>
        <v>4.4492846861507296</v>
      </c>
      <c r="AV51">
        <f>AU51*1000/AA51</f>
        <v>50.398528357882292</v>
      </c>
      <c r="AW51">
        <f>(AV51-U51)</f>
        <v>39.395998259920866</v>
      </c>
      <c r="AX51">
        <f>IF(D51,P51,(O51+P51)/2)</f>
        <v>31.146831512451172</v>
      </c>
      <c r="AY51">
        <f>0.61365*EXP(17.502*AX51/(240.97+AX51))</f>
        <v>4.5492854487785275</v>
      </c>
      <c r="AZ51">
        <f>IF(AW51&lt;&gt;0,(1000-(AV51+U51)/2)/AW51*AP51,0)</f>
        <v>0.28068749556220918</v>
      </c>
      <c r="BA51">
        <f>U51*AA51/1000</f>
        <v>0.97132575630288198</v>
      </c>
      <c r="BB51">
        <f>(AY51-BA51)</f>
        <v>3.5779596924756456</v>
      </c>
      <c r="BC51">
        <f>1/(1.6/F51+1.37/N51)</f>
        <v>0.17709911477965573</v>
      </c>
      <c r="BD51">
        <f>G51*AA51*0.001</f>
        <v>33.003099723156488</v>
      </c>
      <c r="BE51">
        <f>G51/S51</f>
        <v>0.94343419143404461</v>
      </c>
      <c r="BF51">
        <f>(1-AP51*AA51/AU51/F51)*100</f>
        <v>24.643567664683296</v>
      </c>
      <c r="BG51">
        <f>(S51-E51/(N51/1.35))</f>
        <v>396.38482108668404</v>
      </c>
      <c r="BH51">
        <f>E51*BF51/100/BG51</f>
        <v>-2.6305301467493332E-4</v>
      </c>
    </row>
    <row r="52" spans="1:60" x14ac:dyDescent="0.35">
      <c r="A52" s="1" t="s">
        <v>9</v>
      </c>
      <c r="B52" s="1" t="s">
        <v>4883</v>
      </c>
      <c r="K52" s="1">
        <v>1.05264</v>
      </c>
    </row>
    <row r="53" spans="1:60" x14ac:dyDescent="0.35">
      <c r="A53" s="1" t="s">
        <v>9</v>
      </c>
      <c r="B53" s="1" t="s">
        <v>4882</v>
      </c>
      <c r="K53" s="1">
        <v>1.05264</v>
      </c>
    </row>
    <row r="54" spans="1:60" x14ac:dyDescent="0.35">
      <c r="A54" s="1" t="s">
        <v>9</v>
      </c>
      <c r="B54" s="1" t="s">
        <v>4881</v>
      </c>
      <c r="K54" s="1">
        <v>1.05264</v>
      </c>
    </row>
    <row r="55" spans="1:60" x14ac:dyDescent="0.35">
      <c r="A55" s="1" t="s">
        <v>9</v>
      </c>
      <c r="B55" s="1" t="s">
        <v>4880</v>
      </c>
      <c r="K55" s="1">
        <v>1.05264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50E47-5BE8-4A76-89A2-657515D3F6EA}">
  <dimension ref="A1:BD55"/>
  <sheetViews>
    <sheetView topLeftCell="A4"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752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751</v>
      </c>
    </row>
    <row r="12" spans="1:56" x14ac:dyDescent="0.35">
      <c r="A12" s="1" t="s">
        <v>9</v>
      </c>
      <c r="B12" s="1" t="s">
        <v>750</v>
      </c>
    </row>
    <row r="13" spans="1:56" x14ac:dyDescent="0.35">
      <c r="A13" s="1" t="s">
        <v>9</v>
      </c>
      <c r="B13" s="1" t="s">
        <v>749</v>
      </c>
    </row>
    <row r="14" spans="1:56" x14ac:dyDescent="0.35">
      <c r="A14" s="1" t="s">
        <v>9</v>
      </c>
      <c r="B14" s="1" t="s">
        <v>748</v>
      </c>
    </row>
    <row r="15" spans="1:56" x14ac:dyDescent="0.35">
      <c r="A15" s="1" t="s">
        <v>9</v>
      </c>
      <c r="B15" s="1" t="s">
        <v>747</v>
      </c>
    </row>
    <row r="16" spans="1:56" x14ac:dyDescent="0.35">
      <c r="A16" s="1" t="s">
        <v>9</v>
      </c>
      <c r="B16" s="1" t="s">
        <v>746</v>
      </c>
    </row>
    <row r="17" spans="1:56" x14ac:dyDescent="0.35">
      <c r="A17" s="1" t="s">
        <v>9</v>
      </c>
      <c r="B17" s="1" t="s">
        <v>745</v>
      </c>
    </row>
    <row r="18" spans="1:56" x14ac:dyDescent="0.35">
      <c r="A18" s="1">
        <v>1</v>
      </c>
      <c r="B18" s="1" t="s">
        <v>744</v>
      </c>
      <c r="C18" s="1">
        <v>417.50000358745456</v>
      </c>
      <c r="D18" s="1">
        <v>0</v>
      </c>
      <c r="E18">
        <f>(R18-S18*(1000-T18)/(1000-U18))*AK18</f>
        <v>-7.160327696757772</v>
      </c>
      <c r="F18">
        <f>IF(AV18&lt;&gt;0,1/(1/AV18-1/N18),0)</f>
        <v>6.07716832941031</v>
      </c>
      <c r="G18">
        <f>((AY18-AL18/2)*S18-E18)/(AY18+AL18/2)</f>
        <v>389.63920745271906</v>
      </c>
      <c r="H18">
        <f>AL18*1000</f>
        <v>35.886718685306938</v>
      </c>
      <c r="I18">
        <f>(AQ18-AW18)</f>
        <v>1.2122615650999067</v>
      </c>
      <c r="J18">
        <f>(P18+AP18*D18)</f>
        <v>28.982204437255859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29.58642578125</v>
      </c>
      <c r="P18" s="1">
        <v>28.982204437255859</v>
      </c>
      <c r="Q18" s="1">
        <v>29.693090438842773</v>
      </c>
      <c r="R18" s="1">
        <v>399.974365234375</v>
      </c>
      <c r="S18" s="1">
        <v>393.66122436523438</v>
      </c>
      <c r="T18" s="1">
        <v>0.30380812287330627</v>
      </c>
      <c r="U18" s="1">
        <v>31.789312362670898</v>
      </c>
      <c r="V18" s="1">
        <v>0.64444494247436523</v>
      </c>
      <c r="W18" s="1">
        <v>67.432243347167969</v>
      </c>
      <c r="X18" s="1">
        <v>300.166259765625</v>
      </c>
      <c r="Y18" s="1">
        <v>-0.17223931849002838</v>
      </c>
      <c r="Z18" s="1">
        <v>1.3258203864097595E-2</v>
      </c>
      <c r="AA18" s="1">
        <v>88.248893737792969</v>
      </c>
      <c r="AB18" s="1">
        <v>74.269851684570313</v>
      </c>
      <c r="AC18" s="1">
        <v>4.8204436302185059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1.1035524256089153</v>
      </c>
      <c r="AL18">
        <f>(U18-T18)/(1000-U18)*AK18</f>
        <v>3.5886718685306941E-2</v>
      </c>
      <c r="AM18">
        <f>(P18+273.15)</f>
        <v>302.13220443725584</v>
      </c>
      <c r="AN18">
        <f>(O18+273.15)</f>
        <v>302.73642578124998</v>
      </c>
      <c r="AO18">
        <f>(Y18*AG18+Z18*AH18)*AI18</f>
        <v>-2.7558290342428737E-2</v>
      </c>
      <c r="AP18">
        <f>((AO18+0.00000010773*(AN18^4-AM18^4))-AL18*44100)/(L18*51.4+0.00000043092*AM18^3)</f>
        <v>-12.92504784212313</v>
      </c>
      <c r="AQ18">
        <f>0.61365*EXP(17.502*J18/(240.97+J18))</f>
        <v>4.0176332137907593</v>
      </c>
      <c r="AR18">
        <f>AQ18*1000/AA18</f>
        <v>45.526159520231928</v>
      </c>
      <c r="AS18">
        <f>(AR18-U18)</f>
        <v>13.73684715756103</v>
      </c>
      <c r="AT18">
        <f>IF(D18,P18,(O18+P18)/2)</f>
        <v>29.28431510925293</v>
      </c>
      <c r="AU18">
        <f>0.61365*EXP(17.502*AT18/(240.97+AT18))</f>
        <v>4.088415631220065</v>
      </c>
      <c r="AV18">
        <f>IF(AS18&lt;&gt;0,(1000-(AR18+U18)/2)/AS18*AL18,0)</f>
        <v>2.5114510625952504</v>
      </c>
      <c r="AW18">
        <f>U18*AA18/1000</f>
        <v>2.8053716486908526</v>
      </c>
      <c r="AX18">
        <f>(AU18-AW18)</f>
        <v>1.2830439825292124</v>
      </c>
      <c r="AY18">
        <f>1/(1.6/F18+1.37/N18)</f>
        <v>1.7142427728618193</v>
      </c>
      <c r="AZ18">
        <f>G18*AA18*0.001</f>
        <v>34.385229014572879</v>
      </c>
      <c r="BA18">
        <f>G18/S18</f>
        <v>0.9897830503397923</v>
      </c>
      <c r="BB18">
        <f>(1-AL18*AA18/AQ18/F18)*100</f>
        <v>87.029059456755931</v>
      </c>
      <c r="BC18">
        <f>(S18-E18/(N18/1.35))</f>
        <v>395.91955530832388</v>
      </c>
      <c r="BD18">
        <f>E18*BB18/100/BC18</f>
        <v>-1.573947476187941E-2</v>
      </c>
    </row>
    <row r="19" spans="1:56" x14ac:dyDescent="0.35">
      <c r="A19" s="1" t="s">
        <v>9</v>
      </c>
      <c r="B19" s="1" t="s">
        <v>743</v>
      </c>
      <c r="K19" s="1">
        <v>2.72</v>
      </c>
    </row>
    <row r="20" spans="1:56" x14ac:dyDescent="0.35">
      <c r="A20" s="1" t="s">
        <v>9</v>
      </c>
      <c r="B20" s="1" t="s">
        <v>742</v>
      </c>
      <c r="K20" s="1">
        <v>2.72</v>
      </c>
    </row>
    <row r="21" spans="1:56" x14ac:dyDescent="0.35">
      <c r="A21" s="1">
        <v>2</v>
      </c>
      <c r="B21" s="1" t="s">
        <v>741</v>
      </c>
      <c r="C21" s="1">
        <v>620.50000358745456</v>
      </c>
      <c r="D21" s="1">
        <v>0</v>
      </c>
      <c r="E21">
        <f>(R21-S21*(1000-T21)/(1000-U21))*AK21</f>
        <v>-8.3365902284606719</v>
      </c>
      <c r="F21">
        <f>IF(AV21&lt;&gt;0,1/(1/AV21-1/N21),0)</f>
        <v>4.8140470949887257</v>
      </c>
      <c r="G21">
        <f>((AY21-AL21/2)*S21-E21)/(AY21+AL21/2)</f>
        <v>391.77534615059665</v>
      </c>
      <c r="H21">
        <f>AL21*1000</f>
        <v>34.585835513107249</v>
      </c>
      <c r="I21">
        <f>(AQ21-AW21)</f>
        <v>1.2957771861365104</v>
      </c>
      <c r="J21">
        <f>(P21+AP21*D21)</f>
        <v>28.925857543945313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29.587135314941406</v>
      </c>
      <c r="P21" s="1">
        <v>28.925857543945313</v>
      </c>
      <c r="Q21" s="1">
        <v>29.721542358398438</v>
      </c>
      <c r="R21" s="1">
        <v>400.04776000976563</v>
      </c>
      <c r="S21" s="1">
        <v>395.2154541015625</v>
      </c>
      <c r="T21" s="1">
        <v>0.31516653299331665</v>
      </c>
      <c r="U21" s="1">
        <v>30.696079254150391</v>
      </c>
      <c r="V21" s="1">
        <v>0.66848129034042358</v>
      </c>
      <c r="W21" s="1">
        <v>65.107658386230469</v>
      </c>
      <c r="X21" s="1">
        <v>300.14169311523438</v>
      </c>
      <c r="Y21" s="1">
        <v>24.044437408447266</v>
      </c>
      <c r="Z21" s="1">
        <v>4.8212595283985138E-2</v>
      </c>
      <c r="AA21" s="1">
        <v>88.244926452636719</v>
      </c>
      <c r="AB21" s="1">
        <v>74.433746337890625</v>
      </c>
      <c r="AC21" s="1">
        <v>4.8334002494812012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1.1034621070413024</v>
      </c>
      <c r="AL21">
        <f>(U21-T21)/(1000-U21)*AK21</f>
        <v>3.4585835513107246E-2</v>
      </c>
      <c r="AM21">
        <f>(P21+273.15)</f>
        <v>302.07585754394529</v>
      </c>
      <c r="AN21">
        <f>(O21+273.15)</f>
        <v>302.73713531494138</v>
      </c>
      <c r="AO21">
        <f>(Y21*AG21+Z21*AH21)*AI21</f>
        <v>3.8471098993619535</v>
      </c>
      <c r="AP21">
        <f>((AO21+0.00000010773*(AN21^4-AM21^4))-AL21*44100)/(L21*51.4+0.00000043092*AM21^3)</f>
        <v>-12.417711637253804</v>
      </c>
      <c r="AQ21">
        <f>0.61365*EXP(17.502*J21/(240.97+J21))</f>
        <v>4.0045504423033194</v>
      </c>
      <c r="AR21">
        <f>AQ21*1000/AA21</f>
        <v>45.379951044014554</v>
      </c>
      <c r="AS21">
        <f>(AR21-U21)</f>
        <v>14.683871789864163</v>
      </c>
      <c r="AT21">
        <f>IF(D21,P21,(O21+P21)/2)</f>
        <v>29.256496429443359</v>
      </c>
      <c r="AU21">
        <f>0.61365*EXP(17.502*AT21/(240.97+AT21))</f>
        <v>4.0818527757447214</v>
      </c>
      <c r="AV21">
        <f>IF(AS21&lt;&gt;0,(1000-(AR21+U21)/2)/AS21*AL21,0)</f>
        <v>2.2657688281425519</v>
      </c>
      <c r="AW21">
        <f>U21*AA21/1000</f>
        <v>2.708773256166809</v>
      </c>
      <c r="AX21">
        <f>(AU21-AW21)</f>
        <v>1.3730795195779124</v>
      </c>
      <c r="AY21">
        <f>1/(1.6/F21+1.37/N21)</f>
        <v>1.532735899751039</v>
      </c>
      <c r="AZ21">
        <f>G21*AA21*0.001</f>
        <v>34.572186607015688</v>
      </c>
      <c r="BA21">
        <f>G21/S21</f>
        <v>0.99129561378416686</v>
      </c>
      <c r="BB21">
        <f>(1-AL21*AA21/AQ21/F21)*100</f>
        <v>84.168432604854587</v>
      </c>
      <c r="BC21">
        <f>(S21-E21/(N21/1.35))</f>
        <v>397.8447722654945</v>
      </c>
      <c r="BD21">
        <f>E21*BB21/100/BC21</f>
        <v>-1.7636972550948322E-2</v>
      </c>
    </row>
    <row r="22" spans="1:56" x14ac:dyDescent="0.35">
      <c r="A22" s="1" t="s">
        <v>9</v>
      </c>
      <c r="B22" s="1" t="s">
        <v>740</v>
      </c>
      <c r="K22" s="1">
        <v>2.72</v>
      </c>
    </row>
    <row r="23" spans="1:56" x14ac:dyDescent="0.35">
      <c r="A23" s="1" t="s">
        <v>9</v>
      </c>
      <c r="B23" s="1" t="s">
        <v>739</v>
      </c>
      <c r="K23" s="1">
        <v>2.72</v>
      </c>
    </row>
    <row r="24" spans="1:56" x14ac:dyDescent="0.35">
      <c r="A24" s="1">
        <v>3</v>
      </c>
      <c r="B24" s="1" t="s">
        <v>738</v>
      </c>
      <c r="C24" s="1">
        <v>823.50000358745456</v>
      </c>
      <c r="D24" s="1">
        <v>0</v>
      </c>
      <c r="E24">
        <f>(R24-S24*(1000-T24)/(1000-U24))*AK24</f>
        <v>-8.3188602787132897</v>
      </c>
      <c r="F24">
        <f>IF(AV24&lt;&gt;0,1/(1/AV24-1/N24),0)</f>
        <v>3.6133124059564596</v>
      </c>
      <c r="G24">
        <f>((AY24-AL24/2)*S24-E24)/(AY24+AL24/2)</f>
        <v>392.27827432047201</v>
      </c>
      <c r="H24">
        <f>AL24*1000</f>
        <v>32.776054043356076</v>
      </c>
      <c r="I24">
        <f>(AQ24-AW24)</f>
        <v>1.4212190638198563</v>
      </c>
      <c r="J24">
        <f>(P24+AP24*D24)</f>
        <v>28.879663467407227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29.588417053222656</v>
      </c>
      <c r="P24" s="1">
        <v>28.879663467407227</v>
      </c>
      <c r="Q24" s="1">
        <v>29.736248016357422</v>
      </c>
      <c r="R24" s="1">
        <v>400.00143432617188</v>
      </c>
      <c r="S24" s="1">
        <v>395.78439331054688</v>
      </c>
      <c r="T24" s="1">
        <v>0.31746447086334229</v>
      </c>
      <c r="U24" s="1">
        <v>29.154146194458008</v>
      </c>
      <c r="V24" s="1">
        <v>0.6732867956161499</v>
      </c>
      <c r="W24" s="1">
        <v>61.830863952636719</v>
      </c>
      <c r="X24" s="1">
        <v>300.14462280273438</v>
      </c>
      <c r="Y24" s="1">
        <v>50.683853149414063</v>
      </c>
      <c r="Z24" s="1">
        <v>3.3748377114534378E-2</v>
      </c>
      <c r="AA24" s="1">
        <v>88.242462158203125</v>
      </c>
      <c r="AB24" s="1">
        <v>74.286460876464844</v>
      </c>
      <c r="AC24" s="1">
        <v>4.7913899421691895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1.1034728779512291</v>
      </c>
      <c r="AL24">
        <f>(U24-T24)/(1000-U24)*AK24</f>
        <v>3.2776054043356075E-2</v>
      </c>
      <c r="AM24">
        <f>(P24+273.15)</f>
        <v>302.0296634674072</v>
      </c>
      <c r="AN24">
        <f>(O24+273.15)</f>
        <v>302.73841705322263</v>
      </c>
      <c r="AO24">
        <f>(Y24*AG24+Z24*AH24)*AI24</f>
        <v>8.1094163226466662</v>
      </c>
      <c r="AP24">
        <f>((AO24+0.00000010773*(AN24^4-AM24^4))-AL24*44100)/(L24*51.4+0.00000043092*AM24^3)</f>
        <v>-11.723819137720985</v>
      </c>
      <c r="AQ24">
        <f>0.61365*EXP(17.502*J24/(240.97+J24))</f>
        <v>3.9938527061390388</v>
      </c>
      <c r="AR24">
        <f>AQ24*1000/AA24</f>
        <v>45.259987181440692</v>
      </c>
      <c r="AS24">
        <f>(AR24-U24)</f>
        <v>16.105840986982685</v>
      </c>
      <c r="AT24">
        <f>IF(D24,P24,(O24+P24)/2)</f>
        <v>29.234040260314941</v>
      </c>
      <c r="AU24">
        <f>0.61365*EXP(17.502*AT24/(240.97+AT24))</f>
        <v>4.0765617208378151</v>
      </c>
      <c r="AV24">
        <f>IF(AS24&lt;&gt;0,(1000-(AR24+U24)/2)/AS24*AL24,0)</f>
        <v>1.9593235299108085</v>
      </c>
      <c r="AW24">
        <f>U24*AA24/1000</f>
        <v>2.5726336423191825</v>
      </c>
      <c r="AX24">
        <f>(AU24-AW24)</f>
        <v>1.5039280785186326</v>
      </c>
      <c r="AY24">
        <f>1/(1.6/F24+1.37/N24)</f>
        <v>1.3108317276766206</v>
      </c>
      <c r="AZ24">
        <f>G24*AA24*0.001</f>
        <v>34.615600777209472</v>
      </c>
      <c r="BA24">
        <f>G24/S24</f>
        <v>0.99114134096913764</v>
      </c>
      <c r="BB24">
        <f>(1-AL24*AA24/AQ24/F24)*100</f>
        <v>79.958199800449123</v>
      </c>
      <c r="BC24">
        <f>(S24-E24/(N24/1.35))</f>
        <v>398.40811953849078</v>
      </c>
      <c r="BD24">
        <f>E24*BB24/100/BC24</f>
        <v>-1.6695470289307568E-2</v>
      </c>
    </row>
    <row r="25" spans="1:56" x14ac:dyDescent="0.35">
      <c r="A25" s="1" t="s">
        <v>9</v>
      </c>
      <c r="B25" s="1" t="s">
        <v>737</v>
      </c>
      <c r="K25" s="1">
        <v>2.72</v>
      </c>
    </row>
    <row r="26" spans="1:56" x14ac:dyDescent="0.35">
      <c r="A26" s="1" t="s">
        <v>9</v>
      </c>
      <c r="B26" s="1" t="s">
        <v>736</v>
      </c>
      <c r="K26" s="1">
        <v>2.72</v>
      </c>
    </row>
    <row r="27" spans="1:56" x14ac:dyDescent="0.35">
      <c r="A27" s="1">
        <v>4</v>
      </c>
      <c r="B27" s="1" t="s">
        <v>735</v>
      </c>
      <c r="C27" s="1">
        <v>1026.5000035874546</v>
      </c>
      <c r="D27" s="1">
        <v>0</v>
      </c>
      <c r="E27">
        <f>(R27-S27*(1000-T27)/(1000-U27))*AK27</f>
        <v>-6.9018687522679372</v>
      </c>
      <c r="F27">
        <f>IF(AV27&lt;&gt;0,1/(1/AV27-1/N27),0)</f>
        <v>2.812484838346589</v>
      </c>
      <c r="G27">
        <f>((AY27-AL27/2)*S27-E27)/(AY27+AL27/2)</f>
        <v>390.4442976508721</v>
      </c>
      <c r="H27">
        <f>AL27*1000</f>
        <v>31.009888808971013</v>
      </c>
      <c r="I27">
        <f>(AQ27-AW27)</f>
        <v>1.5534993608471241</v>
      </c>
      <c r="J27">
        <f>(P27+AP27*D27)</f>
        <v>28.878198623657227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29.611457824707031</v>
      </c>
      <c r="P27" s="1">
        <v>28.878198623657227</v>
      </c>
      <c r="Q27" s="1">
        <v>29.759189605712891</v>
      </c>
      <c r="R27" s="1">
        <v>399.98721313476563</v>
      </c>
      <c r="S27" s="1">
        <v>395.13668823242188</v>
      </c>
      <c r="T27" s="1">
        <v>0.31972512602806091</v>
      </c>
      <c r="U27" s="1">
        <v>27.650625228881836</v>
      </c>
      <c r="V27" s="1">
        <v>0.67719709873199463</v>
      </c>
      <c r="W27" s="1">
        <v>58.565692901611328</v>
      </c>
      <c r="X27" s="1">
        <v>300.080322265625</v>
      </c>
      <c r="Y27" s="1">
        <v>101.19207000732422</v>
      </c>
      <c r="Z27" s="1">
        <v>5.4238010197877884E-2</v>
      </c>
      <c r="AA27" s="1">
        <v>88.244461059570313</v>
      </c>
      <c r="AB27" s="1">
        <v>73.951431274414063</v>
      </c>
      <c r="AC27" s="1">
        <v>4.7282381057739258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1.1032364789177387</v>
      </c>
      <c r="AL27">
        <f>(U27-T27)/(1000-U27)*AK27</f>
        <v>3.1009888808971015E-2</v>
      </c>
      <c r="AM27">
        <f>(P27+273.15)</f>
        <v>302.0281986236572</v>
      </c>
      <c r="AN27">
        <f>(O27+273.15)</f>
        <v>302.76145782470701</v>
      </c>
      <c r="AO27">
        <f>(Y27*AG27+Z27*AH27)*AI27</f>
        <v>16.190730839280832</v>
      </c>
      <c r="AP27">
        <f>((AO27+0.00000010773*(AN27^4-AM27^4))-AL27*44100)/(L27*51.4+0.00000043092*AM27^3)</f>
        <v>-11.016057808940142</v>
      </c>
      <c r="AQ27">
        <f>0.61365*EXP(17.502*J27/(240.97+J27))</f>
        <v>3.9935138821299598</v>
      </c>
      <c r="AR27">
        <f>AQ27*1000/AA27</f>
        <v>45.255122351918473</v>
      </c>
      <c r="AS27">
        <f>(AR27-U27)</f>
        <v>17.604497123036637</v>
      </c>
      <c r="AT27">
        <f>IF(D27,P27,(O27+P27)/2)</f>
        <v>29.244828224182129</v>
      </c>
      <c r="AU27">
        <f>0.61365*EXP(17.502*AT27/(240.97+AT27))</f>
        <v>4.0791028015957966</v>
      </c>
      <c r="AV27">
        <f>IF(AS27&lt;&gt;0,(1000-(AR27+U27)/2)/AS27*AL27,0)</f>
        <v>1.6972645703616256</v>
      </c>
      <c r="AW27">
        <f>U27*AA27/1000</f>
        <v>2.4400145212828357</v>
      </c>
      <c r="AX27">
        <f>(AU27-AW27)</f>
        <v>1.6390882803129609</v>
      </c>
      <c r="AY27">
        <f>1/(1.6/F27+1.37/N27)</f>
        <v>1.1249107821135438</v>
      </c>
      <c r="AZ27">
        <f>G27*AA27*0.001</f>
        <v>34.454546619983667</v>
      </c>
      <c r="BA27">
        <f>G27/S27</f>
        <v>0.98812463959613472</v>
      </c>
      <c r="BB27">
        <f>(1-AL27*AA27/AQ27/F27)*100</f>
        <v>75.636354277354414</v>
      </c>
      <c r="BC27">
        <f>(S27-E27/(N27/1.35))</f>
        <v>397.31350253876252</v>
      </c>
      <c r="BD27">
        <f>E27*BB27/100/BC27</f>
        <v>-1.3139049812972552E-2</v>
      </c>
    </row>
    <row r="28" spans="1:56" x14ac:dyDescent="0.35">
      <c r="A28" s="1" t="s">
        <v>9</v>
      </c>
      <c r="B28" s="1" t="s">
        <v>734</v>
      </c>
      <c r="K28" s="1">
        <v>2.72</v>
      </c>
    </row>
    <row r="29" spans="1:56" x14ac:dyDescent="0.35">
      <c r="A29" s="1" t="s">
        <v>9</v>
      </c>
      <c r="B29" s="1" t="s">
        <v>733</v>
      </c>
      <c r="K29" s="1">
        <v>2.72</v>
      </c>
    </row>
    <row r="30" spans="1:56" x14ac:dyDescent="0.35">
      <c r="A30" s="1">
        <v>5</v>
      </c>
      <c r="B30" s="1" t="s">
        <v>732</v>
      </c>
      <c r="C30" s="1">
        <v>1229.5000035874546</v>
      </c>
      <c r="D30" s="1">
        <v>0</v>
      </c>
      <c r="E30">
        <f>(R30-S30*(1000-T30)/(1000-U30))*AK30</f>
        <v>-5.9100517481798427</v>
      </c>
      <c r="F30">
        <f>IF(AV30&lt;&gt;0,1/(1/AV30-1/N30),0)</f>
        <v>2.2683511883170957</v>
      </c>
      <c r="G30">
        <f>((AY30-AL30/2)*S30-E30)/(AY30+AL30/2)</f>
        <v>389.13646726707708</v>
      </c>
      <c r="H30">
        <f>AL30*1000</f>
        <v>29.496004211743479</v>
      </c>
      <c r="I30">
        <f>(AQ30-AW30)</f>
        <v>1.6924150003669611</v>
      </c>
      <c r="J30">
        <f>(P30+AP30*D30)</f>
        <v>28.985528945922852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29.649314880371094</v>
      </c>
      <c r="P30" s="1">
        <v>28.985528945922852</v>
      </c>
      <c r="Q30" s="1">
        <v>29.789985656738281</v>
      </c>
      <c r="R30" s="1">
        <v>400.13479614257813</v>
      </c>
      <c r="S30" s="1">
        <v>394.93362426757813</v>
      </c>
      <c r="T30" s="1">
        <v>0.33150848746299744</v>
      </c>
      <c r="U30" s="1">
        <v>26.359079360961914</v>
      </c>
      <c r="V30" s="1">
        <v>0.70061010122299194</v>
      </c>
      <c r="W30" s="1">
        <v>55.707290649414063</v>
      </c>
      <c r="X30" s="1">
        <v>300.12161254882813</v>
      </c>
      <c r="Y30" s="1">
        <v>149.95936584472656</v>
      </c>
      <c r="Z30" s="1">
        <v>6.7495673894882202E-2</v>
      </c>
      <c r="AA30" s="1">
        <v>88.242507934570313</v>
      </c>
      <c r="AB30" s="1">
        <v>73.713905334472656</v>
      </c>
      <c r="AC30" s="1">
        <v>4.6652340888977051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1.1033882814295148</v>
      </c>
      <c r="AL30">
        <f>(U30-T30)/(1000-U30)*AK30</f>
        <v>2.949600421174348E-2</v>
      </c>
      <c r="AM30">
        <f>(P30+273.15)</f>
        <v>302.13552894592283</v>
      </c>
      <c r="AN30">
        <f>(O30+273.15)</f>
        <v>302.79931488037107</v>
      </c>
      <c r="AO30">
        <f>(Y30*AG30+Z30*AH30)*AI30</f>
        <v>23.993497998859766</v>
      </c>
      <c r="AP30">
        <f>((AO30+0.00000010773*(AN30^4-AM30^4))-AL30*44100)/(L30*51.4+0.00000043092*AM30^3)</f>
        <v>-10.409917707483077</v>
      </c>
      <c r="AQ30">
        <f>0.61365*EXP(17.502*J30/(240.97+J30))</f>
        <v>4.0184062700246113</v>
      </c>
      <c r="AR30">
        <f>AQ30*1000/AA30</f>
        <v>45.538214677717029</v>
      </c>
      <c r="AS30">
        <f>(AR30-U30)</f>
        <v>19.179135316755115</v>
      </c>
      <c r="AT30">
        <f>IF(D30,P30,(O30+P30)/2)</f>
        <v>29.317421913146973</v>
      </c>
      <c r="AU30">
        <f>0.61365*EXP(17.502*AT30/(240.97+AT30))</f>
        <v>4.0962380240006304</v>
      </c>
      <c r="AV30">
        <f>IF(AS30&lt;&gt;0,(1000-(AR30+U30)/2)/AS30*AL30,0)</f>
        <v>1.4826352855966785</v>
      </c>
      <c r="AW30">
        <f>U30*AA30/1000</f>
        <v>2.3259912696576501</v>
      </c>
      <c r="AX30">
        <f>(AU30-AW30)</f>
        <v>1.7702467543429803</v>
      </c>
      <c r="AY30">
        <f>1/(1.6/F30+1.37/N30)</f>
        <v>0.97520484824470244</v>
      </c>
      <c r="AZ30">
        <f>G30*AA30*0.001</f>
        <v>34.338377800445713</v>
      </c>
      <c r="BA30">
        <f>G30/S30</f>
        <v>0.98532118653798562</v>
      </c>
      <c r="BB30">
        <f>(1-AL30*AA30/AQ30/F30)*100</f>
        <v>71.445346589951399</v>
      </c>
      <c r="BC30">
        <f>(S30-E30/(N30/1.35))</f>
        <v>396.79762453452378</v>
      </c>
      <c r="BD30">
        <f>E30*BB30/100/BC30</f>
        <v>-1.0641336273335456E-2</v>
      </c>
    </row>
    <row r="31" spans="1:56" x14ac:dyDescent="0.35">
      <c r="A31" s="1" t="s">
        <v>9</v>
      </c>
      <c r="B31" s="1" t="s">
        <v>731</v>
      </c>
      <c r="K31" s="1">
        <v>2.72</v>
      </c>
    </row>
    <row r="32" spans="1:56" x14ac:dyDescent="0.35">
      <c r="A32" s="1" t="s">
        <v>9</v>
      </c>
      <c r="B32" s="1" t="s">
        <v>730</v>
      </c>
      <c r="K32" s="1">
        <v>2.72</v>
      </c>
    </row>
    <row r="33" spans="1:56" x14ac:dyDescent="0.35">
      <c r="A33" s="1">
        <v>6</v>
      </c>
      <c r="B33" s="1" t="s">
        <v>729</v>
      </c>
      <c r="C33" s="1">
        <v>1432.5000035874546</v>
      </c>
      <c r="D33" s="1">
        <v>0</v>
      </c>
      <c r="E33">
        <f>(R33-S33*(1000-T33)/(1000-U33))*AK33</f>
        <v>-4.7742125385412288</v>
      </c>
      <c r="F33">
        <f>IF(AV33&lt;&gt;0,1/(1/AV33-1/N33),0)</f>
        <v>2.0489721925331006</v>
      </c>
      <c r="G33">
        <f>((AY33-AL33/2)*S33-E33)/(AY33+AL33/2)</f>
        <v>386.95817176831792</v>
      </c>
      <c r="H33">
        <f>AL33*1000</f>
        <v>28.756481460242668</v>
      </c>
      <c r="I33">
        <f>(AQ33-AW33)</f>
        <v>1.7658397076417911</v>
      </c>
      <c r="J33">
        <f>(P33+AP33*D33)</f>
        <v>29.067058563232422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29.705560684204102</v>
      </c>
      <c r="P33" s="1">
        <v>29.067058563232422</v>
      </c>
      <c r="Q33" s="1">
        <v>29.835399627685547</v>
      </c>
      <c r="R33" s="1">
        <v>400.00762939453125</v>
      </c>
      <c r="S33" s="1">
        <v>394.06536865234375</v>
      </c>
      <c r="T33" s="1">
        <v>0.35517692565917969</v>
      </c>
      <c r="U33" s="1">
        <v>25.742008209228516</v>
      </c>
      <c r="V33" s="1">
        <v>0.74821269512176514</v>
      </c>
      <c r="W33" s="1">
        <v>54.227893829345703</v>
      </c>
      <c r="X33" s="1">
        <v>300.17196655273438</v>
      </c>
      <c r="Y33" s="1">
        <v>299.58163452148438</v>
      </c>
      <c r="Z33" s="1">
        <v>0.14342722296714783</v>
      </c>
      <c r="AA33" s="1">
        <v>88.243522644042969</v>
      </c>
      <c r="AB33" s="1">
        <v>73.619659423828125</v>
      </c>
      <c r="AC33" s="1">
        <v>4.638491153717041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1.103573406443876</v>
      </c>
      <c r="AL33">
        <f>(U33-T33)/(1000-U33)*AK33</f>
        <v>2.8756481460242667E-2</v>
      </c>
      <c r="AM33">
        <f>(P33+273.15)</f>
        <v>302.2170585632324</v>
      </c>
      <c r="AN33">
        <f>(O33+273.15)</f>
        <v>302.85556068420408</v>
      </c>
      <c r="AO33">
        <f>(Y33*AG33+Z33*AH33)*AI33</f>
        <v>47.933060452050086</v>
      </c>
      <c r="AP33">
        <f>((AO33+0.00000010773*(AN33^4-AM33^4))-AL33*44100)/(L33*51.4+0.00000043092*AM33^3)</f>
        <v>-9.9475996212642261</v>
      </c>
      <c r="AQ33">
        <f>0.61365*EXP(17.502*J33/(240.97+J33))</f>
        <v>4.0374051919559877</v>
      </c>
      <c r="AR33">
        <f>AQ33*1000/AA33</f>
        <v>45.752992072201003</v>
      </c>
      <c r="AS33">
        <f>(AR33-U33)</f>
        <v>20.010983862972488</v>
      </c>
      <c r="AT33">
        <f>IF(D33,P33,(O33+P33)/2)</f>
        <v>29.386309623718262</v>
      </c>
      <c r="AU33">
        <f>0.61365*EXP(17.502*AT33/(240.97+AT33))</f>
        <v>4.1125564730151911</v>
      </c>
      <c r="AV33">
        <f>IF(AS33&lt;&gt;0,(1000-(AR33+U33)/2)/AS33*AL33,0)</f>
        <v>1.3856644593324512</v>
      </c>
      <c r="AW33">
        <f>U33*AA33/1000</f>
        <v>2.2715654843141966</v>
      </c>
      <c r="AX33">
        <f>(AU33-AW33)</f>
        <v>1.8409909887009945</v>
      </c>
      <c r="AY33">
        <f>1/(1.6/F33+1.37/N33)</f>
        <v>0.90830914731349655</v>
      </c>
      <c r="AZ33">
        <f>G33*AA33*0.001</f>
        <v>34.146552192735037</v>
      </c>
      <c r="BA33">
        <f>G33/S33</f>
        <v>0.98196442151632968</v>
      </c>
      <c r="BB33">
        <f>(1-AL33*AA33/AQ33/F33)*100</f>
        <v>69.325310081983588</v>
      </c>
      <c r="BC33">
        <f>(S33-E33/(N33/1.35))</f>
        <v>395.57113100866098</v>
      </c>
      <c r="BD33">
        <f>E33*BB33/100/BC33</f>
        <v>-8.3669848147846278E-3</v>
      </c>
    </row>
    <row r="34" spans="1:56" x14ac:dyDescent="0.35">
      <c r="A34" s="1" t="s">
        <v>9</v>
      </c>
      <c r="B34" s="1" t="s">
        <v>728</v>
      </c>
      <c r="K34" s="1">
        <v>2.72</v>
      </c>
    </row>
    <row r="35" spans="1:56" x14ac:dyDescent="0.35">
      <c r="A35" s="1" t="s">
        <v>9</v>
      </c>
      <c r="B35" s="1" t="s">
        <v>727</v>
      </c>
      <c r="K35" s="1">
        <v>2.72</v>
      </c>
    </row>
    <row r="36" spans="1:56" x14ac:dyDescent="0.35">
      <c r="A36" s="1">
        <v>7</v>
      </c>
      <c r="B36" s="1" t="s">
        <v>726</v>
      </c>
      <c r="C36" s="1">
        <v>1635.5000035874546</v>
      </c>
      <c r="D36" s="1">
        <v>0</v>
      </c>
      <c r="E36">
        <f>(R36-S36*(1000-T36)/(1000-U36))*AK36</f>
        <v>-4.1759586643295048</v>
      </c>
      <c r="F36">
        <f>IF(AV36&lt;&gt;0,1/(1/AV36-1/N36),0)</f>
        <v>1.9106025887780407</v>
      </c>
      <c r="G36">
        <f>((AY36-AL36/2)*S36-E36)/(AY36+AL36/2)</f>
        <v>385.80360581145277</v>
      </c>
      <c r="H36">
        <f>AL36*1000</f>
        <v>28.271824378720538</v>
      </c>
      <c r="I36">
        <f>(AQ36-AW36)</f>
        <v>1.8211192838441423</v>
      </c>
      <c r="J36">
        <f>(P36+AP36*D36)</f>
        <v>29.164913177490234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29.778039932250977</v>
      </c>
      <c r="P36" s="1">
        <v>29.164913177490234</v>
      </c>
      <c r="Q36" s="1">
        <v>29.894792556762695</v>
      </c>
      <c r="R36" s="1">
        <v>400.0279541015625</v>
      </c>
      <c r="S36" s="1">
        <v>393.72482299804688</v>
      </c>
      <c r="T36" s="1">
        <v>0.40582266449928284</v>
      </c>
      <c r="U36" s="1">
        <v>25.376337051391602</v>
      </c>
      <c r="V36" s="1">
        <v>0.85130417346954346</v>
      </c>
      <c r="W36" s="1">
        <v>53.232566833496094</v>
      </c>
      <c r="X36" s="1">
        <v>300.145751953125</v>
      </c>
      <c r="Y36" s="1">
        <v>499.87313842773438</v>
      </c>
      <c r="Z36" s="1">
        <v>3.9773028343915939E-2</v>
      </c>
      <c r="AA36" s="1">
        <v>88.239387512207031</v>
      </c>
      <c r="AB36" s="1">
        <v>73.60406494140625</v>
      </c>
      <c r="AC36" s="1">
        <v>4.6252279281616211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1.1034770292394298</v>
      </c>
      <c r="AL36">
        <f>(U36-T36)/(1000-U36)*AK36</f>
        <v>2.8271824378720539E-2</v>
      </c>
      <c r="AM36">
        <f>(P36+273.15)</f>
        <v>302.31491317749021</v>
      </c>
      <c r="AN36">
        <f>(O36+273.15)</f>
        <v>302.92803993225095</v>
      </c>
      <c r="AO36">
        <f>(Y36*AG36+Z36*AH36)*AI36</f>
        <v>79.979700360751849</v>
      </c>
      <c r="AP36">
        <f>((AO36+0.00000010773*(AN36^4-AM36^4))-AL36*44100)/(L36*51.4+0.00000043092*AM36^3)</f>
        <v>-9.5109016162248476</v>
      </c>
      <c r="AQ36">
        <f>0.61365*EXP(17.502*J36/(240.97+J36))</f>
        <v>4.0603117225622629</v>
      </c>
      <c r="AR36">
        <f>AQ36*1000/AA36</f>
        <v>46.01473148258831</v>
      </c>
      <c r="AS36">
        <f>(AR36-U36)</f>
        <v>20.638394431196708</v>
      </c>
      <c r="AT36">
        <f>IF(D36,P36,(O36+P36)/2)</f>
        <v>29.471476554870605</v>
      </c>
      <c r="AU36">
        <f>0.61365*EXP(17.502*AT36/(240.97+AT36))</f>
        <v>4.1328095455227674</v>
      </c>
      <c r="AV36">
        <f>IF(AS36&lt;&gt;0,(1000-(AR36+U36)/2)/AS36*AL36,0)</f>
        <v>1.3209674131244318</v>
      </c>
      <c r="AW36">
        <f>U36*AA36/1000</f>
        <v>2.2391924387181206</v>
      </c>
      <c r="AX36">
        <f>(AU36-AW36)</f>
        <v>1.8936171068046468</v>
      </c>
      <c r="AY36">
        <f>1/(1.6/F36+1.37/N36)</f>
        <v>0.8639312107252014</v>
      </c>
      <c r="AZ36">
        <f>G36*AA36*0.001</f>
        <v>34.043073876803554</v>
      </c>
      <c r="BA36">
        <f>G36/S36</f>
        <v>0.97988133659880161</v>
      </c>
      <c r="BB36">
        <f>(1-AL36*AA36/AQ36/F36)*100</f>
        <v>67.842181443638893</v>
      </c>
      <c r="BC36">
        <f>(S36-E36/(N36/1.35))</f>
        <v>395.04189912474266</v>
      </c>
      <c r="BD36">
        <f>E36*BB36/100/BC36</f>
        <v>-7.171546765906936E-3</v>
      </c>
    </row>
    <row r="37" spans="1:56" x14ac:dyDescent="0.35">
      <c r="A37" s="1" t="s">
        <v>9</v>
      </c>
      <c r="B37" s="1" t="s">
        <v>725</v>
      </c>
      <c r="K37" s="1">
        <v>2.72</v>
      </c>
    </row>
    <row r="38" spans="1:56" x14ac:dyDescent="0.35">
      <c r="A38" s="1" t="s">
        <v>9</v>
      </c>
      <c r="B38" s="1" t="s">
        <v>724</v>
      </c>
      <c r="K38" s="1">
        <v>2.72</v>
      </c>
    </row>
    <row r="39" spans="1:56" x14ac:dyDescent="0.35">
      <c r="A39" s="1">
        <v>8</v>
      </c>
      <c r="B39" s="1" t="s">
        <v>723</v>
      </c>
      <c r="C39" s="1">
        <v>1838.0000035986304</v>
      </c>
      <c r="D39" s="1">
        <v>0</v>
      </c>
      <c r="E39">
        <f>(R39-S39*(1000-T39)/(1000-U39))*AK39</f>
        <v>-4.2313293811389103</v>
      </c>
      <c r="F39">
        <f>IF(AV39&lt;&gt;0,1/(1/AV39-1/N39),0)</f>
        <v>1.6658923442573601</v>
      </c>
      <c r="G39">
        <f>((AY39-AL39/2)*S39-E39)/(AY39+AL39/2)</f>
        <v>385.90161592460169</v>
      </c>
      <c r="H39">
        <f>AL39*1000</f>
        <v>27.235653752758402</v>
      </c>
      <c r="I39">
        <f>(AQ39-AW39)</f>
        <v>1.9328199863488762</v>
      </c>
      <c r="J39">
        <f>(P39+AP39*D39)</f>
        <v>29.340053558349609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29.866300582885742</v>
      </c>
      <c r="P39" s="1">
        <v>29.340053558349609</v>
      </c>
      <c r="Q39" s="1">
        <v>29.970224380493164</v>
      </c>
      <c r="R39" s="1">
        <v>399.97714233398438</v>
      </c>
      <c r="S39" s="1">
        <v>394.0845947265625</v>
      </c>
      <c r="T39" s="1">
        <v>0.50229048728942871</v>
      </c>
      <c r="U39" s="1">
        <v>24.579042434692383</v>
      </c>
      <c r="V39" s="1">
        <v>1.0482997894287109</v>
      </c>
      <c r="W39" s="1">
        <v>51.297416687011719</v>
      </c>
      <c r="X39" s="1">
        <v>300.12411499023438</v>
      </c>
      <c r="Y39" s="1">
        <v>750.4169921875</v>
      </c>
      <c r="Z39" s="1">
        <v>7.8344225883483887E-2</v>
      </c>
      <c r="AA39" s="1">
        <v>88.236671447753906</v>
      </c>
      <c r="AB39" s="1">
        <v>73.63555908203125</v>
      </c>
      <c r="AC39" s="1">
        <v>4.5921454429626465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1.1033974815817438</v>
      </c>
      <c r="AL39">
        <f>(U39-T39)/(1000-U39)*AK39</f>
        <v>2.7235653752758403E-2</v>
      </c>
      <c r="AM39">
        <f>(P39+273.15)</f>
        <v>302.49005355834959</v>
      </c>
      <c r="AN39">
        <f>(O39+273.15)</f>
        <v>303.01630058288572</v>
      </c>
      <c r="AO39">
        <f>(Y39*AG39+Z39*AH39)*AI39</f>
        <v>120.0667160662997</v>
      </c>
      <c r="AP39">
        <f>((AO39+0.00000010773*(AN39^4-AM39^4))-AL39*44100)/(L39*51.4+0.00000043092*AM39^3)</f>
        <v>-8.8142037028100599</v>
      </c>
      <c r="AQ39">
        <f>0.61365*EXP(17.502*J39/(240.97+J39))</f>
        <v>4.101592878159229</v>
      </c>
      <c r="AR39">
        <f>AQ39*1000/AA39</f>
        <v>46.483993682692763</v>
      </c>
      <c r="AS39">
        <f>(AR39-U39)</f>
        <v>21.90495124800038</v>
      </c>
      <c r="AT39">
        <f>IF(D39,P39,(O39+P39)/2)</f>
        <v>29.603177070617676</v>
      </c>
      <c r="AU39">
        <f>0.61365*EXP(17.502*AT39/(240.97+AT39))</f>
        <v>4.1642997021526202</v>
      </c>
      <c r="AV39">
        <f>IF(AS39&lt;&gt;0,(1000-(AR39+U39)/2)/AS39*AL39,0)</f>
        <v>1.1991777261773122</v>
      </c>
      <c r="AW39">
        <f>U39*AA39/1000</f>
        <v>2.1687728918103528</v>
      </c>
      <c r="AX39">
        <f>(AU39-AW39)</f>
        <v>1.9955268103422674</v>
      </c>
      <c r="AY39">
        <f>1/(1.6/F39+1.37/N39)</f>
        <v>0.78093661930793012</v>
      </c>
      <c r="AZ39">
        <f>G39*AA39*0.001</f>
        <v>34.050674095496397</v>
      </c>
      <c r="BA39">
        <f>G39/S39</f>
        <v>0.97923547656655141</v>
      </c>
      <c r="BB39">
        <f>(1-AL39*AA39/AQ39/F39)*100</f>
        <v>64.828779566857293</v>
      </c>
      <c r="BC39">
        <f>(S39-E39/(N39/1.35))</f>
        <v>395.41913449576282</v>
      </c>
      <c r="BD39">
        <f>E39*BB39/100/BC39</f>
        <v>-6.9372444526343601E-3</v>
      </c>
    </row>
    <row r="40" spans="1:56" x14ac:dyDescent="0.35">
      <c r="A40" s="1" t="s">
        <v>9</v>
      </c>
      <c r="B40" s="1" t="s">
        <v>722</v>
      </c>
      <c r="K40" s="1">
        <v>2.72</v>
      </c>
    </row>
    <row r="41" spans="1:56" x14ac:dyDescent="0.35">
      <c r="A41" s="1" t="s">
        <v>9</v>
      </c>
      <c r="B41" s="1" t="s">
        <v>721</v>
      </c>
      <c r="K41" s="1">
        <v>2.72</v>
      </c>
    </row>
    <row r="42" spans="1:56" x14ac:dyDescent="0.35">
      <c r="A42" s="1">
        <v>9</v>
      </c>
      <c r="B42" s="1" t="s">
        <v>720</v>
      </c>
      <c r="C42" s="1">
        <v>2041.0000035986304</v>
      </c>
      <c r="D42" s="1">
        <v>0</v>
      </c>
      <c r="E42">
        <f>(R42-S42*(1000-T42)/(1000-U42))*AK42</f>
        <v>-4.0223281795202839</v>
      </c>
      <c r="F42">
        <f>IF(AV42&lt;&gt;0,1/(1/AV42-1/N42),0)</f>
        <v>1.2277584403382891</v>
      </c>
      <c r="G42">
        <f>((AY42-AL42/2)*S42-E42)/(AY42+AL42/2)</f>
        <v>385.90393082885009</v>
      </c>
      <c r="H42">
        <f>AL42*1000</f>
        <v>24.443981109654725</v>
      </c>
      <c r="I42">
        <f>(AQ42-AW42)</f>
        <v>2.1821388633634982</v>
      </c>
      <c r="J42">
        <f>(P42+AP42*D42)</f>
        <v>29.548871994018555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29.979707717895508</v>
      </c>
      <c r="P42" s="1">
        <v>29.548871994018555</v>
      </c>
      <c r="Q42" s="1">
        <v>30.06317138671875</v>
      </c>
      <c r="R42" s="1">
        <v>399.96633911132813</v>
      </c>
      <c r="S42" s="1">
        <v>394.86465454101563</v>
      </c>
      <c r="T42" s="1">
        <v>0.66080951690673828</v>
      </c>
      <c r="U42" s="1">
        <v>22.317659378051758</v>
      </c>
      <c r="V42" s="1">
        <v>1.3701163530349731</v>
      </c>
      <c r="W42" s="1">
        <v>46.273231506347656</v>
      </c>
      <c r="X42" s="1">
        <v>300.1534423828125</v>
      </c>
      <c r="Y42" s="1">
        <v>1001.487548828125</v>
      </c>
      <c r="Z42" s="1">
        <v>6.0263811610639095E-3</v>
      </c>
      <c r="AA42" s="1">
        <v>88.232864379882813</v>
      </c>
      <c r="AB42" s="1">
        <v>73.555564880371094</v>
      </c>
      <c r="AC42" s="1">
        <v>4.480964183807373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1.1035053028779869</v>
      </c>
      <c r="AL42">
        <f>(U42-T42)/(1000-U42)*AK42</f>
        <v>2.4443981109654726E-2</v>
      </c>
      <c r="AM42">
        <f>(P42+273.15)</f>
        <v>302.69887199401853</v>
      </c>
      <c r="AN42">
        <f>(O42+273.15)</f>
        <v>303.12970771789549</v>
      </c>
      <c r="AO42">
        <f>(Y42*AG42+Z42*AH42)*AI42</f>
        <v>160.23800423090142</v>
      </c>
      <c r="AP42">
        <f>((AO42+0.00000010773*(AN42^4-AM42^4))-AL42*44100)/(L42*51.4+0.00000043092*AM42^3)</f>
        <v>-7.4828352429837546</v>
      </c>
      <c r="AQ42">
        <f>0.61365*EXP(17.502*J42/(240.97+J42))</f>
        <v>4.1512898765435589</v>
      </c>
      <c r="AR42">
        <f>AQ42*1000/AA42</f>
        <v>47.049247530606713</v>
      </c>
      <c r="AS42">
        <f>(AR42-U42)</f>
        <v>24.731588152554956</v>
      </c>
      <c r="AT42">
        <f>IF(D42,P42,(O42+P42)/2)</f>
        <v>29.764289855957031</v>
      </c>
      <c r="AU42">
        <f>0.61365*EXP(17.502*AT42/(240.97+AT42))</f>
        <v>4.2031067326732776</v>
      </c>
      <c r="AV42">
        <f>IF(AS42&lt;&gt;0,(1000-(AR42+U42)/2)/AS42*AL42,0)</f>
        <v>0.95409074755119827</v>
      </c>
      <c r="AW42">
        <f>U42*AA42/1000</f>
        <v>1.9691510131800605</v>
      </c>
      <c r="AX42">
        <f>(AU42-AW42)</f>
        <v>2.2339557194932169</v>
      </c>
      <c r="AY42">
        <f>1/(1.6/F42+1.37/N42)</f>
        <v>0.61604601075709331</v>
      </c>
      <c r="AZ42">
        <f>G42*AA42*0.001</f>
        <v>34.049409192485612</v>
      </c>
      <c r="BA42">
        <f>G42/S42</f>
        <v>0.97730684777906662</v>
      </c>
      <c r="BB42">
        <f>(1-AL42*AA42/AQ42/F42)*100</f>
        <v>57.683832360093504</v>
      </c>
      <c r="BC42">
        <f>(S42-E42/(N42/1.35))</f>
        <v>396.13327639406083</v>
      </c>
      <c r="BD42">
        <f>E42*BB42/100/BC42</f>
        <v>-5.8572030735917959E-3</v>
      </c>
    </row>
    <row r="43" spans="1:56" x14ac:dyDescent="0.35">
      <c r="A43" s="1" t="s">
        <v>9</v>
      </c>
      <c r="B43" s="1" t="s">
        <v>719</v>
      </c>
      <c r="K43" s="1">
        <v>2.72</v>
      </c>
    </row>
    <row r="44" spans="1:56" x14ac:dyDescent="0.35">
      <c r="A44" s="1" t="s">
        <v>9</v>
      </c>
      <c r="B44" s="1" t="s">
        <v>718</v>
      </c>
      <c r="K44" s="1">
        <v>2.72</v>
      </c>
    </row>
    <row r="45" spans="1:56" x14ac:dyDescent="0.35">
      <c r="A45" s="1">
        <v>10</v>
      </c>
      <c r="B45" s="1" t="s">
        <v>717</v>
      </c>
      <c r="C45" s="1">
        <v>2243.0000035986304</v>
      </c>
      <c r="D45" s="1">
        <v>0</v>
      </c>
      <c r="E45">
        <f>(R45-S45*(1000-T45)/(1000-U45))*AK45</f>
        <v>-3.424998287903426</v>
      </c>
      <c r="F45">
        <f>IF(AV45&lt;&gt;0,1/(1/AV45-1/N45),0)</f>
        <v>0.83589921742246909</v>
      </c>
      <c r="G45">
        <f>((AY45-AL45/2)*S45-E45)/(AY45+AL45/2)</f>
        <v>385.49304910807888</v>
      </c>
      <c r="H45">
        <f>AL45*1000</f>
        <v>20.584693302846446</v>
      </c>
      <c r="I45">
        <f>(AQ45-AW45)</f>
        <v>2.5102265876653567</v>
      </c>
      <c r="J45">
        <f>(P45+AP45*D45)</f>
        <v>29.761896133422852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30.111406326293945</v>
      </c>
      <c r="P45" s="1">
        <v>29.761896133422852</v>
      </c>
      <c r="Q45" s="1">
        <v>30.173917770385742</v>
      </c>
      <c r="R45" s="1">
        <v>400.08709716796875</v>
      </c>
      <c r="S45" s="1">
        <v>395.80691528320313</v>
      </c>
      <c r="T45" s="1">
        <v>0.8824232816696167</v>
      </c>
      <c r="U45" s="1">
        <v>19.181007385253906</v>
      </c>
      <c r="V45" s="1">
        <v>1.8157240152359009</v>
      </c>
      <c r="W45" s="1">
        <v>39.467926025390625</v>
      </c>
      <c r="X45" s="1">
        <v>300.1129150390625</v>
      </c>
      <c r="Y45" s="1">
        <v>1251.36962890625</v>
      </c>
      <c r="Z45" s="1">
        <v>0.16512560844421387</v>
      </c>
      <c r="AA45" s="1">
        <v>88.22796630859375</v>
      </c>
      <c r="AB45" s="1">
        <v>73.216484069824219</v>
      </c>
      <c r="AC45" s="1">
        <v>4.3078155517578125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1.1033563052906707</v>
      </c>
      <c r="AL45">
        <f>(U45-T45)/(1000-U45)*AK45</f>
        <v>2.0584693302846447E-2</v>
      </c>
      <c r="AM45">
        <f>(P45+273.15)</f>
        <v>302.91189613342283</v>
      </c>
      <c r="AN45">
        <f>(O45+273.15)</f>
        <v>303.26140632629392</v>
      </c>
      <c r="AO45">
        <f>(Y45*AG45+Z45*AH45)*AI45</f>
        <v>200.21913614975347</v>
      </c>
      <c r="AP45">
        <f>((AO45+0.00000010773*(AN45^4-AM45^4))-AL45*44100)/(L45*51.4+0.00000043092*AM45^3)</f>
        <v>-5.7662051151270788</v>
      </c>
      <c r="AQ45">
        <f>0.61365*EXP(17.502*J45/(240.97+J45))</f>
        <v>4.2025278610164261</v>
      </c>
      <c r="AR45">
        <f>AQ45*1000/AA45</f>
        <v>47.632604908032242</v>
      </c>
      <c r="AS45">
        <f>(AR45-U45)</f>
        <v>28.451597522778336</v>
      </c>
      <c r="AT45">
        <f>IF(D45,P45,(O45+P45)/2)</f>
        <v>29.936651229858398</v>
      </c>
      <c r="AU45">
        <f>0.61365*EXP(17.502*AT45/(240.97+AT45))</f>
        <v>4.2449718260896976</v>
      </c>
      <c r="AV45">
        <f>IF(AS45&lt;&gt;0,(1000-(AR45+U45)/2)/AS45*AL45,0)</f>
        <v>0.69932890159016936</v>
      </c>
      <c r="AW45">
        <f>U45*AA45/1000</f>
        <v>1.6923012733510696</v>
      </c>
      <c r="AX45">
        <f>(AU45-AW45)</f>
        <v>2.5526705527386282</v>
      </c>
      <c r="AY45">
        <f>1/(1.6/F45+1.37/N45)</f>
        <v>0.44759275580775332</v>
      </c>
      <c r="AZ45">
        <f>G45*AA45*0.001</f>
        <v>34.011267748904665</v>
      </c>
      <c r="BA45">
        <f>G45/S45</f>
        <v>0.97394217792343374</v>
      </c>
      <c r="BB45">
        <f>(1-AL45*AA45/AQ45/F45)*100</f>
        <v>48.300523035695605</v>
      </c>
      <c r="BC45">
        <f>(S45-E45/(N45/1.35))</f>
        <v>396.88714232603849</v>
      </c>
      <c r="BD45">
        <f>E45*BB45/100/BC45</f>
        <v>-4.16816749800877E-3</v>
      </c>
    </row>
    <row r="46" spans="1:56" x14ac:dyDescent="0.35">
      <c r="A46" s="1" t="s">
        <v>9</v>
      </c>
      <c r="B46" s="1" t="s">
        <v>716</v>
      </c>
      <c r="K46" s="1">
        <v>2.72</v>
      </c>
    </row>
    <row r="47" spans="1:56" x14ac:dyDescent="0.35">
      <c r="A47" s="1" t="s">
        <v>9</v>
      </c>
      <c r="B47" s="1" t="s">
        <v>715</v>
      </c>
      <c r="K47" s="1">
        <v>2.72</v>
      </c>
    </row>
    <row r="48" spans="1:56" x14ac:dyDescent="0.35">
      <c r="A48" s="1">
        <v>11</v>
      </c>
      <c r="B48" s="1" t="s">
        <v>714</v>
      </c>
      <c r="C48" s="1">
        <v>2446.0000035986304</v>
      </c>
      <c r="D48" s="1">
        <v>0</v>
      </c>
      <c r="E48">
        <f>(R48-S48*(1000-T48)/(1000-U48))*AK48</f>
        <v>-2.6448476092870195</v>
      </c>
      <c r="F48">
        <f>IF(AV48&lt;&gt;0,1/(1/AV48-1/N48),0)</f>
        <v>0.56191298912573884</v>
      </c>
      <c r="G48">
        <f>((AY48-AL48/2)*S48-E48)/(AY48+AL48/2)</f>
        <v>384.44527660476706</v>
      </c>
      <c r="H48">
        <f>AL48*1000</f>
        <v>16.612337508490853</v>
      </c>
      <c r="I48">
        <f>(AQ48-AW48)</f>
        <v>2.8557446071776802</v>
      </c>
      <c r="J48">
        <f>(P48+AP48*D48)</f>
        <v>30.021078109741211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30.275457382202148</v>
      </c>
      <c r="P48" s="1">
        <v>30.021078109741211</v>
      </c>
      <c r="Q48" s="1">
        <v>30.305849075317383</v>
      </c>
      <c r="R48" s="1">
        <v>400.19195556640625</v>
      </c>
      <c r="S48" s="1">
        <v>396.61724853515625</v>
      </c>
      <c r="T48" s="1">
        <v>1.1638613939285278</v>
      </c>
      <c r="U48" s="1">
        <v>15.980506896972656</v>
      </c>
      <c r="V48" s="1">
        <v>2.3722949028015137</v>
      </c>
      <c r="W48" s="1">
        <v>32.573017120361328</v>
      </c>
      <c r="X48" s="1">
        <v>300.09133911132813</v>
      </c>
      <c r="Y48" s="1">
        <v>1599.4814453125</v>
      </c>
      <c r="Z48" s="1">
        <v>1.3258162885904312E-2</v>
      </c>
      <c r="AA48" s="1">
        <v>88.224113464355469</v>
      </c>
      <c r="AB48" s="1">
        <v>73.003974914550781</v>
      </c>
      <c r="AC48" s="1">
        <v>4.0920677185058594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1.1032769820269412</v>
      </c>
      <c r="AL48">
        <f>(U48-T48)/(1000-U48)*AK48</f>
        <v>1.6612337508490851E-2</v>
      </c>
      <c r="AM48">
        <f>(P48+273.15)</f>
        <v>303.17107810974119</v>
      </c>
      <c r="AN48">
        <f>(O48+273.15)</f>
        <v>303.42545738220213</v>
      </c>
      <c r="AO48">
        <f>(Y48*AG48+Z48*AH48)*AI48</f>
        <v>255.9170255298086</v>
      </c>
      <c r="AP48">
        <f>((AO48+0.00000010773*(AN48^4-AM48^4))-AL48*44100)/(L48*51.4+0.00000043092*AM48^3)</f>
        <v>-3.8818000428526505</v>
      </c>
      <c r="AQ48">
        <f>0.61365*EXP(17.502*J48/(240.97+J48))</f>
        <v>4.2656106608741107</v>
      </c>
      <c r="AR48">
        <f>AQ48*1000/AA48</f>
        <v>48.349714078991724</v>
      </c>
      <c r="AS48">
        <f>(AR48-U48)</f>
        <v>32.369207182019068</v>
      </c>
      <c r="AT48">
        <f>IF(D48,P48,(O48+P48)/2)</f>
        <v>30.14826774597168</v>
      </c>
      <c r="AU48">
        <f>0.61365*EXP(17.502*AT48/(240.97+AT48))</f>
        <v>4.2968683020416663</v>
      </c>
      <c r="AV48">
        <f>IF(AS48&lt;&gt;0,(1000-(AR48+U48)/2)/AS48*AL48,0)</f>
        <v>0.49670663067700466</v>
      </c>
      <c r="AW48">
        <f>U48*AA48/1000</f>
        <v>1.4098660536964307</v>
      </c>
      <c r="AX48">
        <f>(AU48-AW48)</f>
        <v>2.8870022483452358</v>
      </c>
      <c r="AY48">
        <f>1/(1.6/F48+1.37/N48)</f>
        <v>0.31570805076769459</v>
      </c>
      <c r="AZ48">
        <f>G48*AA48*0.001</f>
        <v>33.917343704014492</v>
      </c>
      <c r="BA48">
        <f>G48/S48</f>
        <v>0.96931053307604631</v>
      </c>
      <c r="BB48">
        <f>(1-AL48*AA48/AQ48/F48)*100</f>
        <v>38.854040478276097</v>
      </c>
      <c r="BC48">
        <f>(S48-E48/(N48/1.35))</f>
        <v>397.45142002126209</v>
      </c>
      <c r="BD48">
        <f>E48*BB48/100/BC48</f>
        <v>-2.5855490984184231E-3</v>
      </c>
    </row>
    <row r="49" spans="1:56" x14ac:dyDescent="0.35">
      <c r="A49" s="1" t="s">
        <v>9</v>
      </c>
      <c r="B49" s="1" t="s">
        <v>713</v>
      </c>
      <c r="K49" s="1">
        <v>2.72</v>
      </c>
    </row>
    <row r="50" spans="1:56" x14ac:dyDescent="0.35">
      <c r="A50" s="1" t="s">
        <v>9</v>
      </c>
      <c r="B50" s="1" t="s">
        <v>708</v>
      </c>
      <c r="K50" s="1">
        <v>2.72</v>
      </c>
    </row>
    <row r="51" spans="1:56" x14ac:dyDescent="0.35">
      <c r="A51" s="1">
        <v>12</v>
      </c>
      <c r="B51" s="1" t="s">
        <v>712</v>
      </c>
      <c r="C51" s="1">
        <v>2649.0000035986304</v>
      </c>
      <c r="D51" s="1">
        <v>0</v>
      </c>
      <c r="E51">
        <f>(R51-S51*(1000-T51)/(1000-U51))*AK51</f>
        <v>-2.1624775008049562</v>
      </c>
      <c r="F51">
        <f>IF(AV51&lt;&gt;0,1/(1/AV51-1/N51),0)</f>
        <v>0.38673131880017164</v>
      </c>
      <c r="G51">
        <f>((AY51-AL51/2)*S51-E51)/(AY51+AL51/2)</f>
        <v>384.01989326408517</v>
      </c>
      <c r="H51">
        <f>AL51*1000</f>
        <v>13.160410057766603</v>
      </c>
      <c r="I51">
        <f>(AQ51-AW51)</f>
        <v>3.1710625391163108</v>
      </c>
      <c r="J51">
        <f>(P51+AP51*D51)</f>
        <v>30.324211120605469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30.469192504882813</v>
      </c>
      <c r="P51" s="1">
        <v>30.324211120605469</v>
      </c>
      <c r="Q51" s="1">
        <v>30.463977813720703</v>
      </c>
      <c r="R51" s="1">
        <v>400.07568359375</v>
      </c>
      <c r="S51" s="1">
        <v>397.29708862304688</v>
      </c>
      <c r="T51" s="1">
        <v>1.4872777462005615</v>
      </c>
      <c r="U51" s="1">
        <v>13.255501747131348</v>
      </c>
      <c r="V51" s="1">
        <v>2.997849702835083</v>
      </c>
      <c r="W51" s="1">
        <v>26.718612670898438</v>
      </c>
      <c r="X51" s="1">
        <v>300.14569091796875</v>
      </c>
      <c r="Y51" s="1">
        <v>1999.6993408203125</v>
      </c>
      <c r="Z51" s="1">
        <v>8.0754034221172333E-2</v>
      </c>
      <c r="AA51" s="1">
        <v>88.218002319335938</v>
      </c>
      <c r="AB51" s="1">
        <v>73.092918395996094</v>
      </c>
      <c r="AC51" s="1">
        <v>3.8771796226501465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1.1034768048454731</v>
      </c>
      <c r="AL51">
        <f>(U51-T51)/(1000-U51)*AK51</f>
        <v>1.3160410057766603E-2</v>
      </c>
      <c r="AM51">
        <f>(P51+273.15)</f>
        <v>303.47421112060545</v>
      </c>
      <c r="AN51">
        <f>(O51+273.15)</f>
        <v>303.61919250488279</v>
      </c>
      <c r="AO51">
        <f>(Y51*AG51+Z51*AH51)*AI51</f>
        <v>319.95188737976787</v>
      </c>
      <c r="AP51">
        <f>((AO51+0.00000010773*(AN51^4-AM51^4))-AL51*44100)/(L51*51.4+0.00000043092*AM51^3)</f>
        <v>-2.1194393614985927</v>
      </c>
      <c r="AQ51">
        <f>0.61365*EXP(17.502*J51/(240.97+J51))</f>
        <v>4.3404364229887058</v>
      </c>
      <c r="AR51">
        <f>AQ51*1000/AA51</f>
        <v>49.201254946546818</v>
      </c>
      <c r="AS51">
        <f>(AR51-U51)</f>
        <v>35.945753199415471</v>
      </c>
      <c r="AT51">
        <f>IF(D51,P51,(O51+P51)/2)</f>
        <v>30.396701812744141</v>
      </c>
      <c r="AU51">
        <f>0.61365*EXP(17.502*AT51/(240.97+AT51))</f>
        <v>4.3584986497365419</v>
      </c>
      <c r="AV51">
        <f>IF(AS51&lt;&gt;0,(1000-(AR51+U51)/2)/AS51*AL51,0)</f>
        <v>0.35468534273168173</v>
      </c>
      <c r="AW51">
        <f>U51*AA51/1000</f>
        <v>1.1693738838723948</v>
      </c>
      <c r="AX51">
        <f>(AU51-AW51)</f>
        <v>3.1891247658641468</v>
      </c>
      <c r="AY51">
        <f>1/(1.6/F51+1.37/N51)</f>
        <v>0.22435072709464229</v>
      </c>
      <c r="AZ51">
        <f>G51*AA51*0.001</f>
        <v>33.877467834642211</v>
      </c>
      <c r="BA51">
        <f>G51/S51</f>
        <v>0.96658119140772503</v>
      </c>
      <c r="BB51">
        <f>(1-AL51*AA51/AQ51/F51)*100</f>
        <v>30.835395623049987</v>
      </c>
      <c r="BC51">
        <f>(S51-E51/(N51/1.35))</f>
        <v>397.9791230299378</v>
      </c>
      <c r="BD51">
        <f>E51*BB51/100/BC51</f>
        <v>-1.6754861098140865E-3</v>
      </c>
    </row>
    <row r="52" spans="1:56" x14ac:dyDescent="0.35">
      <c r="A52" s="1" t="s">
        <v>9</v>
      </c>
      <c r="B52" s="1" t="s">
        <v>711</v>
      </c>
      <c r="K52" s="1">
        <v>1.3844799999999999</v>
      </c>
    </row>
    <row r="53" spans="1:56" x14ac:dyDescent="0.35">
      <c r="A53" s="1" t="s">
        <v>9</v>
      </c>
      <c r="B53" s="1" t="s">
        <v>710</v>
      </c>
    </row>
    <row r="54" spans="1:56" x14ac:dyDescent="0.35">
      <c r="A54" s="1" t="s">
        <v>9</v>
      </c>
      <c r="B54" s="1" t="s">
        <v>709</v>
      </c>
    </row>
    <row r="55" spans="1:56" x14ac:dyDescent="0.35">
      <c r="A55" s="1" t="s">
        <v>9</v>
      </c>
      <c r="B55" s="1" t="s">
        <v>708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CC045-49A0-4C75-8515-1C461800FEC3}">
  <dimension ref="A1:BH55"/>
  <sheetViews>
    <sheetView topLeftCell="B4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5371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5370</v>
      </c>
    </row>
    <row r="12" spans="1:60" x14ac:dyDescent="0.35">
      <c r="A12" s="1" t="s">
        <v>9</v>
      </c>
      <c r="B12" s="1" t="s">
        <v>5369</v>
      </c>
    </row>
    <row r="13" spans="1:60" x14ac:dyDescent="0.35">
      <c r="A13" s="1" t="s">
        <v>9</v>
      </c>
      <c r="B13" s="1" t="s">
        <v>5368</v>
      </c>
    </row>
    <row r="14" spans="1:60" x14ac:dyDescent="0.35">
      <c r="A14" s="1" t="s">
        <v>9</v>
      </c>
      <c r="B14" s="1" t="s">
        <v>5367</v>
      </c>
    </row>
    <row r="15" spans="1:60" x14ac:dyDescent="0.35">
      <c r="A15" s="1" t="s">
        <v>9</v>
      </c>
      <c r="B15" s="1" t="s">
        <v>5366</v>
      </c>
    </row>
    <row r="16" spans="1:60" x14ac:dyDescent="0.35">
      <c r="A16" s="1" t="s">
        <v>9</v>
      </c>
      <c r="B16" s="1" t="s">
        <v>5365</v>
      </c>
    </row>
    <row r="17" spans="1:60" x14ac:dyDescent="0.35">
      <c r="A17" s="1" t="s">
        <v>9</v>
      </c>
      <c r="B17" s="1" t="s">
        <v>2286</v>
      </c>
    </row>
    <row r="18" spans="1:60" x14ac:dyDescent="0.35">
      <c r="A18" s="1">
        <v>1</v>
      </c>
      <c r="B18" s="1" t="s">
        <v>5364</v>
      </c>
      <c r="C18" s="1">
        <v>447.00000006705523</v>
      </c>
      <c r="D18" s="1">
        <v>0</v>
      </c>
      <c r="E18">
        <f>(R18-S18*(1000-T18)/(1000-U18))*AO18</f>
        <v>-7.6087508473510699</v>
      </c>
      <c r="F18">
        <f>IF(AZ18&lt;&gt;0,1/(1/AZ18-1/N18),0)</f>
        <v>3.9544703702147372</v>
      </c>
      <c r="G18">
        <f>((BC18-AP18/2)*S18-E18)/(BC18+AP18/2)</f>
        <v>389.27560131181838</v>
      </c>
      <c r="H18">
        <f>AP18*1000</f>
        <v>36.09404861558388</v>
      </c>
      <c r="I18">
        <f>(AU18-BA18)</f>
        <v>1.48625331550635</v>
      </c>
      <c r="J18">
        <f>(P18+AT18*D18)</f>
        <v>30.054887771606445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31.477617263793945</v>
      </c>
      <c r="P18" s="1">
        <v>30.054887771606445</v>
      </c>
      <c r="Q18" s="1">
        <v>31.582941055297852</v>
      </c>
      <c r="R18" s="1">
        <v>399.99407958984375</v>
      </c>
      <c r="S18" s="1">
        <v>394.00564575195313</v>
      </c>
      <c r="T18" s="1">
        <v>-3.7291519343852997E-2</v>
      </c>
      <c r="U18" s="1">
        <v>31.616802215576172</v>
      </c>
      <c r="V18" s="1">
        <v>-7.0927463471889496E-2</v>
      </c>
      <c r="W18" s="1">
        <v>60.134300231933594</v>
      </c>
      <c r="X18" s="1">
        <v>300.34600830078125</v>
      </c>
      <c r="Y18" s="1">
        <v>0.18062582612037659</v>
      </c>
      <c r="Z18" s="1">
        <v>0.23209103941917419</v>
      </c>
      <c r="AA18" s="1">
        <v>88.169792175292969</v>
      </c>
      <c r="AB18" s="1">
        <v>21.500452041625977</v>
      </c>
      <c r="AC18" s="1">
        <v>0.15338629484176636</v>
      </c>
      <c r="AD18" s="1">
        <v>9.6271060407161713E-2</v>
      </c>
      <c r="AE18" s="1">
        <v>4.7069340944290161E-3</v>
      </c>
      <c r="AF18" s="1">
        <v>9.6440225839614868E-2</v>
      </c>
      <c r="AG18" s="1">
        <v>1.7380669713020325E-2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1.1042132658116954</v>
      </c>
      <c r="AP18">
        <f>(U18-T18)/(1000-U18)*AO18</f>
        <v>3.6094048615583879E-2</v>
      </c>
      <c r="AQ18">
        <f>(P18+273.15)</f>
        <v>303.20488777160642</v>
      </c>
      <c r="AR18">
        <f>(O18+273.15)</f>
        <v>304.62761726379392</v>
      </c>
      <c r="AS18">
        <f>(Y18*AK18+Z18*AL18)*AM18</f>
        <v>2.8900131533291962E-2</v>
      </c>
      <c r="AT18">
        <f>((AS18+0.00000010773*(AR18^4-AQ18^4))-AP18*44100)/(L18*0.92*2*29.3+0.00000043092*AQ18^3)</f>
        <v>-12.359480040901001</v>
      </c>
      <c r="AU18">
        <f>0.61365*EXP(17.502*J18/(240.97+J18))</f>
        <v>4.2739001961010432</v>
      </c>
      <c r="AV18">
        <f>AU18*1000/AA18</f>
        <v>48.473520132654691</v>
      </c>
      <c r="AW18">
        <f>(AV18-U18)</f>
        <v>16.85671791707852</v>
      </c>
      <c r="AX18">
        <f>IF(D18,P18,(O18+P18)/2)</f>
        <v>30.766252517700195</v>
      </c>
      <c r="AY18">
        <f>0.61365*EXP(17.502*AX18/(240.97+AX18))</f>
        <v>4.4515998230055711</v>
      </c>
      <c r="AZ18">
        <f>IF(AW18&lt;&gt;0,(1000-(AV18+U18)/2)/AW18*AP18,0)</f>
        <v>2.0554805978120982</v>
      </c>
      <c r="BA18">
        <f>U18*AA18/1000</f>
        <v>2.7876468805946932</v>
      </c>
      <c r="BB18">
        <f>(AY18-BA18)</f>
        <v>1.6639529424108779</v>
      </c>
      <c r="BC18">
        <f>1/(1.6/F18+1.37/N18)</f>
        <v>1.3799330938337602</v>
      </c>
      <c r="BD18">
        <f>G18*AA18*0.001</f>
        <v>34.322348866575233</v>
      </c>
      <c r="BE18">
        <f>G18/S18</f>
        <v>0.98799498308937295</v>
      </c>
      <c r="BF18">
        <f>(1-AP18*AA18/AU18/F18)*100</f>
        <v>81.170329780049599</v>
      </c>
      <c r="BG18">
        <f>(S18-E18/(N18/1.35))</f>
        <v>396.40540707637018</v>
      </c>
      <c r="BH18">
        <f>E18*BF18/100/BG18</f>
        <v>-1.5580130958575257E-2</v>
      </c>
    </row>
    <row r="19" spans="1:60" x14ac:dyDescent="0.35">
      <c r="A19" s="1" t="s">
        <v>9</v>
      </c>
      <c r="B19" s="1" t="s">
        <v>2284</v>
      </c>
      <c r="K19" s="1">
        <v>2.72</v>
      </c>
    </row>
    <row r="20" spans="1:60" x14ac:dyDescent="0.35">
      <c r="A20" s="1" t="s">
        <v>9</v>
      </c>
      <c r="B20" s="1" t="s">
        <v>5363</v>
      </c>
      <c r="K20" s="1">
        <v>2.72</v>
      </c>
    </row>
    <row r="21" spans="1:60" x14ac:dyDescent="0.35">
      <c r="A21" s="1">
        <v>2</v>
      </c>
      <c r="B21" s="1" t="s">
        <v>2282</v>
      </c>
      <c r="C21" s="1">
        <v>652.5000000782311</v>
      </c>
      <c r="D21" s="1">
        <v>0</v>
      </c>
      <c r="E21">
        <f>(R21-S21*(1000-T21)/(1000-U21))*AO21</f>
        <v>-7.8322391270350433</v>
      </c>
      <c r="F21">
        <f>IF(AZ21&lt;&gt;0,1/(1/AZ21-1/N21),0)</f>
        <v>3.6986619265537661</v>
      </c>
      <c r="G21">
        <f>((BC21-AP21/2)*S21-E21)/(BC21+AP21/2)</f>
        <v>389.78610177986712</v>
      </c>
      <c r="H21">
        <f>AP21*1000</f>
        <v>35.503457673239232</v>
      </c>
      <c r="I21">
        <f>(AU21-BA21)</f>
        <v>1.5148430704223439</v>
      </c>
      <c r="J21">
        <f>(P21+AT21*D21)</f>
        <v>29.993175506591797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31.482599258422852</v>
      </c>
      <c r="P21" s="1">
        <v>29.993175506591797</v>
      </c>
      <c r="Q21" s="1">
        <v>31.625286102294922</v>
      </c>
      <c r="R21" s="1">
        <v>399.95504760742188</v>
      </c>
      <c r="S21" s="1">
        <v>394.3681640625</v>
      </c>
      <c r="T21" s="1">
        <v>-2.7077119797468185E-2</v>
      </c>
      <c r="U21" s="1">
        <v>31.124483108520508</v>
      </c>
      <c r="V21" s="1">
        <v>-5.1479704678058624E-2</v>
      </c>
      <c r="W21" s="1">
        <v>59.174655914306641</v>
      </c>
      <c r="X21" s="1">
        <v>300.35006713867188</v>
      </c>
      <c r="Y21" s="1">
        <v>25.049474716186523</v>
      </c>
      <c r="Z21" s="1">
        <v>0.2458149790763855</v>
      </c>
      <c r="AA21" s="1">
        <v>88.160079956054688</v>
      </c>
      <c r="AB21" s="1">
        <v>21.553657531738281</v>
      </c>
      <c r="AC21" s="1">
        <v>0.16820992529392242</v>
      </c>
      <c r="AD21" s="1">
        <v>5.6417509913444519E-2</v>
      </c>
      <c r="AE21" s="1">
        <v>9.7058741375803947E-3</v>
      </c>
      <c r="AF21" s="1">
        <v>4.1932620108127594E-2</v>
      </c>
      <c r="AG21" s="1">
        <v>1.1722681112587452E-2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1.1042281880098228</v>
      </c>
      <c r="AP21">
        <f>(U21-T21)/(1000-U21)*AO21</f>
        <v>3.550345767323923E-2</v>
      </c>
      <c r="AQ21">
        <f>(P21+273.15)</f>
        <v>303.14317550659177</v>
      </c>
      <c r="AR21">
        <f>(O21+273.15)</f>
        <v>304.63259925842283</v>
      </c>
      <c r="AS21">
        <f>(Y21*AK21+Z21*AL21)*AM21</f>
        <v>4.0079158650059412</v>
      </c>
      <c r="AT21">
        <f>((AS21+0.00000010773*(AR21^4-AQ21^4))-AP21*44100)/(L21*0.92*2*29.3+0.00000043092*AQ21^3)</f>
        <v>-12.118203031335675</v>
      </c>
      <c r="AU21">
        <f>0.61365*EXP(17.502*J21/(240.97+J21))</f>
        <v>4.2587799898603853</v>
      </c>
      <c r="AV21">
        <f>AU21*1000/AA21</f>
        <v>48.30735171727688</v>
      </c>
      <c r="AW21">
        <f>(AV21-U21)</f>
        <v>17.182868608756372</v>
      </c>
      <c r="AX21">
        <f>IF(D21,P21,(O21+P21)/2)</f>
        <v>30.737887382507324</v>
      </c>
      <c r="AY21">
        <f>0.61365*EXP(17.502*AX21/(240.97+AX21))</f>
        <v>4.4443928977872442</v>
      </c>
      <c r="AZ21">
        <f>IF(AW21&lt;&gt;0,(1000-(AV21+U21)/2)/AW21*AP21,0)</f>
        <v>1.9841509620251971</v>
      </c>
      <c r="BA21">
        <f>U21*AA21/1000</f>
        <v>2.7439369194380414</v>
      </c>
      <c r="BB21">
        <f>(AY21-BA21)</f>
        <v>1.7004559783492028</v>
      </c>
      <c r="BC21">
        <f>1/(1.6/F21+1.37/N21)</f>
        <v>1.3286276769636403</v>
      </c>
      <c r="BD21">
        <f>G21*AA21*0.001</f>
        <v>34.363573898671959</v>
      </c>
      <c r="BE21">
        <f>G21/S21</f>
        <v>0.9883812571597268</v>
      </c>
      <c r="BF21">
        <f>(1-AP21*AA21/AU21/F21)*100</f>
        <v>80.129317471751065</v>
      </c>
      <c r="BG21">
        <f>(S21-E21/(N21/1.35))</f>
        <v>396.83841245382274</v>
      </c>
      <c r="BH21">
        <f>E21*BF21/100/BG21</f>
        <v>-1.5814799067564805E-2</v>
      </c>
    </row>
    <row r="22" spans="1:60" x14ac:dyDescent="0.35">
      <c r="A22" s="1" t="s">
        <v>9</v>
      </c>
      <c r="B22" s="1" t="s">
        <v>5362</v>
      </c>
      <c r="K22" s="1">
        <v>2.72</v>
      </c>
    </row>
    <row r="23" spans="1:60" x14ac:dyDescent="0.35">
      <c r="A23" s="1" t="s">
        <v>9</v>
      </c>
      <c r="B23" s="1" t="s">
        <v>5361</v>
      </c>
      <c r="K23" s="1">
        <v>2.72</v>
      </c>
    </row>
    <row r="24" spans="1:60" x14ac:dyDescent="0.35">
      <c r="A24" s="1">
        <v>3</v>
      </c>
      <c r="B24" s="1" t="s">
        <v>5360</v>
      </c>
      <c r="C24" s="1">
        <v>858.5000000782311</v>
      </c>
      <c r="D24" s="1">
        <v>0</v>
      </c>
      <c r="E24">
        <f>(R24-S24*(1000-T24)/(1000-U24))*AO24</f>
        <v>-6.8817988479483851</v>
      </c>
      <c r="F24">
        <f>IF(AZ24&lt;&gt;0,1/(1/AZ24-1/N24),0)</f>
        <v>3.5548132938856711</v>
      </c>
      <c r="G24">
        <f>((BC24-AP24/2)*S24-E24)/(BC24+AP24/2)</f>
        <v>388.43051921547715</v>
      </c>
      <c r="H24">
        <f>AP24*1000</f>
        <v>35.11772300240731</v>
      </c>
      <c r="I24">
        <f>(AU24-BA24)</f>
        <v>1.5311771209207654</v>
      </c>
      <c r="J24">
        <f>(P24+AT24*D24)</f>
        <v>29.942684173583984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31.489463806152344</v>
      </c>
      <c r="P24" s="1">
        <v>29.942684173583984</v>
      </c>
      <c r="Q24" s="1">
        <v>31.650426864624023</v>
      </c>
      <c r="R24" s="1">
        <v>399.99615478515625</v>
      </c>
      <c r="S24" s="1">
        <v>393.7073974609375</v>
      </c>
      <c r="T24" s="1">
        <v>-2.1696986630558968E-2</v>
      </c>
      <c r="U24" s="1">
        <v>30.801309585571289</v>
      </c>
      <c r="V24" s="1">
        <v>-4.1232053190469742E-2</v>
      </c>
      <c r="W24" s="1">
        <v>58.533527374267578</v>
      </c>
      <c r="X24" s="1">
        <v>300.353759765625</v>
      </c>
      <c r="Y24" s="1">
        <v>49.778373718261719</v>
      </c>
      <c r="Z24" s="1">
        <v>0.21837784349918365</v>
      </c>
      <c r="AA24" s="1">
        <v>88.154258728027344</v>
      </c>
      <c r="AB24" s="1">
        <v>21.426654815673828</v>
      </c>
      <c r="AC24" s="1">
        <v>0.1709894984960556</v>
      </c>
      <c r="AD24" s="1">
        <v>5.3707305341959E-2</v>
      </c>
      <c r="AE24" s="1">
        <v>4.3494724668562412E-3</v>
      </c>
      <c r="AF24" s="1">
        <v>2.16861292719841E-2</v>
      </c>
      <c r="AG24" s="1">
        <v>1.2495315633714199E-2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1.1042417638442092</v>
      </c>
      <c r="AP24">
        <f>(U24-T24)/(1000-U24)*AO24</f>
        <v>3.5117723002407307E-2</v>
      </c>
      <c r="AQ24">
        <f>(P24+273.15)</f>
        <v>303.09268417358396</v>
      </c>
      <c r="AR24">
        <f>(O24+273.15)</f>
        <v>304.63946380615232</v>
      </c>
      <c r="AS24">
        <f>(Y24*AK24+Z24*AL24)*AM24</f>
        <v>7.964539616900538</v>
      </c>
      <c r="AT24">
        <f>((AS24+0.00000010773*(AR24^4-AQ24^4))-AP24*44100)/(L24*0.92*2*29.3+0.00000043092*AQ24^3)</f>
        <v>-11.948753094595201</v>
      </c>
      <c r="AU24">
        <f>0.61365*EXP(17.502*J24/(240.97+J24))</f>
        <v>4.2464437352892856</v>
      </c>
      <c r="AV24">
        <f>AU24*1000/AA24</f>
        <v>48.170602266537934</v>
      </c>
      <c r="AW24">
        <f>(AV24-U24)</f>
        <v>17.369292680966645</v>
      </c>
      <c r="AX24">
        <f>IF(D24,P24,(O24+P24)/2)</f>
        <v>30.716073989868164</v>
      </c>
      <c r="AY24">
        <f>0.61365*EXP(17.502*AX24/(240.97+AX24))</f>
        <v>4.4388575348191219</v>
      </c>
      <c r="AZ24">
        <f>IF(AW24&lt;&gt;0,(1000-(AV24+U24)/2)/AW24*AP24,0)</f>
        <v>1.9419942285084253</v>
      </c>
      <c r="BA24">
        <f>U24*AA24/1000</f>
        <v>2.7152666143685202</v>
      </c>
      <c r="BB24">
        <f>(AY24-BA24)</f>
        <v>1.7235909204506017</v>
      </c>
      <c r="BC24">
        <f>1/(1.6/F24+1.37/N24)</f>
        <v>1.2984291444865379</v>
      </c>
      <c r="BD24">
        <f>G24*AA24*0.001</f>
        <v>34.241804488783174</v>
      </c>
      <c r="BE24">
        <f>G24/S24</f>
        <v>0.98659695428764727</v>
      </c>
      <c r="BF24">
        <f>(1-AP24*AA24/AU24/F24)*100</f>
        <v>79.491803165920913</v>
      </c>
      <c r="BG24">
        <f>(S24-E24/(N24/1.35))</f>
        <v>395.87788182151735</v>
      </c>
      <c r="BH24">
        <f>E24*BF24/100/BG24</f>
        <v>-1.3818569426801463E-2</v>
      </c>
    </row>
    <row r="25" spans="1:60" x14ac:dyDescent="0.35">
      <c r="A25" s="1" t="s">
        <v>9</v>
      </c>
      <c r="B25" s="1" t="s">
        <v>5359</v>
      </c>
      <c r="K25" s="1">
        <v>2.72</v>
      </c>
    </row>
    <row r="26" spans="1:60" x14ac:dyDescent="0.35">
      <c r="A26" s="1" t="s">
        <v>9</v>
      </c>
      <c r="B26" s="1" t="s">
        <v>5358</v>
      </c>
      <c r="K26" s="1">
        <v>2.72</v>
      </c>
    </row>
    <row r="27" spans="1:60" x14ac:dyDescent="0.35">
      <c r="A27" s="1">
        <v>4</v>
      </c>
      <c r="B27" s="1" t="s">
        <v>5357</v>
      </c>
      <c r="C27" s="1">
        <v>1064.5000000782311</v>
      </c>
      <c r="D27" s="1">
        <v>0</v>
      </c>
      <c r="E27">
        <f>(R27-S27*(1000-T27)/(1000-U27))*AO27</f>
        <v>-6.1309865379401414</v>
      </c>
      <c r="F27">
        <f>IF(AZ27&lt;&gt;0,1/(1/AZ27-1/N27),0)</f>
        <v>3.4340003735500022</v>
      </c>
      <c r="G27">
        <f>((BC27-AP27/2)*S27-E27)/(BC27+AP27/2)</f>
        <v>387.03800910478316</v>
      </c>
      <c r="H27">
        <f>AP27*1000</f>
        <v>34.923979322557742</v>
      </c>
      <c r="I27">
        <f>(AU27-BA27)</f>
        <v>1.5520156715417199</v>
      </c>
      <c r="J27">
        <f>(P27+AT27*D27)</f>
        <v>29.969968795776367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31.510910034179688</v>
      </c>
      <c r="P27" s="1">
        <v>29.969968795776367</v>
      </c>
      <c r="Q27" s="1">
        <v>31.677204132080078</v>
      </c>
      <c r="R27" s="1">
        <v>399.79953002929688</v>
      </c>
      <c r="S27" s="1">
        <v>392.92410278320313</v>
      </c>
      <c r="T27" s="1">
        <v>-1.9197102636098862E-2</v>
      </c>
      <c r="U27" s="1">
        <v>30.641429901123047</v>
      </c>
      <c r="V27" s="1">
        <v>-3.6435849964618683E-2</v>
      </c>
      <c r="W27" s="1">
        <v>58.157035827636719</v>
      </c>
      <c r="X27" s="1">
        <v>300.32815551757813</v>
      </c>
      <c r="Y27" s="1">
        <v>100.23347473144531</v>
      </c>
      <c r="Z27" s="1">
        <v>0.21837610006332397</v>
      </c>
      <c r="AA27" s="1">
        <v>88.151580810546875</v>
      </c>
      <c r="AB27" s="1">
        <v>21.472625732421875</v>
      </c>
      <c r="AC27" s="1">
        <v>0.16846492886543274</v>
      </c>
      <c r="AD27" s="1">
        <v>3.7402324378490448E-2</v>
      </c>
      <c r="AE27" s="1">
        <v>5.620922427624464E-3</v>
      </c>
      <c r="AF27" s="1">
        <v>3.6320839077234268E-2</v>
      </c>
      <c r="AG27" s="1">
        <v>1.5913261100649834E-2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1.1041476305793312</v>
      </c>
      <c r="AP27">
        <f>(U27-T27)/(1000-U27)*AO27</f>
        <v>3.4923979322557738E-2</v>
      </c>
      <c r="AQ27">
        <f>(P27+273.15)</f>
        <v>303.11996879577634</v>
      </c>
      <c r="AR27">
        <f>(O27+273.15)</f>
        <v>304.66091003417966</v>
      </c>
      <c r="AS27">
        <f>(Y27*AK27+Z27*AL27)*AM27</f>
        <v>16.037355598568411</v>
      </c>
      <c r="AT27">
        <f>((AS27+0.00000010773*(AR27^4-AQ27^4))-AP27*44100)/(L27*0.92*2*29.3+0.00000043092*AQ27^3)</f>
        <v>-11.818519349417794</v>
      </c>
      <c r="AU27">
        <f>0.61365*EXP(17.502*J27/(240.97+J27))</f>
        <v>4.2531061556212757</v>
      </c>
      <c r="AV27">
        <f>AU27*1000/AA27</f>
        <v>48.247644755934012</v>
      </c>
      <c r="AW27">
        <f>(AV27-U27)</f>
        <v>17.606214854810965</v>
      </c>
      <c r="AX27">
        <f>IF(D27,P27,(O27+P27)/2)</f>
        <v>30.740439414978027</v>
      </c>
      <c r="AY27">
        <f>0.61365*EXP(17.502*AX27/(240.97+AX27))</f>
        <v>4.4450408938777723</v>
      </c>
      <c r="AZ27">
        <f>IF(AW27&lt;&gt;0,(1000-(AV27+U27)/2)/AW27*AP27,0)</f>
        <v>1.905373721333502</v>
      </c>
      <c r="BA27">
        <f>U27*AA27/1000</f>
        <v>2.7010904840795558</v>
      </c>
      <c r="BB27">
        <f>(AY27-BA27)</f>
        <v>1.7439504097982166</v>
      </c>
      <c r="BC27">
        <f>1/(1.6/F27+1.37/N27)</f>
        <v>1.272270576238496</v>
      </c>
      <c r="BD27">
        <f>G27*AA27*0.001</f>
        <v>34.118012336353473</v>
      </c>
      <c r="BE27">
        <f>G27/S27</f>
        <v>0.9850197693734567</v>
      </c>
      <c r="BF27">
        <f>(1-AP27*AA27/AU27/F27)*100</f>
        <v>78.921132857381252</v>
      </c>
      <c r="BG27">
        <f>(S27-E27/(N27/1.35))</f>
        <v>394.85778475931784</v>
      </c>
      <c r="BH27">
        <f>E27*BF27/100/BG27</f>
        <v>-1.2254143688784689E-2</v>
      </c>
    </row>
    <row r="28" spans="1:60" x14ac:dyDescent="0.35">
      <c r="A28" s="1" t="s">
        <v>9</v>
      </c>
      <c r="B28" s="1" t="s">
        <v>5356</v>
      </c>
      <c r="K28" s="1">
        <v>2.72</v>
      </c>
    </row>
    <row r="29" spans="1:60" x14ac:dyDescent="0.35">
      <c r="A29" s="1" t="s">
        <v>9</v>
      </c>
      <c r="B29" s="1" t="s">
        <v>5355</v>
      </c>
      <c r="K29" s="1">
        <v>2.72</v>
      </c>
    </row>
    <row r="30" spans="1:60" x14ac:dyDescent="0.35">
      <c r="A30" s="1">
        <v>5</v>
      </c>
      <c r="B30" s="1" t="s">
        <v>5354</v>
      </c>
      <c r="C30" s="1">
        <v>1270.5000000782311</v>
      </c>
      <c r="D30" s="1">
        <v>0</v>
      </c>
      <c r="E30">
        <f>(R30-S30*(1000-T30)/(1000-U30))*AO30</f>
        <v>-5.1344997921499278</v>
      </c>
      <c r="F30">
        <f>IF(AZ30&lt;&gt;0,1/(1/AZ30-1/N30),0)</f>
        <v>3.316005572226095</v>
      </c>
      <c r="G30">
        <f>((BC30-AP30/2)*S30-E30)/(BC30+AP30/2)</f>
        <v>385.69840778645926</v>
      </c>
      <c r="H30">
        <f>AP30*1000</f>
        <v>34.600060038178036</v>
      </c>
      <c r="I30">
        <f>(AU30-BA30)</f>
        <v>1.568220273354116</v>
      </c>
      <c r="J30">
        <f>(P30+AT30*D30)</f>
        <v>29.938915252685547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31.517972946166992</v>
      </c>
      <c r="P30" s="1">
        <v>29.938915252685547</v>
      </c>
      <c r="Q30" s="1">
        <v>31.694843292236328</v>
      </c>
      <c r="R30" s="1">
        <v>400.0260009765625</v>
      </c>
      <c r="S30" s="1">
        <v>392.38088989257813</v>
      </c>
      <c r="T30" s="1">
        <v>-1.0114081203937531E-2</v>
      </c>
      <c r="U30" s="1">
        <v>30.372507095336914</v>
      </c>
      <c r="V30" s="1">
        <v>-1.9188117235898972E-2</v>
      </c>
      <c r="W30" s="1">
        <v>57.621768951416016</v>
      </c>
      <c r="X30" s="1">
        <v>300.34848022460938</v>
      </c>
      <c r="Y30" s="1">
        <v>151.11497497558594</v>
      </c>
      <c r="Z30" s="1">
        <v>0.16921567916870117</v>
      </c>
      <c r="AA30" s="1">
        <v>88.14892578125</v>
      </c>
      <c r="AB30" s="1">
        <v>21.504880905151367</v>
      </c>
      <c r="AC30" s="1">
        <v>0.16703593730926514</v>
      </c>
      <c r="AD30" s="1">
        <v>3.4867819398641586E-2</v>
      </c>
      <c r="AE30" s="1">
        <v>7.6043820008635521E-3</v>
      </c>
      <c r="AF30" s="1">
        <v>4.2886927723884583E-2</v>
      </c>
      <c r="AG30" s="1">
        <v>1.0837096720933914E-2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1.104222353766946</v>
      </c>
      <c r="AP30">
        <f>(U30-T30)/(1000-U30)*AO30</f>
        <v>3.4600060038178039E-2</v>
      </c>
      <c r="AQ30">
        <f>(P30+273.15)</f>
        <v>303.08891525268552</v>
      </c>
      <c r="AR30">
        <f>(O30+273.15)</f>
        <v>304.66797294616697</v>
      </c>
      <c r="AS30">
        <f>(Y30*AK30+Z30*AL30)*AM30</f>
        <v>24.178395455664486</v>
      </c>
      <c r="AT30">
        <f>((AS30+0.00000010773*(AR30^4-AQ30^4))-AP30*44100)/(L30*0.92*2*29.3+0.00000043092*AQ30^3)</f>
        <v>-11.639204115578458</v>
      </c>
      <c r="AU30">
        <f>0.61365*EXP(17.502*J30/(240.97+J30))</f>
        <v>4.2455241470914586</v>
      </c>
      <c r="AV30">
        <f>AU30*1000/AA30</f>
        <v>48.163084342367753</v>
      </c>
      <c r="AW30">
        <f>(AV30-U30)</f>
        <v>17.790577247030839</v>
      </c>
      <c r="AX30">
        <f>IF(D30,P30,(O30+P30)/2)</f>
        <v>30.72844409942627</v>
      </c>
      <c r="AY30">
        <f>0.61365*EXP(17.502*AX30/(240.97+AX30))</f>
        <v>4.44199583411622</v>
      </c>
      <c r="AZ30">
        <f>IF(AW30&lt;&gt;0,(1000-(AV30+U30)/2)/AW30*AP30,0)</f>
        <v>1.8684830451067385</v>
      </c>
      <c r="BA30">
        <f>U30*AA30/1000</f>
        <v>2.6773038737373427</v>
      </c>
      <c r="BB30">
        <f>(AY30-BA30)</f>
        <v>1.7646919603788773</v>
      </c>
      <c r="BC30">
        <f>1/(1.6/F30+1.37/N30)</f>
        <v>1.2459884340438576</v>
      </c>
      <c r="BD30">
        <f>G30*AA30*0.001</f>
        <v>33.998900321914896</v>
      </c>
      <c r="BE30">
        <f>G30/S30</f>
        <v>0.98296939968725716</v>
      </c>
      <c r="BF30">
        <f>(1-AP30*AA30/AU30/F30)*100</f>
        <v>78.335567880203911</v>
      </c>
      <c r="BG30">
        <f>(S30-E30/(N30/1.35))</f>
        <v>394.00028501651207</v>
      </c>
      <c r="BH30">
        <f>E30*BF30/100/BG30</f>
        <v>-1.0208468681234513E-2</v>
      </c>
    </row>
    <row r="31" spans="1:60" x14ac:dyDescent="0.35">
      <c r="A31" s="1" t="s">
        <v>9</v>
      </c>
      <c r="B31" s="1" t="s">
        <v>5353</v>
      </c>
      <c r="K31" s="1">
        <v>2.72</v>
      </c>
    </row>
    <row r="32" spans="1:60" x14ac:dyDescent="0.35">
      <c r="A32" s="1" t="s">
        <v>9</v>
      </c>
      <c r="B32" s="1" t="s">
        <v>5352</v>
      </c>
      <c r="K32" s="1">
        <v>2.72</v>
      </c>
    </row>
    <row r="33" spans="1:60" x14ac:dyDescent="0.35">
      <c r="A33" s="1">
        <v>6</v>
      </c>
      <c r="B33" s="1" t="s">
        <v>5351</v>
      </c>
      <c r="C33" s="1">
        <v>1476.5000000782311</v>
      </c>
      <c r="D33" s="1">
        <v>0</v>
      </c>
      <c r="E33">
        <f>(R33-S33*(1000-T33)/(1000-U33))*AO33</f>
        <v>-4.3308427644802672</v>
      </c>
      <c r="F33">
        <f>IF(AZ33&lt;&gt;0,1/(1/AZ33-1/N33),0)</f>
        <v>3.1698227733311235</v>
      </c>
      <c r="G33">
        <f>((BC33-AP33/2)*S33-E33)/(BC33+AP33/2)</f>
        <v>384.32941570684221</v>
      </c>
      <c r="H33">
        <f>AP33*1000</f>
        <v>34.265103955589588</v>
      </c>
      <c r="I33">
        <f>(AU33-BA33)</f>
        <v>1.5935352890038255</v>
      </c>
      <c r="J33">
        <f>(P33+AT33*D33)</f>
        <v>29.942148208618164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31.484281539916992</v>
      </c>
      <c r="P33" s="1">
        <v>29.942148208618164</v>
      </c>
      <c r="Q33" s="1">
        <v>31.666147232055664</v>
      </c>
      <c r="R33" s="1">
        <v>399.95706176757813</v>
      </c>
      <c r="S33" s="1">
        <v>391.72393798828125</v>
      </c>
      <c r="T33" s="1">
        <v>9.5203991804737598E-5</v>
      </c>
      <c r="U33" s="1">
        <v>30.095787048339844</v>
      </c>
      <c r="V33" s="1">
        <v>1.8095492850989103E-4</v>
      </c>
      <c r="W33" s="1">
        <v>57.203277587890625</v>
      </c>
      <c r="X33" s="1">
        <v>300.36233520507813</v>
      </c>
      <c r="Y33" s="1">
        <v>300.90957641601563</v>
      </c>
      <c r="Z33" s="1">
        <v>0.10175874829292297</v>
      </c>
      <c r="AA33" s="1">
        <v>88.144485473632813</v>
      </c>
      <c r="AB33" s="1">
        <v>21.526399612426758</v>
      </c>
      <c r="AC33" s="1">
        <v>0.17545488476753235</v>
      </c>
      <c r="AD33" s="1">
        <v>2.1757831797003746E-2</v>
      </c>
      <c r="AE33" s="1">
        <v>9.945238009095192E-3</v>
      </c>
      <c r="AF33" s="1">
        <v>4.3208260089159012E-2</v>
      </c>
      <c r="AG33" s="1">
        <v>1.2153103016316891E-2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1.1042732911951398</v>
      </c>
      <c r="AP33">
        <f>(U33-T33)/(1000-U33)*AO33</f>
        <v>3.4265103955589585E-2</v>
      </c>
      <c r="AQ33">
        <f>(P33+273.15)</f>
        <v>303.09214820861814</v>
      </c>
      <c r="AR33">
        <f>(O33+273.15)</f>
        <v>304.63428153991697</v>
      </c>
      <c r="AS33">
        <f>(Y33*AK33+Z33*AL33)*AM33</f>
        <v>48.145531150425995</v>
      </c>
      <c r="AT33">
        <f>((AS33+0.00000010773*(AR33^4-AQ33^4))-AP33*44100)/(L33*0.92*2*29.3+0.00000043092*AQ33^3)</f>
        <v>-11.338575668387046</v>
      </c>
      <c r="AU33">
        <f>0.61365*EXP(17.502*J33/(240.97+J33))</f>
        <v>4.2463129533037636</v>
      </c>
      <c r="AV33">
        <f>AU33*1000/AA33</f>
        <v>48.17445958742352</v>
      </c>
      <c r="AW33">
        <f>(AV33-U33)</f>
        <v>18.078672539083676</v>
      </c>
      <c r="AX33">
        <f>IF(D33,P33,(O33+P33)/2)</f>
        <v>30.713214874267578</v>
      </c>
      <c r="AY33">
        <f>0.61365*EXP(17.502*AX33/(240.97+AX33))</f>
        <v>4.4381324514901062</v>
      </c>
      <c r="AZ33">
        <f>IF(AW33&lt;&gt;0,(1000-(AV33+U33)/2)/AW33*AP33,0)</f>
        <v>1.8211588719033418</v>
      </c>
      <c r="BA33">
        <f>U33*AA33/1000</f>
        <v>2.6527776642999381</v>
      </c>
      <c r="BB33">
        <f>(AY33-BA33)</f>
        <v>1.785354787190168</v>
      </c>
      <c r="BC33">
        <f>1/(1.6/F33+1.37/N33)</f>
        <v>1.2123746895382537</v>
      </c>
      <c r="BD33">
        <f>G33*AA33*0.001</f>
        <v>33.876518599861541</v>
      </c>
      <c r="BE33">
        <f>G33/S33</f>
        <v>0.98112312890702058</v>
      </c>
      <c r="BF33">
        <f>(1-AP33*AA33/AU33/F33)*100</f>
        <v>77.56116934400788</v>
      </c>
      <c r="BG33">
        <f>(S33-E33/(N33/1.35))</f>
        <v>393.08986377253132</v>
      </c>
      <c r="BH33">
        <f>E33*BF33/100/BG33</f>
        <v>-8.5452528802040795E-3</v>
      </c>
    </row>
    <row r="34" spans="1:60" x14ac:dyDescent="0.35">
      <c r="A34" s="1" t="s">
        <v>9</v>
      </c>
      <c r="B34" s="1" t="s">
        <v>5350</v>
      </c>
      <c r="K34" s="1">
        <v>2.72</v>
      </c>
    </row>
    <row r="35" spans="1:60" x14ac:dyDescent="0.35">
      <c r="A35" s="1" t="s">
        <v>9</v>
      </c>
      <c r="B35" s="1" t="s">
        <v>5349</v>
      </c>
      <c r="K35" s="1">
        <v>2.72</v>
      </c>
    </row>
    <row r="36" spans="1:60" x14ac:dyDescent="0.35">
      <c r="A36" s="1">
        <v>7</v>
      </c>
      <c r="B36" s="1" t="s">
        <v>5348</v>
      </c>
      <c r="C36" s="1">
        <v>1682.5000000782311</v>
      </c>
      <c r="D36" s="1">
        <v>0</v>
      </c>
      <c r="E36">
        <f>(R36-S36*(1000-T36)/(1000-U36))*AO36</f>
        <v>-3.4687636845959391</v>
      </c>
      <c r="F36">
        <f>IF(AZ36&lt;&gt;0,1/(1/AZ36-1/N36),0)</f>
        <v>3.0664375871338345</v>
      </c>
      <c r="G36">
        <f>((BC36-AP36/2)*S36-E36)/(BC36+AP36/2)</f>
        <v>382.91529302068608</v>
      </c>
      <c r="H36">
        <f>AP36*1000</f>
        <v>34.179693934672706</v>
      </c>
      <c r="I36">
        <f>(AU36-BA36)</f>
        <v>1.6201623013900601</v>
      </c>
      <c r="J36">
        <f>(P36+AT36*D36)</f>
        <v>30.028116226196289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31.489730834960938</v>
      </c>
      <c r="P36" s="1">
        <v>30.028116226196289</v>
      </c>
      <c r="Q36" s="1">
        <v>31.665306091308594</v>
      </c>
      <c r="R36" s="1">
        <v>400.09640502929688</v>
      </c>
      <c r="S36" s="1">
        <v>391.13134765625</v>
      </c>
      <c r="T36" s="1">
        <v>1.0702985338866711E-2</v>
      </c>
      <c r="U36" s="1">
        <v>30.032979965209961</v>
      </c>
      <c r="V36" s="1">
        <v>2.0336415618658066E-2</v>
      </c>
      <c r="W36" s="1">
        <v>57.064746856689453</v>
      </c>
      <c r="X36" s="1">
        <v>300.36575317382813</v>
      </c>
      <c r="Y36" s="1">
        <v>499.57952880859375</v>
      </c>
      <c r="Z36" s="1">
        <v>3.6586452275514603E-2</v>
      </c>
      <c r="AA36" s="1">
        <v>88.142196655273438</v>
      </c>
      <c r="AB36" s="1">
        <v>21.533885955810547</v>
      </c>
      <c r="AC36" s="1">
        <v>0.1809355616569519</v>
      </c>
      <c r="AD36" s="1">
        <v>8.1612750887870789E-2</v>
      </c>
      <c r="AE36" s="1">
        <v>1.1848315596580505E-2</v>
      </c>
      <c r="AF36" s="1">
        <v>2.7219200506806374E-2</v>
      </c>
      <c r="AG36" s="1">
        <v>9.0881474316120148E-3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1.1042858572567209</v>
      </c>
      <c r="AP36">
        <f>(U36-T36)/(1000-U36)*AO36</f>
        <v>3.4179693934672704E-2</v>
      </c>
      <c r="AQ36">
        <f>(P36+273.15)</f>
        <v>303.17811622619627</v>
      </c>
      <c r="AR36">
        <f>(O36+273.15)</f>
        <v>304.63973083496091</v>
      </c>
      <c r="AS36">
        <f>(Y36*AK36+Z36*AL36)*AM36</f>
        <v>79.932722822739379</v>
      </c>
      <c r="AT36">
        <f>((AS36+0.00000010773*(AR36^4-AQ36^4))-AP36*44100)/(L36*0.92*2*29.3+0.00000043092*AQ36^3)</f>
        <v>-11.066151206928817</v>
      </c>
      <c r="AU36">
        <f>0.61365*EXP(17.502*J36/(240.97+J36))</f>
        <v>4.2673351276274838</v>
      </c>
      <c r="AV36">
        <f>AU36*1000/AA36</f>
        <v>48.414213504539134</v>
      </c>
      <c r="AW36">
        <f>(AV36-U36)</f>
        <v>18.381233539329173</v>
      </c>
      <c r="AX36">
        <f>IF(D36,P36,(O36+P36)/2)</f>
        <v>30.758923530578613</v>
      </c>
      <c r="AY36">
        <f>0.61365*EXP(17.502*AX36/(240.97+AX36))</f>
        <v>4.4497367220657393</v>
      </c>
      <c r="AZ36">
        <f>IF(AW36&lt;&gt;0,(1000-(AV36+U36)/2)/AW36*AP36,0)</f>
        <v>1.7865527540898725</v>
      </c>
      <c r="BA36">
        <f>U36*AA36/1000</f>
        <v>2.6471728262374237</v>
      </c>
      <c r="BB36">
        <f>(AY36-BA36)</f>
        <v>1.8025638958283157</v>
      </c>
      <c r="BC36">
        <f>1/(1.6/F36+1.37/N36)</f>
        <v>1.1878663644602043</v>
      </c>
      <c r="BD36">
        <f>G36*AA36*0.001</f>
        <v>33.750995059740966</v>
      </c>
      <c r="BE36">
        <f>G36/S36</f>
        <v>0.97899412899324889</v>
      </c>
      <c r="BF36">
        <f>(1-AP36*AA36/AU36/F36)*100</f>
        <v>76.977040012808104</v>
      </c>
      <c r="BG36">
        <f>(S36-E36/(N36/1.35))</f>
        <v>392.22537808264173</v>
      </c>
      <c r="BH36">
        <f>E36*BF36/100/BG36</f>
        <v>-6.8076972033119512E-3</v>
      </c>
    </row>
    <row r="37" spans="1:60" x14ac:dyDescent="0.35">
      <c r="A37" s="1" t="s">
        <v>9</v>
      </c>
      <c r="B37" s="1" t="s">
        <v>5347</v>
      </c>
      <c r="K37" s="1">
        <v>2.72</v>
      </c>
    </row>
    <row r="38" spans="1:60" x14ac:dyDescent="0.35">
      <c r="A38" s="1" t="s">
        <v>9</v>
      </c>
      <c r="B38" s="1" t="s">
        <v>5346</v>
      </c>
      <c r="K38" s="1">
        <v>2.72</v>
      </c>
    </row>
    <row r="39" spans="1:60" x14ac:dyDescent="0.35">
      <c r="A39" s="1">
        <v>8</v>
      </c>
      <c r="B39" s="1" t="s">
        <v>5345</v>
      </c>
      <c r="C39" s="1">
        <v>1888.5000000782311</v>
      </c>
      <c r="D39" s="1">
        <v>0</v>
      </c>
      <c r="E39">
        <f>(R39-S39*(1000-T39)/(1000-U39))*AO39</f>
        <v>-3.3784388013356668</v>
      </c>
      <c r="F39">
        <f>IF(AZ39&lt;&gt;0,1/(1/AZ39-1/N39),0)</f>
        <v>3.0011598055359623</v>
      </c>
      <c r="G39">
        <f>((BC39-AP39/2)*S39-E39)/(BC39+AP39/2)</f>
        <v>382.49662400929492</v>
      </c>
      <c r="H39">
        <f>AP39*1000</f>
        <v>34.421319807211248</v>
      </c>
      <c r="I39">
        <f>(AU39-BA39)</f>
        <v>1.6516295761366568</v>
      </c>
      <c r="J39">
        <f>(P39+AT39*D39)</f>
        <v>30.232978820800781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31.540937423706055</v>
      </c>
      <c r="P39" s="1">
        <v>30.232978820800781</v>
      </c>
      <c r="Q39" s="1">
        <v>31.689447402954102</v>
      </c>
      <c r="R39" s="1">
        <v>400.09759521484375</v>
      </c>
      <c r="S39" s="1">
        <v>390.9718017578125</v>
      </c>
      <c r="T39" s="1">
        <v>2.5936851277947426E-2</v>
      </c>
      <c r="U39" s="1">
        <v>30.24821662902832</v>
      </c>
      <c r="V39" s="1">
        <v>4.9139115959405899E-2</v>
      </c>
      <c r="W39" s="1">
        <v>57.307285308837891</v>
      </c>
      <c r="X39" s="1">
        <v>300.420654296875</v>
      </c>
      <c r="Y39" s="1">
        <v>749.94659423828125</v>
      </c>
      <c r="Z39" s="1">
        <v>6.2882624566555023E-2</v>
      </c>
      <c r="AA39" s="1">
        <v>88.142967224121094</v>
      </c>
      <c r="AB39" s="1">
        <v>21.685983657836914</v>
      </c>
      <c r="AC39" s="1">
        <v>0.1752687394618988</v>
      </c>
      <c r="AD39" s="1">
        <v>5.5149544030427933E-2</v>
      </c>
      <c r="AE39" s="1">
        <v>9.479873813688755E-3</v>
      </c>
      <c r="AF39" s="1">
        <v>4.26785908639431E-2</v>
      </c>
      <c r="AG39" s="1">
        <v>1.2681396678090096E-2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1.1044876996208637</v>
      </c>
      <c r="AP39">
        <f>(U39-T39)/(1000-U39)*AO39</f>
        <v>3.4421319807211248E-2</v>
      </c>
      <c r="AQ39">
        <f>(P39+273.15)</f>
        <v>303.38297882080076</v>
      </c>
      <c r="AR39">
        <f>(O39+273.15)</f>
        <v>304.69093742370603</v>
      </c>
      <c r="AS39">
        <f>(Y39*AK39+Z39*AL39)*AM39</f>
        <v>119.99145239610698</v>
      </c>
      <c r="AT39">
        <f>((AS39+0.00000010773*(AR39^4-AQ39^4))-AP39*44100)/(L39*0.92*2*29.3+0.00000043092*AQ39^3)</f>
        <v>-10.847697828344328</v>
      </c>
      <c r="AU39">
        <f>0.61365*EXP(17.502*J39/(240.97+J39))</f>
        <v>4.3177971430572146</v>
      </c>
      <c r="AV39">
        <f>AU39*1000/AA39</f>
        <v>48.986292146012659</v>
      </c>
      <c r="AW39">
        <f>(AV39-U39)</f>
        <v>18.738075516984338</v>
      </c>
      <c r="AX39">
        <f>IF(D39,P39,(O39+P39)/2)</f>
        <v>30.886958122253418</v>
      </c>
      <c r="AY39">
        <f>0.61365*EXP(17.502*AX39/(240.97+AX39))</f>
        <v>4.4823822899711683</v>
      </c>
      <c r="AZ39">
        <f>IF(AW39&lt;&gt;0,(1000-(AV39+U39)/2)/AW39*AP39,0)</f>
        <v>1.7641962000895479</v>
      </c>
      <c r="BA39">
        <f>U39*AA39/1000</f>
        <v>2.6661675669205578</v>
      </c>
      <c r="BB39">
        <f>(AY39-BA39)</f>
        <v>1.8162147230506105</v>
      </c>
      <c r="BC39">
        <f>1/(1.6/F39+1.37/N39)</f>
        <v>1.1720654734889555</v>
      </c>
      <c r="BD39">
        <f>G39*AA39*0.001</f>
        <v>33.71438739338825</v>
      </c>
      <c r="BE39">
        <f>G39/S39</f>
        <v>0.97832279026156588</v>
      </c>
      <c r="BF39">
        <f>(1-AP39*AA39/AU39/F39)*100</f>
        <v>76.58663536488109</v>
      </c>
      <c r="BG39">
        <f>(S39-E39/(N39/1.35))</f>
        <v>392.03734417535372</v>
      </c>
      <c r="BH39">
        <f>E39*BF39/100/BG39</f>
        <v>-6.5999646315512174E-3</v>
      </c>
    </row>
    <row r="40" spans="1:60" x14ac:dyDescent="0.35">
      <c r="A40" s="1" t="s">
        <v>9</v>
      </c>
      <c r="B40" s="1" t="s">
        <v>5344</v>
      </c>
      <c r="K40" s="1">
        <v>2.72</v>
      </c>
    </row>
    <row r="41" spans="1:60" x14ac:dyDescent="0.35">
      <c r="A41" s="1" t="s">
        <v>9</v>
      </c>
      <c r="B41" s="1" t="s">
        <v>5343</v>
      </c>
      <c r="K41" s="1">
        <v>2.72</v>
      </c>
    </row>
    <row r="42" spans="1:60" x14ac:dyDescent="0.35">
      <c r="A42" s="1">
        <v>9</v>
      </c>
      <c r="B42" s="1" t="s">
        <v>5342</v>
      </c>
      <c r="C42" s="1">
        <v>2094.000000089407</v>
      </c>
      <c r="D42" s="1">
        <v>0</v>
      </c>
      <c r="E42">
        <f>(R42-S42*(1000-T42)/(1000-U42))*AO42</f>
        <v>-2.6913275416010531</v>
      </c>
      <c r="F42">
        <f>IF(AZ42&lt;&gt;0,1/(1/AZ42-1/N42),0)</f>
        <v>2.964093569679366</v>
      </c>
      <c r="G42">
        <f>((BC42-AP42/2)*S42-E42)/(BC42+AP42/2)</f>
        <v>381.10572128904676</v>
      </c>
      <c r="H42">
        <f>AP42*1000</f>
        <v>34.699530699387054</v>
      </c>
      <c r="I42">
        <f>(AU42-BA42)</f>
        <v>1.676513504792593</v>
      </c>
      <c r="J42">
        <f>(P42+AT42*D42)</f>
        <v>30.4246826171875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31.618383407592773</v>
      </c>
      <c r="P42" s="1">
        <v>30.4246826171875</v>
      </c>
      <c r="Q42" s="1">
        <v>31.745101928710938</v>
      </c>
      <c r="R42" s="1">
        <v>400.12677001953125</v>
      </c>
      <c r="S42" s="1">
        <v>390.2996826171875</v>
      </c>
      <c r="T42" s="1">
        <v>4.3016586452722549E-2</v>
      </c>
      <c r="U42" s="1">
        <v>30.507074356079102</v>
      </c>
      <c r="V42" s="1">
        <v>8.1139981746673584E-2</v>
      </c>
      <c r="W42" s="1">
        <v>57.543930053710938</v>
      </c>
      <c r="X42" s="1">
        <v>300.36505126953125</v>
      </c>
      <c r="Y42" s="1">
        <v>1001.2000732421875</v>
      </c>
      <c r="Z42" s="1">
        <v>0.22523808479309082</v>
      </c>
      <c r="AA42" s="1">
        <v>88.142654418945313</v>
      </c>
      <c r="AB42" s="1">
        <v>21.696477890014648</v>
      </c>
      <c r="AC42" s="1">
        <v>0.17056168615818024</v>
      </c>
      <c r="AD42" s="1">
        <v>4.5224655419588089E-2</v>
      </c>
      <c r="AE42" s="1">
        <v>9.3155177310109138E-3</v>
      </c>
      <c r="AF42" s="1">
        <v>4.8202082514762878E-2</v>
      </c>
      <c r="AG42" s="1">
        <v>1.2376781553030014E-2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1.1042832767262176</v>
      </c>
      <c r="AP42">
        <f>(U42-T42)/(1000-U42)*AO42</f>
        <v>3.4699530699387054E-2</v>
      </c>
      <c r="AQ42">
        <f>(P42+273.15)</f>
        <v>303.57468261718748</v>
      </c>
      <c r="AR42">
        <f>(O42+273.15)</f>
        <v>304.76838340759275</v>
      </c>
      <c r="AS42">
        <f>(Y42*AK42+Z42*AL42)*AM42</f>
        <v>160.19200813817952</v>
      </c>
      <c r="AT42">
        <f>((AS42+0.00000010773*(AR42^4-AQ42^4))-AP42*44100)/(L42*0.92*2*29.3+0.00000043092*AQ42^3)</f>
        <v>-10.637283889924761</v>
      </c>
      <c r="AU42">
        <f>0.61365*EXP(17.502*J42/(240.97+J42))</f>
        <v>4.3654880170935417</v>
      </c>
      <c r="AV42">
        <f>AU42*1000/AA42</f>
        <v>49.527530636236747</v>
      </c>
      <c r="AW42">
        <f>(AV42-U42)</f>
        <v>19.020456280157646</v>
      </c>
      <c r="AX42">
        <f>IF(D42,P42,(O42+P42)/2)</f>
        <v>31.021533012390137</v>
      </c>
      <c r="AY42">
        <f>0.61365*EXP(17.502*AX42/(240.97+AX42))</f>
        <v>4.5169201617753032</v>
      </c>
      <c r="AZ42">
        <f>IF(AW42&lt;&gt;0,(1000-(AV42+U42)/2)/AW42*AP42,0)</f>
        <v>1.7513222917614926</v>
      </c>
      <c r="BA42">
        <f>U42*AA42/1000</f>
        <v>2.6889745123009487</v>
      </c>
      <c r="BB42">
        <f>(AY42-BA42)</f>
        <v>1.8279456494743545</v>
      </c>
      <c r="BC42">
        <f>1/(1.6/F42+1.37/N42)</f>
        <v>1.1629780487471197</v>
      </c>
      <c r="BD42">
        <f>G42*AA42*0.001</f>
        <v>33.59166988866334</v>
      </c>
      <c r="BE42">
        <f>G42/S42</f>
        <v>0.97644384113640614</v>
      </c>
      <c r="BF42">
        <f>(1-AP42*AA42/AU42/F42)*100</f>
        <v>76.363399407211119</v>
      </c>
      <c r="BG42">
        <f>(S42-E42/(N42/1.35))</f>
        <v>391.14851363758044</v>
      </c>
      <c r="BH42">
        <f>E42*BF42/100/BG42</f>
        <v>-5.2542426426125414E-3</v>
      </c>
    </row>
    <row r="43" spans="1:60" x14ac:dyDescent="0.35">
      <c r="A43" s="1" t="s">
        <v>9</v>
      </c>
      <c r="B43" s="1" t="s">
        <v>5341</v>
      </c>
      <c r="K43" s="1">
        <v>2.72</v>
      </c>
    </row>
    <row r="44" spans="1:60" x14ac:dyDescent="0.35">
      <c r="A44" s="1" t="s">
        <v>9</v>
      </c>
      <c r="B44" s="1" t="s">
        <v>5340</v>
      </c>
      <c r="K44" s="1">
        <v>2.72</v>
      </c>
    </row>
    <row r="45" spans="1:60" x14ac:dyDescent="0.35">
      <c r="A45" s="1">
        <v>10</v>
      </c>
      <c r="B45" s="1" t="s">
        <v>5339</v>
      </c>
      <c r="C45" s="1">
        <v>2300.000000089407</v>
      </c>
      <c r="D45" s="1">
        <v>0</v>
      </c>
      <c r="E45">
        <f>(R45-S45*(1000-T45)/(1000-U45))*AO45</f>
        <v>-2.4712315531886517</v>
      </c>
      <c r="F45">
        <f>IF(AZ45&lt;&gt;0,1/(1/AZ45-1/N45),0)</f>
        <v>2.8953726146558534</v>
      </c>
      <c r="G45">
        <f>((BC45-AP45/2)*S45-E45)/(BC45+AP45/2)</f>
        <v>380.62083443780523</v>
      </c>
      <c r="H45">
        <f>AP45*1000</f>
        <v>34.779321301054253</v>
      </c>
      <c r="I45">
        <f>(AU45-BA45)</f>
        <v>1.7035781152819549</v>
      </c>
      <c r="J45">
        <f>(P45+AT45*D45)</f>
        <v>30.563838958740234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31.678215026855469</v>
      </c>
      <c r="P45" s="1">
        <v>30.563838958740234</v>
      </c>
      <c r="Q45" s="1">
        <v>31.791986465454102</v>
      </c>
      <c r="R45" s="1">
        <v>400.2109375</v>
      </c>
      <c r="S45" s="1">
        <v>390.1612548828125</v>
      </c>
      <c r="T45" s="1">
        <v>6.5079629421234131E-2</v>
      </c>
      <c r="U45" s="1">
        <v>30.594734191894531</v>
      </c>
      <c r="V45" s="1">
        <v>0.12234547734260559</v>
      </c>
      <c r="W45" s="1">
        <v>57.516109466552734</v>
      </c>
      <c r="X45" s="1">
        <v>300.3817138671875</v>
      </c>
      <c r="Y45" s="1">
        <v>1251.010009765625</v>
      </c>
      <c r="Z45" s="1">
        <v>0.31898441910743713</v>
      </c>
      <c r="AA45" s="1">
        <v>88.146385192871094</v>
      </c>
      <c r="AB45" s="1">
        <v>21.755455017089844</v>
      </c>
      <c r="AC45" s="1">
        <v>0.17285583913326263</v>
      </c>
      <c r="AD45" s="1">
        <v>4.8803180456161499E-2</v>
      </c>
      <c r="AE45" s="1">
        <v>7.58400559425354E-3</v>
      </c>
      <c r="AF45" s="1">
        <v>4.0632814168930054E-2</v>
      </c>
      <c r="AG45" s="1">
        <v>9.1040264815092087E-3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1.1043445362764244</v>
      </c>
      <c r="AP45">
        <f>(U45-T45)/(1000-U45)*AO45</f>
        <v>3.4779321301054253E-2</v>
      </c>
      <c r="AQ45">
        <f>(P45+273.15)</f>
        <v>303.71383895874021</v>
      </c>
      <c r="AR45">
        <f>(O45+273.15)</f>
        <v>304.82821502685545</v>
      </c>
      <c r="AS45">
        <f>(Y45*AK45+Z45*AL45)*AM45</f>
        <v>200.16159708853957</v>
      </c>
      <c r="AT45">
        <f>((AS45+0.00000010773*(AR45^4-AQ45^4))-AP45*44100)/(L45*0.92*2*29.3+0.00000043092*AQ45^3)</f>
        <v>-10.357349798878849</v>
      </c>
      <c r="AU45">
        <f>0.61365*EXP(17.502*J45/(240.97+J45))</f>
        <v>4.4003933402341939</v>
      </c>
      <c r="AV45">
        <f>AU45*1000/AA45</f>
        <v>49.921427073904319</v>
      </c>
      <c r="AW45">
        <f>(AV45-U45)</f>
        <v>19.326692882009787</v>
      </c>
      <c r="AX45">
        <f>IF(D45,P45,(O45+P45)/2)</f>
        <v>31.121026992797852</v>
      </c>
      <c r="AY45">
        <f>0.61365*EXP(17.502*AX45/(240.97+AX45))</f>
        <v>4.5426035350928471</v>
      </c>
      <c r="AZ45">
        <f>IF(AW45&lt;&gt;0,(1000-(AV45+U45)/2)/AW45*AP45,0)</f>
        <v>1.727102137108508</v>
      </c>
      <c r="BA45">
        <f>U45*AA45/1000</f>
        <v>2.696815224952239</v>
      </c>
      <c r="BB45">
        <f>(AY45-BA45)</f>
        <v>1.8457883101406081</v>
      </c>
      <c r="BC45">
        <f>1/(1.6/F45+1.37/N45)</f>
        <v>1.1459041536604695</v>
      </c>
      <c r="BD45">
        <f>G45*AA45*0.001</f>
        <v>33.5503506847868</v>
      </c>
      <c r="BE45">
        <f>G45/S45</f>
        <v>0.97554749395125662</v>
      </c>
      <c r="BF45">
        <f>(1-AP45*AA45/AU45/F45)*100</f>
        <v>75.938114902614245</v>
      </c>
      <c r="BG45">
        <f>(S45-E45/(N45/1.35))</f>
        <v>390.94066874771596</v>
      </c>
      <c r="BH45">
        <f>E45*BF45/100/BG45</f>
        <v>-4.8002339137069401E-3</v>
      </c>
    </row>
    <row r="46" spans="1:60" x14ac:dyDescent="0.35">
      <c r="A46" s="1" t="s">
        <v>9</v>
      </c>
      <c r="B46" s="1" t="s">
        <v>5338</v>
      </c>
      <c r="K46" s="1">
        <v>2.72</v>
      </c>
    </row>
    <row r="47" spans="1:60" x14ac:dyDescent="0.35">
      <c r="A47" s="1" t="s">
        <v>9</v>
      </c>
      <c r="B47" s="1" t="s">
        <v>2050</v>
      </c>
      <c r="K47" s="1">
        <v>2.72</v>
      </c>
    </row>
    <row r="48" spans="1:60" x14ac:dyDescent="0.35">
      <c r="A48" s="1">
        <v>11</v>
      </c>
      <c r="B48" s="1" t="s">
        <v>5337</v>
      </c>
      <c r="C48" s="1">
        <v>2505.000000089407</v>
      </c>
      <c r="D48" s="1">
        <v>0</v>
      </c>
      <c r="E48">
        <f>(R48-S48*(1000-T48)/(1000-U48))*AO48</f>
        <v>-2.6986007695399774</v>
      </c>
      <c r="F48">
        <f>IF(AZ48&lt;&gt;0,1/(1/AZ48-1/N48),0)</f>
        <v>2.6200943453089907</v>
      </c>
      <c r="G48">
        <f>((BC48-AP48/2)*S48-E48)/(BC48+AP48/2)</f>
        <v>380.63187608334005</v>
      </c>
      <c r="H48">
        <f>AP48*1000</f>
        <v>34.31551808489764</v>
      </c>
      <c r="I48">
        <f>(AU48-BA48)</f>
        <v>1.78596309498757</v>
      </c>
      <c r="J48">
        <f>(P48+AT48*D48)</f>
        <v>30.761165618896484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31.789108276367188</v>
      </c>
      <c r="P48" s="1">
        <v>30.761165618896484</v>
      </c>
      <c r="Q48" s="1">
        <v>31.869775772094727</v>
      </c>
      <c r="R48" s="1">
        <v>400.1224365234375</v>
      </c>
      <c r="S48" s="1">
        <v>390.43356323242188</v>
      </c>
      <c r="T48" s="1">
        <v>9.1810524463653564E-2</v>
      </c>
      <c r="U48" s="1">
        <v>30.227231979370117</v>
      </c>
      <c r="V48" s="1">
        <v>0.17151074111461639</v>
      </c>
      <c r="W48" s="1">
        <v>56.467327117919922</v>
      </c>
      <c r="X48" s="1">
        <v>300.36697387695313</v>
      </c>
      <c r="Y48" s="1">
        <v>1599.69677734375</v>
      </c>
      <c r="Z48" s="1">
        <v>0.17035552859306335</v>
      </c>
      <c r="AA48" s="1">
        <v>88.143814086914063</v>
      </c>
      <c r="AB48" s="1">
        <v>21.832395553588867</v>
      </c>
      <c r="AC48" s="1">
        <v>0.19800518453121185</v>
      </c>
      <c r="AD48" s="1">
        <v>6.8849168717861176E-2</v>
      </c>
      <c r="AE48" s="1">
        <v>2.1256266161799431E-2</v>
      </c>
      <c r="AF48" s="1">
        <v>3.6815159022808075E-2</v>
      </c>
      <c r="AG48" s="1">
        <v>5.8465739712119102E-3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1.104290345135857</v>
      </c>
      <c r="AP48">
        <f>(U48-T48)/(1000-U48)*AO48</f>
        <v>3.4315518084897641E-2</v>
      </c>
      <c r="AQ48">
        <f>(P48+273.15)</f>
        <v>303.91116561889646</v>
      </c>
      <c r="AR48">
        <f>(O48+273.15)</f>
        <v>304.93910827636716</v>
      </c>
      <c r="AS48">
        <f>(Y48*AK48+Z48*AL48)*AM48</f>
        <v>255.95147865403851</v>
      </c>
      <c r="AT48">
        <f>((AS48+0.00000010773*(AR48^4-AQ48^4))-AP48*44100)/(L48*0.92*2*29.3+0.00000043092*AQ48^3)</f>
        <v>-9.7654212113794312</v>
      </c>
      <c r="AU48">
        <f>0.61365*EXP(17.502*J48/(240.97+J48))</f>
        <v>4.4503066109391929</v>
      </c>
      <c r="AV48">
        <f>AU48*1000/AA48</f>
        <v>50.489154083472897</v>
      </c>
      <c r="AW48">
        <f>(AV48-U48)</f>
        <v>20.26192210410278</v>
      </c>
      <c r="AX48">
        <f>IF(D48,P48,(O48+P48)/2)</f>
        <v>31.275136947631836</v>
      </c>
      <c r="AY48">
        <f>0.61365*EXP(17.502*AX48/(240.97+AX48))</f>
        <v>4.5826365702823431</v>
      </c>
      <c r="AZ48">
        <f>IF(AW48&lt;&gt;0,(1000-(AV48+U48)/2)/AW48*AP48,0)</f>
        <v>1.6252458978403672</v>
      </c>
      <c r="BA48">
        <f>U48*AA48/1000</f>
        <v>2.6643435159516229</v>
      </c>
      <c r="BB48">
        <f>(AY48-BA48)</f>
        <v>1.9182930543307202</v>
      </c>
      <c r="BC48">
        <f>1/(1.6/F48+1.37/N48)</f>
        <v>1.0744226054170989</v>
      </c>
      <c r="BD48">
        <f>G48*AA48*0.001</f>
        <v>33.550345321043238</v>
      </c>
      <c r="BE48">
        <f>G48/S48</f>
        <v>0.97489537767211121</v>
      </c>
      <c r="BF48">
        <f>(1-AP48*AA48/AU48/F48)*100</f>
        <v>74.059667657581812</v>
      </c>
      <c r="BG48">
        <f>(S48-E48/(N48/1.35))</f>
        <v>391.28468819192017</v>
      </c>
      <c r="BH48">
        <f>E48*BF48/100/BG48</f>
        <v>-5.1077254532024439E-3</v>
      </c>
    </row>
    <row r="49" spans="1:60" x14ac:dyDescent="0.35">
      <c r="A49" s="1" t="s">
        <v>9</v>
      </c>
      <c r="B49" s="1" t="s">
        <v>5336</v>
      </c>
      <c r="K49" s="1">
        <v>2.72</v>
      </c>
    </row>
    <row r="50" spans="1:60" x14ac:dyDescent="0.35">
      <c r="A50" s="1" t="s">
        <v>9</v>
      </c>
      <c r="B50" s="1" t="s">
        <v>5331</v>
      </c>
      <c r="K50" s="1">
        <v>2.72</v>
      </c>
    </row>
    <row r="51" spans="1:60" x14ac:dyDescent="0.35">
      <c r="A51" s="1">
        <v>12</v>
      </c>
      <c r="B51" s="1" t="s">
        <v>5335</v>
      </c>
      <c r="C51" s="1">
        <v>2710.5000001005828</v>
      </c>
      <c r="D51" s="1">
        <v>0</v>
      </c>
      <c r="E51">
        <f>(R51-S51*(1000-T51)/(1000-U51))*AO51</f>
        <v>-2.5002587038545805</v>
      </c>
      <c r="F51">
        <f>IF(AZ51&lt;&gt;0,1/(1/AZ51-1/N51),0)</f>
        <v>2.1283387924296937</v>
      </c>
      <c r="G51">
        <f>((BC51-AP51/2)*S51-E51)/(BC51+AP51/2)</f>
        <v>379.74100942785117</v>
      </c>
      <c r="H51">
        <f>AP51*1000</f>
        <v>32.861145441384615</v>
      </c>
      <c r="I51">
        <f>(AU51-BA51)</f>
        <v>1.9558128896769569</v>
      </c>
      <c r="J51">
        <f>(P51+AT51*D51)</f>
        <v>31.007837295532227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31.936679840087891</v>
      </c>
      <c r="P51" s="1">
        <v>31.007837295532227</v>
      </c>
      <c r="Q51" s="1">
        <v>31.982267379760742</v>
      </c>
      <c r="R51" s="1">
        <v>399.98797607421875</v>
      </c>
      <c r="S51" s="1">
        <v>390.6279296875</v>
      </c>
      <c r="T51" s="1">
        <v>0.12296274304389954</v>
      </c>
      <c r="U51" s="1">
        <v>29.017145156860352</v>
      </c>
      <c r="V51" s="1">
        <v>0.22778458893299103</v>
      </c>
      <c r="W51" s="1">
        <v>53.753341674804688</v>
      </c>
      <c r="X51" s="1">
        <v>300.36737060546875</v>
      </c>
      <c r="Y51" s="1">
        <v>2000.005126953125</v>
      </c>
      <c r="Z51" s="1">
        <v>0.35786008834838867</v>
      </c>
      <c r="AA51" s="1">
        <v>88.140365600585938</v>
      </c>
      <c r="AB51" s="1">
        <v>21.78993034362793</v>
      </c>
      <c r="AC51" s="1">
        <v>0.21774633228778839</v>
      </c>
      <c r="AD51" s="1">
        <v>0.12019621580839157</v>
      </c>
      <c r="AE51" s="1">
        <v>3.7153668701648712E-2</v>
      </c>
      <c r="AF51" s="1">
        <v>1.6519533470273018E-2</v>
      </c>
      <c r="AG51" s="1">
        <v>1.6813486814498901E-2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1.1042918036965761</v>
      </c>
      <c r="AP51">
        <f>(U51-T51)/(1000-U51)*AO51</f>
        <v>3.2861145441384618E-2</v>
      </c>
      <c r="AQ51">
        <f>(P51+273.15)</f>
        <v>304.1578372955322</v>
      </c>
      <c r="AR51">
        <f>(O51+273.15)</f>
        <v>305.08667984008787</v>
      </c>
      <c r="AS51">
        <f>(Y51*AK51+Z51*AL51)*AM51</f>
        <v>320.00081315992429</v>
      </c>
      <c r="AT51">
        <f>((AS51+0.00000010773*(AR51^4-AQ51^4))-AP51*44100)/(L51*0.92*2*29.3+0.00000043092*AQ51^3)</f>
        <v>-8.7671013106553417</v>
      </c>
      <c r="AU51">
        <f>0.61365*EXP(17.502*J51/(240.97+J51))</f>
        <v>4.5133946724878999</v>
      </c>
      <c r="AV51">
        <f>AU51*1000/AA51</f>
        <v>51.206897563151195</v>
      </c>
      <c r="AW51">
        <f>(AV51-U51)</f>
        <v>22.189752406290843</v>
      </c>
      <c r="AX51">
        <f>IF(D51,P51,(O51+P51)/2)</f>
        <v>31.472258567810059</v>
      </c>
      <c r="AY51">
        <f>0.61365*EXP(17.502*AX51/(240.97+AX51))</f>
        <v>4.6342903272708709</v>
      </c>
      <c r="AZ51">
        <f>IF(AW51&lt;&gt;0,(1000-(AV51+U51)/2)/AW51*AP51,0)</f>
        <v>1.4215128630539846</v>
      </c>
      <c r="BA51">
        <f>U51*AA51/1000</f>
        <v>2.5575817828109431</v>
      </c>
      <c r="BB51">
        <f>(AY51-BA51)</f>
        <v>2.0767085444599278</v>
      </c>
      <c r="BC51">
        <f>1/(1.6/F51+1.37/N51)</f>
        <v>0.93298599877596644</v>
      </c>
      <c r="BD51">
        <f>G51*AA51*0.001</f>
        <v>33.470511404506354</v>
      </c>
      <c r="BE51">
        <f>G51/S51</f>
        <v>0.97212969316260023</v>
      </c>
      <c r="BF51">
        <f>(1-AP51*AA51/AU51/F51)*100</f>
        <v>69.848184123380463</v>
      </c>
      <c r="BG51">
        <f>(S51-E51/(N51/1.35))</f>
        <v>391.41649856811148</v>
      </c>
      <c r="BH51">
        <f>E51*BF51/100/BG51</f>
        <v>-4.4617059051364942E-3</v>
      </c>
    </row>
    <row r="52" spans="1:60" x14ac:dyDescent="0.35">
      <c r="A52" s="1" t="s">
        <v>9</v>
      </c>
      <c r="B52" s="1" t="s">
        <v>5334</v>
      </c>
      <c r="K52" s="1">
        <v>2.2385600000000001</v>
      </c>
    </row>
    <row r="53" spans="1:60" x14ac:dyDescent="0.35">
      <c r="A53" s="1" t="s">
        <v>9</v>
      </c>
      <c r="B53" s="1" t="s">
        <v>5333</v>
      </c>
    </row>
    <row r="54" spans="1:60" x14ac:dyDescent="0.35">
      <c r="A54" s="1" t="s">
        <v>9</v>
      </c>
      <c r="B54" s="1" t="s">
        <v>5332</v>
      </c>
    </row>
    <row r="55" spans="1:60" x14ac:dyDescent="0.35">
      <c r="A55" s="1" t="s">
        <v>9</v>
      </c>
      <c r="B55" s="1" t="s">
        <v>5331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62341-10FF-45AD-BA16-BD3CFDBDD347}">
  <dimension ref="A1:BD55"/>
  <sheetViews>
    <sheetView topLeftCell="A5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801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800</v>
      </c>
    </row>
    <row r="12" spans="1:56" x14ac:dyDescent="0.35">
      <c r="A12" s="1" t="s">
        <v>9</v>
      </c>
      <c r="B12" s="1" t="s">
        <v>799</v>
      </c>
    </row>
    <row r="13" spans="1:56" x14ac:dyDescent="0.35">
      <c r="A13" s="1" t="s">
        <v>9</v>
      </c>
      <c r="B13" s="1" t="s">
        <v>798</v>
      </c>
    </row>
    <row r="14" spans="1:56" x14ac:dyDescent="0.35">
      <c r="A14" s="1" t="s">
        <v>9</v>
      </c>
      <c r="B14" s="1" t="s">
        <v>797</v>
      </c>
    </row>
    <row r="15" spans="1:56" x14ac:dyDescent="0.35">
      <c r="A15" s="1" t="s">
        <v>9</v>
      </c>
      <c r="B15" s="1" t="s">
        <v>796</v>
      </c>
    </row>
    <row r="16" spans="1:56" x14ac:dyDescent="0.35">
      <c r="A16" s="1" t="s">
        <v>9</v>
      </c>
      <c r="B16" s="1" t="s">
        <v>795</v>
      </c>
    </row>
    <row r="17" spans="1:56" x14ac:dyDescent="0.35">
      <c r="A17" s="1" t="s">
        <v>9</v>
      </c>
      <c r="B17" s="1" t="s">
        <v>794</v>
      </c>
    </row>
    <row r="18" spans="1:56" x14ac:dyDescent="0.35">
      <c r="A18" s="1">
        <v>1</v>
      </c>
      <c r="B18" s="1" t="s">
        <v>793</v>
      </c>
      <c r="C18" s="1">
        <v>367.5000021122396</v>
      </c>
      <c r="D18" s="1">
        <v>0</v>
      </c>
      <c r="E18">
        <f>(R18-S18*(1000-T18)/(1000-U18))*AK18</f>
        <v>-7.0295100198683267</v>
      </c>
      <c r="F18">
        <f>IF(AV18&lt;&gt;0,1/(1/AV18-1/N18),0)</f>
        <v>3.9966653368587366</v>
      </c>
      <c r="G18">
        <f>((AY18-AL18/2)*S18-E18)/(AY18+AL18/2)</f>
        <v>392.29719464975454</v>
      </c>
      <c r="H18">
        <f>AL18*1000</f>
        <v>29.684045829722184</v>
      </c>
      <c r="I18">
        <f>(AQ18-AW18)</f>
        <v>1.213053749562429</v>
      </c>
      <c r="J18">
        <f>(P18+AP18*D18)</f>
        <v>30.357109069824219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30.878223419189453</v>
      </c>
      <c r="P18" s="1">
        <v>30.357109069824219</v>
      </c>
      <c r="Q18" s="1">
        <v>30.965753555297852</v>
      </c>
      <c r="R18" s="1">
        <v>399.93142700195313</v>
      </c>
      <c r="S18" s="1">
        <v>395.65811157226563</v>
      </c>
      <c r="T18" s="1">
        <v>9.6034126281738281</v>
      </c>
      <c r="U18" s="1">
        <v>35.549140930175781</v>
      </c>
      <c r="V18" s="1">
        <v>18.906919479370117</v>
      </c>
      <c r="W18" s="1">
        <v>69.988121032714844</v>
      </c>
      <c r="X18" s="1">
        <v>300.1278076171875</v>
      </c>
      <c r="Y18" s="1">
        <v>-0.17415967583656311</v>
      </c>
      <c r="Z18" s="1">
        <v>0.11811337620019913</v>
      </c>
      <c r="AA18" s="1">
        <v>88.203865051269531</v>
      </c>
      <c r="AB18" s="1">
        <v>77.314498901367188</v>
      </c>
      <c r="AC18" s="1">
        <v>4.9203267097473145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1.1034110574161302</v>
      </c>
      <c r="AL18">
        <f>(U18-T18)/(1000-U18)*AK18</f>
        <v>2.9684045829722183E-2</v>
      </c>
      <c r="AM18">
        <f>(P18+273.15)</f>
        <v>303.5071090698242</v>
      </c>
      <c r="AN18">
        <f>(O18+273.15)</f>
        <v>304.02822341918943</v>
      </c>
      <c r="AO18">
        <f>(Y18*AG18+Z18*AH18)*AI18</f>
        <v>-2.7865547511006561E-2</v>
      </c>
      <c r="AP18">
        <f>((AO18+0.00000010773*(AN18^4-AM18^4))-AL18*44100)/(L18*51.4+0.00000043092*AM18^3)</f>
        <v>-10.674083743985943</v>
      </c>
      <c r="AQ18">
        <f>0.61365*EXP(17.502*J18/(240.97+J18))</f>
        <v>4.3486253788562159</v>
      </c>
      <c r="AR18">
        <f>AQ18*1000/AA18</f>
        <v>49.301982133419287</v>
      </c>
      <c r="AS18">
        <f>(AR18-U18)</f>
        <v>13.752841203243506</v>
      </c>
      <c r="AT18">
        <f>IF(D18,P18,(O18+P18)/2)</f>
        <v>30.617666244506836</v>
      </c>
      <c r="AU18">
        <f>0.61365*EXP(17.502*AT18/(240.97+AT18))</f>
        <v>4.4139601977066576</v>
      </c>
      <c r="AV18">
        <f>IF(AS18&lt;&gt;0,(1000-(AR18+U18)/2)/AS18*AL18,0)</f>
        <v>2.0668226366313931</v>
      </c>
      <c r="AW18">
        <f>U18*AA18/1000</f>
        <v>3.135571629293787</v>
      </c>
      <c r="AX18">
        <f>(AU18-AW18)</f>
        <v>1.2783885684128706</v>
      </c>
      <c r="AY18">
        <f>1/(1.6/F18+1.37/N18)</f>
        <v>1.3881154454361568</v>
      </c>
      <c r="AZ18">
        <f>G18*AA18*0.001</f>
        <v>34.602128816878569</v>
      </c>
      <c r="BA18">
        <f>G18/S18</f>
        <v>0.99150550229046119</v>
      </c>
      <c r="BB18">
        <f>(1-AL18*AA18/AQ18/F18)*100</f>
        <v>84.935284665488737</v>
      </c>
      <c r="BC18">
        <f>(S18-E18/(N18/1.35))</f>
        <v>397.87518328531235</v>
      </c>
      <c r="BD18">
        <f>E18*BB18/100/BC18</f>
        <v>-1.5006048622245452E-2</v>
      </c>
    </row>
    <row r="19" spans="1:56" x14ac:dyDescent="0.35">
      <c r="A19" s="1" t="s">
        <v>9</v>
      </c>
      <c r="B19" s="1" t="s">
        <v>792</v>
      </c>
      <c r="K19" s="1">
        <v>2.72</v>
      </c>
    </row>
    <row r="20" spans="1:56" x14ac:dyDescent="0.35">
      <c r="A20" s="1" t="s">
        <v>9</v>
      </c>
      <c r="B20" s="1" t="s">
        <v>791</v>
      </c>
      <c r="K20" s="1">
        <v>2.72</v>
      </c>
    </row>
    <row r="21" spans="1:56" x14ac:dyDescent="0.35">
      <c r="A21" s="1">
        <v>2</v>
      </c>
      <c r="B21" s="1" t="s">
        <v>790</v>
      </c>
      <c r="C21" s="1">
        <v>571.5000021122396</v>
      </c>
      <c r="D21" s="1">
        <v>0</v>
      </c>
      <c r="E21">
        <f>(R21-S21*(1000-T21)/(1000-U21))*AK21</f>
        <v>-7.2783664279454872</v>
      </c>
      <c r="F21">
        <f>IF(AV21&lt;&gt;0,1/(1/AV21-1/N21),0)</f>
        <v>3.5825446539543346</v>
      </c>
      <c r="G21">
        <f>((AY21-AL21/2)*S21-E21)/(AY21+AL21/2)</f>
        <v>393.22126074277452</v>
      </c>
      <c r="H21">
        <f>AL21*1000</f>
        <v>28.535149829062345</v>
      </c>
      <c r="I21">
        <f>(AQ21-AW21)</f>
        <v>1.2362136331145508</v>
      </c>
      <c r="J21">
        <f>(P21+AP21*D21)</f>
        <v>30.25224494934082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30.825956344604492</v>
      </c>
      <c r="P21" s="1">
        <v>30.25224494934082</v>
      </c>
      <c r="Q21" s="1">
        <v>30.950328826904297</v>
      </c>
      <c r="R21" s="1">
        <v>399.9288330078125</v>
      </c>
      <c r="S21" s="1">
        <v>396.27713012695313</v>
      </c>
      <c r="T21" s="1">
        <v>10.040138244628906</v>
      </c>
      <c r="U21" s="1">
        <v>34.995170593261719</v>
      </c>
      <c r="V21" s="1">
        <v>19.823522567749023</v>
      </c>
      <c r="W21" s="1">
        <v>69.095420837402344</v>
      </c>
      <c r="X21" s="1">
        <v>300.13760375976563</v>
      </c>
      <c r="Y21" s="1">
        <v>25.058444976806641</v>
      </c>
      <c r="Z21" s="1">
        <v>2.5309514254331589E-2</v>
      </c>
      <c r="AA21" s="1">
        <v>88.193763732910156</v>
      </c>
      <c r="AB21" s="1">
        <v>77.575492858886719</v>
      </c>
      <c r="AC21" s="1">
        <v>4.9709663391113281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1.1034470726461969</v>
      </c>
      <c r="AL21">
        <f>(U21-T21)/(1000-U21)*AK21</f>
        <v>2.8535149829062346E-2</v>
      </c>
      <c r="AM21">
        <f>(P21+273.15)</f>
        <v>303.4022449493408</v>
      </c>
      <c r="AN21">
        <f>(O21+273.15)</f>
        <v>303.97595634460447</v>
      </c>
      <c r="AO21">
        <f>(Y21*AG21+Z21*AH21)*AI21</f>
        <v>4.0093511066730798</v>
      </c>
      <c r="AP21">
        <f>((AO21+0.00000010773*(AN21^4-AM21^4))-AL21*44100)/(L21*51.4+0.00000043092*AM21^3)</f>
        <v>-10.22177178406713</v>
      </c>
      <c r="AQ21">
        <f>0.61365*EXP(17.502*J21/(240.97+J21))</f>
        <v>4.32256944020956</v>
      </c>
      <c r="AR21">
        <f>AQ21*1000/AA21</f>
        <v>49.012189266581451</v>
      </c>
      <c r="AS21">
        <f>(AR21-U21)</f>
        <v>14.017018673319733</v>
      </c>
      <c r="AT21">
        <f>IF(D21,P21,(O21+P21)/2)</f>
        <v>30.539100646972656</v>
      </c>
      <c r="AU21">
        <f>0.61365*EXP(17.502*AT21/(240.97+AT21))</f>
        <v>4.3941703861471932</v>
      </c>
      <c r="AV21">
        <f>IF(AS21&lt;&gt;0,(1000-(AR21+U21)/2)/AS21*AL21,0)</f>
        <v>1.9502412863958734</v>
      </c>
      <c r="AW21">
        <f>U21*AA21/1000</f>
        <v>3.0863558070950092</v>
      </c>
      <c r="AX21">
        <f>(AU21-AW21)</f>
        <v>1.307814579052184</v>
      </c>
      <c r="AY21">
        <f>1/(1.6/F21+1.37/N21)</f>
        <v>1.3043296383433056</v>
      </c>
      <c r="AZ21">
        <f>G21*AA21*0.001</f>
        <v>34.679662964705315</v>
      </c>
      <c r="BA21">
        <f>G21/S21</f>
        <v>0.99228855477175881</v>
      </c>
      <c r="BB21">
        <f>(1-AL21*AA21/AQ21/F21)*100</f>
        <v>83.748837123475511</v>
      </c>
      <c r="BC21">
        <f>(S21-E21/(N21/1.35))</f>
        <v>398.57268988559599</v>
      </c>
      <c r="BD21">
        <f>E21*BB21/100/BC21</f>
        <v>-1.5293439314016773E-2</v>
      </c>
    </row>
    <row r="22" spans="1:56" x14ac:dyDescent="0.35">
      <c r="A22" s="1" t="s">
        <v>9</v>
      </c>
      <c r="B22" s="1" t="s">
        <v>789</v>
      </c>
      <c r="K22" s="1">
        <v>2.72</v>
      </c>
    </row>
    <row r="23" spans="1:56" x14ac:dyDescent="0.35">
      <c r="A23" s="1" t="s">
        <v>9</v>
      </c>
      <c r="B23" s="1" t="s">
        <v>788</v>
      </c>
      <c r="K23" s="1">
        <v>2.72</v>
      </c>
    </row>
    <row r="24" spans="1:56" x14ac:dyDescent="0.35">
      <c r="A24" s="1">
        <v>3</v>
      </c>
      <c r="B24" s="1" t="s">
        <v>787</v>
      </c>
      <c r="C24" s="1">
        <v>775.00000212341547</v>
      </c>
      <c r="D24" s="1">
        <v>0</v>
      </c>
      <c r="E24">
        <f>(R24-S24*(1000-T24)/(1000-U24))*AK24</f>
        <v>-7.2370886942050845</v>
      </c>
      <c r="F24">
        <f>IF(AV24&lt;&gt;0,1/(1/AV24-1/N24),0)</f>
        <v>3.2638303159300976</v>
      </c>
      <c r="G24">
        <f>((AY24-AL24/2)*S24-E24)/(AY24+AL24/2)</f>
        <v>393.62695320352645</v>
      </c>
      <c r="H24">
        <f>AL24*1000</f>
        <v>27.459748478582021</v>
      </c>
      <c r="I24">
        <f>(AQ24-AW24)</f>
        <v>1.2534342039247783</v>
      </c>
      <c r="J24">
        <f>(P24+AP24*D24)</f>
        <v>30.15203857421875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30.755886077880859</v>
      </c>
      <c r="P24" s="1">
        <v>30.15203857421875</v>
      </c>
      <c r="Q24" s="1">
        <v>30.897357940673828</v>
      </c>
      <c r="R24" s="1">
        <v>399.86407470703125</v>
      </c>
      <c r="S24" s="1">
        <v>396.5537109375</v>
      </c>
      <c r="T24" s="1">
        <v>10.486395835876465</v>
      </c>
      <c r="U24" s="1">
        <v>34.517024993896484</v>
      </c>
      <c r="V24" s="1">
        <v>20.788852691650391</v>
      </c>
      <c r="W24" s="1">
        <v>68.428596496582031</v>
      </c>
      <c r="X24" s="1">
        <v>300.08544921875</v>
      </c>
      <c r="Y24" s="1">
        <v>49.900302886962891</v>
      </c>
      <c r="Z24" s="1">
        <v>7.834363728761673E-2</v>
      </c>
      <c r="AA24" s="1">
        <v>88.198905944824219</v>
      </c>
      <c r="AB24" s="1">
        <v>77.646652221679688</v>
      </c>
      <c r="AC24" s="1">
        <v>4.9858865737915039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1.1032553280101101</v>
      </c>
      <c r="AL24">
        <f>(U24-T24)/(1000-U24)*AK24</f>
        <v>2.745974847858202E-2</v>
      </c>
      <c r="AM24">
        <f>(P24+273.15)</f>
        <v>303.30203857421873</v>
      </c>
      <c r="AN24">
        <f>(O24+273.15)</f>
        <v>303.90588607788084</v>
      </c>
      <c r="AO24">
        <f>(Y24*AG24+Z24*AH24)*AI24</f>
        <v>7.9840482834566728</v>
      </c>
      <c r="AP24">
        <f>((AO24+0.00000010773*(AN24^4-AM24^4))-AL24*44100)/(L24*51.4+0.00000043092*AM24^3)</f>
        <v>-9.7986266852168917</v>
      </c>
      <c r="AQ24">
        <f>0.61365*EXP(17.502*J24/(240.97+J24))</f>
        <v>4.2977980448566013</v>
      </c>
      <c r="AR24">
        <f>AQ24*1000/AA24</f>
        <v>48.7284734296504</v>
      </c>
      <c r="AS24">
        <f>(AR24-U24)</f>
        <v>14.211448435753915</v>
      </c>
      <c r="AT24">
        <f>IF(D24,P24,(O24+P24)/2)</f>
        <v>30.453962326049805</v>
      </c>
      <c r="AU24">
        <f>0.61365*EXP(17.502*AT24/(240.97+AT24))</f>
        <v>4.3728122940726726</v>
      </c>
      <c r="AV24">
        <f>IF(AS24&lt;&gt;0,(1000-(AR24+U24)/2)/AS24*AL24,0)</f>
        <v>1.8518026767792668</v>
      </c>
      <c r="AW24">
        <f>U24*AA24/1000</f>
        <v>3.044363840931823</v>
      </c>
      <c r="AX24">
        <f>(AU24-AW24)</f>
        <v>1.3284484531408496</v>
      </c>
      <c r="AY24">
        <f>1/(1.6/F24+1.37/N24)</f>
        <v>1.2341275838594603</v>
      </c>
      <c r="AZ24">
        <f>G24*AA24*0.001</f>
        <v>34.717466622945558</v>
      </c>
      <c r="BA24">
        <f>G24/S24</f>
        <v>0.99261951747455768</v>
      </c>
      <c r="BB24">
        <f>(1-AL24*AA24/AQ24/F24)*100</f>
        <v>82.734221030012932</v>
      </c>
      <c r="BC24">
        <f>(S24-E24/(N24/1.35))</f>
        <v>398.83625190883112</v>
      </c>
      <c r="BD24">
        <f>E24*BB24/100/BC24</f>
        <v>-1.5012549455435132E-2</v>
      </c>
    </row>
    <row r="25" spans="1:56" x14ac:dyDescent="0.35">
      <c r="A25" s="1" t="s">
        <v>9</v>
      </c>
      <c r="B25" s="1" t="s">
        <v>786</v>
      </c>
      <c r="K25" s="1">
        <v>2.72</v>
      </c>
    </row>
    <row r="26" spans="1:56" x14ac:dyDescent="0.35">
      <c r="A26" s="1" t="s">
        <v>9</v>
      </c>
      <c r="B26" s="1" t="s">
        <v>785</v>
      </c>
      <c r="K26" s="1">
        <v>2.72</v>
      </c>
    </row>
    <row r="27" spans="1:56" x14ac:dyDescent="0.35">
      <c r="A27" s="1">
        <v>4</v>
      </c>
      <c r="B27" s="1" t="s">
        <v>784</v>
      </c>
      <c r="C27" s="1">
        <v>978.00000212341547</v>
      </c>
      <c r="D27" s="1">
        <v>0</v>
      </c>
      <c r="E27">
        <f>(R27-S27*(1000-T27)/(1000-U27))*AK27</f>
        <v>-6.6415460252905465</v>
      </c>
      <c r="F27">
        <f>IF(AV27&lt;&gt;0,1/(1/AV27-1/N27),0)</f>
        <v>3.1007696779223215</v>
      </c>
      <c r="G27">
        <f>((AY27-AL27/2)*S27-E27)/(AY27+AL27/2)</f>
        <v>393.14960978620149</v>
      </c>
      <c r="H27">
        <f>AL27*1000</f>
        <v>26.715048619697345</v>
      </c>
      <c r="I27">
        <f>(AQ27-AW27)</f>
        <v>1.2559878039796359</v>
      </c>
      <c r="J27">
        <f>(P27+AP27*D27)</f>
        <v>30.086122512817383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30.701879501342773</v>
      </c>
      <c r="P27" s="1">
        <v>30.086122512817383</v>
      </c>
      <c r="Q27" s="1">
        <v>30.847637176513672</v>
      </c>
      <c r="R27" s="1">
        <v>399.99331665039063</v>
      </c>
      <c r="S27" s="1">
        <v>396.41452026367188</v>
      </c>
      <c r="T27" s="1">
        <v>10.924757957458496</v>
      </c>
      <c r="U27" s="1">
        <v>34.306640625</v>
      </c>
      <c r="V27" s="1">
        <v>21.723196029663086</v>
      </c>
      <c r="W27" s="1">
        <v>68.216606140136719</v>
      </c>
      <c r="X27" s="1">
        <v>300.11288452148438</v>
      </c>
      <c r="Y27" s="1">
        <v>98.982780456542969</v>
      </c>
      <c r="Z27" s="1">
        <v>5.3030777722597122E-2</v>
      </c>
      <c r="AA27" s="1">
        <v>88.192344665527344</v>
      </c>
      <c r="AB27" s="1">
        <v>77.726173400878906</v>
      </c>
      <c r="AC27" s="1">
        <v>5.0097947120666504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1.1033561930936924</v>
      </c>
      <c r="AL27">
        <f>(U27-T27)/(1000-U27)*AK27</f>
        <v>2.6715048619697344E-2</v>
      </c>
      <c r="AM27">
        <f>(P27+273.15)</f>
        <v>303.23612251281736</v>
      </c>
      <c r="AN27">
        <f>(O27+273.15)</f>
        <v>303.85187950134275</v>
      </c>
      <c r="AO27">
        <f>(Y27*AG27+Z27*AH27)*AI27</f>
        <v>15.837244519056867</v>
      </c>
      <c r="AP27">
        <f>((AO27+0.00000010773*(AN27^4-AM27^4))-AL27*44100)/(L27*51.4+0.00000043092*AM27^3)</f>
        <v>-9.4646096399473212</v>
      </c>
      <c r="AQ27">
        <f>0.61365*EXP(17.502*J27/(240.97+J27))</f>
        <v>4.2815708782960185</v>
      </c>
      <c r="AR27">
        <f>AQ27*1000/AA27</f>
        <v>48.548101249989784</v>
      </c>
      <c r="AS27">
        <f>(AR27-U27)</f>
        <v>14.241460624989784</v>
      </c>
      <c r="AT27">
        <f>IF(D27,P27,(O27+P27)/2)</f>
        <v>30.394001007080078</v>
      </c>
      <c r="AU27">
        <f>0.61365*EXP(17.502*AT27/(240.97+AT27))</f>
        <v>4.3578245276900569</v>
      </c>
      <c r="AV27">
        <f>IF(AS27&lt;&gt;0,(1000-(AR27+U27)/2)/AS27*AL27,0)</f>
        <v>1.7981522447199338</v>
      </c>
      <c r="AW27">
        <f>U27*AA27/1000</f>
        <v>3.0255830743163825</v>
      </c>
      <c r="AX27">
        <f>(AU27-AW27)</f>
        <v>1.3322414533736744</v>
      </c>
      <c r="AY27">
        <f>1/(1.6/F27+1.37/N27)</f>
        <v>1.1960744599223394</v>
      </c>
      <c r="AZ27">
        <f>G27*AA27*0.001</f>
        <v>34.672785891382262</v>
      </c>
      <c r="BA27">
        <f>G27/S27</f>
        <v>0.99176389786302799</v>
      </c>
      <c r="BB27">
        <f>(1-AL27*AA27/AQ27/F27)*100</f>
        <v>82.253438787330651</v>
      </c>
      <c r="BC27">
        <f>(S27-E27/(N27/1.35))</f>
        <v>398.50923010574496</v>
      </c>
      <c r="BD27">
        <f>E27*BB27/100/BC27</f>
        <v>-1.3708339937308764E-2</v>
      </c>
    </row>
    <row r="28" spans="1:56" x14ac:dyDescent="0.35">
      <c r="A28" s="1" t="s">
        <v>9</v>
      </c>
      <c r="B28" s="1" t="s">
        <v>783</v>
      </c>
      <c r="K28" s="1">
        <v>2.72</v>
      </c>
    </row>
    <row r="29" spans="1:56" x14ac:dyDescent="0.35">
      <c r="A29" s="1" t="s">
        <v>9</v>
      </c>
      <c r="B29" s="1" t="s">
        <v>782</v>
      </c>
      <c r="K29" s="1">
        <v>2.72</v>
      </c>
    </row>
    <row r="30" spans="1:56" x14ac:dyDescent="0.35">
      <c r="A30" s="1">
        <v>5</v>
      </c>
      <c r="B30" s="1" t="s">
        <v>781</v>
      </c>
      <c r="C30" s="1">
        <v>1181.0000021234155</v>
      </c>
      <c r="D30" s="1">
        <v>0</v>
      </c>
      <c r="E30">
        <f>(R30-S30*(1000-T30)/(1000-U30))*AK30</f>
        <v>-5.8745062420036653</v>
      </c>
      <c r="F30">
        <f>IF(AV30&lt;&gt;0,1/(1/AV30-1/N30),0)</f>
        <v>2.9194263588323914</v>
      </c>
      <c r="G30">
        <f>((AY30-AL30/2)*S30-E30)/(AY30+AL30/2)</f>
        <v>392.16797344791621</v>
      </c>
      <c r="H30">
        <f>AL30*1000</f>
        <v>26.004095276061275</v>
      </c>
      <c r="I30">
        <f>(AQ30-AW30)</f>
        <v>1.2667306153137861</v>
      </c>
      <c r="J30">
        <f>(P30+AP30*D30)</f>
        <v>30.062549591064453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30.670499801635742</v>
      </c>
      <c r="P30" s="1">
        <v>30.062549591064453</v>
      </c>
      <c r="Q30" s="1">
        <v>30.814773559570313</v>
      </c>
      <c r="R30" s="1">
        <v>399.97198486328125</v>
      </c>
      <c r="S30" s="1">
        <v>395.964111328125</v>
      </c>
      <c r="T30" s="1">
        <v>11.356488227844238</v>
      </c>
      <c r="U30" s="1">
        <v>34.120155334472656</v>
      </c>
      <c r="V30" s="1">
        <v>22.621549606323242</v>
      </c>
      <c r="W30" s="1">
        <v>67.965621948242188</v>
      </c>
      <c r="X30" s="1">
        <v>300.11764526367188</v>
      </c>
      <c r="Y30" s="1">
        <v>150.1568603515625</v>
      </c>
      <c r="Z30" s="1">
        <v>0.12052411586046219</v>
      </c>
      <c r="AA30" s="1">
        <v>88.189811706542969</v>
      </c>
      <c r="AB30" s="1">
        <v>77.884613037109375</v>
      </c>
      <c r="AC30" s="1">
        <v>5.0381932258605957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1.1033736958223228</v>
      </c>
      <c r="AL30">
        <f>(U30-T30)/(1000-U30)*AK30</f>
        <v>2.6004095276061276E-2</v>
      </c>
      <c r="AM30">
        <f>(P30+273.15)</f>
        <v>303.21254959106443</v>
      </c>
      <c r="AN30">
        <f>(O30+273.15)</f>
        <v>303.82049980163572</v>
      </c>
      <c r="AO30">
        <f>(Y30*AG30+Z30*AH30)*AI30</f>
        <v>24.025097119247221</v>
      </c>
      <c r="AP30">
        <f>((AO30+0.00000010773*(AN30^4-AM30^4))-AL30*44100)/(L30*51.4+0.00000043092*AM30^3)</f>
        <v>-9.141555376957708</v>
      </c>
      <c r="AQ30">
        <f>0.61365*EXP(17.502*J30/(240.97+J30))</f>
        <v>4.2757806896589274</v>
      </c>
      <c r="AR30">
        <f>AQ30*1000/AA30</f>
        <v>48.483839651306333</v>
      </c>
      <c r="AS30">
        <f>(AR30-U30)</f>
        <v>14.363684316833677</v>
      </c>
      <c r="AT30">
        <f>IF(D30,P30,(O30+P30)/2)</f>
        <v>30.366524696350098</v>
      </c>
      <c r="AU30">
        <f>0.61365*EXP(17.502*AT30/(240.97+AT30))</f>
        <v>4.3509715925344086</v>
      </c>
      <c r="AV30">
        <f>IF(AS30&lt;&gt;0,(1000-(AR30+U30)/2)/AS30*AL30,0)</f>
        <v>1.7356322826551862</v>
      </c>
      <c r="AW30">
        <f>U30*AA30/1000</f>
        <v>3.0090500743451414</v>
      </c>
      <c r="AX30">
        <f>(AU30-AW30)</f>
        <v>1.3419215181892672</v>
      </c>
      <c r="AY30">
        <f>1/(1.6/F30+1.37/N30)</f>
        <v>1.151914078809545</v>
      </c>
      <c r="AZ30">
        <f>G30*AA30*0.001</f>
        <v>34.585219735708272</v>
      </c>
      <c r="BA30">
        <f>G30/S30</f>
        <v>0.99041292437469663</v>
      </c>
      <c r="BB30">
        <f>(1-AL30*AA30/AQ30/F30)*100</f>
        <v>81.628389998863867</v>
      </c>
      <c r="BC30">
        <f>(S30-E30/(N30/1.35))</f>
        <v>397.81690072318253</v>
      </c>
      <c r="BD30">
        <f>E30*BB30/100/BC30</f>
        <v>-1.2053949585885234E-2</v>
      </c>
    </row>
    <row r="31" spans="1:56" x14ac:dyDescent="0.35">
      <c r="A31" s="1" t="s">
        <v>9</v>
      </c>
      <c r="B31" s="1" t="s">
        <v>780</v>
      </c>
      <c r="K31" s="1">
        <v>2.72</v>
      </c>
    </row>
    <row r="32" spans="1:56" x14ac:dyDescent="0.35">
      <c r="A32" s="1" t="s">
        <v>9</v>
      </c>
      <c r="B32" s="1" t="s">
        <v>779</v>
      </c>
      <c r="K32" s="1">
        <v>2.72</v>
      </c>
    </row>
    <row r="33" spans="1:56" x14ac:dyDescent="0.35">
      <c r="A33" s="1">
        <v>6</v>
      </c>
      <c r="B33" s="1" t="s">
        <v>778</v>
      </c>
      <c r="C33" s="1">
        <v>1384.0000021234155</v>
      </c>
      <c r="D33" s="1">
        <v>0</v>
      </c>
      <c r="E33">
        <f>(R33-S33*(1000-T33)/(1000-U33))*AK33</f>
        <v>-4.6872068663587392</v>
      </c>
      <c r="F33">
        <f>IF(AV33&lt;&gt;0,1/(1/AV33-1/N33),0)</f>
        <v>2.7448781526787585</v>
      </c>
      <c r="G33">
        <f>((AY33-AL33/2)*S33-E33)/(AY33+AL33/2)</f>
        <v>390.35003623773446</v>
      </c>
      <c r="H33">
        <f>AL33*1000</f>
        <v>25.388511840678504</v>
      </c>
      <c r="I33">
        <f>(AQ33-AW33)</f>
        <v>1.2836941297857773</v>
      </c>
      <c r="J33">
        <f>(P33+AP33*D33)</f>
        <v>30.095022201538086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30.661447525024414</v>
      </c>
      <c r="P33" s="1">
        <v>30.095022201538086</v>
      </c>
      <c r="Q33" s="1">
        <v>30.799182891845703</v>
      </c>
      <c r="R33" s="1">
        <v>399.96487426757813</v>
      </c>
      <c r="S33" s="1">
        <v>395.12112426757813</v>
      </c>
      <c r="T33" s="1">
        <v>11.785699844360352</v>
      </c>
      <c r="U33" s="1">
        <v>34.013511657714844</v>
      </c>
      <c r="V33" s="1">
        <v>23.491952896118164</v>
      </c>
      <c r="W33" s="1">
        <v>67.797737121582031</v>
      </c>
      <c r="X33" s="1">
        <v>300.11001586914063</v>
      </c>
      <c r="Y33" s="1">
        <v>299.85922241210938</v>
      </c>
      <c r="Z33" s="1">
        <v>1.9284026697278023E-2</v>
      </c>
      <c r="AA33" s="1">
        <v>88.202140808105469</v>
      </c>
      <c r="AB33" s="1">
        <v>77.943061828613281</v>
      </c>
      <c r="AC33" s="1">
        <v>5.0501914024353027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1.1033456465777227</v>
      </c>
      <c r="AL33">
        <f>(U33-T33)/(1000-U33)*AK33</f>
        <v>2.5388511840678505E-2</v>
      </c>
      <c r="AM33">
        <f>(P33+273.15)</f>
        <v>303.24502220153806</v>
      </c>
      <c r="AN33">
        <f>(O33+273.15)</f>
        <v>303.81144752502439</v>
      </c>
      <c r="AO33">
        <f>(Y33*AG33+Z33*AH33)*AI33</f>
        <v>47.977474513557354</v>
      </c>
      <c r="AP33">
        <f>((AO33+0.00000010773*(AN33^4-AM33^4))-AL33*44100)/(L33*51.4+0.00000043092*AM33^3)</f>
        <v>-8.7265843876100728</v>
      </c>
      <c r="AQ33">
        <f>0.61365*EXP(17.502*J33/(240.97+J33))</f>
        <v>4.2837586743976788</v>
      </c>
      <c r="AR33">
        <f>AQ33*1000/AA33</f>
        <v>48.567513613048455</v>
      </c>
      <c r="AS33">
        <f>(AR33-U33)</f>
        <v>14.554001955333611</v>
      </c>
      <c r="AT33">
        <f>IF(D33,P33,(O33+P33)/2)</f>
        <v>30.37823486328125</v>
      </c>
      <c r="AU33">
        <f>0.61365*EXP(17.502*AT33/(240.97+AT33))</f>
        <v>4.3538911054283433</v>
      </c>
      <c r="AV33">
        <f>IF(AS33&lt;&gt;0,(1000-(AR33+U33)/2)/AS33*AL33,0)</f>
        <v>1.6724064794293552</v>
      </c>
      <c r="AW33">
        <f>U33*AA33/1000</f>
        <v>3.0000645446119014</v>
      </c>
      <c r="AX33">
        <f>(AU33-AW33)</f>
        <v>1.3538265608164419</v>
      </c>
      <c r="AY33">
        <f>1/(1.6/F33+1.37/N33)</f>
        <v>1.1074549515940924</v>
      </c>
      <c r="AZ33">
        <f>G33*AA33*0.001</f>
        <v>34.429708860689729</v>
      </c>
      <c r="BA33">
        <f>G33/S33</f>
        <v>0.98792499885019391</v>
      </c>
      <c r="BB33">
        <f>(1-AL33*AA33/AQ33/F33)*100</f>
        <v>80.955555731533607</v>
      </c>
      <c r="BC33">
        <f>(S33-E33/(N33/1.35))</f>
        <v>396.5994454773396</v>
      </c>
      <c r="BD33">
        <f>E33*BB33/100/BC33</f>
        <v>-9.567724842328677E-3</v>
      </c>
    </row>
    <row r="34" spans="1:56" x14ac:dyDescent="0.35">
      <c r="A34" s="1" t="s">
        <v>9</v>
      </c>
      <c r="B34" s="1" t="s">
        <v>777</v>
      </c>
      <c r="K34" s="1">
        <v>2.72</v>
      </c>
    </row>
    <row r="35" spans="1:56" x14ac:dyDescent="0.35">
      <c r="A35" s="1" t="s">
        <v>9</v>
      </c>
      <c r="B35" s="1" t="s">
        <v>776</v>
      </c>
      <c r="K35" s="1">
        <v>2.72</v>
      </c>
    </row>
    <row r="36" spans="1:56" x14ac:dyDescent="0.35">
      <c r="A36" s="1">
        <v>7</v>
      </c>
      <c r="B36" s="1" t="s">
        <v>775</v>
      </c>
      <c r="C36" s="1">
        <v>1587.0000021234155</v>
      </c>
      <c r="D36" s="1">
        <v>0</v>
      </c>
      <c r="E36">
        <f>(R36-S36*(1000-T36)/(1000-U36))*AK36</f>
        <v>-3.5983764314345108</v>
      </c>
      <c r="F36">
        <f>IF(AV36&lt;&gt;0,1/(1/AV36-1/N36),0)</f>
        <v>2.6019507850206303</v>
      </c>
      <c r="G36">
        <f>((AY36-AL36/2)*S36-E36)/(AY36+AL36/2)</f>
        <v>388.49421824734856</v>
      </c>
      <c r="H36">
        <f>AL36*1000</f>
        <v>24.944990971547838</v>
      </c>
      <c r="I36">
        <f>(AQ36-AW36)</f>
        <v>1.3032496322489893</v>
      </c>
      <c r="J36">
        <f>(P36+AP36*D36)</f>
        <v>30.188665390014648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30.681299209594727</v>
      </c>
      <c r="P36" s="1">
        <v>30.188665390014648</v>
      </c>
      <c r="Q36" s="1">
        <v>30.803573608398438</v>
      </c>
      <c r="R36" s="1">
        <v>399.9100341796875</v>
      </c>
      <c r="S36" s="1">
        <v>394.25796508789063</v>
      </c>
      <c r="T36" s="1">
        <v>12.216243743896484</v>
      </c>
      <c r="U36" s="1">
        <v>34.054134368896484</v>
      </c>
      <c r="V36" s="1">
        <v>24.322042465209961</v>
      </c>
      <c r="W36" s="1">
        <v>67.800392150878906</v>
      </c>
      <c r="X36" s="1">
        <v>300.11959838867188</v>
      </c>
      <c r="Y36" s="1">
        <v>501.33636474609375</v>
      </c>
      <c r="Z36" s="1">
        <v>4.9415446817874908E-2</v>
      </c>
      <c r="AA36" s="1">
        <v>88.200401306152344</v>
      </c>
      <c r="AB36" s="1">
        <v>77.817253112792969</v>
      </c>
      <c r="AC36" s="1">
        <v>5.0525493621826172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1.1033808764289403</v>
      </c>
      <c r="AL36">
        <f>(U36-T36)/(1000-U36)*AK36</f>
        <v>2.4944990971547839E-2</v>
      </c>
      <c r="AM36">
        <f>(P36+273.15)</f>
        <v>303.33866539001463</v>
      </c>
      <c r="AN36">
        <f>(O36+273.15)</f>
        <v>303.8312992095947</v>
      </c>
      <c r="AO36">
        <f>(Y36*AG36+Z36*AH36)*AI36</f>
        <v>80.213816566456444</v>
      </c>
      <c r="AP36">
        <f>((AO36+0.00000010773*(AN36^4-AM36^4))-AL36*44100)/(L36*51.4+0.00000043092*AM36^3)</f>
        <v>-8.3086065125408926</v>
      </c>
      <c r="AQ36">
        <f>0.61365*EXP(17.502*J36/(240.97+J36))</f>
        <v>4.3068379497192941</v>
      </c>
      <c r="AR36">
        <f>AQ36*1000/AA36</f>
        <v>48.830140066708232</v>
      </c>
      <c r="AS36">
        <f>(AR36-U36)</f>
        <v>14.776005697811748</v>
      </c>
      <c r="AT36">
        <f>IF(D36,P36,(O36+P36)/2)</f>
        <v>30.434982299804688</v>
      </c>
      <c r="AU36">
        <f>0.61365*EXP(17.502*AT36/(240.97+AT36))</f>
        <v>4.3680632482302562</v>
      </c>
      <c r="AV36">
        <f>IF(AS36&lt;&gt;0,(1000-(AR36+U36)/2)/AS36*AL36,0)</f>
        <v>1.6182463462604946</v>
      </c>
      <c r="AW36">
        <f>U36*AA36/1000</f>
        <v>3.0035883174703049</v>
      </c>
      <c r="AX36">
        <f>(AU36-AW36)</f>
        <v>1.3644749307599513</v>
      </c>
      <c r="AY36">
        <f>1/(1.6/F36+1.37/N36)</f>
        <v>1.0695293898637368</v>
      </c>
      <c r="AZ36">
        <f>G36*AA36*0.001</f>
        <v>34.265345954536073</v>
      </c>
      <c r="BA36">
        <f>G36/S36</f>
        <v>0.98538077261354207</v>
      </c>
      <c r="BB36">
        <f>(1-AL36*AA36/AQ36/F36)*100</f>
        <v>80.366564352602225</v>
      </c>
      <c r="BC36">
        <f>(S36-E36/(N36/1.35))</f>
        <v>395.39287471551455</v>
      </c>
      <c r="BD36">
        <f>E36*BB36/100/BC36</f>
        <v>-7.3139697130313874E-3</v>
      </c>
    </row>
    <row r="37" spans="1:56" x14ac:dyDescent="0.35">
      <c r="A37" s="1" t="s">
        <v>9</v>
      </c>
      <c r="B37" s="1" t="s">
        <v>774</v>
      </c>
      <c r="K37" s="1">
        <v>2.72</v>
      </c>
    </row>
    <row r="38" spans="1:56" x14ac:dyDescent="0.35">
      <c r="A38" s="1" t="s">
        <v>9</v>
      </c>
      <c r="B38" s="1" t="s">
        <v>773</v>
      </c>
      <c r="K38" s="1">
        <v>2.72</v>
      </c>
    </row>
    <row r="39" spans="1:56" x14ac:dyDescent="0.35">
      <c r="A39" s="1">
        <v>8</v>
      </c>
      <c r="B39" s="1" t="s">
        <v>772</v>
      </c>
      <c r="C39" s="1">
        <v>1790.0000021234155</v>
      </c>
      <c r="D39" s="1">
        <v>0</v>
      </c>
      <c r="E39">
        <f>(R39-S39*(1000-T39)/(1000-U39))*AK39</f>
        <v>-2.2769615524286895</v>
      </c>
      <c r="F39">
        <f>IF(AV39&lt;&gt;0,1/(1/AV39-1/N39),0)</f>
        <v>2.5327577884838788</v>
      </c>
      <c r="G39">
        <f>((AY39-AL39/2)*S39-E39)/(AY39+AL39/2)</f>
        <v>386.39258154086957</v>
      </c>
      <c r="H39">
        <f>AL39*1000</f>
        <v>24.672538444935402</v>
      </c>
      <c r="I39">
        <f>(AQ39-AW39)</f>
        <v>1.3106157366223328</v>
      </c>
      <c r="J39">
        <f>(P39+AP39*D39)</f>
        <v>30.279796600341797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30.723983764648438</v>
      </c>
      <c r="P39" s="1">
        <v>30.279796600341797</v>
      </c>
      <c r="Q39" s="1">
        <v>30.831110000610352</v>
      </c>
      <c r="R39" s="1">
        <v>400.1126708984375</v>
      </c>
      <c r="S39" s="1">
        <v>393.38113403320313</v>
      </c>
      <c r="T39" s="1">
        <v>12.634918212890625</v>
      </c>
      <c r="U39" s="1">
        <v>34.226654052734375</v>
      </c>
      <c r="V39" s="1">
        <v>25.094173431396484</v>
      </c>
      <c r="W39" s="1">
        <v>67.977455139160156</v>
      </c>
      <c r="X39" s="1">
        <v>300.17214965820313</v>
      </c>
      <c r="Y39" s="1">
        <v>749.9583740234375</v>
      </c>
      <c r="Z39" s="1">
        <v>6.2673702836036682E-2</v>
      </c>
      <c r="AA39" s="1">
        <v>88.199867248535156</v>
      </c>
      <c r="AB39" s="1">
        <v>77.767120361328125</v>
      </c>
      <c r="AC39" s="1">
        <v>5.0387659072875977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1.1035740796257465</v>
      </c>
      <c r="AL39">
        <f>(U39-T39)/(1000-U39)*AK39</f>
        <v>2.4672538444935402E-2</v>
      </c>
      <c r="AM39">
        <f>(P39+273.15)</f>
        <v>303.42979660034177</v>
      </c>
      <c r="AN39">
        <f>(O39+273.15)</f>
        <v>303.87398376464841</v>
      </c>
      <c r="AO39">
        <f>(Y39*AG39+Z39*AH39)*AI39</f>
        <v>119.99333716168985</v>
      </c>
      <c r="AP39">
        <f>((AO39+0.00000010773*(AN39^4-AM39^4))-AL39*44100)/(L39*51.4+0.00000043092*AM39^3)</f>
        <v>-7.8882299326992209</v>
      </c>
      <c r="AQ39">
        <f>0.61365*EXP(17.502*J39/(240.97+J39))</f>
        <v>4.3294020804350426</v>
      </c>
      <c r="AR39">
        <f>AQ39*1000/AA39</f>
        <v>49.086265268805683</v>
      </c>
      <c r="AS39">
        <f>(AR39-U39)</f>
        <v>14.859611216071308</v>
      </c>
      <c r="AT39">
        <f>IF(D39,P39,(O39+P39)/2)</f>
        <v>30.501890182495117</v>
      </c>
      <c r="AU39">
        <f>0.61365*EXP(17.502*AT39/(240.97+AT39))</f>
        <v>4.3848244862311274</v>
      </c>
      <c r="AV39">
        <f>IF(AS39&lt;&gt;0,(1000-(AR39+U39)/2)/AS39*AL39,0)</f>
        <v>1.5912103956597683</v>
      </c>
      <c r="AW39">
        <f>U39*AA39/1000</f>
        <v>3.0187863438127098</v>
      </c>
      <c r="AX39">
        <f>(AU39-AW39)</f>
        <v>1.3660381424184176</v>
      </c>
      <c r="AY39">
        <f>1/(1.6/F39+1.37/N39)</f>
        <v>1.0506520403977515</v>
      </c>
      <c r="AZ39">
        <f>G39*AA39*0.001</f>
        <v>34.079774397723497</v>
      </c>
      <c r="BA39">
        <f>G39/S39</f>
        <v>0.9822346526365352</v>
      </c>
      <c r="BB39">
        <f>(1-AL39*AA39/AQ39/F39)*100</f>
        <v>80.154585015674357</v>
      </c>
      <c r="BC39">
        <f>(S39-E39/(N39/1.35))</f>
        <v>394.09927612778955</v>
      </c>
      <c r="BD39">
        <f>E39*BB39/100/BC39</f>
        <v>-4.6310389129562224E-3</v>
      </c>
    </row>
    <row r="40" spans="1:56" x14ac:dyDescent="0.35">
      <c r="A40" s="1" t="s">
        <v>9</v>
      </c>
      <c r="B40" s="1" t="s">
        <v>771</v>
      </c>
      <c r="K40" s="1">
        <v>2.72</v>
      </c>
    </row>
    <row r="41" spans="1:56" x14ac:dyDescent="0.35">
      <c r="A41" s="1" t="s">
        <v>9</v>
      </c>
      <c r="B41" s="1" t="s">
        <v>770</v>
      </c>
      <c r="K41" s="1">
        <v>2.72</v>
      </c>
    </row>
    <row r="42" spans="1:56" x14ac:dyDescent="0.35">
      <c r="A42" s="1">
        <v>9</v>
      </c>
      <c r="B42" s="1" t="s">
        <v>769</v>
      </c>
      <c r="C42" s="1">
        <v>1993.0000021234155</v>
      </c>
      <c r="D42" s="1">
        <v>0</v>
      </c>
      <c r="E42">
        <f>(R42-S42*(1000-T42)/(1000-U42))*AK42</f>
        <v>-1.3923560478761365</v>
      </c>
      <c r="F42">
        <f>IF(AV42&lt;&gt;0,1/(1/AV42-1/N42),0)</f>
        <v>2.5301571373796214</v>
      </c>
      <c r="G42">
        <f>((AY42-AL42/2)*S42-E42)/(AY42+AL42/2)</f>
        <v>384.67272160153414</v>
      </c>
      <c r="H42">
        <f>AL42*1000</f>
        <v>24.608077334204197</v>
      </c>
      <c r="I42">
        <f>(AQ42-AW42)</f>
        <v>1.3075170465920172</v>
      </c>
      <c r="J42">
        <f>(P42+AP42*D42)</f>
        <v>30.387035369873047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30.786775588989258</v>
      </c>
      <c r="P42" s="1">
        <v>30.387035369873047</v>
      </c>
      <c r="Q42" s="1">
        <v>30.872797012329102</v>
      </c>
      <c r="R42" s="1">
        <v>399.94375610351563</v>
      </c>
      <c r="S42" s="1">
        <v>392.45361328125</v>
      </c>
      <c r="T42" s="1">
        <v>13.036684989929199</v>
      </c>
      <c r="U42" s="1">
        <v>34.566398620605469</v>
      </c>
      <c r="V42" s="1">
        <v>25.797876358032227</v>
      </c>
      <c r="W42" s="1">
        <v>68.402336120605469</v>
      </c>
      <c r="X42" s="1">
        <v>300.14474487304688</v>
      </c>
      <c r="Y42" s="1">
        <v>1000.4496459960938</v>
      </c>
      <c r="Z42" s="1">
        <v>4.5800082385540009E-2</v>
      </c>
      <c r="AA42" s="1">
        <v>88.194587707519531</v>
      </c>
      <c r="AB42" s="1">
        <v>77.652908325195313</v>
      </c>
      <c r="AC42" s="1">
        <v>5.0018939971923828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1.1034733267391428</v>
      </c>
      <c r="AL42">
        <f>(U42-T42)/(1000-U42)*AK42</f>
        <v>2.4608077334204198E-2</v>
      </c>
      <c r="AM42">
        <f>(P42+273.15)</f>
        <v>303.53703536987302</v>
      </c>
      <c r="AN42">
        <f>(O42+273.15)</f>
        <v>303.93677558898924</v>
      </c>
      <c r="AO42">
        <f>(Y42*AG42+Z42*AH42)*AI42</f>
        <v>160.07193978148825</v>
      </c>
      <c r="AP42">
        <f>((AO42+0.00000010773*(AN42^4-AM42^4))-AL42*44100)/(L42*51.4+0.00000043092*AM42^3)</f>
        <v>-7.5401127027166606</v>
      </c>
      <c r="AQ42">
        <f>0.61365*EXP(17.502*J42/(240.97+J42))</f>
        <v>4.3560863214700882</v>
      </c>
      <c r="AR42">
        <f>AQ42*1000/AA42</f>
        <v>49.391764672864227</v>
      </c>
      <c r="AS42">
        <f>(AR42-U42)</f>
        <v>14.825366052258758</v>
      </c>
      <c r="AT42">
        <f>IF(D42,P42,(O42+P42)/2)</f>
        <v>30.586905479431152</v>
      </c>
      <c r="AU42">
        <f>0.61365*EXP(17.502*AT42/(240.97+AT42))</f>
        <v>4.4062026689745393</v>
      </c>
      <c r="AV42">
        <f>IF(AS42&lt;&gt;0,(1000-(AR42+U42)/2)/AS42*AL42,0)</f>
        <v>1.5901835248803609</v>
      </c>
      <c r="AW42">
        <f>U42*AA42/1000</f>
        <v>3.0485692748780711</v>
      </c>
      <c r="AX42">
        <f>(AU42-AW42)</f>
        <v>1.3576333940964682</v>
      </c>
      <c r="AY42">
        <f>1/(1.6/F42+1.37/N42)</f>
        <v>1.0499357608385642</v>
      </c>
      <c r="AZ42">
        <f>G42*AA42*0.001</f>
        <v>33.926052083976749</v>
      </c>
      <c r="BA42">
        <f>G42/S42</f>
        <v>0.9801737290309015</v>
      </c>
      <c r="BB42">
        <f>(1-AL42*AA42/AQ42/F42)*100</f>
        <v>80.308643005400484</v>
      </c>
      <c r="BC42">
        <f>(S42-E42/(N42/1.35))</f>
        <v>392.8927552981915</v>
      </c>
      <c r="BD42">
        <f>E42*BB42/100/BC42</f>
        <v>-2.8460240937868385E-3</v>
      </c>
    </row>
    <row r="43" spans="1:56" x14ac:dyDescent="0.35">
      <c r="A43" s="1" t="s">
        <v>9</v>
      </c>
      <c r="B43" s="1" t="s">
        <v>768</v>
      </c>
      <c r="K43" s="1">
        <v>2.72</v>
      </c>
    </row>
    <row r="44" spans="1:56" x14ac:dyDescent="0.35">
      <c r="A44" s="1" t="s">
        <v>9</v>
      </c>
      <c r="B44" s="1" t="s">
        <v>767</v>
      </c>
      <c r="K44" s="1">
        <v>2.72</v>
      </c>
    </row>
    <row r="45" spans="1:56" x14ac:dyDescent="0.35">
      <c r="A45" s="1">
        <v>10</v>
      </c>
      <c r="B45" s="1" t="s">
        <v>766</v>
      </c>
      <c r="C45" s="1">
        <v>2196.5000021122396</v>
      </c>
      <c r="D45" s="1">
        <v>0</v>
      </c>
      <c r="E45">
        <f>(R45-S45*(1000-T45)/(1000-U45))*AK45</f>
        <v>-0.79908323343231813</v>
      </c>
      <c r="F45">
        <f>IF(AV45&lt;&gt;0,1/(1/AV45-1/N45),0)</f>
        <v>2.5502663703933539</v>
      </c>
      <c r="G45">
        <f>((AY45-AL45/2)*S45-E45)/(AY45+AL45/2)</f>
        <v>383.54380914885667</v>
      </c>
      <c r="H45">
        <f>AL45*1000</f>
        <v>24.603178389259259</v>
      </c>
      <c r="I45">
        <f>(AQ45-AW45)</f>
        <v>1.3002658466419241</v>
      </c>
      <c r="J45">
        <f>(P45+AP45*D45)</f>
        <v>30.495351791381836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30.859407424926758</v>
      </c>
      <c r="P45" s="1">
        <v>30.495351791381836</v>
      </c>
      <c r="Q45" s="1">
        <v>30.928892135620117</v>
      </c>
      <c r="R45" s="1">
        <v>399.8363037109375</v>
      </c>
      <c r="S45" s="1">
        <v>391.82376098632813</v>
      </c>
      <c r="T45" s="1">
        <v>13.438699722290039</v>
      </c>
      <c r="U45" s="1">
        <v>34.956882476806641</v>
      </c>
      <c r="V45" s="1">
        <v>26.482595443725586</v>
      </c>
      <c r="W45" s="1">
        <v>68.886795043945313</v>
      </c>
      <c r="X45" s="1">
        <v>300.12435913085938</v>
      </c>
      <c r="Y45" s="1">
        <v>1249.8597412109375</v>
      </c>
      <c r="Z45" s="1">
        <v>0.20248426496982574</v>
      </c>
      <c r="AA45" s="1">
        <v>88.192024230957031</v>
      </c>
      <c r="AB45" s="1">
        <v>77.567771911621094</v>
      </c>
      <c r="AC45" s="1">
        <v>4.9970703125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1.103398379157571</v>
      </c>
      <c r="AL45">
        <f>(U45-T45)/(1000-U45)*AK45</f>
        <v>2.460317838925926E-2</v>
      </c>
      <c r="AM45">
        <f>(P45+273.15)</f>
        <v>303.64535179138181</v>
      </c>
      <c r="AN45">
        <f>(O45+273.15)</f>
        <v>304.00940742492674</v>
      </c>
      <c r="AO45">
        <f>(Y45*AG45+Z45*AH45)*AI45</f>
        <v>199.97755412390325</v>
      </c>
      <c r="AP45">
        <f>((AO45+0.00000010773*(AN45^4-AM45^4))-AL45*44100)/(L45*51.4+0.00000043092*AM45^3)</f>
        <v>-7.2141333267195558</v>
      </c>
      <c r="AQ45">
        <f>0.61365*EXP(17.502*J45/(240.97+J45))</f>
        <v>4.3831840730751725</v>
      </c>
      <c r="AR45">
        <f>AQ45*1000/AA45</f>
        <v>49.700458871388442</v>
      </c>
      <c r="AS45">
        <f>(AR45-U45)</f>
        <v>14.743576394581801</v>
      </c>
      <c r="AT45">
        <f>IF(D45,P45,(O45+P45)/2)</f>
        <v>30.677379608154297</v>
      </c>
      <c r="AU45">
        <f>0.61365*EXP(17.502*AT45/(240.97+AT45))</f>
        <v>4.4290532298382601</v>
      </c>
      <c r="AV45">
        <f>IF(AS45&lt;&gt;0,(1000-(AR45+U45)/2)/AS45*AL45,0)</f>
        <v>1.5981033314510495</v>
      </c>
      <c r="AW45">
        <f>U45*AA45/1000</f>
        <v>3.0829182264332484</v>
      </c>
      <c r="AX45">
        <f>(AU45-AW45)</f>
        <v>1.3461350034050117</v>
      </c>
      <c r="AY45">
        <f>1/(1.6/F45+1.37/N45)</f>
        <v>1.0554614641185744</v>
      </c>
      <c r="AZ45">
        <f>G45*AA45*0.001</f>
        <v>33.825504910089528</v>
      </c>
      <c r="BA45">
        <f>G45/S45</f>
        <v>0.97886817324036568</v>
      </c>
      <c r="BB45">
        <f>(1-AL45*AA45/AQ45/F45)*100</f>
        <v>80.589117841308266</v>
      </c>
      <c r="BC45">
        <f>(S45-E45/(N45/1.35))</f>
        <v>392.07578777456877</v>
      </c>
      <c r="BD45">
        <f>E45*BB45/100/BC45</f>
        <v>-1.6424735949549941E-3</v>
      </c>
    </row>
    <row r="46" spans="1:56" x14ac:dyDescent="0.35">
      <c r="A46" s="1" t="s">
        <v>9</v>
      </c>
      <c r="B46" s="1" t="s">
        <v>765</v>
      </c>
      <c r="K46" s="1">
        <v>2.72</v>
      </c>
    </row>
    <row r="47" spans="1:56" x14ac:dyDescent="0.35">
      <c r="A47" s="1" t="s">
        <v>9</v>
      </c>
      <c r="B47" s="1" t="s">
        <v>764</v>
      </c>
      <c r="K47" s="1">
        <v>2.72</v>
      </c>
    </row>
    <row r="48" spans="1:56" x14ac:dyDescent="0.35">
      <c r="A48" s="1">
        <v>11</v>
      </c>
      <c r="B48" s="1" t="s">
        <v>763</v>
      </c>
      <c r="C48" s="1">
        <v>2399.5000021122396</v>
      </c>
      <c r="D48" s="1">
        <v>0</v>
      </c>
      <c r="E48">
        <f>(R48-S48*(1000-T48)/(1000-U48))*AK48</f>
        <v>-0.74741771326745587</v>
      </c>
      <c r="F48">
        <f>IF(AV48&lt;&gt;0,1/(1/AV48-1/N48),0)</f>
        <v>2.5063663607126081</v>
      </c>
      <c r="G48">
        <f>((AY48-AL48/2)*S48-E48)/(AY48+AL48/2)</f>
        <v>383.54761792744011</v>
      </c>
      <c r="H48">
        <f>AL48*1000</f>
        <v>24.530456753940765</v>
      </c>
      <c r="I48">
        <f>(AQ48-AW48)</f>
        <v>1.3101063814494358</v>
      </c>
      <c r="J48">
        <f>(P48+AP48*D48)</f>
        <v>30.644155502319336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30.962989807128906</v>
      </c>
      <c r="P48" s="1">
        <v>30.644155502319336</v>
      </c>
      <c r="Q48" s="1">
        <v>31.009428024291992</v>
      </c>
      <c r="R48" s="1">
        <v>399.98379516601563</v>
      </c>
      <c r="S48" s="1">
        <v>391.94760131835938</v>
      </c>
      <c r="T48" s="1">
        <v>13.823847770690918</v>
      </c>
      <c r="U48" s="1">
        <v>35.271167755126953</v>
      </c>
      <c r="V48" s="1">
        <v>27.080255508422852</v>
      </c>
      <c r="W48" s="1">
        <v>69.094528198242188</v>
      </c>
      <c r="X48" s="1">
        <v>300.128173828125</v>
      </c>
      <c r="Y48" s="1">
        <v>1600.6864013671875</v>
      </c>
      <c r="Z48" s="1">
        <v>4.4595524668693542E-2</v>
      </c>
      <c r="AA48" s="1">
        <v>88.189414978027344</v>
      </c>
      <c r="AB48" s="1">
        <v>77.652099609375</v>
      </c>
      <c r="AC48" s="1">
        <v>5.0067911148071289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1.1034124037798712</v>
      </c>
      <c r="AL48">
        <f>(U48-T48)/(1000-U48)*AK48</f>
        <v>2.4530456753940767E-2</v>
      </c>
      <c r="AM48">
        <f>(P48+273.15)</f>
        <v>303.79415550231931</v>
      </c>
      <c r="AN48">
        <f>(O48+273.15)</f>
        <v>304.11298980712888</v>
      </c>
      <c r="AO48">
        <f>(Y48*AG48+Z48*AH48)*AI48</f>
        <v>256.10981849424934</v>
      </c>
      <c r="AP48">
        <f>((AO48+0.00000010773*(AN48^4-AM48^4))-AL48*44100)/(L48*51.4+0.00000043092*AM48^3)</f>
        <v>-6.7314803981847087</v>
      </c>
      <c r="AQ48">
        <f>0.61365*EXP(17.502*J48/(240.97+J48))</f>
        <v>4.4206500313659438</v>
      </c>
      <c r="AR48">
        <f>AQ48*1000/AA48</f>
        <v>50.126764447494764</v>
      </c>
      <c r="AS48">
        <f>(AR48-U48)</f>
        <v>14.855596692367811</v>
      </c>
      <c r="AT48">
        <f>IF(D48,P48,(O48+P48)/2)</f>
        <v>30.803572654724121</v>
      </c>
      <c r="AU48">
        <f>0.61365*EXP(17.502*AT48/(240.97+AT48))</f>
        <v>4.4610975149708221</v>
      </c>
      <c r="AV48">
        <f>IF(AS48&lt;&gt;0,(1000-(AR48+U48)/2)/AS48*AL48,0)</f>
        <v>1.5807531732885012</v>
      </c>
      <c r="AW48">
        <f>U48*AA48/1000</f>
        <v>3.110543649916508</v>
      </c>
      <c r="AX48">
        <f>(AU48-AW48)</f>
        <v>1.3505538650543141</v>
      </c>
      <c r="AY48">
        <f>1/(1.6/F48+1.37/N48)</f>
        <v>1.0433601887243675</v>
      </c>
      <c r="AZ48">
        <f>G48*AA48*0.001</f>
        <v>33.824840041236897</v>
      </c>
      <c r="BA48">
        <f>G48/S48</f>
        <v>0.97856860620484731</v>
      </c>
      <c r="BB48">
        <f>(1-AL48*AA48/AQ48/F48)*100</f>
        <v>80.474983532356276</v>
      </c>
      <c r="BC48">
        <f>(S48-E48/(N48/1.35))</f>
        <v>392.18333306427508</v>
      </c>
      <c r="BD48">
        <f>E48*BB48/100/BC48</f>
        <v>-1.5336813958162813E-3</v>
      </c>
    </row>
    <row r="49" spans="1:56" x14ac:dyDescent="0.35">
      <c r="A49" s="1" t="s">
        <v>9</v>
      </c>
      <c r="B49" s="1" t="s">
        <v>762</v>
      </c>
      <c r="K49" s="1">
        <v>2.72</v>
      </c>
    </row>
    <row r="50" spans="1:56" x14ac:dyDescent="0.35">
      <c r="A50" s="1" t="s">
        <v>9</v>
      </c>
      <c r="B50" s="1" t="s">
        <v>757</v>
      </c>
      <c r="K50" s="1">
        <v>2.72</v>
      </c>
    </row>
    <row r="51" spans="1:56" x14ac:dyDescent="0.35">
      <c r="A51" s="1">
        <v>12</v>
      </c>
      <c r="B51" s="1" t="s">
        <v>761</v>
      </c>
      <c r="C51" s="1">
        <v>2603.0000021234155</v>
      </c>
      <c r="D51" s="1">
        <v>0</v>
      </c>
      <c r="E51">
        <f>(R51-S51*(1000-T51)/(1000-U51))*AK51</f>
        <v>-1.1331224311207124</v>
      </c>
      <c r="F51">
        <f>IF(AV51&lt;&gt;0,1/(1/AV51-1/N51),0)</f>
        <v>2.3397955939925947</v>
      </c>
      <c r="G51">
        <f>((AY51-AL51/2)*S51-E51)/(AY51+AL51/2)</f>
        <v>384.22952730885709</v>
      </c>
      <c r="H51">
        <f>AL51*1000</f>
        <v>24.144906567869246</v>
      </c>
      <c r="I51">
        <f>(AQ51-AW51)</f>
        <v>1.3470239319766564</v>
      </c>
      <c r="J51">
        <f>(P51+AP51*D51)</f>
        <v>30.801059722900391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31.092906951904297</v>
      </c>
      <c r="P51" s="1">
        <v>30.801059722900391</v>
      </c>
      <c r="Q51" s="1">
        <v>31.113149642944336</v>
      </c>
      <c r="R51" s="1">
        <v>400.06826782226563</v>
      </c>
      <c r="S51" s="1">
        <v>392.50555419921875</v>
      </c>
      <c r="T51" s="1">
        <v>14.193391799926758</v>
      </c>
      <c r="U51" s="1">
        <v>35.305164337158203</v>
      </c>
      <c r="V51" s="1">
        <v>27.598054885864258</v>
      </c>
      <c r="W51" s="1">
        <v>68.648414611816406</v>
      </c>
      <c r="X51" s="1">
        <v>300.09564208984375</v>
      </c>
      <c r="Y51" s="1">
        <v>2000.83203125</v>
      </c>
      <c r="Z51" s="1">
        <v>0.15909223258495331</v>
      </c>
      <c r="AA51" s="1">
        <v>88.186347961425781</v>
      </c>
      <c r="AB51" s="1">
        <v>77.811798095703125</v>
      </c>
      <c r="AC51" s="1">
        <v>5.0364961624145508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1.1032928018008961</v>
      </c>
      <c r="AL51">
        <f>(U51-T51)/(1000-U51)*AK51</f>
        <v>2.4144906567869245E-2</v>
      </c>
      <c r="AM51">
        <f>(P51+273.15)</f>
        <v>303.95105972290037</v>
      </c>
      <c r="AN51">
        <f>(O51+273.15)</f>
        <v>304.24290695190427</v>
      </c>
      <c r="AO51">
        <f>(Y51*AG51+Z51*AH51)*AI51</f>
        <v>320.13311784446705</v>
      </c>
      <c r="AP51">
        <f>((AO51+0.00000010773*(AN51^4-AM51^4))-AL51*44100)/(L51*51.4+0.00000043092*AM51^3)</f>
        <v>-6.069507495352271</v>
      </c>
      <c r="AQ51">
        <f>0.61365*EXP(17.502*J51/(240.97+J51))</f>
        <v>4.4604574390486098</v>
      </c>
      <c r="AR51">
        <f>AQ51*1000/AA51</f>
        <v>50.579908819896815</v>
      </c>
      <c r="AS51">
        <f>(AR51-U51)</f>
        <v>15.274744482738612</v>
      </c>
      <c r="AT51">
        <f>IF(D51,P51,(O51+P51)/2)</f>
        <v>30.946983337402344</v>
      </c>
      <c r="AU51">
        <f>0.61365*EXP(17.502*AT51/(240.97+AT51))</f>
        <v>4.4977588907943584</v>
      </c>
      <c r="AV51">
        <f>IF(AS51&lt;&gt;0,(1000-(AR51+U51)/2)/AS51*AL51,0)</f>
        <v>1.5128281236067094</v>
      </c>
      <c r="AW51">
        <f>U51*AA51/1000</f>
        <v>3.1134335070719534</v>
      </c>
      <c r="AX51">
        <f>(AU51-AW51)</f>
        <v>1.384325383722405</v>
      </c>
      <c r="AY51">
        <f>1/(1.6/F51+1.37/N51)</f>
        <v>0.99612720736561267</v>
      </c>
      <c r="AZ51">
        <f>G51*AA51*0.001</f>
        <v>33.883798792313023</v>
      </c>
      <c r="BA51">
        <f>G51/S51</f>
        <v>0.97891487954292455</v>
      </c>
      <c r="BB51">
        <f>(1-AL51*AA51/AQ51/F51)*100</f>
        <v>79.59814915214227</v>
      </c>
      <c r="BC51">
        <f>(S51-E51/(N51/1.35))</f>
        <v>392.86293525171828</v>
      </c>
      <c r="BD51">
        <f>E51*BB51/100/BC51</f>
        <v>-2.2958248332129987E-3</v>
      </c>
    </row>
    <row r="52" spans="1:56" x14ac:dyDescent="0.35">
      <c r="A52" s="1" t="s">
        <v>9</v>
      </c>
      <c r="B52" s="1" t="s">
        <v>760</v>
      </c>
      <c r="K52" s="1">
        <v>1.41984</v>
      </c>
    </row>
    <row r="53" spans="1:56" x14ac:dyDescent="0.35">
      <c r="A53" s="1" t="s">
        <v>9</v>
      </c>
      <c r="B53" s="1" t="s">
        <v>759</v>
      </c>
      <c r="K53" s="1">
        <v>1.41984</v>
      </c>
    </row>
    <row r="54" spans="1:56" x14ac:dyDescent="0.35">
      <c r="A54" s="1" t="s">
        <v>9</v>
      </c>
      <c r="B54" s="1" t="s">
        <v>758</v>
      </c>
      <c r="K54" s="1">
        <v>1.41984</v>
      </c>
    </row>
    <row r="55" spans="1:56" x14ac:dyDescent="0.35">
      <c r="A55" s="1" t="s">
        <v>9</v>
      </c>
      <c r="B55" s="1" t="s">
        <v>757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8FF11-340E-414A-AD3A-CF121B3F42C6}">
  <dimension ref="A1:BD55"/>
  <sheetViews>
    <sheetView topLeftCell="A3"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846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845</v>
      </c>
    </row>
    <row r="12" spans="1:56" x14ac:dyDescent="0.35">
      <c r="A12" s="1" t="s">
        <v>9</v>
      </c>
      <c r="B12" s="1" t="s">
        <v>844</v>
      </c>
    </row>
    <row r="13" spans="1:56" x14ac:dyDescent="0.35">
      <c r="A13" s="1" t="s">
        <v>9</v>
      </c>
      <c r="B13" s="1" t="s">
        <v>843</v>
      </c>
    </row>
    <row r="14" spans="1:56" x14ac:dyDescent="0.35">
      <c r="A14" s="1" t="s">
        <v>9</v>
      </c>
      <c r="B14" s="1" t="s">
        <v>842</v>
      </c>
    </row>
    <row r="15" spans="1:56" x14ac:dyDescent="0.35">
      <c r="A15" s="1" t="s">
        <v>9</v>
      </c>
      <c r="B15" s="1" t="s">
        <v>841</v>
      </c>
    </row>
    <row r="16" spans="1:56" x14ac:dyDescent="0.35">
      <c r="A16" s="1" t="s">
        <v>9</v>
      </c>
      <c r="B16" s="1" t="s">
        <v>840</v>
      </c>
    </row>
    <row r="17" spans="1:56" x14ac:dyDescent="0.35">
      <c r="A17" s="1" t="s">
        <v>9</v>
      </c>
      <c r="B17" s="1" t="s">
        <v>839</v>
      </c>
    </row>
    <row r="18" spans="1:56" x14ac:dyDescent="0.35">
      <c r="A18" s="1">
        <v>1</v>
      </c>
      <c r="B18" s="1" t="s">
        <v>838</v>
      </c>
      <c r="C18" s="1">
        <v>373.50000249221921</v>
      </c>
      <c r="D18" s="1">
        <v>0</v>
      </c>
      <c r="E18">
        <f>(R18-S18*(1000-T18)/(1000-U18))*AK18</f>
        <v>-4.4310131739257743</v>
      </c>
      <c r="F18">
        <f>IF(AV18&lt;&gt;0,1/(1/AV18-1/N18),0)</f>
        <v>11.320012067127443</v>
      </c>
      <c r="G18">
        <f>((AY18-AL18/2)*S18-E18)/(AY18+AL18/2)</f>
        <v>390.31541027148904</v>
      </c>
      <c r="H18">
        <f>AL18*1000</f>
        <v>29.141164192353493</v>
      </c>
      <c r="I18">
        <f>(AQ18-AW18)</f>
        <v>0.79022017916120113</v>
      </c>
      <c r="J18">
        <f>(P18+AP18*D18)</f>
        <v>30.379621505737305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31.148509979248047</v>
      </c>
      <c r="P18" s="1">
        <v>30.379621505737305</v>
      </c>
      <c r="Q18" s="1">
        <v>31.221017837524414</v>
      </c>
      <c r="R18" s="1">
        <v>399.91845703125</v>
      </c>
      <c r="S18" s="1">
        <v>393.540771484375</v>
      </c>
      <c r="T18" s="1">
        <v>15.073758125305176</v>
      </c>
      <c r="U18" s="1">
        <v>40.416378021240234</v>
      </c>
      <c r="V18" s="1">
        <v>29.21589469909668</v>
      </c>
      <c r="W18" s="1">
        <v>78.334854125976563</v>
      </c>
      <c r="X18" s="1">
        <v>300.12841796875</v>
      </c>
      <c r="Y18" s="1">
        <v>-0.15303215384483337</v>
      </c>
      <c r="Z18" s="1">
        <v>7.111009955406189E-2</v>
      </c>
      <c r="AA18" s="1">
        <v>88.182487487792969</v>
      </c>
      <c r="AB18" s="1">
        <v>76.530715942382813</v>
      </c>
      <c r="AC18" s="1">
        <v>4.5753769874572754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1.1034133013556982</v>
      </c>
      <c r="AL18">
        <f>(U18-T18)/(1000-U18)*AK18</f>
        <v>2.9141164192353491E-2</v>
      </c>
      <c r="AM18">
        <f>(P18+273.15)</f>
        <v>303.52962150573728</v>
      </c>
      <c r="AN18">
        <f>(O18+273.15)</f>
        <v>304.29850997924802</v>
      </c>
      <c r="AO18">
        <f>(Y18*AG18+Z18*AH18)*AI18</f>
        <v>-2.448514406788771E-2</v>
      </c>
      <c r="AP18">
        <f>((AO18+0.00000010773*(AN18^4-AM18^4))-AL18*44100)/(L18*51.4+0.00000043092*AM18^3)</f>
        <v>-10.453041971098131</v>
      </c>
      <c r="AQ18">
        <f>0.61365*EXP(17.502*J18/(240.97+J18))</f>
        <v>4.3542369283211286</v>
      </c>
      <c r="AR18">
        <f>AQ18*1000/AA18</f>
        <v>49.377569768871417</v>
      </c>
      <c r="AS18">
        <f>(AR18-U18)</f>
        <v>8.9611917476311831</v>
      </c>
      <c r="AT18">
        <f>IF(D18,P18,(O18+P18)/2)</f>
        <v>30.764065742492676</v>
      </c>
      <c r="AU18">
        <f>0.61365*EXP(17.502*AT18/(240.97+AT18))</f>
        <v>4.4510438520234317</v>
      </c>
      <c r="AV18">
        <f>IF(AS18&lt;&gt;0,(1000-(AR18+U18)/2)/AS18*AL18,0)</f>
        <v>3.1059277480247243</v>
      </c>
      <c r="AW18">
        <f>U18*AA18/1000</f>
        <v>3.5640167491599275</v>
      </c>
      <c r="AX18">
        <f>(AU18-AW18)</f>
        <v>0.88702710286350417</v>
      </c>
      <c r="AY18">
        <f>1/(1.6/F18+1.37/N18)</f>
        <v>2.1672697141691342</v>
      </c>
      <c r="AZ18">
        <f>G18*AA18*0.001</f>
        <v>34.418983782558364</v>
      </c>
      <c r="BA18">
        <f>G18/S18</f>
        <v>0.99180425143570161</v>
      </c>
      <c r="BB18">
        <f>(1-AL18*AA18/AQ18/F18)*100</f>
        <v>94.786488969216208</v>
      </c>
      <c r="BC18">
        <f>(S18-E18/(N18/1.35))</f>
        <v>394.9382905063668</v>
      </c>
      <c r="BD18">
        <f>E18*BB18/100/BC18</f>
        <v>-1.0634577386615702E-2</v>
      </c>
    </row>
    <row r="19" spans="1:56" x14ac:dyDescent="0.35">
      <c r="A19" s="1" t="s">
        <v>9</v>
      </c>
      <c r="B19" s="1" t="s">
        <v>837</v>
      </c>
      <c r="K19" s="1">
        <v>2.72</v>
      </c>
    </row>
    <row r="20" spans="1:56" x14ac:dyDescent="0.35">
      <c r="A20" s="1" t="s">
        <v>9</v>
      </c>
      <c r="B20" s="1" t="s">
        <v>836</v>
      </c>
      <c r="K20" s="1">
        <v>2.72</v>
      </c>
    </row>
    <row r="21" spans="1:56" x14ac:dyDescent="0.35">
      <c r="A21" s="1">
        <v>2</v>
      </c>
      <c r="B21" s="1" t="s">
        <v>835</v>
      </c>
      <c r="C21" s="1">
        <v>577.00000250339508</v>
      </c>
      <c r="D21" s="1">
        <v>0</v>
      </c>
      <c r="E21">
        <f>(R21-S21*(1000-T21)/(1000-U21))*AK21</f>
        <v>-3.9713921774665795</v>
      </c>
      <c r="F21">
        <f>IF(AV21&lt;&gt;0,1/(1/AV21-1/N21),0)</f>
        <v>9.0936064408217945</v>
      </c>
      <c r="G21">
        <f>((AY21-AL21/2)*S21-E21)/(AY21+AL21/2)</f>
        <v>390.22277484263554</v>
      </c>
      <c r="H21">
        <f>AL21*1000</f>
        <v>27.916381212483689</v>
      </c>
      <c r="I21">
        <f>(AQ21-AW21)</f>
        <v>0.80828271860469769</v>
      </c>
      <c r="J21">
        <f>(P21+AP21*D21)</f>
        <v>30.212423324584961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31.105806350708008</v>
      </c>
      <c r="P21" s="1">
        <v>30.212423324584961</v>
      </c>
      <c r="Q21" s="1">
        <v>31.203340530395508</v>
      </c>
      <c r="R21" s="1">
        <v>400.04095458984375</v>
      </c>
      <c r="S21" s="1">
        <v>393.68023681640625</v>
      </c>
      <c r="T21" s="1">
        <v>15.449875831604004</v>
      </c>
      <c r="U21" s="1">
        <v>39.743572235107422</v>
      </c>
      <c r="V21" s="1">
        <v>30.015598297119141</v>
      </c>
      <c r="W21" s="1">
        <v>77.212722778320313</v>
      </c>
      <c r="X21" s="1">
        <v>300.13845825195313</v>
      </c>
      <c r="Y21" s="1">
        <v>25.46003532409668</v>
      </c>
      <c r="Z21" s="1">
        <v>9.642268531024456E-3</v>
      </c>
      <c r="AA21" s="1">
        <v>88.17596435546875</v>
      </c>
      <c r="AB21" s="1">
        <v>76.962493896484375</v>
      </c>
      <c r="AC21" s="1">
        <v>4.6948060989379883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1.1034502141615921</v>
      </c>
      <c r="AL21">
        <f>(U21-T21)/(1000-U21)*AK21</f>
        <v>2.7916381212483687E-2</v>
      </c>
      <c r="AM21">
        <f>(P21+273.15)</f>
        <v>303.36242332458494</v>
      </c>
      <c r="AN21">
        <f>(O21+273.15)</f>
        <v>304.25580635070799</v>
      </c>
      <c r="AO21">
        <f>(Y21*AG21+Z21*AH21)*AI21</f>
        <v>4.0736055608032871</v>
      </c>
      <c r="AP21">
        <f>((AO21+0.00000010773*(AN21^4-AM21^4))-AL21*44100)/(L21*51.4+0.00000043092*AM21^3)</f>
        <v>-9.9663167639033396</v>
      </c>
      <c r="AQ21">
        <f>0.61365*EXP(17.502*J21/(240.97+J21))</f>
        <v>4.3127105273665274</v>
      </c>
      <c r="AR21">
        <f>AQ21*1000/AA21</f>
        <v>48.910273438920996</v>
      </c>
      <c r="AS21">
        <f>(AR21-U21)</f>
        <v>9.1667012038135738</v>
      </c>
      <c r="AT21">
        <f>IF(D21,P21,(O21+P21)/2)</f>
        <v>30.659114837646484</v>
      </c>
      <c r="AU21">
        <f>0.61365*EXP(17.502*AT21/(240.97+AT21))</f>
        <v>4.4244318968194785</v>
      </c>
      <c r="AV21">
        <f>IF(AS21&lt;&gt;0,(1000-(AR21+U21)/2)/AS21*AL21,0)</f>
        <v>2.9104181911689406</v>
      </c>
      <c r="AW21">
        <f>U21*AA21/1000</f>
        <v>3.5044278087618297</v>
      </c>
      <c r="AX21">
        <f>(AU21-AW21)</f>
        <v>0.92000408805764877</v>
      </c>
      <c r="AY21">
        <f>1/(1.6/F21+1.37/N21)</f>
        <v>2.0160671408557778</v>
      </c>
      <c r="AZ21">
        <f>G21*AA21*0.001</f>
        <v>34.408269485216344</v>
      </c>
      <c r="BA21">
        <f>G21/S21</f>
        <v>0.99121758815801797</v>
      </c>
      <c r="BB21">
        <f>(1-AL21*AA21/AQ21/F21)*100</f>
        <v>93.72342280101617</v>
      </c>
      <c r="BC21">
        <f>(S21-E21/(N21/1.35))</f>
        <v>394.93279371342891</v>
      </c>
      <c r="BD21">
        <f>E21*BB21/100/BC21</f>
        <v>-9.4247040023582654E-3</v>
      </c>
    </row>
    <row r="22" spans="1:56" x14ac:dyDescent="0.35">
      <c r="A22" s="1" t="s">
        <v>9</v>
      </c>
      <c r="B22" s="1" t="s">
        <v>834</v>
      </c>
      <c r="K22" s="1">
        <v>2.72</v>
      </c>
    </row>
    <row r="23" spans="1:56" x14ac:dyDescent="0.35">
      <c r="A23" s="1" t="s">
        <v>9</v>
      </c>
      <c r="B23" s="1" t="s">
        <v>833</v>
      </c>
      <c r="K23" s="1">
        <v>2.72</v>
      </c>
    </row>
    <row r="24" spans="1:56" x14ac:dyDescent="0.35">
      <c r="A24" s="1">
        <v>3</v>
      </c>
      <c r="B24" s="1" t="s">
        <v>832</v>
      </c>
      <c r="C24" s="1">
        <v>781.50000249221921</v>
      </c>
      <c r="D24" s="1">
        <v>0</v>
      </c>
      <c r="E24">
        <f>(R24-S24*(1000-T24)/(1000-U24))*AK24</f>
        <v>-3.5230236857951094</v>
      </c>
      <c r="F24">
        <f>IF(AV24&lt;&gt;0,1/(1/AV24-1/N24),0)</f>
        <v>8.3233470122167095</v>
      </c>
      <c r="G24">
        <f>((AY24-AL24/2)*S24-E24)/(AY24+AL24/2)</f>
        <v>389.87111268310713</v>
      </c>
      <c r="H24">
        <f>AL24*1000</f>
        <v>27.102567775401802</v>
      </c>
      <c r="I24">
        <f>(AQ24-AW24)</f>
        <v>0.80822681040254452</v>
      </c>
      <c r="J24">
        <f>(P24+AP24*D24)</f>
        <v>30.072418212890625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31.038566589355469</v>
      </c>
      <c r="P24" s="1">
        <v>30.072418212890625</v>
      </c>
      <c r="Q24" s="1">
        <v>31.147975921630859</v>
      </c>
      <c r="R24" s="1">
        <v>399.97793579101563</v>
      </c>
      <c r="S24" s="1">
        <v>393.50469970703125</v>
      </c>
      <c r="T24" s="1">
        <v>15.757835388183594</v>
      </c>
      <c r="U24" s="1">
        <v>39.355918884277344</v>
      </c>
      <c r="V24" s="1">
        <v>30.729038238525391</v>
      </c>
      <c r="W24" s="1">
        <v>76.7471923828125</v>
      </c>
      <c r="X24" s="1">
        <v>300.09939575195313</v>
      </c>
      <c r="Y24" s="1">
        <v>49.074020385742188</v>
      </c>
      <c r="Z24" s="1">
        <v>5.9057086706161499E-2</v>
      </c>
      <c r="AA24" s="1">
        <v>88.16912841796875</v>
      </c>
      <c r="AB24" s="1">
        <v>77.077262878417969</v>
      </c>
      <c r="AC24" s="1">
        <v>4.7231345176696777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1.103306602029239</v>
      </c>
      <c r="AL24">
        <f>(U24-T24)/(1000-U24)*AK24</f>
        <v>2.7102567775401803E-2</v>
      </c>
      <c r="AM24">
        <f>(P24+273.15)</f>
        <v>303.2224182128906</v>
      </c>
      <c r="AN24">
        <f>(O24+273.15)</f>
        <v>304.18856658935545</v>
      </c>
      <c r="AO24">
        <f>(Y24*AG24+Z24*AH24)*AI24</f>
        <v>7.8518430862163768</v>
      </c>
      <c r="AP24">
        <f>((AO24+0.00000010773*(AN24^4-AM24^4))-AL24*44100)/(L24*51.4+0.00000043092*AM24^3)</f>
        <v>-9.6354756455821473</v>
      </c>
      <c r="AQ24">
        <f>0.61365*EXP(17.502*J24/(240.97+J24))</f>
        <v>4.278203876517555</v>
      </c>
      <c r="AR24">
        <f>AQ24*1000/AA24</f>
        <v>48.522696699876448</v>
      </c>
      <c r="AS24">
        <f>(AR24-U24)</f>
        <v>9.1667778155991044</v>
      </c>
      <c r="AT24">
        <f>IF(D24,P24,(O24+P24)/2)</f>
        <v>30.555492401123047</v>
      </c>
      <c r="AU24">
        <f>0.61365*EXP(17.502*AT24/(240.97+AT24))</f>
        <v>4.3982928952530864</v>
      </c>
      <c r="AV24">
        <f>IF(AS24&lt;&gt;0,(1000-(AR24+U24)/2)/AS24*AL24,0)</f>
        <v>2.8266966025803377</v>
      </c>
      <c r="AW24">
        <f>U24*AA24/1000</f>
        <v>3.4699770661150104</v>
      </c>
      <c r="AX24">
        <f>(AU24-AW24)</f>
        <v>0.92831582913807598</v>
      </c>
      <c r="AY24">
        <f>1/(1.6/F24+1.37/N24)</f>
        <v>1.9519896708025306</v>
      </c>
      <c r="AZ24">
        <f>G24*AA24*0.001</f>
        <v>34.37459620061324</v>
      </c>
      <c r="BA24">
        <f>G24/S24</f>
        <v>0.99076608989262549</v>
      </c>
      <c r="BB24">
        <f>(1-AL24*AA24/AQ24/F24)*100</f>
        <v>93.289304878253915</v>
      </c>
      <c r="BC24">
        <f>(S24-E24/(N24/1.35))</f>
        <v>394.61584346187237</v>
      </c>
      <c r="BD24">
        <f>E24*BB24/100/BC24</f>
        <v>-8.328617215015717E-3</v>
      </c>
    </row>
    <row r="25" spans="1:56" x14ac:dyDescent="0.35">
      <c r="A25" s="1" t="s">
        <v>9</v>
      </c>
      <c r="B25" s="1" t="s">
        <v>831</v>
      </c>
      <c r="K25" s="1">
        <v>2.72</v>
      </c>
    </row>
    <row r="26" spans="1:56" x14ac:dyDescent="0.35">
      <c r="A26" s="1" t="s">
        <v>9</v>
      </c>
      <c r="B26" s="1" t="s">
        <v>830</v>
      </c>
      <c r="K26" s="1">
        <v>2.72</v>
      </c>
    </row>
    <row r="27" spans="1:56" x14ac:dyDescent="0.35">
      <c r="A27" s="1">
        <v>4</v>
      </c>
      <c r="B27" s="1" t="s">
        <v>829</v>
      </c>
      <c r="C27" s="1">
        <v>985.50000249221921</v>
      </c>
      <c r="D27" s="1">
        <v>0</v>
      </c>
      <c r="E27">
        <f>(R27-S27*(1000-T27)/(1000-U27))*AK27</f>
        <v>-2.7112318092914687</v>
      </c>
      <c r="F27">
        <f>IF(AV27&lt;&gt;0,1/(1/AV27-1/N27),0)</f>
        <v>8.2463362801785021</v>
      </c>
      <c r="G27">
        <f>((AY27-AL27/2)*S27-E27)/(AY27+AL27/2)</f>
        <v>388.99286343026358</v>
      </c>
      <c r="H27">
        <f>AL27*1000</f>
        <v>26.745377358287932</v>
      </c>
      <c r="I27">
        <f>(AQ27-AW27)</f>
        <v>0.8001372248846641</v>
      </c>
      <c r="J27">
        <f>(P27+AP27*D27)</f>
        <v>30.029905319213867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30.998464584350586</v>
      </c>
      <c r="P27" s="1">
        <v>30.029905319213867</v>
      </c>
      <c r="Q27" s="1">
        <v>31.111423492431641</v>
      </c>
      <c r="R27" s="1">
        <v>400.04339599609375</v>
      </c>
      <c r="S27" s="1">
        <v>392.97491455078125</v>
      </c>
      <c r="T27" s="1">
        <v>16.043973922729492</v>
      </c>
      <c r="U27" s="1">
        <v>39.330684661865234</v>
      </c>
      <c r="V27" s="1">
        <v>31.357597351074219</v>
      </c>
      <c r="W27" s="1">
        <v>76.870964050292969</v>
      </c>
      <c r="X27" s="1">
        <v>300.11203002929688</v>
      </c>
      <c r="Y27" s="1">
        <v>101.18896484375</v>
      </c>
      <c r="Z27" s="1">
        <v>1.4463118277490139E-2</v>
      </c>
      <c r="AA27" s="1">
        <v>88.166183471679688</v>
      </c>
      <c r="AB27" s="1">
        <v>76.983963012695313</v>
      </c>
      <c r="AC27" s="1">
        <v>4.7109971046447754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1.103353051578297</v>
      </c>
      <c r="AL27">
        <f>(U27-T27)/(1000-U27)*AK27</f>
        <v>2.6745377358287931E-2</v>
      </c>
      <c r="AM27">
        <f>(P27+273.15)</f>
        <v>303.17990531921384</v>
      </c>
      <c r="AN27">
        <f>(O27+273.15)</f>
        <v>304.14846458435056</v>
      </c>
      <c r="AO27">
        <f>(Y27*AG27+Z27*AH27)*AI27</f>
        <v>16.190234013120062</v>
      </c>
      <c r="AP27">
        <f>((AO27+0.00000010773*(AN27^4-AM27^4))-AL27*44100)/(L27*51.4+0.00000043092*AM27^3)</f>
        <v>-9.4382343584589137</v>
      </c>
      <c r="AQ27">
        <f>0.61365*EXP(17.502*J27/(240.97+J27))</f>
        <v>4.2677735848494525</v>
      </c>
      <c r="AR27">
        <f>AQ27*1000/AA27</f>
        <v>48.406014832436583</v>
      </c>
      <c r="AS27">
        <f>(AR27-U27)</f>
        <v>9.0753301705713483</v>
      </c>
      <c r="AT27">
        <f>IF(D27,P27,(O27+P27)/2)</f>
        <v>30.514184951782227</v>
      </c>
      <c r="AU27">
        <f>0.61365*EXP(17.502*AT27/(240.97+AT27))</f>
        <v>4.3879105623809629</v>
      </c>
      <c r="AV27">
        <f>IF(AS27&lt;&gt;0,(1000-(AR27+U27)/2)/AS27*AL27,0)</f>
        <v>2.8177599392623645</v>
      </c>
      <c r="AW27">
        <f>U27*AA27/1000</f>
        <v>3.4676363599647884</v>
      </c>
      <c r="AX27">
        <f>(AU27-AW27)</f>
        <v>0.92027420241617452</v>
      </c>
      <c r="AY27">
        <f>1/(1.6/F27+1.37/N27)</f>
        <v>1.9451733813412095</v>
      </c>
      <c r="AZ27">
        <f>G27*AA27*0.001</f>
        <v>34.296016166366663</v>
      </c>
      <c r="BA27">
        <f>G27/S27</f>
        <v>0.98986690759874674</v>
      </c>
      <c r="BB27">
        <f>(1-AL27*AA27/AQ27/F27)*100</f>
        <v>93.299790855527391</v>
      </c>
      <c r="BC27">
        <f>(S27-E27/(N27/1.35))</f>
        <v>393.83002327598444</v>
      </c>
      <c r="BD27">
        <f>E27*BB27/100/BC27</f>
        <v>-6.4230085523592018E-3</v>
      </c>
    </row>
    <row r="28" spans="1:56" x14ac:dyDescent="0.35">
      <c r="A28" s="1" t="s">
        <v>9</v>
      </c>
      <c r="B28" s="1" t="s">
        <v>828</v>
      </c>
      <c r="K28" s="1">
        <v>2.72</v>
      </c>
    </row>
    <row r="29" spans="1:56" x14ac:dyDescent="0.35">
      <c r="A29" s="1" t="s">
        <v>9</v>
      </c>
      <c r="B29" s="1" t="s">
        <v>827</v>
      </c>
      <c r="K29" s="1">
        <v>2.72</v>
      </c>
    </row>
    <row r="30" spans="1:56" x14ac:dyDescent="0.35">
      <c r="A30" s="1">
        <v>5</v>
      </c>
      <c r="B30" s="1" t="s">
        <v>826</v>
      </c>
      <c r="C30" s="1">
        <v>1189.5000024922192</v>
      </c>
      <c r="D30" s="1">
        <v>0</v>
      </c>
      <c r="E30">
        <f>(R30-S30*(1000-T30)/(1000-U30))*AK30</f>
        <v>-2.2795756235097779</v>
      </c>
      <c r="F30">
        <f>IF(AV30&lt;&gt;0,1/(1/AV30-1/N30),0)</f>
        <v>8.3748842798168806</v>
      </c>
      <c r="G30">
        <f>((AY30-AL30/2)*S30-E30)/(AY30+AL30/2)</f>
        <v>388.35564471483877</v>
      </c>
      <c r="H30">
        <f>AL30*1000</f>
        <v>26.551366126903147</v>
      </c>
      <c r="I30">
        <f>(AQ30-AW30)</f>
        <v>0.7900971796469638</v>
      </c>
      <c r="J30">
        <f>(P30+AP30*D30)</f>
        <v>30.026166915893555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30.976652145385742</v>
      </c>
      <c r="P30" s="1">
        <v>30.026166915893555</v>
      </c>
      <c r="Q30" s="1">
        <v>31.087112426757813</v>
      </c>
      <c r="R30" s="1">
        <v>399.86773681640625</v>
      </c>
      <c r="S30" s="1">
        <v>392.48886108398438</v>
      </c>
      <c r="T30" s="1">
        <v>16.320497512817383</v>
      </c>
      <c r="U30" s="1">
        <v>39.435661315917969</v>
      </c>
      <c r="V30" s="1">
        <v>31.936546325683594</v>
      </c>
      <c r="W30" s="1">
        <v>77.169151306152344</v>
      </c>
      <c r="X30" s="1">
        <v>300.11331176757813</v>
      </c>
      <c r="Y30" s="1">
        <v>150.31404113769531</v>
      </c>
      <c r="Z30" s="1">
        <v>0.11088479310274124</v>
      </c>
      <c r="AA30" s="1">
        <v>88.162849426269531</v>
      </c>
      <c r="AB30" s="1">
        <v>76.896560668945313</v>
      </c>
      <c r="AC30" s="1">
        <v>4.6889605522155762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1.1033577638513901</v>
      </c>
      <c r="AL30">
        <f>(U30-T30)/(1000-U30)*AK30</f>
        <v>2.6551366126903148E-2</v>
      </c>
      <c r="AM30">
        <f>(P30+273.15)</f>
        <v>303.17616691589353</v>
      </c>
      <c r="AN30">
        <f>(O30+273.15)</f>
        <v>304.12665214538572</v>
      </c>
      <c r="AO30">
        <f>(Y30*AG30+Z30*AH30)*AI30</f>
        <v>24.050246044466348</v>
      </c>
      <c r="AP30">
        <f>((AO30+0.00000010773*(AN30^4-AM30^4))-AL30*44100)/(L30*51.4+0.00000043092*AM30^3)</f>
        <v>-9.3055260101004844</v>
      </c>
      <c r="AQ30">
        <f>0.61365*EXP(17.502*J30/(240.97+J30))</f>
        <v>4.2668574502676018</v>
      </c>
      <c r="AR30">
        <f>AQ30*1000/AA30</f>
        <v>48.397454007381747</v>
      </c>
      <c r="AS30">
        <f>(AR30-U30)</f>
        <v>8.9617926914637778</v>
      </c>
      <c r="AT30">
        <f>IF(D30,P30,(O30+P30)/2)</f>
        <v>30.501409530639648</v>
      </c>
      <c r="AU30">
        <f>0.61365*EXP(17.502*AT30/(240.97+AT30))</f>
        <v>4.3847038775531599</v>
      </c>
      <c r="AV30">
        <f>IF(AS30&lt;&gt;0,(1000-(AR30+U30)/2)/AS30*AL30,0)</f>
        <v>2.8326164640669798</v>
      </c>
      <c r="AW30">
        <f>U30*AA30/1000</f>
        <v>3.476760270620638</v>
      </c>
      <c r="AX30">
        <f>(AU30-AW30)</f>
        <v>0.90794360693252196</v>
      </c>
      <c r="AY30">
        <f>1/(1.6/F30+1.37/N30)</f>
        <v>1.9565074351489737</v>
      </c>
      <c r="AZ30">
        <f>G30*AA30*0.001</f>
        <v>34.238540228836158</v>
      </c>
      <c r="BA30">
        <f>G30/S30</f>
        <v>0.989469213577857</v>
      </c>
      <c r="BB30">
        <f>(1-AL30*AA30/AQ30/F30)*100</f>
        <v>93.449332729873859</v>
      </c>
      <c r="BC30">
        <f>(S30-E30/(N30/1.35))</f>
        <v>393.20782764329641</v>
      </c>
      <c r="BD30">
        <f>E30*BB30/100/BC30</f>
        <v>-5.4176139422515051E-3</v>
      </c>
    </row>
    <row r="31" spans="1:56" x14ac:dyDescent="0.35">
      <c r="A31" s="1" t="s">
        <v>9</v>
      </c>
      <c r="B31" s="1" t="s">
        <v>825</v>
      </c>
      <c r="K31" s="1">
        <v>2.72</v>
      </c>
    </row>
    <row r="32" spans="1:56" x14ac:dyDescent="0.35">
      <c r="A32" s="1" t="s">
        <v>9</v>
      </c>
      <c r="B32" s="1" t="s">
        <v>824</v>
      </c>
      <c r="K32" s="1">
        <v>2.72</v>
      </c>
    </row>
    <row r="33" spans="1:56" x14ac:dyDescent="0.35">
      <c r="A33" s="1">
        <v>6</v>
      </c>
      <c r="B33" s="1" t="s">
        <v>823</v>
      </c>
      <c r="C33" s="1">
        <v>1393.5000024922192</v>
      </c>
      <c r="D33" s="1">
        <v>0</v>
      </c>
      <c r="E33">
        <f>(R33-S33*(1000-T33)/(1000-U33))*AK33</f>
        <v>-1.3529596931419556</v>
      </c>
      <c r="F33">
        <f>IF(AV33&lt;&gt;0,1/(1/AV33-1/N33),0)</f>
        <v>8.8925278108189065</v>
      </c>
      <c r="G33">
        <f>((AY33-AL33/2)*S33-E33)/(AY33+AL33/2)</f>
        <v>387.34025327319898</v>
      </c>
      <c r="H33">
        <f>AL33*1000</f>
        <v>26.60842984661566</v>
      </c>
      <c r="I33">
        <f>(AQ33-AW33)</f>
        <v>0.7759821885539524</v>
      </c>
      <c r="J33">
        <f>(P33+AP33*D33)</f>
        <v>30.0738525390625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30.970901489257813</v>
      </c>
      <c r="P33" s="1">
        <v>30.0738525390625</v>
      </c>
      <c r="Q33" s="1">
        <v>31.077470779418945</v>
      </c>
      <c r="R33" s="1">
        <v>400.06887817382813</v>
      </c>
      <c r="S33" s="1">
        <v>391.84695434570313</v>
      </c>
      <c r="T33" s="1">
        <v>16.577695846557617</v>
      </c>
      <c r="U33" s="1">
        <v>39.730953216552734</v>
      </c>
      <c r="V33" s="1">
        <v>32.448444366455078</v>
      </c>
      <c r="W33" s="1">
        <v>77.767601013183594</v>
      </c>
      <c r="X33" s="1">
        <v>300.17117309570313</v>
      </c>
      <c r="Y33" s="1">
        <v>299.8121337890625</v>
      </c>
      <c r="Z33" s="1">
        <v>3.1336572021245956E-2</v>
      </c>
      <c r="AA33" s="1">
        <v>88.157310485839844</v>
      </c>
      <c r="AB33" s="1">
        <v>76.675056457519531</v>
      </c>
      <c r="AC33" s="1">
        <v>4.6522274017333984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1.1035704893224376</v>
      </c>
      <c r="AL33">
        <f>(U33-T33)/(1000-U33)*AK33</f>
        <v>2.6608429846615659E-2</v>
      </c>
      <c r="AM33">
        <f>(P33+273.15)</f>
        <v>303.22385253906248</v>
      </c>
      <c r="AN33">
        <f>(O33+273.15)</f>
        <v>304.12090148925779</v>
      </c>
      <c r="AO33">
        <f>(Y33*AG33+Z33*AH33)*AI33</f>
        <v>47.969940334038256</v>
      </c>
      <c r="AP33">
        <f>((AO33+0.00000010773*(AN33^4-AM33^4))-AL33*44100)/(L33*51.4+0.00000043092*AM33^3)</f>
        <v>-9.1349503644636201</v>
      </c>
      <c r="AQ33">
        <f>0.61365*EXP(17.502*J33/(240.97+J33))</f>
        <v>4.2785561671639689</v>
      </c>
      <c r="AR33">
        <f>AQ33*1000/AA33</f>
        <v>48.53319757130302</v>
      </c>
      <c r="AS33">
        <f>(AR33-U33)</f>
        <v>8.802244354750286</v>
      </c>
      <c r="AT33">
        <f>IF(D33,P33,(O33+P33)/2)</f>
        <v>30.522377014160156</v>
      </c>
      <c r="AU33">
        <f>0.61365*EXP(17.502*AT33/(240.97+AT33))</f>
        <v>4.3899678797433186</v>
      </c>
      <c r="AV33">
        <f>IF(AS33&lt;&gt;0,(1000-(AR33+U33)/2)/AS33*AL33,0)</f>
        <v>2.8895067654858719</v>
      </c>
      <c r="AW33">
        <f>U33*AA33/1000</f>
        <v>3.5025739786100165</v>
      </c>
      <c r="AX33">
        <f>(AU33-AW33)</f>
        <v>0.88739390113330208</v>
      </c>
      <c r="AY33">
        <f>1/(1.6/F33+1.37/N33)</f>
        <v>2.0000249045813909</v>
      </c>
      <c r="AZ33">
        <f>G33*AA33*0.001</f>
        <v>34.146874971469245</v>
      </c>
      <c r="BA33">
        <f>G33/S33</f>
        <v>0.98849882327137306</v>
      </c>
      <c r="BB33">
        <f>(1-AL33*AA33/AQ33/F33)*100</f>
        <v>93.834687276128378</v>
      </c>
      <c r="BC33">
        <f>(S33-E33/(N33/1.35))</f>
        <v>392.27367095270409</v>
      </c>
      <c r="BD33">
        <f>E33*BB33/100/BC33</f>
        <v>-3.2363770271619571E-3</v>
      </c>
    </row>
    <row r="34" spans="1:56" x14ac:dyDescent="0.35">
      <c r="A34" s="1" t="s">
        <v>9</v>
      </c>
      <c r="B34" s="1" t="s">
        <v>822</v>
      </c>
      <c r="K34" s="1">
        <v>2.72</v>
      </c>
    </row>
    <row r="35" spans="1:56" x14ac:dyDescent="0.35">
      <c r="A35" s="1" t="s">
        <v>9</v>
      </c>
      <c r="B35" s="1" t="s">
        <v>821</v>
      </c>
      <c r="K35" s="1">
        <v>2.72</v>
      </c>
    </row>
    <row r="36" spans="1:56" x14ac:dyDescent="0.35">
      <c r="A36" s="1">
        <v>7</v>
      </c>
      <c r="B36" s="1" t="s">
        <v>820</v>
      </c>
      <c r="C36" s="1">
        <v>1597.5000024922192</v>
      </c>
      <c r="D36" s="1">
        <v>0</v>
      </c>
      <c r="E36">
        <f>(R36-S36*(1000-T36)/(1000-U36))*AK36</f>
        <v>-0.30664098095764897</v>
      </c>
      <c r="F36">
        <f>IF(AV36&lt;&gt;0,1/(1/AV36-1/N36),0)</f>
        <v>10.064831960320028</v>
      </c>
      <c r="G36">
        <f>((AY36-AL36/2)*S36-E36)/(AY36+AL36/2)</f>
        <v>385.94827199948497</v>
      </c>
      <c r="H36">
        <f>AL36*1000</f>
        <v>26.865056849769449</v>
      </c>
      <c r="I36">
        <f>(AQ36-AW36)</f>
        <v>0.75351870379071695</v>
      </c>
      <c r="J36">
        <f>(P36+AP36*D36)</f>
        <v>30.148727416992188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30.982847213745117</v>
      </c>
      <c r="P36" s="1">
        <v>30.148727416992188</v>
      </c>
      <c r="Q36" s="1">
        <v>31.079729080200195</v>
      </c>
      <c r="R36" s="1">
        <v>400.03707885742188</v>
      </c>
      <c r="S36" s="1">
        <v>390.79949951171875</v>
      </c>
      <c r="T36" s="1">
        <v>16.82624626159668</v>
      </c>
      <c r="U36" s="1">
        <v>40.196315765380859</v>
      </c>
      <c r="V36" s="1">
        <v>32.911251068115234</v>
      </c>
      <c r="W36" s="1">
        <v>78.621871948242188</v>
      </c>
      <c r="X36" s="1">
        <v>300.10903930664063</v>
      </c>
      <c r="Y36" s="1">
        <v>499.85702514648438</v>
      </c>
      <c r="Z36" s="1">
        <v>7.2315134108066559E-2</v>
      </c>
      <c r="AA36" s="1">
        <v>88.153923034667969</v>
      </c>
      <c r="AB36" s="1">
        <v>76.42041015625</v>
      </c>
      <c r="AC36" s="1">
        <v>4.5836749076843262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1.1033420562744138</v>
      </c>
      <c r="AL36">
        <f>(U36-T36)/(1000-U36)*AK36</f>
        <v>2.6865056849769448E-2</v>
      </c>
      <c r="AM36">
        <f>(P36+273.15)</f>
        <v>303.29872741699216</v>
      </c>
      <c r="AN36">
        <f>(O36+273.15)</f>
        <v>304.13284721374509</v>
      </c>
      <c r="AO36">
        <f>(Y36*AG36+Z36*AH36)*AI36</f>
        <v>79.977122235809475</v>
      </c>
      <c r="AP36">
        <f>((AO36+0.00000010773*(AN36^4-AM36^4))-AL36*44100)/(L36*51.4+0.00000043092*AM36^3)</f>
        <v>-8.9709207710662486</v>
      </c>
      <c r="AQ36">
        <f>0.61365*EXP(17.502*J36/(240.97+J36))</f>
        <v>4.296981630049312</v>
      </c>
      <c r="AR36">
        <f>AQ36*1000/AA36</f>
        <v>48.744077201867171</v>
      </c>
      <c r="AS36">
        <f>(AR36-U36)</f>
        <v>8.5477614364863115</v>
      </c>
      <c r="AT36">
        <f>IF(D36,P36,(O36+P36)/2)</f>
        <v>30.565787315368652</v>
      </c>
      <c r="AU36">
        <f>0.61365*EXP(17.502*AT36/(240.97+AT36))</f>
        <v>4.400883777851889</v>
      </c>
      <c r="AV36">
        <f>IF(AS36&lt;&gt;0,(1000-(AR36+U36)/2)/AS36*AL36,0)</f>
        <v>3.0031678684365186</v>
      </c>
      <c r="AW36">
        <f>U36*AA36/1000</f>
        <v>3.543462926258595</v>
      </c>
      <c r="AX36">
        <f>(AU36-AW36)</f>
        <v>0.85742085159329395</v>
      </c>
      <c r="AY36">
        <f>1/(1.6/F36+1.37/N36)</f>
        <v>2.0875222844721333</v>
      </c>
      <c r="AZ36">
        <f>G36*AA36*0.001</f>
        <v>34.022854265205702</v>
      </c>
      <c r="BA36">
        <f>G36/S36</f>
        <v>0.98758640295523636</v>
      </c>
      <c r="BB36">
        <f>(1-AL36*AA36/AQ36/F36)*100</f>
        <v>94.524051153292788</v>
      </c>
      <c r="BC36">
        <f>(S36-E36/(N36/1.35))</f>
        <v>390.89621251774912</v>
      </c>
      <c r="BD36">
        <f>E36*BB36/100/BC36</f>
        <v>-7.4149983656903796E-4</v>
      </c>
    </row>
    <row r="37" spans="1:56" x14ac:dyDescent="0.35">
      <c r="A37" s="1" t="s">
        <v>9</v>
      </c>
      <c r="B37" s="1" t="s">
        <v>819</v>
      </c>
      <c r="K37" s="1">
        <v>2.72</v>
      </c>
    </row>
    <row r="38" spans="1:56" x14ac:dyDescent="0.35">
      <c r="A38" s="1" t="s">
        <v>9</v>
      </c>
      <c r="B38" s="1" t="s">
        <v>818</v>
      </c>
      <c r="K38" s="1">
        <v>2.72</v>
      </c>
    </row>
    <row r="39" spans="1:56" x14ac:dyDescent="0.35">
      <c r="A39" s="1">
        <v>8</v>
      </c>
      <c r="B39" s="1" t="s">
        <v>817</v>
      </c>
      <c r="C39" s="1">
        <v>1801.5000024922192</v>
      </c>
      <c r="D39" s="1">
        <v>0</v>
      </c>
      <c r="E39">
        <f>(R39-S39*(1000-T39)/(1000-U39))*AK39</f>
        <v>0.86193994293766829</v>
      </c>
      <c r="F39">
        <f>IF(AV39&lt;&gt;0,1/(1/AV39-1/N39),0)</f>
        <v>11.930050769758358</v>
      </c>
      <c r="G39">
        <f>((AY39-AL39/2)*S39-E39)/(AY39+AL39/2)</f>
        <v>384.49124514203959</v>
      </c>
      <c r="H39">
        <f>AL39*1000</f>
        <v>27.313792547063247</v>
      </c>
      <c r="I39">
        <f>(AQ39-AW39)</f>
        <v>0.73000685531417187</v>
      </c>
      <c r="J39">
        <f>(P39+AP39*D39)</f>
        <v>30.275562286376953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31.013383865356445</v>
      </c>
      <c r="P39" s="1">
        <v>30.275562286376953</v>
      </c>
      <c r="Q39" s="1">
        <v>31.098543167114258</v>
      </c>
      <c r="R39" s="1">
        <v>400.11148071289063</v>
      </c>
      <c r="S39" s="1">
        <v>389.68472290039063</v>
      </c>
      <c r="T39" s="1">
        <v>17.075971603393555</v>
      </c>
      <c r="U39" s="1">
        <v>40.818061828613281</v>
      </c>
      <c r="V39" s="1">
        <v>33.342269897460938</v>
      </c>
      <c r="W39" s="1">
        <v>79.700698852539063</v>
      </c>
      <c r="X39" s="1">
        <v>300.14627075195313</v>
      </c>
      <c r="Y39" s="1">
        <v>749.599609375</v>
      </c>
      <c r="Z39" s="1">
        <v>3.3747024834156036E-2</v>
      </c>
      <c r="AA39" s="1">
        <v>88.155693054199219</v>
      </c>
      <c r="AB39" s="1">
        <v>75.923011779785156</v>
      </c>
      <c r="AC39" s="1">
        <v>4.4741673469543457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1.1034789365880628</v>
      </c>
      <c r="AL39">
        <f>(U39-T39)/(1000-U39)*AK39</f>
        <v>2.7313792547063249E-2</v>
      </c>
      <c r="AM39">
        <f>(P39+273.15)</f>
        <v>303.42556228637693</v>
      </c>
      <c r="AN39">
        <f>(O39+273.15)</f>
        <v>304.16338386535642</v>
      </c>
      <c r="AO39">
        <f>(Y39*AG39+Z39*AH39)*AI39</f>
        <v>119.93593481922289</v>
      </c>
      <c r="AP39">
        <f>((AO39+0.00000010773*(AN39^4-AM39^4))-AL39*44100)/(L39*51.4+0.00000043092*AM39^3)</f>
        <v>-8.8140145571319266</v>
      </c>
      <c r="AQ39">
        <f>0.61365*EXP(17.502*J39/(240.97+J39))</f>
        <v>4.3283513849447299</v>
      </c>
      <c r="AR39">
        <f>AQ39*1000/AA39</f>
        <v>49.098943414619924</v>
      </c>
      <c r="AS39">
        <f>(AR39-U39)</f>
        <v>8.2808815860066431</v>
      </c>
      <c r="AT39">
        <f>IF(D39,P39,(O39+P39)/2)</f>
        <v>30.644473075866699</v>
      </c>
      <c r="AU39">
        <f>0.61365*EXP(17.502*AT39/(240.97+AT39))</f>
        <v>4.4207302877791452</v>
      </c>
      <c r="AV39">
        <f>IF(AS39&lt;&gt;0,(1000-(AR39+U39)/2)/AS39*AL39,0)</f>
        <v>3.1501241821052752</v>
      </c>
      <c r="AW39">
        <f>U39*AA39/1000</f>
        <v>3.5983445296305581</v>
      </c>
      <c r="AX39">
        <f>(AU39-AW39)</f>
        <v>0.82238575814858716</v>
      </c>
      <c r="AY39">
        <f>1/(1.6/F39+1.37/N39)</f>
        <v>2.2017579294658431</v>
      </c>
      <c r="AZ39">
        <f>G39*AA39*0.001</f>
        <v>33.895092188768508</v>
      </c>
      <c r="BA39">
        <f>G39/S39</f>
        <v>0.98667261646877913</v>
      </c>
      <c r="BB39">
        <f>(1-AL39*AA39/AQ39/F39)*100</f>
        <v>95.336976885364933</v>
      </c>
      <c r="BC39">
        <f>(S39-E39/(N39/1.35))</f>
        <v>389.41287142561771</v>
      </c>
      <c r="BD39">
        <f>E39*BB39/100/BC39</f>
        <v>2.1102216810549765E-3</v>
      </c>
    </row>
    <row r="40" spans="1:56" x14ac:dyDescent="0.35">
      <c r="A40" s="1" t="s">
        <v>9</v>
      </c>
      <c r="B40" s="1" t="s">
        <v>816</v>
      </c>
      <c r="K40" s="1">
        <v>2.72</v>
      </c>
    </row>
    <row r="41" spans="1:56" x14ac:dyDescent="0.35">
      <c r="A41" s="1" t="s">
        <v>9</v>
      </c>
      <c r="B41" s="1" t="s">
        <v>815</v>
      </c>
      <c r="K41" s="1">
        <v>2.72</v>
      </c>
    </row>
    <row r="42" spans="1:56" x14ac:dyDescent="0.35">
      <c r="A42" s="1">
        <v>9</v>
      </c>
      <c r="B42" s="1" t="s">
        <v>814</v>
      </c>
      <c r="C42" s="1">
        <v>2006.0000024810433</v>
      </c>
      <c r="D42" s="1">
        <v>0</v>
      </c>
      <c r="E42">
        <f>(R42-S42*(1000-T42)/(1000-U42))*AK42</f>
        <v>2.1308828589006619</v>
      </c>
      <c r="F42">
        <f>IF(AV42&lt;&gt;0,1/(1/AV42-1/N42),0)</f>
        <v>14.694221026274516</v>
      </c>
      <c r="G42">
        <f>((AY42-AL42/2)*S42-E42)/(AY42+AL42/2)</f>
        <v>382.87880862242491</v>
      </c>
      <c r="H42">
        <f>AL42*1000</f>
        <v>27.826131282918077</v>
      </c>
      <c r="I42">
        <f>(AQ42-AW42)</f>
        <v>0.70631607776975613</v>
      </c>
      <c r="J42">
        <f>(P42+AP42*D42)</f>
        <v>30.417102813720703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31.062414169311523</v>
      </c>
      <c r="P42" s="1">
        <v>30.417102813720703</v>
      </c>
      <c r="Q42" s="1">
        <v>31.134614944458008</v>
      </c>
      <c r="R42" s="1">
        <v>400.11984252929688</v>
      </c>
      <c r="S42" s="1">
        <v>388.3958740234375</v>
      </c>
      <c r="T42" s="1">
        <v>17.321170806884766</v>
      </c>
      <c r="U42" s="1">
        <v>41.489276885986328</v>
      </c>
      <c r="V42" s="1">
        <v>33.724452972412109</v>
      </c>
      <c r="W42" s="1">
        <v>80.779937744140625</v>
      </c>
      <c r="X42" s="1">
        <v>300.17608642578125</v>
      </c>
      <c r="Y42" s="1">
        <v>999.17303466796875</v>
      </c>
      <c r="Z42" s="1">
        <v>0.12414081394672394</v>
      </c>
      <c r="AA42" s="1">
        <v>88.149948120117188</v>
      </c>
      <c r="AB42" s="1">
        <v>75.449943542480469</v>
      </c>
      <c r="AC42" s="1">
        <v>4.3357758522033691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1.1035885530359602</v>
      </c>
      <c r="AL42">
        <f>(U42-T42)/(1000-U42)*AK42</f>
        <v>2.7826131282918078E-2</v>
      </c>
      <c r="AM42">
        <f>(P42+273.15)</f>
        <v>303.56710281372068</v>
      </c>
      <c r="AN42">
        <f>(O42+273.15)</f>
        <v>304.2124141693115</v>
      </c>
      <c r="AO42">
        <f>(Y42*AG42+Z42*AH42)*AI42</f>
        <v>159.86768197355377</v>
      </c>
      <c r="AP42">
        <f>((AO42+0.00000010773*(AN42^4-AM42^4))-AL42*44100)/(L42*51.4+0.00000043092*AM42^3)</f>
        <v>-8.6798524648020425</v>
      </c>
      <c r="AQ42">
        <f>0.61365*EXP(17.502*J42/(240.97+J42))</f>
        <v>4.3635936828106283</v>
      </c>
      <c r="AR42">
        <f>AQ42*1000/AA42</f>
        <v>49.501942722241814</v>
      </c>
      <c r="AS42">
        <f>(AR42-U42)</f>
        <v>8.0126658362554863</v>
      </c>
      <c r="AT42">
        <f>IF(D42,P42,(O42+P42)/2)</f>
        <v>30.739758491516113</v>
      </c>
      <c r="AU42">
        <f>0.61365*EXP(17.502*AT42/(240.97+AT42))</f>
        <v>4.4448679900099624</v>
      </c>
      <c r="AV42">
        <f>IF(AS42&lt;&gt;0,(1000-(AR42+U42)/2)/AS42*AL42,0)</f>
        <v>3.3147725132294541</v>
      </c>
      <c r="AW42">
        <f>U42*AA42/1000</f>
        <v>3.6572776050408722</v>
      </c>
      <c r="AX42">
        <f>(AU42-AW42)</f>
        <v>0.78759038496909017</v>
      </c>
      <c r="AY42">
        <f>1/(1.6/F42+1.37/N42)</f>
        <v>2.3312535218065999</v>
      </c>
      <c r="AZ42">
        <f>G42*AA42*0.001</f>
        <v>33.75074711635903</v>
      </c>
      <c r="BA42">
        <f>G42/S42</f>
        <v>0.98579525229282006</v>
      </c>
      <c r="BB42">
        <f>(1-AL42*AA42/AQ42/F42)*100</f>
        <v>96.174536889281242</v>
      </c>
      <c r="BC42">
        <f>(S42-E42/(N42/1.35))</f>
        <v>387.72380440593474</v>
      </c>
      <c r="BD42">
        <f>E42*BB42/100/BC42</f>
        <v>5.285635542395444E-3</v>
      </c>
    </row>
    <row r="43" spans="1:56" x14ac:dyDescent="0.35">
      <c r="A43" s="1" t="s">
        <v>9</v>
      </c>
      <c r="B43" s="1" t="s">
        <v>813</v>
      </c>
      <c r="K43" s="1">
        <v>2.72</v>
      </c>
    </row>
    <row r="44" spans="1:56" x14ac:dyDescent="0.35">
      <c r="A44" s="1" t="s">
        <v>9</v>
      </c>
      <c r="B44" s="1" t="s">
        <v>812</v>
      </c>
      <c r="K44" s="1">
        <v>2.72</v>
      </c>
    </row>
    <row r="45" spans="1:56" x14ac:dyDescent="0.35">
      <c r="A45" s="1">
        <v>10</v>
      </c>
      <c r="B45" s="1" t="s">
        <v>811</v>
      </c>
      <c r="C45" s="1">
        <v>2211.0000024810433</v>
      </c>
      <c r="D45" s="1">
        <v>0</v>
      </c>
      <c r="E45">
        <f>(R45-S45*(1000-T45)/(1000-U45))*AK45</f>
        <v>3.6202850678951712</v>
      </c>
      <c r="F45">
        <f>IF(AV45&lt;&gt;0,1/(1/AV45-1/N45),0)</f>
        <v>18.477045498690359</v>
      </c>
      <c r="G45">
        <f>((AY45-AL45/2)*S45-E45)/(AY45+AL45/2)</f>
        <v>380.86462900098644</v>
      </c>
      <c r="H45">
        <f>AL45*1000</f>
        <v>28.365720391378474</v>
      </c>
      <c r="I45">
        <f>(AQ45-AW45)</f>
        <v>0.68628477706010438</v>
      </c>
      <c r="J45">
        <f>(P45+AP45*D45)</f>
        <v>30.576118469238281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31.123418807983398</v>
      </c>
      <c r="P45" s="1">
        <v>30.576118469238281</v>
      </c>
      <c r="Q45" s="1">
        <v>31.178987503051758</v>
      </c>
      <c r="R45" s="1">
        <v>399.98681640625</v>
      </c>
      <c r="S45" s="1">
        <v>386.76425170898438</v>
      </c>
      <c r="T45" s="1">
        <v>17.551902770996094</v>
      </c>
      <c r="U45" s="1">
        <v>42.173011779785156</v>
      </c>
      <c r="V45" s="1">
        <v>34.051918029785156</v>
      </c>
      <c r="W45" s="1">
        <v>81.818588256835938</v>
      </c>
      <c r="X45" s="1">
        <v>300.15264892578125</v>
      </c>
      <c r="Y45" s="1">
        <v>1250.092529296875</v>
      </c>
      <c r="Z45" s="1">
        <v>0.11088376492261887</v>
      </c>
      <c r="AA45" s="1">
        <v>88.141685485839844</v>
      </c>
      <c r="AB45" s="1">
        <v>74.829399108886719</v>
      </c>
      <c r="AC45" s="1">
        <v>4.1625914573669434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1.1035023857565485</v>
      </c>
      <c r="AL45">
        <f>(U45-T45)/(1000-U45)*AK45</f>
        <v>2.8365720391378475E-2</v>
      </c>
      <c r="AM45">
        <f>(P45+273.15)</f>
        <v>303.72611846923826</v>
      </c>
      <c r="AN45">
        <f>(O45+273.15)</f>
        <v>304.27341880798338</v>
      </c>
      <c r="AO45">
        <f>(Y45*AG45+Z45*AH45)*AI45</f>
        <v>200.01480021682073</v>
      </c>
      <c r="AP45">
        <f>((AO45+0.00000010773*(AN45^4-AM45^4))-AL45*44100)/(L45*51.4+0.00000043092*AM45^3)</f>
        <v>-8.5542149682554989</v>
      </c>
      <c r="AQ45">
        <f>0.61365*EXP(17.502*J45/(240.97+J45))</f>
        <v>4.4034851173445464</v>
      </c>
      <c r="AR45">
        <f>AQ45*1000/AA45</f>
        <v>49.959166234142145</v>
      </c>
      <c r="AS45">
        <f>(AR45-U45)</f>
        <v>7.7861544543569892</v>
      </c>
      <c r="AT45">
        <f>IF(D45,P45,(O45+P45)/2)</f>
        <v>30.84976863861084</v>
      </c>
      <c r="AU45">
        <f>0.61365*EXP(17.502*AT45/(240.97+AT45))</f>
        <v>4.472878487696331</v>
      </c>
      <c r="AV45">
        <f>IF(AS45&lt;&gt;0,(1000-(AR45+U45)/2)/AS45*AL45,0)</f>
        <v>3.4752743154152119</v>
      </c>
      <c r="AW45">
        <f>U45*AA45/1000</f>
        <v>3.717200340284442</v>
      </c>
      <c r="AX45">
        <f>(AU45-AW45)</f>
        <v>0.75567814741188899</v>
      </c>
      <c r="AY45">
        <f>1/(1.6/F45+1.37/N45)</f>
        <v>2.4590484651689426</v>
      </c>
      <c r="AZ45">
        <f>G45*AA45*0.001</f>
        <v>33.570050342086027</v>
      </c>
      <c r="BA45">
        <f>G45/S45</f>
        <v>0.98474620474376984</v>
      </c>
      <c r="BB45">
        <f>(1-AL45*AA45/AQ45/F45)*100</f>
        <v>96.927116414655018</v>
      </c>
      <c r="BC45">
        <f>(S45-E45/(N45/1.35))</f>
        <v>385.62243220883289</v>
      </c>
      <c r="BD45">
        <f>E45*BB45/100/BC45</f>
        <v>9.0996727088760599E-3</v>
      </c>
    </row>
    <row r="46" spans="1:56" x14ac:dyDescent="0.35">
      <c r="A46" s="1" t="s">
        <v>9</v>
      </c>
      <c r="B46" s="1" t="s">
        <v>810</v>
      </c>
      <c r="K46" s="1">
        <v>2.72</v>
      </c>
    </row>
    <row r="47" spans="1:56" x14ac:dyDescent="0.35">
      <c r="A47" s="1" t="s">
        <v>9</v>
      </c>
      <c r="B47" s="1" t="s">
        <v>809</v>
      </c>
      <c r="K47" s="1">
        <v>2.72</v>
      </c>
    </row>
    <row r="48" spans="1:56" x14ac:dyDescent="0.35">
      <c r="A48" s="1">
        <v>11</v>
      </c>
      <c r="B48" s="1" t="s">
        <v>808</v>
      </c>
      <c r="C48" s="1">
        <v>2416.5000024698675</v>
      </c>
      <c r="D48" s="1">
        <v>0</v>
      </c>
      <c r="E48">
        <f>(R48-S48*(1000-T48)/(1000-U48))*AK48</f>
        <v>6.0915114496595404</v>
      </c>
      <c r="F48">
        <f>IF(AV48&lt;&gt;0,1/(1/AV48-1/N48),0)</f>
        <v>25.164607776259306</v>
      </c>
      <c r="G48">
        <f>((AY48-AL48/2)*S48-E48)/(AY48+AL48/2)</f>
        <v>377.65929335931804</v>
      </c>
      <c r="H48">
        <f>AL48*1000</f>
        <v>29.059245982396654</v>
      </c>
      <c r="I48">
        <f>(AQ48-AW48)</f>
        <v>0.66741245769444291</v>
      </c>
      <c r="J48">
        <f>(P48+AP48*D48)</f>
        <v>30.777362823486328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31.195932388305664</v>
      </c>
      <c r="P48" s="1">
        <v>30.777362823486328</v>
      </c>
      <c r="Q48" s="1">
        <v>31.230119705200195</v>
      </c>
      <c r="R48" s="1">
        <v>399.88223266601563</v>
      </c>
      <c r="S48" s="1">
        <v>384.24334716796875</v>
      </c>
      <c r="T48" s="1">
        <v>17.764400482177734</v>
      </c>
      <c r="U48" s="1">
        <v>42.966888427734375</v>
      </c>
      <c r="V48" s="1">
        <v>34.320682525634766</v>
      </c>
      <c r="W48" s="1">
        <v>83.011695861816406</v>
      </c>
      <c r="X48" s="1">
        <v>300.14892578125</v>
      </c>
      <c r="Y48" s="1">
        <v>1600.0428466796875</v>
      </c>
      <c r="Z48" s="1">
        <v>5.3030911833047867E-2</v>
      </c>
      <c r="AA48" s="1">
        <v>88.137939453125</v>
      </c>
      <c r="AB48" s="1">
        <v>73.670623779296875</v>
      </c>
      <c r="AC48" s="1">
        <v>3.8535864353179932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1.1034886977251834</v>
      </c>
      <c r="AL48">
        <f>(U48-T48)/(1000-U48)*AK48</f>
        <v>2.9059245982396655E-2</v>
      </c>
      <c r="AM48">
        <f>(P48+273.15)</f>
        <v>303.92736282348631</v>
      </c>
      <c r="AN48">
        <f>(O48+273.15)</f>
        <v>304.34593238830564</v>
      </c>
      <c r="AO48">
        <f>(Y48*AG48+Z48*AH48)*AI48</f>
        <v>256.00684974655087</v>
      </c>
      <c r="AP48">
        <f>((AO48+0.00000010773*(AN48^4-AM48^4))-AL48*44100)/(L48*51.4+0.00000043092*AM48^3)</f>
        <v>-8.357156486862241</v>
      </c>
      <c r="AQ48">
        <f>0.61365*EXP(17.502*J48/(240.97+J48))</f>
        <v>4.4544254684272726</v>
      </c>
      <c r="AR48">
        <f>AQ48*1000/AA48</f>
        <v>50.539251269838232</v>
      </c>
      <c r="AS48">
        <f>(AR48-U48)</f>
        <v>7.5723628421038569</v>
      </c>
      <c r="AT48">
        <f>IF(D48,P48,(O48+P48)/2)</f>
        <v>30.986647605895996</v>
      </c>
      <c r="AU48">
        <f>0.61365*EXP(17.502*AT48/(240.97+AT48))</f>
        <v>4.5079448414636509</v>
      </c>
      <c r="AV48">
        <f>IF(AS48&lt;&gt;0,(1000-(AR48+U48)/2)/AS48*AL48,0)</f>
        <v>3.6581233100991279</v>
      </c>
      <c r="AW48">
        <f>U48*AA48/1000</f>
        <v>3.7870130107328297</v>
      </c>
      <c r="AX48">
        <f>(AU48-AW48)</f>
        <v>0.72093183073082123</v>
      </c>
      <c r="AY48">
        <f>1/(1.6/F48+1.37/N48)</f>
        <v>2.6065506253868818</v>
      </c>
      <c r="AZ48">
        <f>G48*AA48*0.001</f>
        <v>33.286111932013547</v>
      </c>
      <c r="BA48">
        <f>G48/S48</f>
        <v>0.98286488534628413</v>
      </c>
      <c r="BB48">
        <f>(1-AL48*AA48/AQ48/F48)*100</f>
        <v>97.71510960595684</v>
      </c>
      <c r="BC48">
        <f>(S48-E48/(N48/1.35))</f>
        <v>382.32211543395476</v>
      </c>
      <c r="BD48">
        <f>E48*BB48/100/BC48</f>
        <v>1.5568879877477243E-2</v>
      </c>
    </row>
    <row r="49" spans="1:56" x14ac:dyDescent="0.35">
      <c r="A49" s="1" t="s">
        <v>9</v>
      </c>
      <c r="B49" s="1" t="s">
        <v>807</v>
      </c>
      <c r="K49" s="1">
        <v>2.72</v>
      </c>
    </row>
    <row r="50" spans="1:56" x14ac:dyDescent="0.35">
      <c r="A50" s="1" t="s">
        <v>9</v>
      </c>
      <c r="B50" s="1" t="s">
        <v>802</v>
      </c>
      <c r="K50" s="1">
        <v>2.72</v>
      </c>
    </row>
    <row r="51" spans="1:56" x14ac:dyDescent="0.35">
      <c r="A51" s="1">
        <v>12</v>
      </c>
      <c r="B51" s="1" t="s">
        <v>806</v>
      </c>
      <c r="C51" s="1">
        <v>2621.5000024698675</v>
      </c>
      <c r="D51" s="1">
        <v>0</v>
      </c>
      <c r="E51">
        <f>(R51-S51*(1000-T51)/(1000-U51))*AK51</f>
        <v>10.603854836924947</v>
      </c>
      <c r="F51">
        <f>IF(AV51&lt;&gt;0,1/(1/AV51-1/N51),0)</f>
        <v>28.836422479609464</v>
      </c>
      <c r="G51">
        <f>((AY51-AL51/2)*S51-E51)/(AY51+AL51/2)</f>
        <v>371.80990349307689</v>
      </c>
      <c r="H51">
        <f>AL51*1000</f>
        <v>29.669576149324147</v>
      </c>
      <c r="I51">
        <f>(AQ51-AW51)</f>
        <v>0.66825730875209066</v>
      </c>
      <c r="J51">
        <f>(P51+AP51*D51)</f>
        <v>31.036937713623047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31.303861618041992</v>
      </c>
      <c r="P51" s="1">
        <v>31.036937713623047</v>
      </c>
      <c r="Q51" s="1">
        <v>31.313552856445313</v>
      </c>
      <c r="R51" s="1">
        <v>399.80859375</v>
      </c>
      <c r="S51" s="1">
        <v>379.98062133789063</v>
      </c>
      <c r="T51" s="1">
        <v>17.999130249023438</v>
      </c>
      <c r="U51" s="1">
        <v>43.713485717773438</v>
      </c>
      <c r="V51" s="1">
        <v>34.5595703125</v>
      </c>
      <c r="W51" s="1">
        <v>83.932907104492188</v>
      </c>
      <c r="X51" s="1">
        <v>300.118408203125</v>
      </c>
      <c r="Y51" s="1">
        <v>1998.877685546875</v>
      </c>
      <c r="Z51" s="1">
        <v>9.6421735361218452E-3</v>
      </c>
      <c r="AA51" s="1">
        <v>88.133697509765625</v>
      </c>
      <c r="AB51" s="1">
        <v>71.439323425292969</v>
      </c>
      <c r="AC51" s="1">
        <v>3.3129444122314453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1.1033765007467828</v>
      </c>
      <c r="AL51">
        <f>(U51-T51)/(1000-U51)*AK51</f>
        <v>2.9669576149324146E-2</v>
      </c>
      <c r="AM51">
        <f>(P51+273.15)</f>
        <v>304.18693771362302</v>
      </c>
      <c r="AN51">
        <f>(O51+273.15)</f>
        <v>304.45386161804197</v>
      </c>
      <c r="AO51">
        <f>(Y51*AG51+Z51*AH51)*AI51</f>
        <v>319.82042253895634</v>
      </c>
      <c r="AP51">
        <f>((AO51+0.00000010773*(AN51^4-AM51^4))-AL51*44100)/(L51*51.4+0.00000043092*AM51^3)</f>
        <v>-8.0679262337355944</v>
      </c>
      <c r="AQ51">
        <f>0.61365*EXP(17.502*J51/(240.97+J51))</f>
        <v>4.5208884360997947</v>
      </c>
      <c r="AR51">
        <f>AQ51*1000/AA51</f>
        <v>51.295799039849193</v>
      </c>
      <c r="AS51">
        <f>(AR51-U51)</f>
        <v>7.5823133220757555</v>
      </c>
      <c r="AT51">
        <f>IF(D51,P51,(O51+P51)/2)</f>
        <v>31.17039966583252</v>
      </c>
      <c r="AU51">
        <f>0.61365*EXP(17.502*AT51/(240.97+AT51))</f>
        <v>4.5553957479118967</v>
      </c>
      <c r="AV51">
        <f>IF(AS51&lt;&gt;0,(1000-(AR51+U51)/2)/AS51*AL51,0)</f>
        <v>3.7271123395205485</v>
      </c>
      <c r="AW51">
        <f>U51*AA51/1000</f>
        <v>3.8526311273477041</v>
      </c>
      <c r="AX51">
        <f>(AU51-AW51)</f>
        <v>0.70276462056419264</v>
      </c>
      <c r="AY51">
        <f>1/(1.6/F51+1.37/N51)</f>
        <v>2.6627413114186704</v>
      </c>
      <c r="AZ51">
        <f>G51*AA51*0.001</f>
        <v>32.76898156559399</v>
      </c>
      <c r="BA51">
        <f>G51/S51</f>
        <v>0.97849701435813996</v>
      </c>
      <c r="BB51">
        <f>(1-AL51*AA51/AQ51/F51)*100</f>
        <v>97.994197523424447</v>
      </c>
      <c r="BC51">
        <f>(S51-E51/(N51/1.35))</f>
        <v>376.63621944618666</v>
      </c>
      <c r="BD51">
        <f>E51*BB51/100/BC51</f>
        <v>2.7589387099500946E-2</v>
      </c>
    </row>
    <row r="52" spans="1:56" x14ac:dyDescent="0.35">
      <c r="A52" s="1" t="s">
        <v>9</v>
      </c>
      <c r="B52" s="1" t="s">
        <v>805</v>
      </c>
      <c r="K52" s="1">
        <v>2.4670399999999999</v>
      </c>
    </row>
    <row r="53" spans="1:56" x14ac:dyDescent="0.35">
      <c r="A53" s="1" t="s">
        <v>9</v>
      </c>
      <c r="B53" s="1" t="s">
        <v>804</v>
      </c>
      <c r="K53" s="1">
        <v>2.4670399999999999</v>
      </c>
    </row>
    <row r="54" spans="1:56" x14ac:dyDescent="0.35">
      <c r="A54" s="1" t="s">
        <v>9</v>
      </c>
      <c r="B54" s="1" t="s">
        <v>803</v>
      </c>
    </row>
    <row r="55" spans="1:56" x14ac:dyDescent="0.35">
      <c r="A55" s="1" t="s">
        <v>9</v>
      </c>
      <c r="B55" s="1" t="s">
        <v>802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BEE4-F210-4AD6-A599-2F0F2F953C0C}">
  <dimension ref="A1:BD55"/>
  <sheetViews>
    <sheetView topLeftCell="A2" zoomScale="3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5416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5415</v>
      </c>
    </row>
    <row r="12" spans="1:56" x14ac:dyDescent="0.35">
      <c r="A12" s="1" t="s">
        <v>9</v>
      </c>
      <c r="B12" s="1" t="s">
        <v>5414</v>
      </c>
    </row>
    <row r="13" spans="1:56" x14ac:dyDescent="0.35">
      <c r="A13" s="1" t="s">
        <v>9</v>
      </c>
      <c r="B13" s="1" t="s">
        <v>5413</v>
      </c>
    </row>
    <row r="14" spans="1:56" x14ac:dyDescent="0.35">
      <c r="A14" s="1" t="s">
        <v>9</v>
      </c>
      <c r="B14" s="1" t="s">
        <v>5412</v>
      </c>
    </row>
    <row r="15" spans="1:56" x14ac:dyDescent="0.35">
      <c r="A15" s="1" t="s">
        <v>9</v>
      </c>
      <c r="B15" s="1" t="s">
        <v>5411</v>
      </c>
    </row>
    <row r="16" spans="1:56" x14ac:dyDescent="0.35">
      <c r="A16" s="1" t="s">
        <v>9</v>
      </c>
      <c r="B16" s="1" t="s">
        <v>5410</v>
      </c>
    </row>
    <row r="17" spans="1:56" x14ac:dyDescent="0.35">
      <c r="A17" s="1" t="s">
        <v>9</v>
      </c>
      <c r="B17" s="1" t="s">
        <v>5409</v>
      </c>
    </row>
    <row r="18" spans="1:56" x14ac:dyDescent="0.35">
      <c r="A18" s="1">
        <v>1</v>
      </c>
      <c r="B18" s="1" t="s">
        <v>5408</v>
      </c>
      <c r="C18" s="1">
        <v>438.50000240281224</v>
      </c>
      <c r="D18" s="1">
        <v>0</v>
      </c>
      <c r="E18">
        <f>(R18-S18*(1000-T18)/(1000-U18))*AK18</f>
        <v>-3.6165167096342534</v>
      </c>
      <c r="F18">
        <f>IF(AV18&lt;&gt;0,1/(1/AV18-1/N18),0)</f>
        <v>1.3401566378382614</v>
      </c>
      <c r="G18">
        <f>((AY18-AL18/2)*S18-E18)/(AY18+AL18/2)</f>
        <v>381.99381903129893</v>
      </c>
      <c r="H18">
        <f>AL18*1000</f>
        <v>28.164724953424937</v>
      </c>
      <c r="I18">
        <f>(AQ18-AW18)</f>
        <v>2.4058534140729999</v>
      </c>
      <c r="J18">
        <f>(P18+AP18*D18)</f>
        <v>31.769462585449219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31.023456573486328</v>
      </c>
      <c r="P18" s="1">
        <v>31.769462585449219</v>
      </c>
      <c r="Q18" s="1">
        <v>31.105947494506836</v>
      </c>
      <c r="R18" s="1">
        <v>400.0809326171875</v>
      </c>
      <c r="S18" s="1">
        <v>393.3077392578125</v>
      </c>
      <c r="T18" s="1">
        <v>1.1865499019622803</v>
      </c>
      <c r="U18" s="1">
        <v>26.088199615478516</v>
      </c>
      <c r="V18" s="1">
        <v>2.3230102062225342</v>
      </c>
      <c r="W18" s="1">
        <v>51.075103759765625</v>
      </c>
      <c r="X18" s="1">
        <v>299.61663818359375</v>
      </c>
      <c r="Y18" s="1">
        <v>0.21338872611522675</v>
      </c>
      <c r="Z18" s="1">
        <v>0.25407350063323975</v>
      </c>
      <c r="AA18" s="1">
        <v>88.441314697265625</v>
      </c>
      <c r="AB18" s="1">
        <v>6.8536572456359863</v>
      </c>
      <c r="AC18" s="1">
        <v>-9.1796025633811951E-2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1.101531758027918</v>
      </c>
      <c r="AL18">
        <f>(U18-T18)/(1000-U18)*AK18</f>
        <v>2.8164724953424938E-2</v>
      </c>
      <c r="AM18">
        <f>(P18+273.15)</f>
        <v>304.9194625854492</v>
      </c>
      <c r="AN18">
        <f>(O18+273.15)</f>
        <v>304.17345657348631</v>
      </c>
      <c r="AO18">
        <f>(Y18*AG18+Z18*AH18)*AI18</f>
        <v>3.4142195415298726E-2</v>
      </c>
      <c r="AP18">
        <f>((AO18+0.00000010773*(AN18^4-AM18^4))-AL18*44100)/(L18*51.4+0.00000043092*AM18^3)</f>
        <v>-10.236411583227849</v>
      </c>
      <c r="AQ18">
        <f>0.61365*EXP(17.502*J18/(240.97+J18))</f>
        <v>4.7131280861506193</v>
      </c>
      <c r="AR18">
        <f>AQ18*1000/AA18</f>
        <v>53.291022439949515</v>
      </c>
      <c r="AS18">
        <f>(AR18-U18)</f>
        <v>27.202822824470999</v>
      </c>
      <c r="AT18">
        <f>IF(D18,P18,(O18+P18)/2)</f>
        <v>31.396459579467773</v>
      </c>
      <c r="AU18">
        <f>0.61365*EXP(17.502*AT18/(240.97+AT18))</f>
        <v>4.6143682761503229</v>
      </c>
      <c r="AV18">
        <f>IF(AS18&lt;&gt;0,(1000-(AR18+U18)/2)/AS18*AL18,0)</f>
        <v>0.99426732842557197</v>
      </c>
      <c r="AW18">
        <f>U18*AA18/1000</f>
        <v>2.3072746720776194</v>
      </c>
      <c r="AX18">
        <f>(AU18-AW18)</f>
        <v>2.3070936040727035</v>
      </c>
      <c r="AY18">
        <f>1/(1.6/F18+1.37/N18)</f>
        <v>0.64536082248858473</v>
      </c>
      <c r="AZ18">
        <f>G18*AA18*0.001</f>
        <v>33.784035561357442</v>
      </c>
      <c r="BA18">
        <f>G18/S18</f>
        <v>0.97123392423484112</v>
      </c>
      <c r="BB18">
        <f>(1-AL18*AA18/AQ18/F18)*100</f>
        <v>60.563723768533897</v>
      </c>
      <c r="BC18">
        <f>(S18-E18/(N18/1.35))</f>
        <v>394.57510701238942</v>
      </c>
      <c r="BD18">
        <f>E18*BB18/100/BC18</f>
        <v>-5.5510272978193387E-3</v>
      </c>
    </row>
    <row r="19" spans="1:56" x14ac:dyDescent="0.35">
      <c r="A19" s="1" t="s">
        <v>9</v>
      </c>
      <c r="B19" s="1" t="s">
        <v>5407</v>
      </c>
      <c r="K19" s="1">
        <v>2.72</v>
      </c>
    </row>
    <row r="20" spans="1:56" x14ac:dyDescent="0.35">
      <c r="A20" s="1" t="s">
        <v>9</v>
      </c>
      <c r="B20" s="1" t="s">
        <v>5406</v>
      </c>
      <c r="K20" s="1">
        <v>2.72</v>
      </c>
    </row>
    <row r="21" spans="1:56" x14ac:dyDescent="0.35">
      <c r="A21" s="1">
        <v>2</v>
      </c>
      <c r="B21" s="1" t="s">
        <v>5405</v>
      </c>
      <c r="C21" s="1">
        <v>642.50000242516398</v>
      </c>
      <c r="D21" s="1">
        <v>0</v>
      </c>
      <c r="E21">
        <f>(R21-S21*(1000-T21)/(1000-U21))*AK21</f>
        <v>-3.4130585792039247</v>
      </c>
      <c r="F21">
        <f>IF(AV21&lt;&gt;0,1/(1/AV21-1/N21),0)</f>
        <v>0.99363999859544105</v>
      </c>
      <c r="G21">
        <f>((AY21-AL21/2)*S21-E21)/(AY21+AL21/2)</f>
        <v>380.31364522160032</v>
      </c>
      <c r="H21">
        <f>AL21*1000</f>
        <v>26.299144613384172</v>
      </c>
      <c r="I21">
        <f>(AQ21-AW21)</f>
        <v>2.8237300657476583</v>
      </c>
      <c r="J21">
        <f>(P21+AP21*D21)</f>
        <v>32.954368591308594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31.001548767089844</v>
      </c>
      <c r="P21" s="1">
        <v>32.954368591308594</v>
      </c>
      <c r="Q21" s="1">
        <v>31.120355606079102</v>
      </c>
      <c r="R21" s="1">
        <v>399.90994262695313</v>
      </c>
      <c r="S21" s="1">
        <v>393.6102294921875</v>
      </c>
      <c r="T21" s="1">
        <v>1.7710175514221191</v>
      </c>
      <c r="U21" s="1">
        <v>25.050617218017578</v>
      </c>
      <c r="V21" s="1">
        <v>3.4714939594268799</v>
      </c>
      <c r="W21" s="1">
        <v>49.103443145751953</v>
      </c>
      <c r="X21" s="1">
        <v>299.58294677734375</v>
      </c>
      <c r="Y21" s="1">
        <v>26.101106643676758</v>
      </c>
      <c r="Z21" s="1">
        <v>0.23966966569423676</v>
      </c>
      <c r="AA21" s="1">
        <v>88.438461303710938</v>
      </c>
      <c r="AB21" s="1">
        <v>6.6248517036437988</v>
      </c>
      <c r="AC21" s="1">
        <v>-5.6639201939105988E-2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1.1014078925637636</v>
      </c>
      <c r="AL21">
        <f>(U21-T21)/(1000-U21)*AK21</f>
        <v>2.6299144613384173E-2</v>
      </c>
      <c r="AM21">
        <f>(P21+273.15)</f>
        <v>306.10436859130857</v>
      </c>
      <c r="AN21">
        <f>(O21+273.15)</f>
        <v>304.15154876708982</v>
      </c>
      <c r="AO21">
        <f>(Y21*AG21+Z21*AH21)*AI21</f>
        <v>4.1761769696434499</v>
      </c>
      <c r="AP21">
        <f>((AO21+0.00000010773*(AN21^4-AM21^4))-AL21*44100)/(L21*51.4+0.00000043092*AM21^3)</f>
        <v>-9.6394099596616503</v>
      </c>
      <c r="AQ21">
        <f>0.61365*EXP(17.502*J21/(240.97+J21))</f>
        <v>5.0391681072173808</v>
      </c>
      <c r="AR21">
        <f>AQ21*1000/AA21</f>
        <v>56.979373373674171</v>
      </c>
      <c r="AS21">
        <f>(AR21-U21)</f>
        <v>31.928756155656593</v>
      </c>
      <c r="AT21">
        <f>IF(D21,P21,(O21+P21)/2)</f>
        <v>31.977958679199219</v>
      </c>
      <c r="AU21">
        <f>0.61365*EXP(17.502*AT21/(240.97+AT21))</f>
        <v>4.7691293003542956</v>
      </c>
      <c r="AV21">
        <f>IF(AS21&lt;&gt;0,(1000-(AR21+U21)/2)/AS21*AL21,0)</f>
        <v>0.78989877331357661</v>
      </c>
      <c r="AW21">
        <f>U21*AA21/1000</f>
        <v>2.2154380414697226</v>
      </c>
      <c r="AX21">
        <f>(AU21-AW21)</f>
        <v>2.553691258884573</v>
      </c>
      <c r="AY21">
        <f>1/(1.6/F21+1.37/N21)</f>
        <v>0.50868021693226062</v>
      </c>
      <c r="AZ21">
        <f>G21*AA21*0.001</f>
        <v>33.634353596203752</v>
      </c>
      <c r="BA21">
        <f>G21/S21</f>
        <v>0.96621890572371139</v>
      </c>
      <c r="BB21">
        <f>(1-AL21*AA21/AQ21/F21)*100</f>
        <v>53.549019158473463</v>
      </c>
      <c r="BC21">
        <f>(S21-E21/(N21/1.35))</f>
        <v>394.80629762488599</v>
      </c>
      <c r="BD21">
        <f>E21*BB21/100/BC21</f>
        <v>-4.6292559248999887E-3</v>
      </c>
    </row>
    <row r="22" spans="1:56" x14ac:dyDescent="0.35">
      <c r="A22" s="1" t="s">
        <v>9</v>
      </c>
      <c r="B22" s="1" t="s">
        <v>5404</v>
      </c>
      <c r="K22" s="1">
        <v>2.72</v>
      </c>
    </row>
    <row r="23" spans="1:56" x14ac:dyDescent="0.35">
      <c r="A23" s="1" t="s">
        <v>9</v>
      </c>
      <c r="B23" s="1" t="s">
        <v>5403</v>
      </c>
      <c r="K23" s="1">
        <v>2.72</v>
      </c>
    </row>
    <row r="24" spans="1:56" x14ac:dyDescent="0.35">
      <c r="A24" s="1">
        <v>3</v>
      </c>
      <c r="B24" s="1" t="s">
        <v>5402</v>
      </c>
      <c r="C24" s="1">
        <v>846.50000242516398</v>
      </c>
      <c r="D24" s="1">
        <v>0</v>
      </c>
      <c r="E24">
        <f>(R24-S24*(1000-T24)/(1000-U24))*AK24</f>
        <v>-2.98894230216565</v>
      </c>
      <c r="F24">
        <f>IF(AV24&lt;&gt;0,1/(1/AV24-1/N24),0)</f>
        <v>0.93535555727748376</v>
      </c>
      <c r="G24">
        <f>((AY24-AL24/2)*S24-E24)/(AY24+AL24/2)</f>
        <v>380.9873545154943</v>
      </c>
      <c r="H24">
        <f>AL24*1000</f>
        <v>24.041420221563563</v>
      </c>
      <c r="I24">
        <f>(AQ24-AW24)</f>
        <v>2.7147492532163198</v>
      </c>
      <c r="J24">
        <f>(P24+AP24*D24)</f>
        <v>32.123138427734375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30.938371658325195</v>
      </c>
      <c r="P24" s="1">
        <v>32.123138427734375</v>
      </c>
      <c r="Q24" s="1">
        <v>31.078989028930664</v>
      </c>
      <c r="R24" s="1">
        <v>399.94808959960938</v>
      </c>
      <c r="S24" s="1">
        <v>394.06170654296875</v>
      </c>
      <c r="T24" s="1">
        <v>2.3687968254089355</v>
      </c>
      <c r="U24" s="1">
        <v>23.674823760986328</v>
      </c>
      <c r="V24" s="1">
        <v>4.6598935127258301</v>
      </c>
      <c r="W24" s="1">
        <v>46.573078155517578</v>
      </c>
      <c r="X24" s="1">
        <v>299.6546630859375</v>
      </c>
      <c r="Y24" s="1">
        <v>50.552276611328125</v>
      </c>
      <c r="Z24" s="1">
        <v>0.24359668791294098</v>
      </c>
      <c r="AA24" s="1">
        <v>88.436393737792969</v>
      </c>
      <c r="AB24" s="1">
        <v>6.3627161979675293</v>
      </c>
      <c r="AC24" s="1">
        <v>-2.6307208463549614E-2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1.1016715554630052</v>
      </c>
      <c r="AL24">
        <f>(U24-T24)/(1000-U24)*AK24</f>
        <v>2.4041420221563563E-2</v>
      </c>
      <c r="AM24">
        <f>(P24+273.15)</f>
        <v>305.27313842773435</v>
      </c>
      <c r="AN24">
        <f>(O24+273.15)</f>
        <v>304.08837165832517</v>
      </c>
      <c r="AO24">
        <f>(Y24*AG24+Z24*AH24)*AI24</f>
        <v>8.0883640770234706</v>
      </c>
      <c r="AP24">
        <f>((AO24+0.00000010773*(AN24^4-AM24^4))-AL24*44100)/(L24*51.4+0.00000043092*AM24^3)</f>
        <v>-8.7235564402557699</v>
      </c>
      <c r="AQ24">
        <f>0.61365*EXP(17.502*J24/(240.97+J24))</f>
        <v>4.8084652890157633</v>
      </c>
      <c r="AR24">
        <f>AQ24*1000/AA24</f>
        <v>54.372019095130547</v>
      </c>
      <c r="AS24">
        <f>(AR24-U24)</f>
        <v>30.697195334144219</v>
      </c>
      <c r="AT24">
        <f>IF(D24,P24,(O24+P24)/2)</f>
        <v>31.530755043029785</v>
      </c>
      <c r="AU24">
        <f>0.61365*EXP(17.502*AT24/(240.97+AT24))</f>
        <v>4.6497159677115105</v>
      </c>
      <c r="AV24">
        <f>IF(AS24&lt;&gt;0,(1000-(AR24+U24)/2)/AS24*AL24,0)</f>
        <v>0.75261734816636205</v>
      </c>
      <c r="AW24">
        <f>U24*AA24/1000</f>
        <v>2.0937160357994435</v>
      </c>
      <c r="AX24">
        <f>(AU24-AW24)</f>
        <v>2.555999931912067</v>
      </c>
      <c r="AY24">
        <f>1/(1.6/F24+1.37/N24)</f>
        <v>0.48397792633659326</v>
      </c>
      <c r="AZ24">
        <f>G24*AA24*0.001</f>
        <v>33.693147693052374</v>
      </c>
      <c r="BA24">
        <f>G24/S24</f>
        <v>0.96682156167323807</v>
      </c>
      <c r="BB24">
        <f>(1-AL24*AA24/AQ24/F24)*100</f>
        <v>52.727569943277729</v>
      </c>
      <c r="BC24">
        <f>(S24-E24/(N24/1.35))</f>
        <v>395.10914787898258</v>
      </c>
      <c r="BD24">
        <f>E24*BB24/100/BC24</f>
        <v>-3.9887627289796855E-3</v>
      </c>
    </row>
    <row r="25" spans="1:56" x14ac:dyDescent="0.35">
      <c r="A25" s="1" t="s">
        <v>9</v>
      </c>
      <c r="B25" s="1" t="s">
        <v>5401</v>
      </c>
      <c r="K25" s="1">
        <v>2.72</v>
      </c>
    </row>
    <row r="26" spans="1:56" x14ac:dyDescent="0.35">
      <c r="A26" s="1" t="s">
        <v>9</v>
      </c>
      <c r="B26" s="1" t="s">
        <v>5400</v>
      </c>
      <c r="K26" s="1">
        <v>2.72</v>
      </c>
    </row>
    <row r="27" spans="1:56" x14ac:dyDescent="0.35">
      <c r="A27" s="1">
        <v>4</v>
      </c>
      <c r="B27" s="1" t="s">
        <v>5399</v>
      </c>
      <c r="C27" s="1">
        <v>1050.0000024363399</v>
      </c>
      <c r="D27" s="1">
        <v>0</v>
      </c>
      <c r="E27">
        <f>(R27-S27*(1000-T27)/(1000-U27))*AK27</f>
        <v>-2.8873645279453966</v>
      </c>
      <c r="F27">
        <f>IF(AV27&lt;&gt;0,1/(1/AV27-1/N27),0)</f>
        <v>0.81552079766796337</v>
      </c>
      <c r="G27">
        <f>((AY27-AL27/2)*S27-E27)/(AY27+AL27/2)</f>
        <v>381.86295686127698</v>
      </c>
      <c r="H27">
        <f>AL27*1000</f>
        <v>21.777747378889803</v>
      </c>
      <c r="I27">
        <f>(AQ27-AW27)</f>
        <v>2.7531880893727894</v>
      </c>
      <c r="J27">
        <f>(P27+AP27*D27)</f>
        <v>31.817638397216797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30.921165466308594</v>
      </c>
      <c r="P27" s="1">
        <v>31.817638397216797</v>
      </c>
      <c r="Q27" s="1">
        <v>31.054450988769531</v>
      </c>
      <c r="R27" s="1">
        <v>399.9539794921875</v>
      </c>
      <c r="S27" s="1">
        <v>394.77017211914063</v>
      </c>
      <c r="T27" s="1">
        <v>2.9774677753448486</v>
      </c>
      <c r="U27" s="1">
        <v>22.307828903198242</v>
      </c>
      <c r="V27" s="1">
        <v>5.863037109375</v>
      </c>
      <c r="W27" s="1">
        <v>43.927131652832031</v>
      </c>
      <c r="X27" s="1">
        <v>299.60153198242188</v>
      </c>
      <c r="Y27" s="1">
        <v>100.10692596435547</v>
      </c>
      <c r="Z27" s="1">
        <v>0.21609793603420258</v>
      </c>
      <c r="AA27" s="1">
        <v>88.436607360839844</v>
      </c>
      <c r="AB27" s="1">
        <v>6.1595315933227539</v>
      </c>
      <c r="AC27" s="1">
        <v>-4.7894232557155192E-4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1.1014762205236095</v>
      </c>
      <c r="AL27">
        <f>(U27-T27)/(1000-U27)*AK27</f>
        <v>2.1777747378889802E-2</v>
      </c>
      <c r="AM27">
        <f>(P27+273.15)</f>
        <v>304.96763839721677</v>
      </c>
      <c r="AN27">
        <f>(O27+273.15)</f>
        <v>304.07116546630857</v>
      </c>
      <c r="AO27">
        <f>(Y27*AG27+Z27*AH27)*AI27</f>
        <v>16.017107796286609</v>
      </c>
      <c r="AP27">
        <f>((AO27+0.00000010773*(AN27^4-AM27^4))-AL27*44100)/(L27*51.4+0.00000043092*AM27^3)</f>
        <v>-7.8156824170523791</v>
      </c>
      <c r="AQ27">
        <f>0.61365*EXP(17.502*J27/(240.97+J27))</f>
        <v>4.7260167951577268</v>
      </c>
      <c r="AR27">
        <f>AQ27*1000/AA27</f>
        <v>53.43959855758137</v>
      </c>
      <c r="AS27">
        <f>(AR27-U27)</f>
        <v>31.131769654383127</v>
      </c>
      <c r="AT27">
        <f>IF(D27,P27,(O27+P27)/2)</f>
        <v>31.369401931762695</v>
      </c>
      <c r="AU27">
        <f>0.61365*EXP(17.502*AT27/(240.97+AT27))</f>
        <v>4.6072748701021373</v>
      </c>
      <c r="AV27">
        <f>IF(AS27&lt;&gt;0,(1000-(AR27+U27)/2)/AS27*AL27,0)</f>
        <v>0.67304054480625897</v>
      </c>
      <c r="AW27">
        <f>U27*AA27/1000</f>
        <v>1.9728287057849374</v>
      </c>
      <c r="AX27">
        <f>(AU27-AW27)</f>
        <v>2.6344461643171999</v>
      </c>
      <c r="AY27">
        <f>1/(1.6/F27+1.37/N27)</f>
        <v>0.43148699431255627</v>
      </c>
      <c r="AZ27">
        <f>G27*AA27*0.001</f>
        <v>33.770664381590073</v>
      </c>
      <c r="BA27">
        <f>G27/S27</f>
        <v>0.96730448202665054</v>
      </c>
      <c r="BB27">
        <f>(1-AL27*AA27/AQ27/F27)*100</f>
        <v>50.029381179661939</v>
      </c>
      <c r="BC27">
        <f>(S27-E27/(N27/1.35))</f>
        <v>395.78201666244905</v>
      </c>
      <c r="BD27">
        <f>E27*BB27/100/BC27</f>
        <v>-3.6498136472030442E-3</v>
      </c>
    </row>
    <row r="28" spans="1:56" x14ac:dyDescent="0.35">
      <c r="A28" s="1" t="s">
        <v>9</v>
      </c>
      <c r="B28" s="1" t="s">
        <v>5398</v>
      </c>
      <c r="K28" s="1">
        <v>2.72</v>
      </c>
    </row>
    <row r="29" spans="1:56" x14ac:dyDescent="0.35">
      <c r="A29" s="1" t="s">
        <v>9</v>
      </c>
      <c r="B29" s="1" t="s">
        <v>5397</v>
      </c>
      <c r="K29" s="1">
        <v>2.72</v>
      </c>
    </row>
    <row r="30" spans="1:56" x14ac:dyDescent="0.35">
      <c r="A30" s="1">
        <v>5</v>
      </c>
      <c r="B30" s="1" t="s">
        <v>5396</v>
      </c>
      <c r="C30" s="1">
        <v>1253.0000024363399</v>
      </c>
      <c r="D30" s="1">
        <v>0</v>
      </c>
      <c r="E30">
        <f>(R30-S30*(1000-T30)/(1000-U30))*AK30</f>
        <v>-2.6756709033892685</v>
      </c>
      <c r="F30">
        <f>IF(AV30&lt;&gt;0,1/(1/AV30-1/N30),0)</f>
        <v>0.70656310338781902</v>
      </c>
      <c r="G30">
        <f>((AY30-AL30/2)*S30-E30)/(AY30+AL30/2)</f>
        <v>382.42077793427882</v>
      </c>
      <c r="H30">
        <f>AL30*1000</f>
        <v>19.61912688186737</v>
      </c>
      <c r="I30">
        <f>(AQ30-AW30)</f>
        <v>2.7989950921234197</v>
      </c>
      <c r="J30">
        <f>(P30+AP30*D30)</f>
        <v>31.551536560058594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30.916303634643555</v>
      </c>
      <c r="P30" s="1">
        <v>31.551536560058594</v>
      </c>
      <c r="Q30" s="1">
        <v>31.047521591186523</v>
      </c>
      <c r="R30" s="1">
        <v>400.01712036132813</v>
      </c>
      <c r="S30" s="1">
        <v>395.40194702148438</v>
      </c>
      <c r="T30" s="1">
        <v>3.5456535816192627</v>
      </c>
      <c r="U30" s="1">
        <v>20.989412307739258</v>
      </c>
      <c r="V30" s="1">
        <v>6.9837298393249512</v>
      </c>
      <c r="W30" s="1">
        <v>41.341995239257813</v>
      </c>
      <c r="X30" s="1">
        <v>299.49935913085938</v>
      </c>
      <c r="Y30" s="1">
        <v>151.3836669921875</v>
      </c>
      <c r="Z30" s="1">
        <v>0.22656688094139099</v>
      </c>
      <c r="AA30" s="1">
        <v>88.435623168945313</v>
      </c>
      <c r="AB30" s="1">
        <v>6.0376472473144531</v>
      </c>
      <c r="AC30" s="1">
        <v>2.7951614931225777E-2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1.101100585039924</v>
      </c>
      <c r="AL30">
        <f>(U30-T30)/(1000-U30)*AK30</f>
        <v>1.9619126881867371E-2</v>
      </c>
      <c r="AM30">
        <f>(P30+273.15)</f>
        <v>304.70153656005857</v>
      </c>
      <c r="AN30">
        <f>(O30+273.15)</f>
        <v>304.06630363464353</v>
      </c>
      <c r="AO30">
        <f>(Y30*AG30+Z30*AH30)*AI30</f>
        <v>24.221386177359818</v>
      </c>
      <c r="AP30">
        <f>((AO30+0.00000010773*(AN30^4-AM30^4))-AL30*44100)/(L30*51.4+0.00000043092*AM30^3)</f>
        <v>-6.9454463283970282</v>
      </c>
      <c r="AQ30">
        <f>0.61365*EXP(17.502*J30/(240.97+J30))</f>
        <v>4.6552068495082715</v>
      </c>
      <c r="AR30">
        <f>AQ30*1000/AA30</f>
        <v>52.639498458840222</v>
      </c>
      <c r="AS30">
        <f>(AR30-U30)</f>
        <v>31.650086151100965</v>
      </c>
      <c r="AT30">
        <f>IF(D30,P30,(O30+P30)/2)</f>
        <v>31.233920097351074</v>
      </c>
      <c r="AU30">
        <f>0.61365*EXP(17.502*AT30/(240.97+AT30))</f>
        <v>4.571899714805884</v>
      </c>
      <c r="AV30">
        <f>IF(AS30&lt;&gt;0,(1000-(AR30+U30)/2)/AS30*AL30,0)</f>
        <v>0.59705554419030948</v>
      </c>
      <c r="AW30">
        <f>U30*AA30/1000</f>
        <v>1.8562117573848518</v>
      </c>
      <c r="AX30">
        <f>(AU30-AW30)</f>
        <v>2.7156879574210322</v>
      </c>
      <c r="AY30">
        <f>1/(1.6/F30+1.37/N30)</f>
        <v>0.38166288641501456</v>
      </c>
      <c r="AZ30">
        <f>G30*AA30*0.001</f>
        <v>33.819619809370799</v>
      </c>
      <c r="BA30">
        <f>G30/S30</f>
        <v>0.96716968850307605</v>
      </c>
      <c r="BB30">
        <f>(1-AL30*AA30/AQ30/F30)*100</f>
        <v>47.250666298733911</v>
      </c>
      <c r="BC30">
        <f>(S30-E30/(N30/1.35))</f>
        <v>396.33960590628413</v>
      </c>
      <c r="BD30">
        <f>E30*BB30/100/BC30</f>
        <v>-3.1898712896023915E-3</v>
      </c>
    </row>
    <row r="31" spans="1:56" x14ac:dyDescent="0.35">
      <c r="A31" s="1" t="s">
        <v>9</v>
      </c>
      <c r="B31" s="1" t="s">
        <v>5395</v>
      </c>
      <c r="K31" s="1">
        <v>2.72</v>
      </c>
    </row>
    <row r="32" spans="1:56" x14ac:dyDescent="0.35">
      <c r="A32" s="1" t="s">
        <v>9</v>
      </c>
      <c r="B32" s="1" t="s">
        <v>5394</v>
      </c>
      <c r="K32" s="1">
        <v>2.72</v>
      </c>
    </row>
    <row r="33" spans="1:56" x14ac:dyDescent="0.35">
      <c r="A33" s="1">
        <v>6</v>
      </c>
      <c r="B33" s="1" t="s">
        <v>5393</v>
      </c>
      <c r="C33" s="1">
        <v>1456.5000024475157</v>
      </c>
      <c r="D33" s="1">
        <v>0</v>
      </c>
      <c r="E33">
        <f>(R33-S33*(1000-T33)/(1000-U33))*AK33</f>
        <v>-2.4537066867000377</v>
      </c>
      <c r="F33">
        <f>IF(AV33&lt;&gt;0,1/(1/AV33-1/N33),0)</f>
        <v>0.64743502034190881</v>
      </c>
      <c r="G33">
        <f>((AY33-AL33/2)*S33-E33)/(AY33+AL33/2)</f>
        <v>382.49690301186985</v>
      </c>
      <c r="H33">
        <f>AL33*1000</f>
        <v>18.30466116420903</v>
      </c>
      <c r="I33">
        <f>(AQ33-AW33)</f>
        <v>2.8144741064249441</v>
      </c>
      <c r="J33">
        <f>(P33+AP33*D33)</f>
        <v>31.402454376220703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30.934616088867188</v>
      </c>
      <c r="P33" s="1">
        <v>31.402454376220703</v>
      </c>
      <c r="Q33" s="1">
        <v>31.062694549560547</v>
      </c>
      <c r="R33" s="1">
        <v>400.03988647460938</v>
      </c>
      <c r="S33" s="1">
        <v>395.69454956054688</v>
      </c>
      <c r="T33" s="1">
        <v>4.1015462875366211</v>
      </c>
      <c r="U33" s="1">
        <v>20.370904922485352</v>
      </c>
      <c r="V33" s="1">
        <v>8.0700054168701172</v>
      </c>
      <c r="W33" s="1">
        <v>40.080814361572266</v>
      </c>
      <c r="X33" s="1">
        <v>299.79324340820313</v>
      </c>
      <c r="Y33" s="1">
        <v>300.6173095703125</v>
      </c>
      <c r="Z33" s="1">
        <v>0.38765984773635864</v>
      </c>
      <c r="AA33" s="1">
        <v>88.433334350585938</v>
      </c>
      <c r="AB33" s="1">
        <v>5.9730353355407715</v>
      </c>
      <c r="AC33" s="1">
        <v>3.6415666341781616E-2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1.1021810419419231</v>
      </c>
      <c r="AL33">
        <f>(U33-T33)/(1000-U33)*AK33</f>
        <v>1.8304661164209028E-2</v>
      </c>
      <c r="AM33">
        <f>(P33+273.15)</f>
        <v>304.55245437622068</v>
      </c>
      <c r="AN33">
        <f>(O33+273.15)</f>
        <v>304.08461608886716</v>
      </c>
      <c r="AO33">
        <f>(Y33*AG33+Z33*AH33)*AI33</f>
        <v>48.098768456158723</v>
      </c>
      <c r="AP33">
        <f>((AO33+0.00000010773*(AN33^4-AM33^4))-AL33*44100)/(L33*51.4+0.00000043092*AM33^3)</f>
        <v>-6.2598946185003328</v>
      </c>
      <c r="AQ33">
        <f>0.61365*EXP(17.502*J33/(240.97+J33))</f>
        <v>4.6159411524590883</v>
      </c>
      <c r="AR33">
        <f>AQ33*1000/AA33</f>
        <v>52.196846204617913</v>
      </c>
      <c r="AS33">
        <f>(AR33-U33)</f>
        <v>31.825941282132561</v>
      </c>
      <c r="AT33">
        <f>IF(D33,P33,(O33+P33)/2)</f>
        <v>31.168535232543945</v>
      </c>
      <c r="AU33">
        <f>0.61365*EXP(17.502*AT33/(240.97+AT33))</f>
        <v>4.554912113158081</v>
      </c>
      <c r="AV33">
        <f>IF(AS33&lt;&gt;0,(1000-(AR33+U33)/2)/AS33*AL33,0)</f>
        <v>0.55428045190913067</v>
      </c>
      <c r="AW33">
        <f>U33*AA33/1000</f>
        <v>1.801467046034144</v>
      </c>
      <c r="AX33">
        <f>(AU33-AW33)</f>
        <v>2.7534450671239368</v>
      </c>
      <c r="AY33">
        <f>1/(1.6/F33+1.37/N33)</f>
        <v>0.35374176192639611</v>
      </c>
      <c r="AZ33">
        <f>G33*AA33*0.001</f>
        <v>33.825476512112331</v>
      </c>
      <c r="BA33">
        <f>G33/S33</f>
        <v>0.96664688314930247</v>
      </c>
      <c r="BB33">
        <f>(1-AL33*AA33/AQ33/F33)*100</f>
        <v>45.834688656882975</v>
      </c>
      <c r="BC33">
        <f>(S33-E33/(N33/1.35))</f>
        <v>396.55442357291605</v>
      </c>
      <c r="BD33">
        <f>E33*BB33/100/BC33</f>
        <v>-2.836051632633692E-3</v>
      </c>
    </row>
    <row r="34" spans="1:56" x14ac:dyDescent="0.35">
      <c r="A34" s="1" t="s">
        <v>9</v>
      </c>
      <c r="B34" s="1" t="s">
        <v>5392</v>
      </c>
      <c r="K34" s="1">
        <v>2.72</v>
      </c>
    </row>
    <row r="35" spans="1:56" x14ac:dyDescent="0.35">
      <c r="A35" s="1" t="s">
        <v>9</v>
      </c>
      <c r="B35" s="1" t="s">
        <v>5391</v>
      </c>
      <c r="K35" s="1">
        <v>2.72</v>
      </c>
    </row>
    <row r="36" spans="1:56" x14ac:dyDescent="0.35">
      <c r="A36" s="1">
        <v>7</v>
      </c>
      <c r="B36" s="1" t="s">
        <v>5390</v>
      </c>
      <c r="C36" s="1">
        <v>1659.5000024475157</v>
      </c>
      <c r="D36" s="1">
        <v>0</v>
      </c>
      <c r="E36">
        <f>(R36-S36*(1000-T36)/(1000-U36))*AK36</f>
        <v>-2.5487357536851745</v>
      </c>
      <c r="F36">
        <f>IF(AV36&lt;&gt;0,1/(1/AV36-1/N36),0)</f>
        <v>0.62959219738836081</v>
      </c>
      <c r="G36">
        <f>((AY36-AL36/2)*S36-E36)/(AY36+AL36/2)</f>
        <v>383.37793018351385</v>
      </c>
      <c r="H36">
        <f>AL36*1000</f>
        <v>17.720273251854785</v>
      </c>
      <c r="I36">
        <f>(AQ36-AW36)</f>
        <v>2.7908582480260211</v>
      </c>
      <c r="J36">
        <f>(P36+AP36*D36)</f>
        <v>31.324722290039063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31.031415939331055</v>
      </c>
      <c r="P36" s="1">
        <v>31.324722290039063</v>
      </c>
      <c r="Q36" s="1">
        <v>31.114181518554688</v>
      </c>
      <c r="R36" s="1">
        <v>400.05551147460938</v>
      </c>
      <c r="S36" s="1">
        <v>395.99896240234375</v>
      </c>
      <c r="T36" s="1">
        <v>4.6503586769104004</v>
      </c>
      <c r="U36" s="1">
        <v>20.408782958984375</v>
      </c>
      <c r="V36" s="1">
        <v>9.0989885330200195</v>
      </c>
      <c r="W36" s="1">
        <v>39.9322509765625</v>
      </c>
      <c r="X36" s="1">
        <v>299.62042236328125</v>
      </c>
      <c r="Y36" s="1">
        <v>501.06829833984375</v>
      </c>
      <c r="Z36" s="1">
        <v>0.25145688652992249</v>
      </c>
      <c r="AA36" s="1">
        <v>88.428802490234375</v>
      </c>
      <c r="AB36" s="1">
        <v>5.9554848670959473</v>
      </c>
      <c r="AC36" s="1">
        <v>3.3442012965679169E-2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1.1015456704532396</v>
      </c>
      <c r="AL36">
        <f>(U36-T36)/(1000-U36)*AK36</f>
        <v>1.7720273251854785E-2</v>
      </c>
      <c r="AM36">
        <f>(P36+273.15)</f>
        <v>304.47472229003904</v>
      </c>
      <c r="AN36">
        <f>(O36+273.15)</f>
        <v>304.18141593933103</v>
      </c>
      <c r="AO36">
        <f>(Y36*AG36+Z36*AH36)*AI36</f>
        <v>80.170925942415124</v>
      </c>
      <c r="AP36">
        <f>((AO36+0.00000010773*(AN36^4-AM36^4))-AL36*44100)/(L36*51.4+0.00000043092*AM36^3)</f>
        <v>-5.7695492765188474</v>
      </c>
      <c r="AQ36">
        <f>0.61365*EXP(17.502*J36/(240.97+J36))</f>
        <v>4.5955824853721117</v>
      </c>
      <c r="AR36">
        <f>AQ36*1000/AA36</f>
        <v>51.969294573220353</v>
      </c>
      <c r="AS36">
        <f>(AR36-U36)</f>
        <v>31.560511614235978</v>
      </c>
      <c r="AT36">
        <f>IF(D36,P36,(O36+P36)/2)</f>
        <v>31.178069114685059</v>
      </c>
      <c r="AU36">
        <f>0.61365*EXP(17.502*AT36/(240.97+AT36))</f>
        <v>4.5573856764850751</v>
      </c>
      <c r="AV36">
        <f>IF(AS36&lt;&gt;0,(1000-(AR36+U36)/2)/AS36*AL36,0)</f>
        <v>0.5411507203987681</v>
      </c>
      <c r="AW36">
        <f>U36*AA36/1000</f>
        <v>1.8047242373460903</v>
      </c>
      <c r="AX36">
        <f>(AU36-AW36)</f>
        <v>2.7526614391389845</v>
      </c>
      <c r="AY36">
        <f>1/(1.6/F36+1.37/N36)</f>
        <v>0.34518967404396173</v>
      </c>
      <c r="AZ36">
        <f>G36*AA36*0.001</f>
        <v>33.901651267312808</v>
      </c>
      <c r="BA36">
        <f>G36/S36</f>
        <v>0.96812862300884861</v>
      </c>
      <c r="BB36">
        <f>(1-AL36*AA36/AQ36/F36)*100</f>
        <v>45.84179576958639</v>
      </c>
      <c r="BC36">
        <f>(S36-E36/(N36/1.35))</f>
        <v>396.89213828635189</v>
      </c>
      <c r="BD36">
        <f>E36*BB36/100/BC36</f>
        <v>-2.9438382023778274E-3</v>
      </c>
    </row>
    <row r="37" spans="1:56" x14ac:dyDescent="0.35">
      <c r="A37" s="1" t="s">
        <v>9</v>
      </c>
      <c r="B37" s="1" t="s">
        <v>5389</v>
      </c>
      <c r="K37" s="1">
        <v>2.72</v>
      </c>
    </row>
    <row r="38" spans="1:56" x14ac:dyDescent="0.35">
      <c r="A38" s="1" t="s">
        <v>9</v>
      </c>
      <c r="B38" s="1" t="s">
        <v>5388</v>
      </c>
      <c r="K38" s="1">
        <v>2.72</v>
      </c>
    </row>
    <row r="39" spans="1:56" x14ac:dyDescent="0.35">
      <c r="A39" s="1">
        <v>8</v>
      </c>
      <c r="B39" s="1" t="s">
        <v>5387</v>
      </c>
      <c r="C39" s="1">
        <v>1862.5000024475157</v>
      </c>
      <c r="D39" s="1">
        <v>0</v>
      </c>
      <c r="E39">
        <f>(R39-S39*(1000-T39)/(1000-U39))*AK39</f>
        <v>-2.7793446840561944</v>
      </c>
      <c r="F39">
        <f>IF(AV39&lt;&gt;0,1/(1/AV39-1/N39),0)</f>
        <v>0.63459270576589788</v>
      </c>
      <c r="G39">
        <f>((AY39-AL39/2)*S39-E39)/(AY39+AL39/2)</f>
        <v>384.60538437309134</v>
      </c>
      <c r="H39">
        <f>AL39*1000</f>
        <v>17.496830671253139</v>
      </c>
      <c r="I39">
        <f>(AQ39-AW39)</f>
        <v>2.7366973276426485</v>
      </c>
      <c r="J39">
        <f>(P39+AP39*D39)</f>
        <v>31.241151809692383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31.057069778442383</v>
      </c>
      <c r="P39" s="1">
        <v>31.241151809692383</v>
      </c>
      <c r="Q39" s="1">
        <v>31.159091949462891</v>
      </c>
      <c r="R39" s="1">
        <v>400.03317260742188</v>
      </c>
      <c r="S39" s="1">
        <v>396.26275634765625</v>
      </c>
      <c r="T39" s="1">
        <v>5.2245030403137207</v>
      </c>
      <c r="U39" s="1">
        <v>20.775728225708008</v>
      </c>
      <c r="V39" s="1">
        <v>10.206945419311523</v>
      </c>
      <c r="W39" s="1">
        <v>40.588874816894531</v>
      </c>
      <c r="X39" s="1">
        <v>299.67178344726563</v>
      </c>
      <c r="Y39" s="1">
        <v>749.6678466796875</v>
      </c>
      <c r="Z39" s="1">
        <v>0.13620539009571075</v>
      </c>
      <c r="AA39" s="1">
        <v>88.424560546875</v>
      </c>
      <c r="AB39" s="1">
        <v>5.9404563903808594</v>
      </c>
      <c r="AC39" s="1">
        <v>3.1387224793434143E-2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1.101734497967888</v>
      </c>
      <c r="AL39">
        <f>(U39-T39)/(1000-U39)*AK39</f>
        <v>1.7496830671253138E-2</v>
      </c>
      <c r="AM39">
        <f>(P39+273.15)</f>
        <v>304.39115180969236</v>
      </c>
      <c r="AN39">
        <f>(O39+273.15)</f>
        <v>304.20706977844236</v>
      </c>
      <c r="AO39">
        <f>(Y39*AG39+Z39*AH39)*AI39</f>
        <v>119.94685278772886</v>
      </c>
      <c r="AP39">
        <f>((AO39+0.00000010773*(AN39^4-AM39^4))-AL39*44100)/(L39*51.4+0.00000043092*AM39^3)</f>
        <v>-5.352882859224473</v>
      </c>
      <c r="AQ39">
        <f>0.61365*EXP(17.502*J39/(240.97+J39))</f>
        <v>4.5737819660421861</v>
      </c>
      <c r="AR39">
        <f>AQ39*1000/AA39</f>
        <v>51.725243956599201</v>
      </c>
      <c r="AS39">
        <f>(AR39-U39)</f>
        <v>30.949515730891193</v>
      </c>
      <c r="AT39">
        <f>IF(D39,P39,(O39+P39)/2)</f>
        <v>31.149110794067383</v>
      </c>
      <c r="AU39">
        <f>0.61365*EXP(17.502*AT39/(240.97+AT39))</f>
        <v>4.5498760652762478</v>
      </c>
      <c r="AV39">
        <f>IF(AS39&lt;&gt;0,(1000-(AR39+U39)/2)/AS39*AL39,0)</f>
        <v>0.54484090158266418</v>
      </c>
      <c r="AW39">
        <f>U39*AA39/1000</f>
        <v>1.8370846383995376</v>
      </c>
      <c r="AX39">
        <f>(AU39-AW39)</f>
        <v>2.7127914268767102</v>
      </c>
      <c r="AY39">
        <f>1/(1.6/F39+1.37/N39)</f>
        <v>0.34759241981541639</v>
      </c>
      <c r="AZ39">
        <f>G39*AA39*0.001</f>
        <v>34.008562097152549</v>
      </c>
      <c r="BA39">
        <f>G39/S39</f>
        <v>0.97058171178636465</v>
      </c>
      <c r="BB39">
        <f>(1-AL39*AA39/AQ39/F39)*100</f>
        <v>46.695758807256695</v>
      </c>
      <c r="BC39">
        <f>(S39-E39/(N39/1.35))</f>
        <v>397.23674654713295</v>
      </c>
      <c r="BD39">
        <f>E39*BB39/100/BC39</f>
        <v>-3.2671602045134572E-3</v>
      </c>
    </row>
    <row r="40" spans="1:56" x14ac:dyDescent="0.35">
      <c r="A40" s="1" t="s">
        <v>9</v>
      </c>
      <c r="B40" s="1" t="s">
        <v>5386</v>
      </c>
      <c r="K40" s="1">
        <v>2.72</v>
      </c>
    </row>
    <row r="41" spans="1:56" x14ac:dyDescent="0.35">
      <c r="A41" s="1" t="s">
        <v>9</v>
      </c>
      <c r="B41" s="1" t="s">
        <v>5385</v>
      </c>
      <c r="K41" s="1">
        <v>2.72</v>
      </c>
    </row>
    <row r="42" spans="1:56" x14ac:dyDescent="0.35">
      <c r="A42" s="1">
        <v>9</v>
      </c>
      <c r="B42" s="1" t="s">
        <v>5384</v>
      </c>
      <c r="C42" s="1">
        <v>2065.5000024475157</v>
      </c>
      <c r="D42" s="1">
        <v>0</v>
      </c>
      <c r="E42">
        <f>(R42-S42*(1000-T42)/(1000-U42))*AK42</f>
        <v>-3.4317001672231644</v>
      </c>
      <c r="F42">
        <f>IF(AV42&lt;&gt;0,1/(1/AV42-1/N42),0)</f>
        <v>0.63975459356798492</v>
      </c>
      <c r="G42">
        <f>((AY42-AL42/2)*S42-E42)/(AY42+AL42/2)</f>
        <v>387.09413668402578</v>
      </c>
      <c r="H42">
        <f>AL42*1000</f>
        <v>17.477672892434565</v>
      </c>
      <c r="I42">
        <f>(AQ42-AW42)</f>
        <v>2.7135099729031156</v>
      </c>
      <c r="J42">
        <f>(P42+AP42*D42)</f>
        <v>31.335029602050781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31.147567749023438</v>
      </c>
      <c r="P42" s="1">
        <v>31.335029602050781</v>
      </c>
      <c r="Q42" s="1">
        <v>31.227287292480469</v>
      </c>
      <c r="R42" s="1">
        <v>400.04229736328125</v>
      </c>
      <c r="S42" s="1">
        <v>396.86126708984375</v>
      </c>
      <c r="T42" s="1">
        <v>5.7895145416259766</v>
      </c>
      <c r="U42" s="1">
        <v>21.315763473510742</v>
      </c>
      <c r="V42" s="1">
        <v>11.252204895019531</v>
      </c>
      <c r="W42" s="1">
        <v>41.428230285644531</v>
      </c>
      <c r="X42" s="1">
        <v>299.65985107421875</v>
      </c>
      <c r="Y42" s="1">
        <v>1001.4617919921875</v>
      </c>
      <c r="Z42" s="1">
        <v>0.24752593040466309</v>
      </c>
      <c r="AA42" s="1">
        <v>88.421302795410156</v>
      </c>
      <c r="AB42" s="1">
        <v>6.0278711318969727</v>
      </c>
      <c r="AC42" s="1">
        <v>2.3867884650826454E-2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1.1016906289493333</v>
      </c>
      <c r="AL42">
        <f>(U42-T42)/(1000-U42)*AK42</f>
        <v>1.7477672892434567E-2</v>
      </c>
      <c r="AM42">
        <f>(P42+273.15)</f>
        <v>304.48502960205076</v>
      </c>
      <c r="AN42">
        <f>(O42+273.15)</f>
        <v>304.29756774902341</v>
      </c>
      <c r="AO42">
        <f>(Y42*AG42+Z42*AH42)*AI42</f>
        <v>160.23388313724354</v>
      </c>
      <c r="AP42">
        <f>((AO42+0.00000010773*(AN42^4-AM42^4))-AL42*44100)/(L42*51.4+0.00000043092*AM42^3)</f>
        <v>-5.016063875709321</v>
      </c>
      <c r="AQ42">
        <f>0.61365*EXP(17.502*J42/(240.97+J42))</f>
        <v>4.5982775493097527</v>
      </c>
      <c r="AR42">
        <f>AQ42*1000/AA42</f>
        <v>52.004182294726874</v>
      </c>
      <c r="AS42">
        <f>(AR42-U42)</f>
        <v>30.688418821216132</v>
      </c>
      <c r="AT42">
        <f>IF(D42,P42,(O42+P42)/2)</f>
        <v>31.241298675537109</v>
      </c>
      <c r="AU42">
        <f>0.61365*EXP(17.502*AT42/(240.97+AT42))</f>
        <v>4.5738201988925393</v>
      </c>
      <c r="AV42">
        <f>IF(AS42&lt;&gt;0,(1000-(AR42+U42)/2)/AS42*AL42,0)</f>
        <v>0.54864155681036153</v>
      </c>
      <c r="AW42">
        <f>U42*AA42/1000</f>
        <v>1.8847675764066372</v>
      </c>
      <c r="AX42">
        <f>(AU42-AW42)</f>
        <v>2.6890526224859022</v>
      </c>
      <c r="AY42">
        <f>1/(1.6/F42+1.37/N42)</f>
        <v>0.35006780348179001</v>
      </c>
      <c r="AZ42">
        <f>G42*AA42*0.001</f>
        <v>34.227367870066132</v>
      </c>
      <c r="BA42">
        <f>G42/S42</f>
        <v>0.97538905603603077</v>
      </c>
      <c r="BB42">
        <f>(1-AL42*AA42/AQ42/F42)*100</f>
        <v>47.4670339524382</v>
      </c>
      <c r="BC42">
        <f>(S42-E42/(N42/1.35))</f>
        <v>398.06386795816786</v>
      </c>
      <c r="BD42">
        <f>E42*BB42/100/BC42</f>
        <v>-4.0921229346364092E-3</v>
      </c>
    </row>
    <row r="43" spans="1:56" x14ac:dyDescent="0.35">
      <c r="A43" s="1" t="s">
        <v>9</v>
      </c>
      <c r="B43" s="1" t="s">
        <v>5383</v>
      </c>
      <c r="K43" s="1">
        <v>2.72</v>
      </c>
    </row>
    <row r="44" spans="1:56" x14ac:dyDescent="0.35">
      <c r="A44" s="1" t="s">
        <v>9</v>
      </c>
      <c r="B44" s="1" t="s">
        <v>5382</v>
      </c>
      <c r="K44" s="1">
        <v>2.72</v>
      </c>
    </row>
    <row r="45" spans="1:56" x14ac:dyDescent="0.35">
      <c r="A45" s="1">
        <v>10</v>
      </c>
      <c r="B45" s="1" t="s">
        <v>5381</v>
      </c>
      <c r="C45" s="1">
        <v>2268.5000024475157</v>
      </c>
      <c r="D45" s="1">
        <v>0</v>
      </c>
      <c r="E45">
        <f>(R45-S45*(1000-T45)/(1000-U45))*AK45</f>
        <v>-4.0821476006463771</v>
      </c>
      <c r="F45">
        <f>IF(AV45&lt;&gt;0,1/(1/AV45-1/N45),0)</f>
        <v>0.65620747939812318</v>
      </c>
      <c r="G45">
        <f>((AY45-AL45/2)*S45-E45)/(AY45+AL45/2)</f>
        <v>389.47489429818177</v>
      </c>
      <c r="H45">
        <f>AL45*1000</f>
        <v>17.526555793438849</v>
      </c>
      <c r="I45">
        <f>(AQ45-AW45)</f>
        <v>2.6618861448743161</v>
      </c>
      <c r="J45">
        <f>(P45+AP45*D45)</f>
        <v>31.325946807861328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31.225204467773438</v>
      </c>
      <c r="P45" s="1">
        <v>31.325946807861328</v>
      </c>
      <c r="Q45" s="1">
        <v>31.298393249511719</v>
      </c>
      <c r="R45" s="1">
        <v>399.94961547851563</v>
      </c>
      <c r="S45" s="1">
        <v>397.333740234375</v>
      </c>
      <c r="T45" s="1">
        <v>6.3109431266784668</v>
      </c>
      <c r="U45" s="1">
        <v>21.872520446777344</v>
      </c>
      <c r="V45" s="1">
        <v>12.211650848388672</v>
      </c>
      <c r="W45" s="1">
        <v>42.3232421875</v>
      </c>
      <c r="X45" s="1">
        <v>299.64520263671875</v>
      </c>
      <c r="Y45" s="1">
        <v>1250.4967041015625</v>
      </c>
      <c r="Z45" s="1">
        <v>0.41647127270698547</v>
      </c>
      <c r="AA45" s="1">
        <v>88.422203063964844</v>
      </c>
      <c r="AB45" s="1">
        <v>6.125678539276123</v>
      </c>
      <c r="AC45" s="1">
        <v>1.8602171912789345E-2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1.1016367743997011</v>
      </c>
      <c r="AL45">
        <f>(U45-T45)/(1000-U45)*AK45</f>
        <v>1.7526555793438849E-2</v>
      </c>
      <c r="AM45">
        <f>(P45+273.15)</f>
        <v>304.47594680786131</v>
      </c>
      <c r="AN45">
        <f>(O45+273.15)</f>
        <v>304.37520446777341</v>
      </c>
      <c r="AO45">
        <f>(Y45*AG45+Z45*AH45)*AI45</f>
        <v>200.07946818412529</v>
      </c>
      <c r="AP45">
        <f>((AO45+0.00000010773*(AN45^4-AM45^4))-AL45*44100)/(L45*51.4+0.00000043092*AM45^3)</f>
        <v>-4.6989776772255745</v>
      </c>
      <c r="AQ45">
        <f>0.61365*EXP(17.502*J45/(240.97+J45))</f>
        <v>4.5959025893399854</v>
      </c>
      <c r="AR45">
        <f>AQ45*1000/AA45</f>
        <v>51.976793498520934</v>
      </c>
      <c r="AS45">
        <f>(AR45-U45)</f>
        <v>30.10427305174359</v>
      </c>
      <c r="AT45">
        <f>IF(D45,P45,(O45+P45)/2)</f>
        <v>31.275575637817383</v>
      </c>
      <c r="AU45">
        <f>0.61365*EXP(17.502*AT45/(240.97+AT45))</f>
        <v>4.5827509656533731</v>
      </c>
      <c r="AV45">
        <f>IF(AS45&lt;&gt;0,(1000-(AR45+U45)/2)/AS45*AL45,0)</f>
        <v>0.56069760275697789</v>
      </c>
      <c r="AW45">
        <f>U45*AA45/1000</f>
        <v>1.9340164444656693</v>
      </c>
      <c r="AX45">
        <f>(AU45-AW45)</f>
        <v>2.6487345211877038</v>
      </c>
      <c r="AY45">
        <f>1/(1.6/F45+1.37/N45)</f>
        <v>0.3579247052479213</v>
      </c>
      <c r="AZ45">
        <f>G45*AA45*0.001</f>
        <v>34.438228191950074</v>
      </c>
      <c r="BA45">
        <f>G45/S45</f>
        <v>0.98022104558360046</v>
      </c>
      <c r="BB45">
        <f>(1-AL45*AA45/AQ45/F45)*100</f>
        <v>48.613869007298696</v>
      </c>
      <c r="BC45">
        <f>(S45-E45/(N45/1.35))</f>
        <v>398.76428311689523</v>
      </c>
      <c r="BD45">
        <f>E45*BB45/100/BC45</f>
        <v>-4.9765988863176994E-3</v>
      </c>
    </row>
    <row r="46" spans="1:56" x14ac:dyDescent="0.35">
      <c r="A46" s="1" t="s">
        <v>9</v>
      </c>
      <c r="B46" s="1" t="s">
        <v>5380</v>
      </c>
      <c r="K46" s="1">
        <v>2.72</v>
      </c>
    </row>
    <row r="47" spans="1:56" x14ac:dyDescent="0.35">
      <c r="A47" s="1" t="s">
        <v>9</v>
      </c>
      <c r="B47" s="1" t="s">
        <v>5379</v>
      </c>
      <c r="K47" s="1">
        <v>2.72</v>
      </c>
    </row>
    <row r="48" spans="1:56" x14ac:dyDescent="0.35">
      <c r="A48" s="1">
        <v>11</v>
      </c>
      <c r="B48" s="1" t="s">
        <v>5378</v>
      </c>
      <c r="C48" s="1">
        <v>2472.0000024363399</v>
      </c>
      <c r="D48" s="1">
        <v>0</v>
      </c>
      <c r="E48">
        <f>(R48-S48*(1000-T48)/(1000-U48))*AK48</f>
        <v>-4.1677211944038595</v>
      </c>
      <c r="F48">
        <f>IF(AV48&lt;&gt;0,1/(1/AV48-1/N48),0)</f>
        <v>0.68243763420975556</v>
      </c>
      <c r="G48">
        <f>((AY48-AL48/2)*S48-E48)/(AY48+AL48/2)</f>
        <v>389.47784969205065</v>
      </c>
      <c r="H48">
        <f>AL48*1000</f>
        <v>17.879743568054117</v>
      </c>
      <c r="I48">
        <f>(AQ48-AW48)</f>
        <v>2.6245322285989645</v>
      </c>
      <c r="J48">
        <f>(P48+AP48*D48)</f>
        <v>31.449848175048828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31.344253540039063</v>
      </c>
      <c r="P48" s="1">
        <v>31.449848175048828</v>
      </c>
      <c r="Q48" s="1">
        <v>31.384483337402344</v>
      </c>
      <c r="R48" s="1">
        <v>399.87826538085938</v>
      </c>
      <c r="S48" s="1">
        <v>397.21438598632813</v>
      </c>
      <c r="T48" s="1">
        <v>6.8006529808044434</v>
      </c>
      <c r="U48" s="1">
        <v>22.664360046386719</v>
      </c>
      <c r="V48" s="1">
        <v>13.069277763366699</v>
      </c>
      <c r="W48" s="1">
        <v>43.555641174316406</v>
      </c>
      <c r="X48" s="1">
        <v>299.61892700195313</v>
      </c>
      <c r="Y48" s="1">
        <v>1600.32275390625</v>
      </c>
      <c r="Z48" s="1">
        <v>0.23573966324329376</v>
      </c>
      <c r="AA48" s="1">
        <v>88.414596557617188</v>
      </c>
      <c r="AB48" s="1">
        <v>6.1633462905883789</v>
      </c>
      <c r="AC48" s="1">
        <v>1.5529147349298E-2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1.1015401728012979</v>
      </c>
      <c r="AL48">
        <f>(U48-T48)/(1000-U48)*AK48</f>
        <v>1.7879743568054118E-2</v>
      </c>
      <c r="AM48">
        <f>(P48+273.15)</f>
        <v>304.59984817504881</v>
      </c>
      <c r="AN48">
        <f>(O48+273.15)</f>
        <v>304.49425354003904</v>
      </c>
      <c r="AO48">
        <f>(Y48*AG48+Z48*AH48)*AI48</f>
        <v>256.05163490179984</v>
      </c>
      <c r="AP48">
        <f>((AO48+0.00000010773*(AN48^4-AM48^4))-AL48*44100)/(L48*51.4+0.00000043092*AM48^3)</f>
        <v>-4.3682787301396599</v>
      </c>
      <c r="AQ48">
        <f>0.61365*EXP(17.502*J48/(240.97+J48))</f>
        <v>4.6283924783368242</v>
      </c>
      <c r="AR48">
        <f>AQ48*1000/AA48</f>
        <v>52.34873718301295</v>
      </c>
      <c r="AS48">
        <f>(AR48-U48)</f>
        <v>29.684377136626232</v>
      </c>
      <c r="AT48">
        <f>IF(D48,P48,(O48+P48)/2)</f>
        <v>31.397050857543945</v>
      </c>
      <c r="AU48">
        <f>0.61365*EXP(17.502*AT48/(240.97+AT48))</f>
        <v>4.6145233911484</v>
      </c>
      <c r="AV48">
        <f>IF(AS48&lt;&gt;0,(1000-(AR48+U48)/2)/AS48*AL48,0)</f>
        <v>0.57973714649605845</v>
      </c>
      <c r="AW48">
        <f>U48*AA48/1000</f>
        <v>2.0038602497378597</v>
      </c>
      <c r="AX48">
        <f>(AU48-AW48)</f>
        <v>2.6106631414105403</v>
      </c>
      <c r="AY48">
        <f>1/(1.6/F48+1.37/N48)</f>
        <v>0.37034745486423437</v>
      </c>
      <c r="AZ48">
        <f>G48*AA48*0.001</f>
        <v>34.435526948650931</v>
      </c>
      <c r="BA48">
        <f>G48/S48</f>
        <v>0.98052302089949039</v>
      </c>
      <c r="BB48">
        <f>(1-AL48*AA48/AQ48/F48)*100</f>
        <v>49.951379952746734</v>
      </c>
      <c r="BC48">
        <f>(S48-E48/(N48/1.35))</f>
        <v>398.67491717585176</v>
      </c>
      <c r="BD48">
        <f>E48*BB48/100/BC48</f>
        <v>-5.2218841956128094E-3</v>
      </c>
    </row>
    <row r="49" spans="1:56" x14ac:dyDescent="0.35">
      <c r="A49" s="1" t="s">
        <v>9</v>
      </c>
      <c r="B49" s="1" t="s">
        <v>5377</v>
      </c>
      <c r="K49" s="1">
        <v>2.72</v>
      </c>
    </row>
    <row r="50" spans="1:56" x14ac:dyDescent="0.35">
      <c r="A50" s="1" t="s">
        <v>9</v>
      </c>
      <c r="B50" s="1" t="s">
        <v>5372</v>
      </c>
      <c r="K50" s="1">
        <v>2.72</v>
      </c>
    </row>
    <row r="51" spans="1:56" x14ac:dyDescent="0.35">
      <c r="A51" s="1">
        <v>12</v>
      </c>
      <c r="B51" s="1" t="s">
        <v>5376</v>
      </c>
      <c r="C51" s="1">
        <v>2676.0000024363399</v>
      </c>
      <c r="D51" s="1">
        <v>0</v>
      </c>
      <c r="E51">
        <f>(R51-S51*(1000-T51)/(1000-U51))*AK51</f>
        <v>-3.6860009027677112</v>
      </c>
      <c r="F51">
        <f>IF(AV51&lt;&gt;0,1/(1/AV51-1/N51),0)</f>
        <v>0.70133357958444176</v>
      </c>
      <c r="G51">
        <f>((AY51-AL51/2)*S51-E51)/(AY51+AL51/2)</f>
        <v>387.57646294922608</v>
      </c>
      <c r="H51">
        <f>AL51*1000</f>
        <v>18.27447309987225</v>
      </c>
      <c r="I51">
        <f>(AQ51-AW51)</f>
        <v>2.6188403678243977</v>
      </c>
      <c r="J51">
        <f>(P51+AP51*D51)</f>
        <v>31.697080612182617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31.446714401245117</v>
      </c>
      <c r="P51" s="1">
        <v>31.697080612182617</v>
      </c>
      <c r="Q51" s="1">
        <v>31.472219467163086</v>
      </c>
      <c r="R51" s="1">
        <v>399.99111938476563</v>
      </c>
      <c r="S51" s="1">
        <v>396.75485229492188</v>
      </c>
      <c r="T51" s="1">
        <v>7.2675538063049316</v>
      </c>
      <c r="U51" s="1">
        <v>23.469905853271484</v>
      </c>
      <c r="V51" s="1">
        <v>13.88475227355957</v>
      </c>
      <c r="W51" s="1">
        <v>44.839542388916016</v>
      </c>
      <c r="X51" s="1">
        <v>299.58587646484375</v>
      </c>
      <c r="Y51" s="1">
        <v>2000.9205322265625</v>
      </c>
      <c r="Z51" s="1">
        <v>0.33526903390884399</v>
      </c>
      <c r="AA51" s="1">
        <v>88.410263061523438</v>
      </c>
      <c r="AB51" s="1">
        <v>6.2746119499206543</v>
      </c>
      <c r="AC51" s="1">
        <v>1.4253893867135048E-2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1.10141866347369</v>
      </c>
      <c r="AL51">
        <f>(U51-T51)/(1000-U51)*AK51</f>
        <v>1.8274473099872249E-2</v>
      </c>
      <c r="AM51">
        <f>(P51+273.15)</f>
        <v>304.84708061218259</v>
      </c>
      <c r="AN51">
        <f>(O51+273.15)</f>
        <v>304.59671440124509</v>
      </c>
      <c r="AO51">
        <f>(Y51*AG51+Z51*AH51)*AI51</f>
        <v>320.14727800040055</v>
      </c>
      <c r="AP51">
        <f>((AO51+0.00000010773*(AN51^4-AM51^4))-AL51*44100)/(L51*51.4+0.00000043092*AM51^3)</f>
        <v>-3.9996571599087636</v>
      </c>
      <c r="AQ51">
        <f>0.61365*EXP(17.502*J51/(240.97+J51))</f>
        <v>4.6938209183413182</v>
      </c>
      <c r="AR51">
        <f>AQ51*1000/AA51</f>
        <v>53.091357901230943</v>
      </c>
      <c r="AS51">
        <f>(AR51-U51)</f>
        <v>29.621452047959458</v>
      </c>
      <c r="AT51">
        <f>IF(D51,P51,(O51+P51)/2)</f>
        <v>31.571897506713867</v>
      </c>
      <c r="AU51">
        <f>0.61365*EXP(17.502*AT51/(240.97+AT51))</f>
        <v>4.6605920835368222</v>
      </c>
      <c r="AV51">
        <f>IF(AS51&lt;&gt;0,(1000-(AR51+U51)/2)/AS51*AL51,0)</f>
        <v>0.59331712347963705</v>
      </c>
      <c r="AW51">
        <f>U51*AA51/1000</f>
        <v>2.0749805505169205</v>
      </c>
      <c r="AX51">
        <f>(AU51-AW51)</f>
        <v>2.5856115330199017</v>
      </c>
      <c r="AY51">
        <f>1/(1.6/F51+1.37/N51)</f>
        <v>0.3792190249341354</v>
      </c>
      <c r="AZ51">
        <f>G51*AA51*0.001</f>
        <v>34.265737045795866</v>
      </c>
      <c r="BA51">
        <f>G51/S51</f>
        <v>0.97686634632795066</v>
      </c>
      <c r="BB51">
        <f>(1-AL51*AA51/AQ51/F51)*100</f>
        <v>50.920921778419029</v>
      </c>
      <c r="BC51">
        <f>(S51-E51/(N51/1.35))</f>
        <v>398.04657000634967</v>
      </c>
      <c r="BD51">
        <f>E51*BB51/100/BC51</f>
        <v>-4.7153920618389564E-3</v>
      </c>
    </row>
    <row r="52" spans="1:56" x14ac:dyDescent="0.35">
      <c r="A52" s="1" t="s">
        <v>9</v>
      </c>
      <c r="B52" s="1" t="s">
        <v>5375</v>
      </c>
    </row>
    <row r="53" spans="1:56" x14ac:dyDescent="0.35">
      <c r="A53" s="1" t="s">
        <v>9</v>
      </c>
      <c r="B53" s="1" t="s">
        <v>5374</v>
      </c>
    </row>
    <row r="54" spans="1:56" x14ac:dyDescent="0.35">
      <c r="A54" s="1" t="s">
        <v>9</v>
      </c>
      <c r="B54" s="1" t="s">
        <v>5373</v>
      </c>
    </row>
    <row r="55" spans="1:56" x14ac:dyDescent="0.35">
      <c r="A55" s="1" t="s">
        <v>9</v>
      </c>
      <c r="B55" s="1" t="s">
        <v>5372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40ECF-D102-4A21-A790-03F5EF1FFCC3}">
  <dimension ref="A1:BH55"/>
  <sheetViews>
    <sheetView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1662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1661</v>
      </c>
    </row>
    <row r="12" spans="1:60" x14ac:dyDescent="0.35">
      <c r="A12" s="1" t="s">
        <v>9</v>
      </c>
      <c r="B12" s="1" t="s">
        <v>1660</v>
      </c>
    </row>
    <row r="13" spans="1:60" x14ac:dyDescent="0.35">
      <c r="A13" s="1" t="s">
        <v>9</v>
      </c>
      <c r="B13" s="1" t="s">
        <v>1659</v>
      </c>
    </row>
    <row r="14" spans="1:60" x14ac:dyDescent="0.35">
      <c r="A14" s="1" t="s">
        <v>9</v>
      </c>
      <c r="B14" s="1" t="s">
        <v>1658</v>
      </c>
    </row>
    <row r="15" spans="1:60" x14ac:dyDescent="0.35">
      <c r="A15" s="1" t="s">
        <v>9</v>
      </c>
      <c r="B15" s="1" t="s">
        <v>1657</v>
      </c>
    </row>
    <row r="16" spans="1:60" x14ac:dyDescent="0.35">
      <c r="A16" s="1" t="s">
        <v>9</v>
      </c>
      <c r="B16" s="1" t="s">
        <v>1656</v>
      </c>
    </row>
    <row r="17" spans="1:60" x14ac:dyDescent="0.35">
      <c r="A17" s="1" t="s">
        <v>9</v>
      </c>
      <c r="B17" s="1" t="s">
        <v>1655</v>
      </c>
    </row>
    <row r="18" spans="1:60" x14ac:dyDescent="0.35">
      <c r="A18" s="1">
        <v>1</v>
      </c>
      <c r="B18" s="1" t="s">
        <v>1654</v>
      </c>
      <c r="C18" s="1">
        <v>435.00001745671034</v>
      </c>
      <c r="D18" s="1">
        <v>0</v>
      </c>
      <c r="E18">
        <f>(R18-S18*(1000-T18)/(1000-U18))*AO18</f>
        <v>-5.5071736486906575</v>
      </c>
      <c r="F18">
        <f>IF(AZ18&lt;&gt;0,1/(1/AZ18-1/N18),0)</f>
        <v>28.698799648125398</v>
      </c>
      <c r="G18">
        <f>((BC18-AP18/2)*S18-E18)/(BC18+AP18/2)</f>
        <v>389.40775370728068</v>
      </c>
      <c r="H18">
        <f>AP18*1000</f>
        <v>34.899562556012157</v>
      </c>
      <c r="I18">
        <f>(AU18-BA18)</f>
        <v>0.79560612938279407</v>
      </c>
      <c r="J18">
        <f>(P18+AT18*D18)</f>
        <v>27.02540397644043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28.733936309814453</v>
      </c>
      <c r="P18" s="1">
        <v>27.02540397644043</v>
      </c>
      <c r="Q18" s="1">
        <v>28.853620529174805</v>
      </c>
      <c r="R18" s="1">
        <v>399.8839111328125</v>
      </c>
      <c r="S18" s="1">
        <v>392.46554565429688</v>
      </c>
      <c r="T18" s="1">
        <v>1.0437591075897217</v>
      </c>
      <c r="U18" s="1">
        <v>31.655633926391602</v>
      </c>
      <c r="V18" s="1">
        <v>2.3219730854034424</v>
      </c>
      <c r="W18" s="1">
        <v>70.42193603515625</v>
      </c>
      <c r="X18" s="1">
        <v>300.28164672851563</v>
      </c>
      <c r="Y18" s="1">
        <v>0.19480258226394653</v>
      </c>
      <c r="Z18" s="1">
        <v>3.6585394293069839E-2</v>
      </c>
      <c r="AA18" s="1">
        <v>88.10113525390625</v>
      </c>
      <c r="AB18" s="1">
        <v>-11.215086936950684</v>
      </c>
      <c r="AC18" s="1">
        <v>-9.316205233335495E-2</v>
      </c>
      <c r="AD18" s="1">
        <v>0.12462545186281204</v>
      </c>
      <c r="AE18" s="1">
        <v>1.5226227231323719E-2</v>
      </c>
      <c r="AF18" s="1">
        <v>5.3973443806171417E-2</v>
      </c>
      <c r="AG18" s="1">
        <v>2.7776196599006653E-2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1.1039766423842485</v>
      </c>
      <c r="AP18">
        <f>(U18-T18)/(1000-U18)*AO18</f>
        <v>3.4899562556012155E-2</v>
      </c>
      <c r="AQ18">
        <f>(P18+273.15)</f>
        <v>300.17540397644041</v>
      </c>
      <c r="AR18">
        <f>(O18+273.15)</f>
        <v>301.88393630981443</v>
      </c>
      <c r="AS18">
        <f>(Y18*AK18+Z18*AL18)*AM18</f>
        <v>3.1168412465563122E-2</v>
      </c>
      <c r="AT18">
        <f>((AS18+0.00000010773*(AR18^4-AQ18^4))-AP18*44100)/(L18*0.92*2*29.3+0.00000043092*AQ18^3)</f>
        <v>-11.956859872563975</v>
      </c>
      <c r="AU18">
        <f>0.61365*EXP(17.502*J18/(240.97+J18))</f>
        <v>3.584503415479964</v>
      </c>
      <c r="AV18">
        <f>AU18*1000/AA18</f>
        <v>40.686234123425031</v>
      </c>
      <c r="AW18">
        <f>(AV18-U18)</f>
        <v>9.0306001970334293</v>
      </c>
      <c r="AX18">
        <f>IF(D18,P18,(O18+P18)/2)</f>
        <v>27.879670143127441</v>
      </c>
      <c r="AY18">
        <f>0.61365*EXP(17.502*AX18/(240.97+AX18))</f>
        <v>3.7683008905919388</v>
      </c>
      <c r="AZ18">
        <f>IF(AW18&lt;&gt;0,(1000-(AV18+U18)/2)/AW18*AP18,0)</f>
        <v>3.7248036727780698</v>
      </c>
      <c r="BA18">
        <f>U18*AA18/1000</f>
        <v>2.7888972860971699</v>
      </c>
      <c r="BB18">
        <f>(AY18-BA18)</f>
        <v>0.97940360449476893</v>
      </c>
      <c r="BC18">
        <f>1/(1.6/F18+1.37/N18)</f>
        <v>2.6608561188150954</v>
      </c>
      <c r="BD18">
        <f>G18*AA18*0.001</f>
        <v>34.30726517828495</v>
      </c>
      <c r="BE18">
        <f>G18/S18</f>
        <v>0.9922087633401846</v>
      </c>
      <c r="BF18">
        <f>(1-AP18*AA18/AU18/F18)*100</f>
        <v>97.011118085555765</v>
      </c>
      <c r="BG18">
        <f>(S18-E18/(N18/1.35))</f>
        <v>394.20248021742265</v>
      </c>
      <c r="BH18">
        <f>E18*BF18/100/BG18</f>
        <v>-1.3552859252841852E-2</v>
      </c>
    </row>
    <row r="19" spans="1:60" x14ac:dyDescent="0.35">
      <c r="A19" s="1" t="s">
        <v>9</v>
      </c>
      <c r="B19" s="1" t="s">
        <v>1653</v>
      </c>
      <c r="K19" s="1">
        <v>2.72</v>
      </c>
    </row>
    <row r="20" spans="1:60" x14ac:dyDescent="0.35">
      <c r="A20" s="1" t="s">
        <v>9</v>
      </c>
      <c r="B20" s="1" t="s">
        <v>1652</v>
      </c>
      <c r="K20" s="1">
        <v>2.72</v>
      </c>
    </row>
    <row r="21" spans="1:60" x14ac:dyDescent="0.35">
      <c r="A21" s="1">
        <v>2</v>
      </c>
      <c r="B21" s="1" t="s">
        <v>1651</v>
      </c>
      <c r="C21" s="1">
        <v>639.50001744553447</v>
      </c>
      <c r="D21" s="1">
        <v>0</v>
      </c>
      <c r="E21">
        <f>(R21-S21*(1000-T21)/(1000-U21))*AO21</f>
        <v>-6.5118309247820072</v>
      </c>
      <c r="F21">
        <f>IF(AZ21&lt;&gt;0,1/(1/AZ21-1/N21),0)</f>
        <v>48.248890985028531</v>
      </c>
      <c r="G21">
        <f>((BC21-AP21/2)*S21-E21)/(BC21+AP21/2)</f>
        <v>390.90844208597412</v>
      </c>
      <c r="H21">
        <f>AP21*1000</f>
        <v>34.9865342708433</v>
      </c>
      <c r="I21">
        <f>(AU21-BA21)</f>
        <v>0.75572260561501947</v>
      </c>
      <c r="J21">
        <f>(P21+AT21*D21)</f>
        <v>26.873151779174805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28.953174591064453</v>
      </c>
      <c r="P21" s="1">
        <v>26.873151779174805</v>
      </c>
      <c r="Q21" s="1">
        <v>29.090456008911133</v>
      </c>
      <c r="R21" s="1">
        <v>400.02618408203125</v>
      </c>
      <c r="S21" s="1">
        <v>393.4549560546875</v>
      </c>
      <c r="T21" s="1">
        <v>1.0589538812637329</v>
      </c>
      <c r="U21" s="1">
        <v>31.747125625610352</v>
      </c>
      <c r="V21" s="1">
        <v>2.3259613513946533</v>
      </c>
      <c r="W21" s="1">
        <v>69.731636047363281</v>
      </c>
      <c r="X21" s="1">
        <v>300.253173828125</v>
      </c>
      <c r="Y21" s="1">
        <v>25.831506729125977</v>
      </c>
      <c r="Z21" s="1">
        <v>0.24580639600753784</v>
      </c>
      <c r="AA21" s="1">
        <v>88.098007202148438</v>
      </c>
      <c r="AB21" s="1">
        <v>-10.798026084899902</v>
      </c>
      <c r="AC21" s="1">
        <v>-7.0230282843112946E-2</v>
      </c>
      <c r="AD21" s="1">
        <v>4.3861221522092819E-2</v>
      </c>
      <c r="AE21" s="1">
        <v>3.7699497770518064E-3</v>
      </c>
      <c r="AF21" s="1">
        <v>2.6437809690833092E-2</v>
      </c>
      <c r="AG21" s="1">
        <v>1.4691094867885113E-2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1.1038719626034004</v>
      </c>
      <c r="AP21">
        <f>(U21-T21)/(1000-U21)*AO21</f>
        <v>3.4986534270843299E-2</v>
      </c>
      <c r="AQ21">
        <f>(P21+273.15)</f>
        <v>300.02315177917478</v>
      </c>
      <c r="AR21">
        <f>(O21+273.15)</f>
        <v>302.10317459106443</v>
      </c>
      <c r="AS21">
        <f>(Y21*AK21+Z21*AL21)*AM21</f>
        <v>4.1330409842794893</v>
      </c>
      <c r="AT21">
        <f>((AS21+0.00000010773*(AR21^4-AQ21^4))-AP21*44100)/(L21*0.92*2*29.3+0.00000043092*AQ21^3)</f>
        <v>-11.921985808561697</v>
      </c>
      <c r="AU21">
        <f>0.61365*EXP(17.502*J21/(240.97+J21))</f>
        <v>3.5525811076275513</v>
      </c>
      <c r="AV21">
        <f>AU21*1000/AA21</f>
        <v>40.325328806539851</v>
      </c>
      <c r="AW21">
        <f>(AV21-U21)</f>
        <v>8.5782031809294992</v>
      </c>
      <c r="AX21">
        <f>IF(D21,P21,(O21+P21)/2)</f>
        <v>27.913163185119629</v>
      </c>
      <c r="AY21">
        <f>0.61365*EXP(17.502*AX21/(240.97+AX21))</f>
        <v>3.7756714778106923</v>
      </c>
      <c r="AZ21">
        <f>IF(AW21&lt;&gt;0,(1000-(AV21+U21)/2)/AW21*AP21,0)</f>
        <v>3.9315636224766837</v>
      </c>
      <c r="BA21">
        <f>U21*AA21/1000</f>
        <v>2.7968585020125318</v>
      </c>
      <c r="BB21">
        <f>(AY21-BA21)</f>
        <v>0.97881297579816051</v>
      </c>
      <c r="BC21">
        <f>1/(1.6/F21+1.37/N21)</f>
        <v>2.831026108127769</v>
      </c>
      <c r="BD21">
        <f>G21*AA21*0.001</f>
        <v>34.438254746270772</v>
      </c>
      <c r="BE21">
        <f>G21/S21</f>
        <v>0.99352781321082295</v>
      </c>
      <c r="BF21">
        <f>(1-AP21*AA21/AU21/F21)*100</f>
        <v>98.201809614742757</v>
      </c>
      <c r="BG21">
        <f>(S21-E21/(N21/1.35))</f>
        <v>395.50875441370135</v>
      </c>
      <c r="BH21">
        <f>E21*BF21/100/BG21</f>
        <v>-1.6168379930471752E-2</v>
      </c>
    </row>
    <row r="22" spans="1:60" x14ac:dyDescent="0.35">
      <c r="A22" s="1" t="s">
        <v>9</v>
      </c>
      <c r="B22" s="1" t="s">
        <v>1650</v>
      </c>
      <c r="K22" s="1">
        <v>2.72</v>
      </c>
    </row>
    <row r="23" spans="1:60" x14ac:dyDescent="0.35">
      <c r="A23" s="1" t="s">
        <v>9</v>
      </c>
      <c r="B23" s="1" t="s">
        <v>1649</v>
      </c>
      <c r="K23" s="1">
        <v>2.72</v>
      </c>
    </row>
    <row r="24" spans="1:60" x14ac:dyDescent="0.35">
      <c r="A24" s="1">
        <v>3</v>
      </c>
      <c r="B24" s="1" t="s">
        <v>1648</v>
      </c>
      <c r="C24" s="1">
        <v>844.0000174343586</v>
      </c>
      <c r="D24" s="1">
        <v>0</v>
      </c>
      <c r="E24">
        <f>(R24-S24*(1000-T24)/(1000-U24))*AO24</f>
        <v>-6.6966448870061397</v>
      </c>
      <c r="F24">
        <f>IF(AZ24&lt;&gt;0,1/(1/AZ24-1/N24),0)</f>
        <v>20.773682901401131</v>
      </c>
      <c r="G24">
        <f>((BC24-AP24/2)*S24-E24)/(BC24+AP24/2)</f>
        <v>390.60421874420626</v>
      </c>
      <c r="H24">
        <f>AP24*1000</f>
        <v>35.299660087642231</v>
      </c>
      <c r="I24">
        <f>(AU24-BA24)</f>
        <v>0.84394953603548339</v>
      </c>
      <c r="J24">
        <f>(P24+AT24*D24)</f>
        <v>27.400279998779297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29.143953323364258</v>
      </c>
      <c r="P24" s="1">
        <v>27.400279998779297</v>
      </c>
      <c r="Q24" s="1">
        <v>29.291843414306641</v>
      </c>
      <c r="R24" s="1">
        <v>399.954345703125</v>
      </c>
      <c r="S24" s="1">
        <v>393.4400634765625</v>
      </c>
      <c r="T24" s="1">
        <v>1.0626058578491211</v>
      </c>
      <c r="U24" s="1">
        <v>32.013797760009766</v>
      </c>
      <c r="V24" s="1">
        <v>2.3082623481750488</v>
      </c>
      <c r="W24" s="1">
        <v>69.54248046875</v>
      </c>
      <c r="X24" s="1">
        <v>300.2833251953125</v>
      </c>
      <c r="Y24" s="1">
        <v>49.812080383300781</v>
      </c>
      <c r="Z24" s="1">
        <v>7.0885002613067627E-2</v>
      </c>
      <c r="AA24" s="1">
        <v>88.093971252441406</v>
      </c>
      <c r="AB24" s="1">
        <v>-10.655905723571777</v>
      </c>
      <c r="AC24" s="1">
        <v>-5.8974731713533401E-2</v>
      </c>
      <c r="AD24" s="1">
        <v>9.0104676783084869E-2</v>
      </c>
      <c r="AE24" s="1">
        <v>2.0274506881833076E-2</v>
      </c>
      <c r="AF24" s="1">
        <v>3.0155593529343605E-2</v>
      </c>
      <c r="AG24" s="1">
        <v>4.2748670093715191E-3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1.1039828132180605</v>
      </c>
      <c r="AP24">
        <f>(U24-T24)/(1000-U24)*AO24</f>
        <v>3.529966008764223E-2</v>
      </c>
      <c r="AQ24">
        <f>(P24+273.15)</f>
        <v>300.55027999877927</v>
      </c>
      <c r="AR24">
        <f>(O24+273.15)</f>
        <v>302.29395332336424</v>
      </c>
      <c r="AS24">
        <f>(Y24*AK24+Z24*AL24)*AM24</f>
        <v>7.9699326831862436</v>
      </c>
      <c r="AT24">
        <f>((AS24+0.00000010773*(AR24^4-AQ24^4))-AP24*44100)/(L24*0.92*2*29.3+0.00000043092*AQ24^3)</f>
        <v>-12.025237232011515</v>
      </c>
      <c r="AU24">
        <f>0.61365*EXP(17.502*J24/(240.97+J24))</f>
        <v>3.6641721155872569</v>
      </c>
      <c r="AV24">
        <f>AU24*1000/AA24</f>
        <v>41.593903231893513</v>
      </c>
      <c r="AW24">
        <f>(AV24-U24)</f>
        <v>9.5801054718837477</v>
      </c>
      <c r="AX24">
        <f>IF(D24,P24,(O24+P24)/2)</f>
        <v>28.272116661071777</v>
      </c>
      <c r="AY24">
        <f>0.61365*EXP(17.502*AX24/(240.97+AX24))</f>
        <v>3.8554571983005261</v>
      </c>
      <c r="AZ24">
        <f>IF(AW24&lt;&gt;0,(1000-(AV24+U24)/2)/AW24*AP24,0)</f>
        <v>3.549073313963544</v>
      </c>
      <c r="BA24">
        <f>U24*AA24/1000</f>
        <v>2.8202225795517735</v>
      </c>
      <c r="BB24">
        <f>(AY24-BA24)</f>
        <v>1.0352346187487527</v>
      </c>
      <c r="BC24">
        <f>1/(1.6/F24+1.37/N24)</f>
        <v>2.5183337294656414</v>
      </c>
      <c r="BD24">
        <f>G24*AA24*0.001</f>
        <v>34.409876817134446</v>
      </c>
      <c r="BE24">
        <f>G24/S24</f>
        <v>0.9927921810826843</v>
      </c>
      <c r="BF24">
        <f>(1-AP24*AA24/AU24/F24)*100</f>
        <v>95.914668071119834</v>
      </c>
      <c r="BG24">
        <f>(S24-E24/(N24/1.35))</f>
        <v>395.55215121942604</v>
      </c>
      <c r="BH24">
        <f>E24*BF24/100/BG24</f>
        <v>-1.6238224708100418E-2</v>
      </c>
    </row>
    <row r="25" spans="1:60" x14ac:dyDescent="0.35">
      <c r="A25" s="1" t="s">
        <v>9</v>
      </c>
      <c r="B25" s="1" t="s">
        <v>1647</v>
      </c>
      <c r="K25" s="1">
        <v>2.72</v>
      </c>
    </row>
    <row r="26" spans="1:60" x14ac:dyDescent="0.35">
      <c r="A26" s="1" t="s">
        <v>9</v>
      </c>
      <c r="B26" s="1" t="s">
        <v>1646</v>
      </c>
      <c r="K26" s="1">
        <v>2.72</v>
      </c>
    </row>
    <row r="27" spans="1:60" x14ac:dyDescent="0.35">
      <c r="A27" s="1">
        <v>4</v>
      </c>
      <c r="B27" s="1" t="s">
        <v>1645</v>
      </c>
      <c r="C27" s="1">
        <v>1047.0000174567103</v>
      </c>
      <c r="D27" s="1">
        <v>0</v>
      </c>
      <c r="E27">
        <f>(R27-S27*(1000-T27)/(1000-U27))*AO27</f>
        <v>-6.8685844922104051</v>
      </c>
      <c r="F27">
        <f>IF(AZ27&lt;&gt;0,1/(1/AZ27-1/N27),0)</f>
        <v>19.686819105008055</v>
      </c>
      <c r="G27">
        <f>((BC27-AP27/2)*S27-E27)/(BC27+AP27/2)</f>
        <v>390.84445516581053</v>
      </c>
      <c r="H27">
        <f>AP27*1000</f>
        <v>35.29711478207841</v>
      </c>
      <c r="I27">
        <f>(AU27-BA27)</f>
        <v>0.85178109811125102</v>
      </c>
      <c r="J27">
        <f>(P27+AT27*D27)</f>
        <v>27.43989372253418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29.329050064086914</v>
      </c>
      <c r="P27" s="1">
        <v>27.43989372253418</v>
      </c>
      <c r="Q27" s="1">
        <v>29.480728149414063</v>
      </c>
      <c r="R27" s="1">
        <v>400.010009765625</v>
      </c>
      <c r="S27" s="1">
        <v>393.6444091796875</v>
      </c>
      <c r="T27" s="1">
        <v>1.0665621757507324</v>
      </c>
      <c r="U27" s="1">
        <v>32.022239685058594</v>
      </c>
      <c r="V27" s="1">
        <v>2.2921621799468994</v>
      </c>
      <c r="W27" s="1">
        <v>68.81939697265625</v>
      </c>
      <c r="X27" s="1">
        <v>300.21554565429688</v>
      </c>
      <c r="Y27" s="1">
        <v>100.44013977050781</v>
      </c>
      <c r="Z27" s="1">
        <v>0.10975448042154312</v>
      </c>
      <c r="AA27" s="1">
        <v>88.091880798339844</v>
      </c>
      <c r="AB27" s="1">
        <v>-10.252339363098145</v>
      </c>
      <c r="AC27" s="1">
        <v>-5.3042590618133545E-2</v>
      </c>
      <c r="AD27" s="1">
        <v>7.9917609691619873E-2</v>
      </c>
      <c r="AE27" s="1">
        <v>7.4260057881474495E-3</v>
      </c>
      <c r="AF27" s="1">
        <v>6.4053498208522797E-2</v>
      </c>
      <c r="AG27" s="1">
        <v>3.2442419324070215E-3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1.1037336237290323</v>
      </c>
      <c r="AP27">
        <f>(U27-T27)/(1000-U27)*AO27</f>
        <v>3.5297114782078406E-2</v>
      </c>
      <c r="AQ27">
        <f>(P27+273.15)</f>
        <v>300.58989372253416</v>
      </c>
      <c r="AR27">
        <f>(O27+273.15)</f>
        <v>302.47905006408689</v>
      </c>
      <c r="AS27">
        <f>(Y27*AK27+Z27*AL27)*AM27</f>
        <v>16.070422004079319</v>
      </c>
      <c r="AT27">
        <f>((AS27+0.00000010773*(AR27^4-AQ27^4))-AP27*44100)/(L27*0.92*2*29.3+0.00000043092*AQ27^3)</f>
        <v>-11.946469142526178</v>
      </c>
      <c r="AU27">
        <f>0.61365*EXP(17.502*J27/(240.97+J27))</f>
        <v>3.6726804193433003</v>
      </c>
      <c r="AV27">
        <f>AU27*1000/AA27</f>
        <v>41.691474697319833</v>
      </c>
      <c r="AW27">
        <f>(AV27-U27)</f>
        <v>9.6692350122612396</v>
      </c>
      <c r="AX27">
        <f>IF(D27,P27,(O27+P27)/2)</f>
        <v>28.384471893310547</v>
      </c>
      <c r="AY27">
        <f>0.61365*EXP(17.502*AX27/(240.97+AX27))</f>
        <v>3.880731098348654</v>
      </c>
      <c r="AZ27">
        <f>IF(AW27&lt;&gt;0,(1000-(AV27+U27)/2)/AW27*AP27,0)</f>
        <v>3.5159114469950206</v>
      </c>
      <c r="BA27">
        <f>U27*AA27/1000</f>
        <v>2.8208993212320492</v>
      </c>
      <c r="BB27">
        <f>(AY27-BA27)</f>
        <v>1.0598317771166048</v>
      </c>
      <c r="BC27">
        <f>1/(1.6/F27+1.37/N27)</f>
        <v>2.4916524408063698</v>
      </c>
      <c r="BD27">
        <f>G27*AA27*0.001</f>
        <v>34.430223155158657</v>
      </c>
      <c r="BE27">
        <f>G27/S27</f>
        <v>0.99288709823235699</v>
      </c>
      <c r="BF27">
        <f>(1-AP27*AA27/AU27/F27)*100</f>
        <v>95.699525276890611</v>
      </c>
      <c r="BG27">
        <f>(S27-E27/(N27/1.35))</f>
        <v>395.81072579966667</v>
      </c>
      <c r="BH27">
        <f>E27*BF27/100/BG27</f>
        <v>-1.6606934385134393E-2</v>
      </c>
    </row>
    <row r="28" spans="1:60" x14ac:dyDescent="0.35">
      <c r="A28" s="1" t="s">
        <v>9</v>
      </c>
      <c r="B28" s="1" t="s">
        <v>1644</v>
      </c>
      <c r="K28" s="1">
        <v>2.72</v>
      </c>
    </row>
    <row r="29" spans="1:60" x14ac:dyDescent="0.35">
      <c r="A29" s="1" t="s">
        <v>9</v>
      </c>
      <c r="B29" s="1" t="s">
        <v>1643</v>
      </c>
      <c r="K29" s="1">
        <v>2.72</v>
      </c>
    </row>
    <row r="30" spans="1:60" x14ac:dyDescent="0.35">
      <c r="A30" s="1">
        <v>5</v>
      </c>
      <c r="B30" s="1" t="s">
        <v>1642</v>
      </c>
      <c r="C30" s="1">
        <v>1250.5000174455345</v>
      </c>
      <c r="D30" s="1">
        <v>0</v>
      </c>
      <c r="E30">
        <f>(R30-S30*(1000-T30)/(1000-U30))*AO30</f>
        <v>-7.0937816476500171</v>
      </c>
      <c r="F30">
        <f>IF(AZ30&lt;&gt;0,1/(1/AZ30-1/N30),0)</f>
        <v>17.464740157537957</v>
      </c>
      <c r="G30">
        <f>((BC30-AP30/2)*S30-E30)/(BC30+AP30/2)</f>
        <v>391.15068188184159</v>
      </c>
      <c r="H30">
        <f>AP30*1000</f>
        <v>34.884380790194434</v>
      </c>
      <c r="I30">
        <f>(AU30-BA30)</f>
        <v>0.86118212178966047</v>
      </c>
      <c r="J30">
        <f>(P30+AT30*D30)</f>
        <v>27.33917236328125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29.502222061157227</v>
      </c>
      <c r="P30" s="1">
        <v>27.33917236328125</v>
      </c>
      <c r="Q30" s="1">
        <v>29.657199859619141</v>
      </c>
      <c r="R30" s="1">
        <v>399.88803100585938</v>
      </c>
      <c r="S30" s="1">
        <v>393.86721801757813</v>
      </c>
      <c r="T30" s="1">
        <v>1.069785475730896</v>
      </c>
      <c r="U30" s="1">
        <v>31.671545028686523</v>
      </c>
      <c r="V30" s="1">
        <v>2.2761485576629639</v>
      </c>
      <c r="W30" s="1">
        <v>67.386543273925781</v>
      </c>
      <c r="X30" s="1">
        <v>300.24530029296875</v>
      </c>
      <c r="Y30" s="1">
        <v>149.68287658691406</v>
      </c>
      <c r="Z30" s="1">
        <v>0.10060852766036987</v>
      </c>
      <c r="AA30" s="1">
        <v>88.0885009765625</v>
      </c>
      <c r="AB30" s="1">
        <v>-10.019877433776855</v>
      </c>
      <c r="AC30" s="1">
        <v>-1.160505972802639E-2</v>
      </c>
      <c r="AD30" s="1">
        <v>6.4891606569290161E-2</v>
      </c>
      <c r="AE30" s="1">
        <v>2.1191753447055817E-2</v>
      </c>
      <c r="AF30" s="1">
        <v>3.1904160976409912E-2</v>
      </c>
      <c r="AG30" s="1">
        <v>6.7522265017032623E-3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1.1038430157829731</v>
      </c>
      <c r="AP30">
        <f>(U30-T30)/(1000-U30)*AO30</f>
        <v>3.4884380790194437E-2</v>
      </c>
      <c r="AQ30">
        <f>(P30+273.15)</f>
        <v>300.48917236328123</v>
      </c>
      <c r="AR30">
        <f>(O30+273.15)</f>
        <v>302.6522220611572</v>
      </c>
      <c r="AS30">
        <f>(Y30*AK30+Z30*AL30)*AM30</f>
        <v>23.949259718598569</v>
      </c>
      <c r="AT30">
        <f>((AS30+0.00000010773*(AR30^4-AQ30^4))-AP30*44100)/(L30*0.92*2*29.3+0.00000043092*AQ30^3)</f>
        <v>-11.716797206280461</v>
      </c>
      <c r="AU30">
        <f>0.61365*EXP(17.502*J30/(240.97+J30))</f>
        <v>3.6510810469783563</v>
      </c>
      <c r="AV30">
        <f>AU30*1000/AA30</f>
        <v>41.447873519266615</v>
      </c>
      <c r="AW30">
        <f>(AV30-U30)</f>
        <v>9.7763284905800916</v>
      </c>
      <c r="AX30">
        <f>IF(D30,P30,(O30+P30)/2)</f>
        <v>28.420697212219238</v>
      </c>
      <c r="AY30">
        <f>0.61365*EXP(17.502*AX30/(240.97+AX30))</f>
        <v>3.8889106015292754</v>
      </c>
      <c r="AZ30">
        <f>IF(AW30&lt;&gt;0,(1000-(AV30+U30)/2)/AW30*AP30,0)</f>
        <v>3.4377954876092751</v>
      </c>
      <c r="BA30">
        <f>U30*AA30/1000</f>
        <v>2.7898989251886959</v>
      </c>
      <c r="BB30">
        <f>(AY30-BA30)</f>
        <v>1.0990116763405795</v>
      </c>
      <c r="BC30">
        <f>1/(1.6/F30+1.37/N30)</f>
        <v>2.429067642115549</v>
      </c>
      <c r="BD30">
        <f>G30*AA30*0.001</f>
        <v>34.45587722293169</v>
      </c>
      <c r="BE30">
        <f>G30/S30</f>
        <v>0.99310291384642402</v>
      </c>
      <c r="BF30">
        <f>(1-AP30*AA30/AU30/F30)*100</f>
        <v>95.180892258841695</v>
      </c>
      <c r="BG30">
        <f>(S30-E30/(N30/1.35))</f>
        <v>396.10456067518618</v>
      </c>
      <c r="BH30">
        <f>E30*BF30/100/BG30</f>
        <v>-1.7045814003297893E-2</v>
      </c>
    </row>
    <row r="31" spans="1:60" x14ac:dyDescent="0.35">
      <c r="A31" s="1" t="s">
        <v>9</v>
      </c>
      <c r="B31" s="1" t="s">
        <v>1641</v>
      </c>
      <c r="K31" s="1">
        <v>2.72</v>
      </c>
    </row>
    <row r="32" spans="1:60" x14ac:dyDescent="0.35">
      <c r="A32" s="1" t="s">
        <v>9</v>
      </c>
      <c r="B32" s="1" t="s">
        <v>1640</v>
      </c>
      <c r="K32" s="1">
        <v>2.72</v>
      </c>
    </row>
    <row r="33" spans="1:60" x14ac:dyDescent="0.35">
      <c r="A33" s="1">
        <v>6</v>
      </c>
      <c r="B33" s="1" t="s">
        <v>1639</v>
      </c>
      <c r="C33" s="1">
        <v>1454.5000174455345</v>
      </c>
      <c r="D33" s="1">
        <v>0</v>
      </c>
      <c r="E33">
        <f>(R33-S33*(1000-T33)/(1000-U33))*AO33</f>
        <v>-6.7897917016957052</v>
      </c>
      <c r="F33">
        <f>IF(AZ33&lt;&gt;0,1/(1/AZ33-1/N33),0)</f>
        <v>9.2721312567847836</v>
      </c>
      <c r="G33">
        <f>((BC33-AP33/2)*S33-E33)/(BC33+AP33/2)</f>
        <v>390.471766370475</v>
      </c>
      <c r="H33">
        <f>AP33*1000</f>
        <v>34.313507411746727</v>
      </c>
      <c r="I33">
        <f>(AU33-BA33)</f>
        <v>0.99408836171490034</v>
      </c>
      <c r="J33">
        <f>(P33+AT33*D33)</f>
        <v>27.755960464477539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29.675914764404297</v>
      </c>
      <c r="P33" s="1">
        <v>27.755960464477539</v>
      </c>
      <c r="Q33" s="1">
        <v>29.824514389038086</v>
      </c>
      <c r="R33" s="1">
        <v>399.84390258789063</v>
      </c>
      <c r="S33" s="1">
        <v>393.755126953125</v>
      </c>
      <c r="T33" s="1">
        <v>1.0724649429321289</v>
      </c>
      <c r="U33" s="1">
        <v>31.187255859375</v>
      </c>
      <c r="V33" s="1">
        <v>2.2590126991271973</v>
      </c>
      <c r="W33" s="1">
        <v>65.692031860351563</v>
      </c>
      <c r="X33" s="1">
        <v>300.25759887695313</v>
      </c>
      <c r="Y33" s="1">
        <v>301.0799560546875</v>
      </c>
      <c r="Z33" s="1">
        <v>0.26067221164703369</v>
      </c>
      <c r="AA33" s="1">
        <v>88.083969116210938</v>
      </c>
      <c r="AB33" s="1">
        <v>-9.5270624160766602</v>
      </c>
      <c r="AC33" s="1">
        <v>3.8767936639487743E-3</v>
      </c>
      <c r="AD33" s="1">
        <v>7.6244540512561798E-2</v>
      </c>
      <c r="AE33" s="1">
        <v>1.0555142536759377E-2</v>
      </c>
      <c r="AF33" s="1">
        <v>4.0982097387313843E-2</v>
      </c>
      <c r="AG33" s="1">
        <v>1.2302706949412823E-2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1.1038882311652687</v>
      </c>
      <c r="AP33">
        <f>(U33-T33)/(1000-U33)*AO33</f>
        <v>3.4313507411746727E-2</v>
      </c>
      <c r="AQ33">
        <f>(P33+273.15)</f>
        <v>300.90596046447752</v>
      </c>
      <c r="AR33">
        <f>(O33+273.15)</f>
        <v>302.82591476440427</v>
      </c>
      <c r="AS33">
        <f>(Y33*AK33+Z33*AL33)*AM33</f>
        <v>48.17279189200417</v>
      </c>
      <c r="AT33">
        <f>((AS33+0.00000010773*(AR33^4-AQ33^4))-AP33*44100)/(L33*0.92*2*29.3+0.00000043092*AQ33^3)</f>
        <v>-11.345786784010313</v>
      </c>
      <c r="AU33">
        <f>0.61365*EXP(17.502*J33/(240.97+J33))</f>
        <v>3.7411856436514563</v>
      </c>
      <c r="AV33">
        <f>AU33*1000/AA33</f>
        <v>42.4729457719558</v>
      </c>
      <c r="AW33">
        <f>(AV33-U33)</f>
        <v>11.2856899125808</v>
      </c>
      <c r="AX33">
        <f>IF(D33,P33,(O33+P33)/2)</f>
        <v>28.715937614440918</v>
      </c>
      <c r="AY33">
        <f>0.61365*EXP(17.502*AX33/(240.97+AX33))</f>
        <v>3.9561371032157231</v>
      </c>
      <c r="AZ33">
        <f>IF(AW33&lt;&gt;0,(1000-(AV33+U33)/2)/AW33*AP33,0)</f>
        <v>2.9284640753411622</v>
      </c>
      <c r="BA33">
        <f>U33*AA33/1000</f>
        <v>2.747097281936556</v>
      </c>
      <c r="BB33">
        <f>(AY33-BA33)</f>
        <v>1.2090398212791671</v>
      </c>
      <c r="BC33">
        <f>1/(1.6/F33+1.37/N33)</f>
        <v>2.0299311601042973</v>
      </c>
      <c r="BD33">
        <f>G33*AA33*0.001</f>
        <v>34.394303009729249</v>
      </c>
      <c r="BE33">
        <f>G33/S33</f>
        <v>0.99166141503208705</v>
      </c>
      <c r="BF33">
        <f>(1-AP33*AA33/AU33/F33)*100</f>
        <v>91.28689077201561</v>
      </c>
      <c r="BG33">
        <f>(S33-E33/(N33/1.35))</f>
        <v>395.89659272766141</v>
      </c>
      <c r="BH33">
        <f>E33*BF33/100/BG33</f>
        <v>-1.5656082543347612E-2</v>
      </c>
    </row>
    <row r="34" spans="1:60" x14ac:dyDescent="0.35">
      <c r="A34" s="1" t="s">
        <v>9</v>
      </c>
      <c r="B34" s="1" t="s">
        <v>1638</v>
      </c>
      <c r="K34" s="1">
        <v>2.72</v>
      </c>
    </row>
    <row r="35" spans="1:60" x14ac:dyDescent="0.35">
      <c r="A35" s="1" t="s">
        <v>9</v>
      </c>
      <c r="B35" s="1" t="s">
        <v>1637</v>
      </c>
      <c r="K35" s="1">
        <v>2.72</v>
      </c>
    </row>
    <row r="36" spans="1:60" x14ac:dyDescent="0.35">
      <c r="A36" s="1">
        <v>7</v>
      </c>
      <c r="B36" s="1" t="s">
        <v>1636</v>
      </c>
      <c r="C36" s="1">
        <v>1658.0000174567103</v>
      </c>
      <c r="D36" s="1">
        <v>0</v>
      </c>
      <c r="E36">
        <f>(R36-S36*(1000-T36)/(1000-U36))*AO36</f>
        <v>-5.5157591967199293</v>
      </c>
      <c r="F36">
        <f>IF(AZ36&lt;&gt;0,1/(1/AZ36-1/N36),0)</f>
        <v>7.2798472795282905</v>
      </c>
      <c r="G36">
        <f>((BC36-AP36/2)*S36-E36)/(BC36+AP36/2)</f>
        <v>388.94468288872582</v>
      </c>
      <c r="H36">
        <f>AP36*1000</f>
        <v>33.699706722310367</v>
      </c>
      <c r="I36">
        <f>(AU36-BA36)</f>
        <v>1.0608419026948264</v>
      </c>
      <c r="J36">
        <f>(P36+AT36*D36)</f>
        <v>27.849044799804688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29.855251312255859</v>
      </c>
      <c r="P36" s="1">
        <v>27.849044799804688</v>
      </c>
      <c r="Q36" s="1">
        <v>29.994203567504883</v>
      </c>
      <c r="R36" s="1">
        <v>400.08279418945313</v>
      </c>
      <c r="S36" s="1">
        <v>393.08062744140625</v>
      </c>
      <c r="T36" s="1">
        <v>1.0741875171661377</v>
      </c>
      <c r="U36" s="1">
        <v>30.661239624023438</v>
      </c>
      <c r="V36" s="1">
        <v>2.2393860816955566</v>
      </c>
      <c r="W36" s="1">
        <v>63.920265197753906</v>
      </c>
      <c r="X36" s="1">
        <v>300.30938720703125</v>
      </c>
      <c r="Y36" s="1">
        <v>499.18731689453125</v>
      </c>
      <c r="Z36" s="1">
        <v>9.8323389887809753E-2</v>
      </c>
      <c r="AA36" s="1">
        <v>88.0828857421875</v>
      </c>
      <c r="AB36" s="1">
        <v>-9.4002132415771484</v>
      </c>
      <c r="AC36" s="1">
        <v>2.0085347816348076E-2</v>
      </c>
      <c r="AD36" s="1">
        <v>0.13053339719772339</v>
      </c>
      <c r="AE36" s="1">
        <v>1.6123298555612564E-2</v>
      </c>
      <c r="AF36" s="1">
        <v>5.1295939832925797E-2</v>
      </c>
      <c r="AG36" s="1">
        <v>4.2486255988478661E-3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1.1040786294376146</v>
      </c>
      <c r="AP36">
        <f>(U36-T36)/(1000-U36)*AO36</f>
        <v>3.3699706722310367E-2</v>
      </c>
      <c r="AQ36">
        <f>(P36+273.15)</f>
        <v>300.99904479980466</v>
      </c>
      <c r="AR36">
        <f>(O36+273.15)</f>
        <v>303.00525131225584</v>
      </c>
      <c r="AS36">
        <f>(Y36*AK36+Z36*AL36)*AM36</f>
        <v>79.869968917892038</v>
      </c>
      <c r="AT36">
        <f>((AS36+0.00000010773*(AR36^4-AQ36^4))-AP36*44100)/(L36*0.92*2*29.3+0.00000043092*AQ36^3)</f>
        <v>-10.874278361828388</v>
      </c>
      <c r="AU36">
        <f>0.61365*EXP(17.502*J36/(240.97+J36))</f>
        <v>3.7615723692115148</v>
      </c>
      <c r="AV36">
        <f>AU36*1000/AA36</f>
        <v>42.704917504875766</v>
      </c>
      <c r="AW36">
        <f>(AV36-U36)</f>
        <v>12.043677880852329</v>
      </c>
      <c r="AX36">
        <f>IF(D36,P36,(O36+P36)/2)</f>
        <v>28.852148056030273</v>
      </c>
      <c r="AY36">
        <f>0.61365*EXP(17.502*AX36/(240.97+AX36))</f>
        <v>3.9874924706295021</v>
      </c>
      <c r="AZ36">
        <f>IF(AW36&lt;&gt;0,(1000-(AV36+U36)/2)/AW36*AP36,0)</f>
        <v>2.6954804050869812</v>
      </c>
      <c r="BA36">
        <f>U36*AA36/1000</f>
        <v>2.7007304665166885</v>
      </c>
      <c r="BB36">
        <f>(AY36-BA36)</f>
        <v>1.2867620041128136</v>
      </c>
      <c r="BC36">
        <f>1/(1.6/F36+1.37/N36)</f>
        <v>1.8523586352456007</v>
      </c>
      <c r="BD36">
        <f>G36*AA36*0.001</f>
        <v>34.259370062918983</v>
      </c>
      <c r="BE36">
        <f>G36/S36</f>
        <v>0.98947812671511792</v>
      </c>
      <c r="BF36">
        <f>(1-AP36*AA36/AU36/F36)*100</f>
        <v>89.160082783236831</v>
      </c>
      <c r="BG36">
        <f>(S36-E36/(N36/1.35))</f>
        <v>394.82026984272028</v>
      </c>
      <c r="BH36">
        <f>E36*BF36/100/BG36</f>
        <v>-1.2455934615207456E-2</v>
      </c>
    </row>
    <row r="37" spans="1:60" x14ac:dyDescent="0.35">
      <c r="A37" s="1" t="s">
        <v>9</v>
      </c>
      <c r="B37" s="1" t="s">
        <v>1635</v>
      </c>
      <c r="K37" s="1">
        <v>2.72</v>
      </c>
    </row>
    <row r="38" spans="1:60" x14ac:dyDescent="0.35">
      <c r="A38" s="1" t="s">
        <v>9</v>
      </c>
      <c r="B38" s="1" t="s">
        <v>1634</v>
      </c>
      <c r="K38" s="1">
        <v>2.72</v>
      </c>
    </row>
    <row r="39" spans="1:60" x14ac:dyDescent="0.35">
      <c r="A39" s="1">
        <v>8</v>
      </c>
      <c r="B39" s="1" t="s">
        <v>1633</v>
      </c>
      <c r="C39" s="1">
        <v>1861.5000174455345</v>
      </c>
      <c r="D39" s="1">
        <v>0</v>
      </c>
      <c r="E39">
        <f>(R39-S39*(1000-T39)/(1000-U39))*AO39</f>
        <v>-4.8891309374838805</v>
      </c>
      <c r="F39">
        <f>IF(AZ39&lt;&gt;0,1/(1/AZ39-1/N39),0)</f>
        <v>5.2236238237657728</v>
      </c>
      <c r="G39">
        <f>((BC39-AP39/2)*S39-E39)/(BC39+AP39/2)</f>
        <v>387.37156661557754</v>
      </c>
      <c r="H39">
        <f>AP39*1000</f>
        <v>33.471479539761191</v>
      </c>
      <c r="I39">
        <f>(AU39-BA39)</f>
        <v>1.2063669792932985</v>
      </c>
      <c r="J39">
        <f>(P39+AT39*D39)</f>
        <v>28.424398422241211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30.035293579101563</v>
      </c>
      <c r="P39" s="1">
        <v>28.424398422241211</v>
      </c>
      <c r="Q39" s="1">
        <v>30.161270141601563</v>
      </c>
      <c r="R39" s="1">
        <v>399.95440673828125</v>
      </c>
      <c r="S39" s="1">
        <v>392.48419189453125</v>
      </c>
      <c r="T39" s="1">
        <v>1.0741491317749023</v>
      </c>
      <c r="U39" s="1">
        <v>30.466062545776367</v>
      </c>
      <c r="V39" s="1">
        <v>2.2161271572113037</v>
      </c>
      <c r="W39" s="1">
        <v>62.85595703125</v>
      </c>
      <c r="X39" s="1">
        <v>300.31634521484375</v>
      </c>
      <c r="Y39" s="1">
        <v>750.2257080078125</v>
      </c>
      <c r="Z39" s="1">
        <v>4.0015451610088348E-2</v>
      </c>
      <c r="AA39" s="1">
        <v>88.077682495117188</v>
      </c>
      <c r="AB39" s="1">
        <v>-9.328399658203125</v>
      </c>
      <c r="AC39" s="1">
        <v>2.8792871162295341E-2</v>
      </c>
      <c r="AD39" s="1">
        <v>6.3823193311691284E-2</v>
      </c>
      <c r="AE39" s="1">
        <v>9.7868721932172775E-3</v>
      </c>
      <c r="AF39" s="1">
        <v>4.771534726023674E-2</v>
      </c>
      <c r="AG39" s="1">
        <v>6.109270267188549E-3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1.10410421034869</v>
      </c>
      <c r="AP39">
        <f>(U39-T39)/(1000-U39)*AO39</f>
        <v>3.3471479539761193E-2</v>
      </c>
      <c r="AQ39">
        <f>(P39+273.15)</f>
        <v>301.57439842224119</v>
      </c>
      <c r="AR39">
        <f>(O39+273.15)</f>
        <v>303.18529357910154</v>
      </c>
      <c r="AS39">
        <f>(Y39*AK39+Z39*AL39)*AM39</f>
        <v>120.03611059823379</v>
      </c>
      <c r="AT39">
        <f>((AS39+0.00000010773*(AR39^4-AQ39^4))-AP39*44100)/(L39*0.92*2*29.3+0.00000043092*AQ39^3)</f>
        <v>-10.509932784263333</v>
      </c>
      <c r="AU39">
        <f>0.61365*EXP(17.502*J39/(240.97+J39))</f>
        <v>3.8897471630765712</v>
      </c>
      <c r="AV39">
        <f>AU39*1000/AA39</f>
        <v>44.162687446870656</v>
      </c>
      <c r="AW39">
        <f>(AV39-U39)</f>
        <v>13.696624901094289</v>
      </c>
      <c r="AX39">
        <f>IF(D39,P39,(O39+P39)/2)</f>
        <v>29.229846000671387</v>
      </c>
      <c r="AY39">
        <f>0.61365*EXP(17.502*AX39/(240.97+AX39))</f>
        <v>4.0755741450258283</v>
      </c>
      <c r="AZ39">
        <f>IF(AW39&lt;&gt;0,(1000-(AV39+U39)/2)/AW39*AP39,0)</f>
        <v>2.3525877676593421</v>
      </c>
      <c r="BA39">
        <f>U39*AA39/1000</f>
        <v>2.6833801837832727</v>
      </c>
      <c r="BB39">
        <f>(AY39-BA39)</f>
        <v>1.3921939612425556</v>
      </c>
      <c r="BC39">
        <f>1/(1.6/F39+1.37/N39)</f>
        <v>1.5965050535944154</v>
      </c>
      <c r="BD39">
        <f>G39*AA39*0.001</f>
        <v>34.118789852002976</v>
      </c>
      <c r="BE39">
        <f>G39/S39</f>
        <v>0.98697367847027173</v>
      </c>
      <c r="BF39">
        <f>(1-AP39*AA39/AU39/F39)*100</f>
        <v>85.490664528477978</v>
      </c>
      <c r="BG39">
        <f>(S39-E39/(N39/1.35))</f>
        <v>394.02619892947962</v>
      </c>
      <c r="BH39">
        <f>E39*BF39/100/BG39</f>
        <v>-1.0607798515627232E-2</v>
      </c>
    </row>
    <row r="40" spans="1:60" x14ac:dyDescent="0.35">
      <c r="A40" s="1" t="s">
        <v>9</v>
      </c>
      <c r="B40" s="1" t="s">
        <v>1632</v>
      </c>
      <c r="K40" s="1">
        <v>2.72</v>
      </c>
    </row>
    <row r="41" spans="1:60" x14ac:dyDescent="0.35">
      <c r="A41" s="1" t="s">
        <v>9</v>
      </c>
      <c r="B41" s="1" t="s">
        <v>1631</v>
      </c>
      <c r="K41" s="1">
        <v>2.72</v>
      </c>
    </row>
    <row r="42" spans="1:60" x14ac:dyDescent="0.35">
      <c r="A42" s="1">
        <v>9</v>
      </c>
      <c r="B42" s="1" t="s">
        <v>1630</v>
      </c>
      <c r="C42" s="1">
        <v>2065.5000174455345</v>
      </c>
      <c r="D42" s="1">
        <v>0</v>
      </c>
      <c r="E42">
        <f>(R42-S42*(1000-T42)/(1000-U42))*AO42</f>
        <v>-4.311513888254634</v>
      </c>
      <c r="F42">
        <f>IF(AZ42&lt;&gt;0,1/(1/AZ42-1/N42),0)</f>
        <v>5.0102956094046025</v>
      </c>
      <c r="G42">
        <f>((BC42-AP42/2)*S42-E42)/(BC42+AP42/2)</f>
        <v>386.44880025991853</v>
      </c>
      <c r="H42">
        <f>AP42*1000</f>
        <v>33.354559624916327</v>
      </c>
      <c r="I42">
        <f>(AU42-BA42)</f>
        <v>1.225188351934055</v>
      </c>
      <c r="J42">
        <f>(P42+AT42*D42)</f>
        <v>28.469245910644531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30.225248336791992</v>
      </c>
      <c r="P42" s="1">
        <v>28.469245910644531</v>
      </c>
      <c r="Q42" s="1">
        <v>30.334423065185547</v>
      </c>
      <c r="R42" s="1">
        <v>399.929931640625</v>
      </c>
      <c r="S42" s="1">
        <v>391.99298095703125</v>
      </c>
      <c r="T42" s="1">
        <v>1.0756046772003174</v>
      </c>
      <c r="U42" s="1">
        <v>30.367755889892578</v>
      </c>
      <c r="V42" s="1">
        <v>2.195061206817627</v>
      </c>
      <c r="W42" s="1">
        <v>61.973587036132813</v>
      </c>
      <c r="X42" s="1">
        <v>300.31698608398438</v>
      </c>
      <c r="Y42" s="1">
        <v>1000.4544067382813</v>
      </c>
      <c r="Z42" s="1">
        <v>0.18864613771438599</v>
      </c>
      <c r="AA42" s="1">
        <v>88.077232360839844</v>
      </c>
      <c r="AB42" s="1">
        <v>-9.1879405975341797</v>
      </c>
      <c r="AC42" s="1">
        <v>2.6311123743653297E-2</v>
      </c>
      <c r="AD42" s="1">
        <v>5.0490133464336395E-2</v>
      </c>
      <c r="AE42" s="1">
        <v>2.1979609504342079E-2</v>
      </c>
      <c r="AF42" s="1">
        <v>4.0555503219366074E-2</v>
      </c>
      <c r="AG42" s="1">
        <v>3.2000858336687088E-2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1.1041065664852363</v>
      </c>
      <c r="AP42">
        <f>(U42-T42)/(1000-U42)*AO42</f>
        <v>3.3354559624916326E-2</v>
      </c>
      <c r="AQ42">
        <f>(P42+273.15)</f>
        <v>301.61924591064451</v>
      </c>
      <c r="AR42">
        <f>(O42+273.15)</f>
        <v>303.37524833679197</v>
      </c>
      <c r="AS42">
        <f>(Y42*AK42+Z42*AL42)*AM42</f>
        <v>160.07270150022123</v>
      </c>
      <c r="AT42">
        <f>((AS42+0.00000010773*(AR42^4-AQ42^4))-AP42*44100)/(L42*0.92*2*29.3+0.00000043092*AQ42^3)</f>
        <v>-10.140440360350418</v>
      </c>
      <c r="AU42">
        <f>0.61365*EXP(17.502*J42/(240.97+J42))</f>
        <v>3.8998962437253861</v>
      </c>
      <c r="AV42">
        <f>AU42*1000/AA42</f>
        <v>44.278142480091432</v>
      </c>
      <c r="AW42">
        <f>(AV42-U42)</f>
        <v>13.910386590198854</v>
      </c>
      <c r="AX42">
        <f>IF(D42,P42,(O42+P42)/2)</f>
        <v>29.347247123718262</v>
      </c>
      <c r="AY42">
        <f>0.61365*EXP(17.502*AX42/(240.97+AX42))</f>
        <v>4.1032962191991773</v>
      </c>
      <c r="AZ42">
        <f>IF(AW42&lt;&gt;0,(1000-(AV42+U42)/2)/AW42*AP42,0)</f>
        <v>2.30832327216355</v>
      </c>
      <c r="BA42">
        <f>U42*AA42/1000</f>
        <v>2.6747078917913312</v>
      </c>
      <c r="BB42">
        <f>(AY42-BA42)</f>
        <v>1.4285883274078461</v>
      </c>
      <c r="BC42">
        <f>1/(1.6/F42+1.37/N42)</f>
        <v>1.5639420842333629</v>
      </c>
      <c r="BD42">
        <f>G42*AA42*0.001</f>
        <v>34.037340776060631</v>
      </c>
      <c r="BE42">
        <f>G42/S42</f>
        <v>0.98585642864426581</v>
      </c>
      <c r="BF42">
        <f>(1-AP42*AA42/AU42/F42)*100</f>
        <v>84.965033405145547</v>
      </c>
      <c r="BG42">
        <f>(S42-E42/(N42/1.35))</f>
        <v>393.35281051201298</v>
      </c>
      <c r="BH42">
        <f>E42*BF42/100/BG42</f>
        <v>-9.3129605726082979E-3</v>
      </c>
    </row>
    <row r="43" spans="1:60" x14ac:dyDescent="0.35">
      <c r="A43" s="1" t="s">
        <v>9</v>
      </c>
      <c r="B43" s="1" t="s">
        <v>1629</v>
      </c>
      <c r="K43" s="1">
        <v>2.72</v>
      </c>
    </row>
    <row r="44" spans="1:60" x14ac:dyDescent="0.35">
      <c r="A44" s="1" t="s">
        <v>9</v>
      </c>
      <c r="B44" s="1" t="s">
        <v>1628</v>
      </c>
      <c r="K44" s="1">
        <v>2.72</v>
      </c>
    </row>
    <row r="45" spans="1:60" x14ac:dyDescent="0.35">
      <c r="A45" s="1">
        <v>10</v>
      </c>
      <c r="B45" s="1" t="s">
        <v>1627</v>
      </c>
      <c r="C45" s="1">
        <v>2269.5000174455345</v>
      </c>
      <c r="D45" s="1">
        <v>0</v>
      </c>
      <c r="E45">
        <f>(R45-S45*(1000-T45)/(1000-U45))*AO45</f>
        <v>-4.0929235259214645</v>
      </c>
      <c r="F45">
        <f>IF(AZ45&lt;&gt;0,1/(1/AZ45-1/N45),0)</f>
        <v>4.270831823819643</v>
      </c>
      <c r="G45">
        <f>((BC45-AP45/2)*S45-E45)/(BC45+AP45/2)</f>
        <v>385.76868709143457</v>
      </c>
      <c r="H45">
        <f>AP45*1000</f>
        <v>33.326107937469239</v>
      </c>
      <c r="I45">
        <f>(AU45-BA45)</f>
        <v>1.3209893041371359</v>
      </c>
      <c r="J45">
        <f>(P45+AT45*D45)</f>
        <v>28.878662109375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30.417707443237305</v>
      </c>
      <c r="P45" s="1">
        <v>28.878662109375</v>
      </c>
      <c r="Q45" s="1">
        <v>30.510021209716797</v>
      </c>
      <c r="R45" s="1">
        <v>400.05056762695313</v>
      </c>
      <c r="S45" s="1">
        <v>391.92782592773438</v>
      </c>
      <c r="T45" s="1">
        <v>1.078770637512207</v>
      </c>
      <c r="U45" s="1">
        <v>30.346153259277344</v>
      </c>
      <c r="V45" s="1">
        <v>2.1772348880767822</v>
      </c>
      <c r="W45" s="1">
        <v>61.246288299560547</v>
      </c>
      <c r="X45" s="1">
        <v>300.32144165039063</v>
      </c>
      <c r="Y45" s="1">
        <v>1251.298095703125</v>
      </c>
      <c r="Z45" s="1">
        <v>1.0289563797414303E-2</v>
      </c>
      <c r="AA45" s="1">
        <v>88.071517944335938</v>
      </c>
      <c r="AB45" s="1">
        <v>-8.9914884567260742</v>
      </c>
      <c r="AC45" s="1">
        <v>3.3002577722072601E-2</v>
      </c>
      <c r="AD45" s="1">
        <v>7.1049407124519348E-2</v>
      </c>
      <c r="AE45" s="1">
        <v>2.0061204209923744E-2</v>
      </c>
      <c r="AF45" s="1">
        <v>3.4653693437576294E-2</v>
      </c>
      <c r="AG45" s="1">
        <v>4.2824540287256241E-3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1.104122947244083</v>
      </c>
      <c r="AP45">
        <f>(U45-T45)/(1000-U45)*AO45</f>
        <v>3.3326107937469242E-2</v>
      </c>
      <c r="AQ45">
        <f>(P45+273.15)</f>
        <v>302.02866210937498</v>
      </c>
      <c r="AR45">
        <f>(O45+273.15)</f>
        <v>303.56770744323728</v>
      </c>
      <c r="AS45">
        <f>(Y45*AK45+Z45*AL45)*AM45</f>
        <v>200.20769083750929</v>
      </c>
      <c r="AT45">
        <f>((AS45+0.00000010773*(AR45^4-AQ45^4))-AP45*44100)/(L45*0.92*2*29.3+0.00000043092*AQ45^3)</f>
        <v>-9.8312497260420653</v>
      </c>
      <c r="AU45">
        <f>0.61365*EXP(17.502*J45/(240.97+J45))</f>
        <v>3.9936210854531491</v>
      </c>
      <c r="AV45">
        <f>AU45*1000/AA45</f>
        <v>45.345205563247447</v>
      </c>
      <c r="AW45">
        <f>(AV45-U45)</f>
        <v>14.999052303970103</v>
      </c>
      <c r="AX45">
        <f>IF(D45,P45,(O45+P45)/2)</f>
        <v>29.648184776306152</v>
      </c>
      <c r="AY45">
        <f>0.61365*EXP(17.502*AX45/(240.97+AX45))</f>
        <v>4.1751090834890094</v>
      </c>
      <c r="AZ45">
        <f>IF(AW45&lt;&gt;0,(1000-(AV45+U45)/2)/AW45*AP45,0)</f>
        <v>2.1377923145154578</v>
      </c>
      <c r="BA45">
        <f>U45*AA45/1000</f>
        <v>2.6726317813160132</v>
      </c>
      <c r="BB45">
        <f>(AY45-BA45)</f>
        <v>1.5024773021729962</v>
      </c>
      <c r="BC45">
        <f>1/(1.6/F45+1.37/N45)</f>
        <v>1.4394667302450455</v>
      </c>
      <c r="BD45">
        <f>G45*AA45*0.001</f>
        <v>33.975233847536195</v>
      </c>
      <c r="BE45">
        <f>G45/S45</f>
        <v>0.98428501772814814</v>
      </c>
      <c r="BF45">
        <f>(1-AP45*AA45/AU45/F45)*100</f>
        <v>82.791589739506207</v>
      </c>
      <c r="BG45">
        <f>(S45-E45/(N45/1.35))</f>
        <v>393.21871319403544</v>
      </c>
      <c r="BH45">
        <f>E45*BF45/100/BG45</f>
        <v>-8.6175869566525783E-3</v>
      </c>
    </row>
    <row r="46" spans="1:60" x14ac:dyDescent="0.35">
      <c r="A46" s="1" t="s">
        <v>9</v>
      </c>
      <c r="B46" s="1" t="s">
        <v>1626</v>
      </c>
      <c r="K46" s="1">
        <v>2.72</v>
      </c>
    </row>
    <row r="47" spans="1:60" x14ac:dyDescent="0.35">
      <c r="A47" s="1" t="s">
        <v>9</v>
      </c>
      <c r="B47" s="1" t="s">
        <v>1625</v>
      </c>
      <c r="K47" s="1">
        <v>2.72</v>
      </c>
    </row>
    <row r="48" spans="1:60" x14ac:dyDescent="0.35">
      <c r="A48" s="1">
        <v>11</v>
      </c>
      <c r="B48" s="1" t="s">
        <v>1624</v>
      </c>
      <c r="C48" s="1">
        <v>2473.0000174567103</v>
      </c>
      <c r="D48" s="1">
        <v>0</v>
      </c>
      <c r="E48">
        <f>(R48-S48*(1000-T48)/(1000-U48))*AO48</f>
        <v>-4.2647041748763241</v>
      </c>
      <c r="F48">
        <f>IF(AZ48&lt;&gt;0,1/(1/AZ48-1/N48),0)</f>
        <v>3.5550643937255719</v>
      </c>
      <c r="G48">
        <f>((BC48-AP48/2)*S48-E48)/(BC48+AP48/2)</f>
        <v>385.54877484757873</v>
      </c>
      <c r="H48">
        <f>AP48*1000</f>
        <v>33.036769970766308</v>
      </c>
      <c r="I48">
        <f>(AU48-BA48)</f>
        <v>1.4408085988433235</v>
      </c>
      <c r="J48">
        <f>(P48+AT48*D48)</f>
        <v>29.299833297729492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30.620349884033203</v>
      </c>
      <c r="P48" s="1">
        <v>29.299833297729492</v>
      </c>
      <c r="Q48" s="1">
        <v>30.690534591674805</v>
      </c>
      <c r="R48" s="1">
        <v>400.030029296875</v>
      </c>
      <c r="S48" s="1">
        <v>392.1578369140625</v>
      </c>
      <c r="T48" s="1">
        <v>1.0805647373199463</v>
      </c>
      <c r="U48" s="1">
        <v>30.104238510131836</v>
      </c>
      <c r="V48" s="1">
        <v>2.1556704044342041</v>
      </c>
      <c r="W48" s="1">
        <v>60.056388854980469</v>
      </c>
      <c r="X48" s="1">
        <v>300.288818359375</v>
      </c>
      <c r="Y48" s="1">
        <v>1601.177001953125</v>
      </c>
      <c r="Z48" s="1">
        <v>6.0595124959945679E-2</v>
      </c>
      <c r="AA48" s="1">
        <v>88.069725036621094</v>
      </c>
      <c r="AB48" s="1">
        <v>-8.8713617324829102</v>
      </c>
      <c r="AC48" s="1">
        <v>5.9617720544338226E-2</v>
      </c>
      <c r="AD48" s="1">
        <v>8.0105587840080261E-2</v>
      </c>
      <c r="AE48" s="1">
        <v>2.2316047921776772E-2</v>
      </c>
      <c r="AF48" s="1">
        <v>1.7004400491714478E-2</v>
      </c>
      <c r="AG48" s="1">
        <v>9.6200322732329369E-3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1.1040030086741726</v>
      </c>
      <c r="AP48">
        <f>(U48-T48)/(1000-U48)*AO48</f>
        <v>3.3036769970766308E-2</v>
      </c>
      <c r="AQ48">
        <f>(P48+273.15)</f>
        <v>302.44983329772947</v>
      </c>
      <c r="AR48">
        <f>(O48+273.15)</f>
        <v>303.77034988403318</v>
      </c>
      <c r="AS48">
        <f>(Y48*AK48+Z48*AL48)*AM48</f>
        <v>256.18831458624481</v>
      </c>
      <c r="AT48">
        <f>((AS48+0.00000010773*(AR48^4-AQ48^4))-AP48*44100)/(L48*0.92*2*29.3+0.00000043092*AQ48^3)</f>
        <v>-9.307587827528728</v>
      </c>
      <c r="AU48">
        <f>0.61365*EXP(17.502*J48/(240.97+J48))</f>
        <v>4.0920806068674942</v>
      </c>
      <c r="AV48">
        <f>AU48*1000/AA48</f>
        <v>46.464101087699866</v>
      </c>
      <c r="AW48">
        <f>(AV48-U48)</f>
        <v>16.35986257756803</v>
      </c>
      <c r="AX48">
        <f>IF(D48,P48,(O48+P48)/2)</f>
        <v>29.960091590881348</v>
      </c>
      <c r="AY48">
        <f>0.61365*EXP(17.502*AX48/(240.97+AX48))</f>
        <v>4.2506932663046708</v>
      </c>
      <c r="AZ48">
        <f>IF(AW48&lt;&gt;0,(1000-(AV48+U48)/2)/AW48*AP48,0)</f>
        <v>1.9420691652485029</v>
      </c>
      <c r="BA48">
        <f>U48*AA48/1000</f>
        <v>2.6512720080241707</v>
      </c>
      <c r="BB48">
        <f>(AY48-BA48)</f>
        <v>1.5994212582805001</v>
      </c>
      <c r="BC48">
        <f>1/(1.6/F48+1.37/N48)</f>
        <v>1.2984827434743857</v>
      </c>
      <c r="BD48">
        <f>G48*AA48*0.001</f>
        <v>33.955174589032396</v>
      </c>
      <c r="BE48">
        <f>G48/S48</f>
        <v>0.98314693359568872</v>
      </c>
      <c r="BF48">
        <f>(1-AP48*AA48/AU48/F48)*100</f>
        <v>79.999881526398468</v>
      </c>
      <c r="BG48">
        <f>(S48-E48/(N48/1.35))</f>
        <v>393.50290292348654</v>
      </c>
      <c r="BH48">
        <f>E48*BF48/100/BG48</f>
        <v>-8.6702239348303307E-3</v>
      </c>
    </row>
    <row r="49" spans="1:60" x14ac:dyDescent="0.35">
      <c r="A49" s="1" t="s">
        <v>9</v>
      </c>
      <c r="B49" s="1" t="s">
        <v>1623</v>
      </c>
      <c r="K49" s="1">
        <v>2.72</v>
      </c>
    </row>
    <row r="50" spans="1:60" x14ac:dyDescent="0.35">
      <c r="A50" s="1" t="s">
        <v>9</v>
      </c>
      <c r="B50" s="1" t="s">
        <v>1618</v>
      </c>
      <c r="K50" s="1">
        <v>2.72</v>
      </c>
    </row>
    <row r="51" spans="1:60" x14ac:dyDescent="0.35">
      <c r="A51" s="1">
        <v>12</v>
      </c>
      <c r="B51" s="1" t="s">
        <v>1622</v>
      </c>
      <c r="C51" s="1">
        <v>2676.0000174567103</v>
      </c>
      <c r="D51" s="1">
        <v>0</v>
      </c>
      <c r="E51">
        <f>(R51-S51*(1000-T51)/(1000-U51))*AO51</f>
        <v>-4.4794622383684679</v>
      </c>
      <c r="F51">
        <f>IF(AZ51&lt;&gt;0,1/(1/AZ51-1/N51),0)</f>
        <v>2.4106618821656909</v>
      </c>
      <c r="G51">
        <f>((BC51-AP51/2)*S51-E51)/(BC51+AP51/2)</f>
        <v>385.45506335778225</v>
      </c>
      <c r="H51">
        <f>AP51*1000</f>
        <v>31.155965585422503</v>
      </c>
      <c r="I51">
        <f>(AU51-BA51)</f>
        <v>1.7113610570178928</v>
      </c>
      <c r="J51">
        <f>(P51+AT51*D51)</f>
        <v>29.838493347167969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30.844976425170898</v>
      </c>
      <c r="P51" s="1">
        <v>29.838493347167969</v>
      </c>
      <c r="Q51" s="1">
        <v>30.883840560913086</v>
      </c>
      <c r="R51" s="1">
        <v>400.01055908203125</v>
      </c>
      <c r="S51" s="1">
        <v>392.97802734375</v>
      </c>
      <c r="T51" s="1">
        <v>1.0798666477203369</v>
      </c>
      <c r="U51" s="1">
        <v>28.495847702026367</v>
      </c>
      <c r="V51" s="1">
        <v>2.1268966197967529</v>
      </c>
      <c r="W51" s="1">
        <v>56.125190734863281</v>
      </c>
      <c r="X51" s="1">
        <v>300.2969970703125</v>
      </c>
      <c r="Y51" s="1">
        <v>2001.5914306640625</v>
      </c>
      <c r="Z51" s="1">
        <v>0.11433034390211105</v>
      </c>
      <c r="AA51" s="1">
        <v>88.073348999023438</v>
      </c>
      <c r="AB51" s="1">
        <v>-8.8688821792602539</v>
      </c>
      <c r="AC51" s="1">
        <v>7.8816808760166168E-2</v>
      </c>
      <c r="AD51" s="1">
        <v>8.802814781665802E-2</v>
      </c>
      <c r="AE51" s="1">
        <v>6.4817644655704498E-2</v>
      </c>
      <c r="AF51" s="1">
        <v>2.2118886932730675E-2</v>
      </c>
      <c r="AG51" s="1">
        <v>4.7926079481840134E-2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1.1040330774643838</v>
      </c>
      <c r="AP51">
        <f>(U51-T51)/(1000-U51)*AO51</f>
        <v>3.1155965585422503E-2</v>
      </c>
      <c r="AQ51">
        <f>(P51+273.15)</f>
        <v>302.98849334716795</v>
      </c>
      <c r="AR51">
        <f>(O51+273.15)</f>
        <v>303.99497642517088</v>
      </c>
      <c r="AS51">
        <f>(Y51*AK51+Z51*AL51)*AM51</f>
        <v>320.25462174800123</v>
      </c>
      <c r="AT51">
        <f>((AS51+0.00000010773*(AR51^4-AQ51^4))-AP51*44100)/(L51*0.92*2*29.3+0.00000043092*AQ51^3)</f>
        <v>-8.1779331363328893</v>
      </c>
      <c r="AU51">
        <f>0.61365*EXP(17.502*J51/(240.97+J51))</f>
        <v>4.2210857967014812</v>
      </c>
      <c r="AV51">
        <f>AU51*1000/AA51</f>
        <v>47.926936407837566</v>
      </c>
      <c r="AW51">
        <f>(AV51-U51)</f>
        <v>19.431088705811199</v>
      </c>
      <c r="AX51">
        <f>IF(D51,P51,(O51+P51)/2)</f>
        <v>30.341734886169434</v>
      </c>
      <c r="AY51">
        <f>0.61365*EXP(17.502*AX51/(240.97+AX51))</f>
        <v>4.3447967638156966</v>
      </c>
      <c r="AZ51">
        <f>IF(AW51&lt;&gt;0,(1000-(AV51+U51)/2)/AW51*AP51,0)</f>
        <v>1.5421396723193526</v>
      </c>
      <c r="BA51">
        <f>U51*AA51/1000</f>
        <v>2.5097247396835884</v>
      </c>
      <c r="BB51">
        <f>(AY51-BA51)</f>
        <v>1.8350720241321081</v>
      </c>
      <c r="BC51">
        <f>1/(1.6/F51+1.37/N51)</f>
        <v>1.0164816777164578</v>
      </c>
      <c r="BD51">
        <f>G51*AA51*0.001</f>
        <v>33.948318318550648</v>
      </c>
      <c r="BE51">
        <f>G51/S51</f>
        <v>0.98085652768726639</v>
      </c>
      <c r="BF51">
        <f>(1-AP51*AA51/AU51/F51)*100</f>
        <v>73.033458828279009</v>
      </c>
      <c r="BG51">
        <f>(S51-E51/(N51/1.35))</f>
        <v>394.39082695428868</v>
      </c>
      <c r="BH51">
        <f>E51*BF51/100/BG51</f>
        <v>-8.2950869695717338E-3</v>
      </c>
    </row>
    <row r="52" spans="1:60" x14ac:dyDescent="0.35">
      <c r="A52" s="1" t="s">
        <v>9</v>
      </c>
      <c r="B52" s="1" t="s">
        <v>1621</v>
      </c>
    </row>
    <row r="53" spans="1:60" x14ac:dyDescent="0.35">
      <c r="A53" s="1" t="s">
        <v>9</v>
      </c>
      <c r="B53" s="1" t="s">
        <v>1620</v>
      </c>
    </row>
    <row r="54" spans="1:60" x14ac:dyDescent="0.35">
      <c r="A54" s="1" t="s">
        <v>9</v>
      </c>
      <c r="B54" s="1" t="s">
        <v>1619</v>
      </c>
    </row>
    <row r="55" spans="1:60" x14ac:dyDescent="0.35">
      <c r="A55" s="1" t="s">
        <v>9</v>
      </c>
      <c r="B55" s="1" t="s">
        <v>1618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CD7F9-8200-48A0-96A5-450AB74FA71A}">
  <dimension ref="A1:BH55"/>
  <sheetViews>
    <sheetView topLeftCell="A4"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1707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1706</v>
      </c>
    </row>
    <row r="12" spans="1:60" x14ac:dyDescent="0.35">
      <c r="A12" s="1" t="s">
        <v>9</v>
      </c>
      <c r="B12" s="1" t="s">
        <v>1705</v>
      </c>
    </row>
    <row r="13" spans="1:60" x14ac:dyDescent="0.35">
      <c r="A13" s="1" t="s">
        <v>9</v>
      </c>
      <c r="B13" s="1" t="s">
        <v>1704</v>
      </c>
    </row>
    <row r="14" spans="1:60" x14ac:dyDescent="0.35">
      <c r="A14" s="1" t="s">
        <v>9</v>
      </c>
      <c r="B14" s="1" t="s">
        <v>1703</v>
      </c>
    </row>
    <row r="15" spans="1:60" x14ac:dyDescent="0.35">
      <c r="A15" s="1" t="s">
        <v>9</v>
      </c>
      <c r="B15" s="1" t="s">
        <v>1702</v>
      </c>
    </row>
    <row r="16" spans="1:60" x14ac:dyDescent="0.35">
      <c r="A16" s="1" t="s">
        <v>9</v>
      </c>
      <c r="B16" s="1" t="s">
        <v>1701</v>
      </c>
    </row>
    <row r="17" spans="1:60" x14ac:dyDescent="0.35">
      <c r="A17" s="1" t="s">
        <v>9</v>
      </c>
      <c r="B17" s="1" t="s">
        <v>1700</v>
      </c>
      <c r="K17">
        <v>1.8468799999999999</v>
      </c>
    </row>
    <row r="18" spans="1:60" x14ac:dyDescent="0.35">
      <c r="A18" s="1">
        <v>1</v>
      </c>
      <c r="B18" s="1" t="s">
        <v>1699</v>
      </c>
      <c r="C18" s="1">
        <v>383.50000195577741</v>
      </c>
      <c r="D18" s="1">
        <v>0</v>
      </c>
      <c r="E18">
        <f>(R18-S18*(1000-T18)/(1000-U18))*AO18</f>
        <v>-6.2118007840715297</v>
      </c>
      <c r="F18">
        <f>IF(AZ18&lt;&gt;0,1/(1/AZ18-1/N18),0)</f>
        <v>7.7484380979545078</v>
      </c>
      <c r="G18">
        <f>((BC18-AP18/2)*S18-E18)/(BC18+AP18/2)</f>
        <v>387.65378716915063</v>
      </c>
      <c r="H18">
        <f>AP18*1000</f>
        <v>37.945081056717491</v>
      </c>
      <c r="I18">
        <f>(AU18-BA18)</f>
        <v>1.1623811655843315</v>
      </c>
      <c r="J18">
        <f>(P18+AT18*D18)</f>
        <v>29.671777725219727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31.131702423095703</v>
      </c>
      <c r="P18" s="1">
        <v>29.671777725219727</v>
      </c>
      <c r="Q18" s="1">
        <v>31.258974075317383</v>
      </c>
      <c r="R18" s="1">
        <v>400.0262451171875</v>
      </c>
      <c r="S18" s="1">
        <v>392.17352294921875</v>
      </c>
      <c r="T18" s="1">
        <v>1.0827739238739014</v>
      </c>
      <c r="U18" s="1">
        <v>34.275814056396484</v>
      </c>
      <c r="V18" s="1">
        <v>2.0977728366851807</v>
      </c>
      <c r="W18" s="1">
        <v>66.406173706054688</v>
      </c>
      <c r="X18" s="1">
        <v>300.28280639648438</v>
      </c>
      <c r="Y18" s="1">
        <v>0.14672151207923889</v>
      </c>
      <c r="Z18" s="1">
        <v>3.8872804492712021E-2</v>
      </c>
      <c r="AA18" s="1">
        <v>88.062210083007813</v>
      </c>
      <c r="AB18" s="1">
        <v>-8.9561443328857422</v>
      </c>
      <c r="AC18" s="1">
        <v>-1.2614237144589424E-2</v>
      </c>
      <c r="AD18" s="1">
        <v>5.7793408632278442E-2</v>
      </c>
      <c r="AE18" s="1">
        <v>3.2539699226617813E-2</v>
      </c>
      <c r="AF18" s="1">
        <v>4.6411622315645218E-2</v>
      </c>
      <c r="AG18" s="1">
        <v>3.7077441811561584E-2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1.1039809058694277</v>
      </c>
      <c r="AP18">
        <f>(U18-T18)/(1000-U18)*AO18</f>
        <v>3.794508105671749E-2</v>
      </c>
      <c r="AQ18">
        <f>(P18+273.15)</f>
        <v>302.8217777252197</v>
      </c>
      <c r="AR18">
        <f>(O18+273.15)</f>
        <v>304.28170242309568</v>
      </c>
      <c r="AS18">
        <f>(Y18*AK18+Z18*AL18)*AM18</f>
        <v>2.3475441407961206E-2</v>
      </c>
      <c r="AT18">
        <f>((AS18+0.00000010773*(AR18^4-AQ18^4))-AP18*44100)/(L18*0.92*2*29.3+0.00000043092*AQ18^3)</f>
        <v>-13.001908394852142</v>
      </c>
      <c r="AU18">
        <f>0.61365*EXP(17.502*J18/(240.97+J18))</f>
        <v>4.1807851037848307</v>
      </c>
      <c r="AV18">
        <f>AU18*1000/AA18</f>
        <v>47.475359746751806</v>
      </c>
      <c r="AW18">
        <f>(AV18-U18)</f>
        <v>13.199545690355322</v>
      </c>
      <c r="AX18">
        <f>IF(D18,P18,(O18+P18)/2)</f>
        <v>30.401740074157715</v>
      </c>
      <c r="AY18">
        <f>0.61365*EXP(17.502*AX18/(240.97+AX18))</f>
        <v>4.3597564444134624</v>
      </c>
      <c r="AZ18">
        <f>IF(AW18&lt;&gt;0,(1000-(AV18+U18)/2)/AW18*AP18,0)</f>
        <v>2.7572201689554259</v>
      </c>
      <c r="BA18">
        <f>U18*AA18/1000</f>
        <v>3.0184039382004992</v>
      </c>
      <c r="BB18">
        <f>(AY18-BA18)</f>
        <v>1.3413525062129632</v>
      </c>
      <c r="BC18">
        <f>1/(1.6/F18+1.37/N18)</f>
        <v>1.8991164262572755</v>
      </c>
      <c r="BD18">
        <f>G18*AA18*0.001</f>
        <v>34.137649245163338</v>
      </c>
      <c r="BE18">
        <f>G18/S18</f>
        <v>0.98847516337645935</v>
      </c>
      <c r="BF18">
        <f>(1-AP18*AA18/AU18/F18)*100</f>
        <v>89.684909259559575</v>
      </c>
      <c r="BG18">
        <f>(S18-E18/(N18/1.35))</f>
        <v>394.13269332759802</v>
      </c>
      <c r="BH18">
        <f>E18*BF18/100/BG18</f>
        <v>-1.4134955031372083E-2</v>
      </c>
    </row>
    <row r="19" spans="1:60" x14ac:dyDescent="0.35">
      <c r="A19" s="1" t="s">
        <v>9</v>
      </c>
      <c r="B19" s="1" t="s">
        <v>1698</v>
      </c>
      <c r="K19" s="1">
        <v>2.72</v>
      </c>
    </row>
    <row r="20" spans="1:60" x14ac:dyDescent="0.35">
      <c r="A20" s="1" t="s">
        <v>9</v>
      </c>
      <c r="B20" s="1" t="s">
        <v>1697</v>
      </c>
      <c r="K20" s="1">
        <v>2.72</v>
      </c>
    </row>
    <row r="21" spans="1:60" x14ac:dyDescent="0.35">
      <c r="A21" s="1">
        <v>2</v>
      </c>
      <c r="B21" s="1" t="s">
        <v>1696</v>
      </c>
      <c r="C21" s="1">
        <v>587.50000195577741</v>
      </c>
      <c r="D21" s="1">
        <v>0</v>
      </c>
      <c r="E21">
        <f>(R21-S21*(1000-T21)/(1000-U21))*AO21</f>
        <v>-5.9684156163091169</v>
      </c>
      <c r="F21">
        <f>IF(AZ21&lt;&gt;0,1/(1/AZ21-1/N21),0)</f>
        <v>6.7627485757919965</v>
      </c>
      <c r="G21">
        <f>((BC21-AP21/2)*S21-E21)/(BC21+AP21/2)</f>
        <v>387.36012319247482</v>
      </c>
      <c r="H21">
        <f>AP21*1000</f>
        <v>37.269893125957978</v>
      </c>
      <c r="I21">
        <f>(AU21-BA21)</f>
        <v>1.2012635258811404</v>
      </c>
      <c r="J21">
        <f>(P21+AT21*D21)</f>
        <v>29.625659942626953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31.133094787597656</v>
      </c>
      <c r="P21" s="1">
        <v>29.625659942626953</v>
      </c>
      <c r="Q21" s="1">
        <v>31.306203842163086</v>
      </c>
      <c r="R21" s="1">
        <v>399.95489501953125</v>
      </c>
      <c r="S21" s="1">
        <v>392.12356567382813</v>
      </c>
      <c r="T21" s="1">
        <v>1.0904150009155273</v>
      </c>
      <c r="U21" s="1">
        <v>33.710586547851563</v>
      </c>
      <c r="V21" s="1">
        <v>2.112269401550293</v>
      </c>
      <c r="W21" s="1">
        <v>65.301597595214844</v>
      </c>
      <c r="X21" s="1">
        <v>300.29495239257813</v>
      </c>
      <c r="Y21" s="1">
        <v>25.406688690185547</v>
      </c>
      <c r="Z21" s="1">
        <v>3.3155985176563263E-2</v>
      </c>
      <c r="AA21" s="1">
        <v>88.056396484375</v>
      </c>
      <c r="AB21" s="1">
        <v>-8.9293861389160156</v>
      </c>
      <c r="AC21" s="1">
        <v>1.1784566566348076E-2</v>
      </c>
      <c r="AD21" s="1">
        <v>0.15670870244503021</v>
      </c>
      <c r="AE21" s="1">
        <v>1.9372537732124329E-2</v>
      </c>
      <c r="AF21" s="1">
        <v>1.5033536590635777E-2</v>
      </c>
      <c r="AG21" s="1">
        <v>4.3442542664706707E-3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1.104025560266831</v>
      </c>
      <c r="AP21">
        <f>(U21-T21)/(1000-U21)*AO21</f>
        <v>3.7269893125957979E-2</v>
      </c>
      <c r="AQ21">
        <f>(P21+273.15)</f>
        <v>302.77565994262693</v>
      </c>
      <c r="AR21">
        <f>(O21+273.15)</f>
        <v>304.28309478759763</v>
      </c>
      <c r="AS21">
        <f>(Y21*AK21+Z21*AL21)*AM21</f>
        <v>4.0650700995682882</v>
      </c>
      <c r="AT21">
        <f>((AS21+0.00000010773*(AR21^4-AQ21^4))-AP21*44100)/(L21*0.92*2*29.3+0.00000043092*AQ21^3)</f>
        <v>-12.732437310420794</v>
      </c>
      <c r="AU21">
        <f>0.61365*EXP(17.502*J21/(240.97+J21))</f>
        <v>4.169696300659596</v>
      </c>
      <c r="AV21">
        <f>AU21*1000/AA21</f>
        <v>47.352565709402839</v>
      </c>
      <c r="AW21">
        <f>(AV21-U21)</f>
        <v>13.641979161551276</v>
      </c>
      <c r="AX21">
        <f>IF(D21,P21,(O21+P21)/2)</f>
        <v>30.379377365112305</v>
      </c>
      <c r="AY21">
        <f>0.61365*EXP(17.502*AX21/(240.97+AX21))</f>
        <v>4.3541760389231969</v>
      </c>
      <c r="AZ21">
        <f>IF(AW21&lt;&gt;0,(1000-(AV21+U21)/2)/AW21*AP21,0)</f>
        <v>2.6212681599897052</v>
      </c>
      <c r="BA21">
        <f>U21*AA21/1000</f>
        <v>2.9684327747784556</v>
      </c>
      <c r="BB21">
        <f>(AY21-BA21)</f>
        <v>1.3857432641447414</v>
      </c>
      <c r="BC21">
        <f>1/(1.6/F21+1.37/N21)</f>
        <v>1.7964363600328375</v>
      </c>
      <c r="BD21">
        <f>G21*AA21*0.001</f>
        <v>34.109536590072906</v>
      </c>
      <c r="BE21">
        <f>G21/S21</f>
        <v>0.98785219023200566</v>
      </c>
      <c r="BF21">
        <f>(1-AP21*AA21/AU21/F21)*100</f>
        <v>88.361650622044635</v>
      </c>
      <c r="BG21">
        <f>(S21-E21/(N21/1.35))</f>
        <v>394.00597360798355</v>
      </c>
      <c r="BH21">
        <f>E21*BF21/100/BG21</f>
        <v>-1.3385052277917427E-2</v>
      </c>
    </row>
    <row r="22" spans="1:60" x14ac:dyDescent="0.35">
      <c r="A22" s="1" t="s">
        <v>9</v>
      </c>
      <c r="B22" s="1" t="s">
        <v>1695</v>
      </c>
      <c r="K22" s="1">
        <v>2.72</v>
      </c>
    </row>
    <row r="23" spans="1:60" x14ac:dyDescent="0.35">
      <c r="A23" s="1" t="s">
        <v>9</v>
      </c>
      <c r="B23" s="1" t="s">
        <v>1694</v>
      </c>
      <c r="K23" s="1">
        <v>2.72</v>
      </c>
    </row>
    <row r="24" spans="1:60" x14ac:dyDescent="0.35">
      <c r="A24" s="1">
        <v>3</v>
      </c>
      <c r="B24" s="1" t="s">
        <v>1693</v>
      </c>
      <c r="C24" s="1">
        <v>791.50000195577741</v>
      </c>
      <c r="D24" s="1">
        <v>0</v>
      </c>
      <c r="E24">
        <f>(R24-S24*(1000-T24)/(1000-U24))*AO24</f>
        <v>-5.3036147792009549</v>
      </c>
      <c r="F24">
        <f>IF(AZ24&lt;&gt;0,1/(1/AZ24-1/N24),0)</f>
        <v>5.8918196359207933</v>
      </c>
      <c r="G24">
        <f>((BC24-AP24/2)*S24-E24)/(BC24+AP24/2)</f>
        <v>386.60855458446167</v>
      </c>
      <c r="H24">
        <f>AP24*1000</f>
        <v>36.446811045194679</v>
      </c>
      <c r="I24">
        <f>(AU24-BA24)</f>
        <v>1.2426219308903721</v>
      </c>
      <c r="J24">
        <f>(P24+AT24*D24)</f>
        <v>29.543710708618164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31.095283508300781</v>
      </c>
      <c r="P24" s="1">
        <v>29.543710708618164</v>
      </c>
      <c r="Q24" s="1">
        <v>31.293451309204102</v>
      </c>
      <c r="R24" s="1">
        <v>399.99679565429688</v>
      </c>
      <c r="S24" s="1">
        <v>391.8638916015625</v>
      </c>
      <c r="T24" s="1">
        <v>1.0942569971084595</v>
      </c>
      <c r="U24" s="1">
        <v>33.018169403076172</v>
      </c>
      <c r="V24" s="1">
        <v>2.124262809753418</v>
      </c>
      <c r="W24" s="1">
        <v>64.097618103027344</v>
      </c>
      <c r="X24" s="1">
        <v>300.28292846679688</v>
      </c>
      <c r="Y24" s="1">
        <v>50.519752502441406</v>
      </c>
      <c r="Z24" s="1">
        <v>8.2320019602775574E-2</v>
      </c>
      <c r="AA24" s="1">
        <v>88.055557250976563</v>
      </c>
      <c r="AB24" s="1">
        <v>-8.8227748870849609</v>
      </c>
      <c r="AC24" s="1">
        <v>1.245499961078167E-2</v>
      </c>
      <c r="AD24" s="1">
        <v>8.3082720637321472E-2</v>
      </c>
      <c r="AE24" s="1">
        <v>1.1896248906850815E-2</v>
      </c>
      <c r="AF24" s="1">
        <v>1.5670016407966614E-2</v>
      </c>
      <c r="AG24" s="1">
        <v>1.6239321557804942E-3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1.1039813546573412</v>
      </c>
      <c r="AP24">
        <f>(U24-T24)/(1000-U24)*AO24</f>
        <v>3.6446811045194677E-2</v>
      </c>
      <c r="AQ24">
        <f>(P24+273.15)</f>
        <v>302.69371070861814</v>
      </c>
      <c r="AR24">
        <f>(O24+273.15)</f>
        <v>304.24528350830076</v>
      </c>
      <c r="AS24">
        <f>(Y24*AK24+Z24*AL24)*AM24</f>
        <v>8.0831602197179109</v>
      </c>
      <c r="AT24">
        <f>((AS24+0.00000010773*(AR24^4-AQ24^4))-AP24*44100)/(L24*0.92*2*29.3+0.00000043092*AQ24^3)</f>
        <v>-12.412697040398635</v>
      </c>
      <c r="AU24">
        <f>0.61365*EXP(17.502*J24/(240.97+J24))</f>
        <v>4.1500552370853887</v>
      </c>
      <c r="AV24">
        <f>AU24*1000/AA24</f>
        <v>47.129963930122798</v>
      </c>
      <c r="AW24">
        <f>(AV24-U24)</f>
        <v>14.111794527046627</v>
      </c>
      <c r="AX24">
        <f>IF(D24,P24,(O24+P24)/2)</f>
        <v>30.319497108459473</v>
      </c>
      <c r="AY24">
        <f>0.61365*EXP(17.502*AX24/(240.97+AX24))</f>
        <v>4.3392641126631997</v>
      </c>
      <c r="AZ24">
        <f>IF(AW24&lt;&gt;0,(1000-(AV24+U24)/2)/AW24*AP24,0)</f>
        <v>2.4792197082043721</v>
      </c>
      <c r="BA24">
        <f>U24*AA24/1000</f>
        <v>2.9074333061950166</v>
      </c>
      <c r="BB24">
        <f>(AY24-BA24)</f>
        <v>1.4318308064681831</v>
      </c>
      <c r="BC24">
        <f>1/(1.6/F24+1.37/N24)</f>
        <v>1.6902444632781464</v>
      </c>
      <c r="BD24">
        <f>G24*AA24*0.001</f>
        <v>34.043031711929359</v>
      </c>
      <c r="BE24">
        <f>G24/S24</f>
        <v>0.9865888714685549</v>
      </c>
      <c r="BF24">
        <f>(1-AP24*AA24/AU24/F24)*100</f>
        <v>86.874586797283939</v>
      </c>
      <c r="BG24">
        <f>(S24-E24/(N24/1.35))</f>
        <v>393.53662473241064</v>
      </c>
      <c r="BH24">
        <f>E24*BF24/100/BG24</f>
        <v>-1.1707915185488584E-2</v>
      </c>
    </row>
    <row r="25" spans="1:60" x14ac:dyDescent="0.35">
      <c r="A25" s="1" t="s">
        <v>9</v>
      </c>
      <c r="B25" s="1" t="s">
        <v>1692</v>
      </c>
      <c r="K25" s="1">
        <v>2.72</v>
      </c>
    </row>
    <row r="26" spans="1:60" x14ac:dyDescent="0.35">
      <c r="A26" s="1" t="s">
        <v>9</v>
      </c>
      <c r="B26" s="1" t="s">
        <v>1691</v>
      </c>
      <c r="K26" s="1">
        <v>2.72</v>
      </c>
    </row>
    <row r="27" spans="1:60" x14ac:dyDescent="0.35">
      <c r="A27" s="1">
        <v>4</v>
      </c>
      <c r="B27" s="1" t="s">
        <v>1690</v>
      </c>
      <c r="C27" s="1">
        <v>995.50000195577741</v>
      </c>
      <c r="D27" s="1">
        <v>0</v>
      </c>
      <c r="E27">
        <f>(R27-S27*(1000-T27)/(1000-U27))*AO27</f>
        <v>-3.9957972109936861</v>
      </c>
      <c r="F27">
        <f>IF(AZ27&lt;&gt;0,1/(1/AZ27-1/N27),0)</f>
        <v>4.917191545361109</v>
      </c>
      <c r="G27">
        <f>((BC27-AP27/2)*S27-E27)/(BC27+AP27/2)</f>
        <v>384.56333140566272</v>
      </c>
      <c r="H27">
        <f>AP27*1000</f>
        <v>35.678171580699313</v>
      </c>
      <c r="I27">
        <f>(AU27-BA27)</f>
        <v>1.3181935881187439</v>
      </c>
      <c r="J27">
        <f>(P27+AT27*D27)</f>
        <v>29.621343612670898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31.072612762451172</v>
      </c>
      <c r="P27" s="1">
        <v>29.621343612670898</v>
      </c>
      <c r="Q27" s="1">
        <v>31.275432586669922</v>
      </c>
      <c r="R27" s="1">
        <v>399.92691040039063</v>
      </c>
      <c r="S27" s="1">
        <v>390.913330078125</v>
      </c>
      <c r="T27" s="1">
        <v>1.1004765033721924</v>
      </c>
      <c r="U27" s="1">
        <v>32.370643615722656</v>
      </c>
      <c r="V27" s="1">
        <v>2.139136791229248</v>
      </c>
      <c r="W27" s="1">
        <v>62.922950744628906</v>
      </c>
      <c r="X27" s="1">
        <v>300.29653930664063</v>
      </c>
      <c r="Y27" s="1">
        <v>100.45796203613281</v>
      </c>
      <c r="Z27" s="1">
        <v>8.2318350672721863E-2</v>
      </c>
      <c r="AA27" s="1">
        <v>88.057136535644531</v>
      </c>
      <c r="AB27" s="1">
        <v>-8.7839107513427734</v>
      </c>
      <c r="AC27" s="1">
        <v>2.9145825654268265E-2</v>
      </c>
      <c r="AD27" s="1">
        <v>9.0656690299510956E-2</v>
      </c>
      <c r="AE27" s="1">
        <v>1.0595467872917652E-2</v>
      </c>
      <c r="AF27" s="1">
        <v>5.161774531006813E-2</v>
      </c>
      <c r="AG27" s="1">
        <v>9.1790007427334785E-3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1.104031394509708</v>
      </c>
      <c r="AP27">
        <f>(U27-T27)/(1000-U27)*AO27</f>
        <v>3.5678171580699317E-2</v>
      </c>
      <c r="AQ27">
        <f>(P27+273.15)</f>
        <v>302.77134361267088</v>
      </c>
      <c r="AR27">
        <f>(O27+273.15)</f>
        <v>304.22261276245115</v>
      </c>
      <c r="AS27">
        <f>(Y27*AK27+Z27*AL27)*AM27</f>
        <v>16.073273566515581</v>
      </c>
      <c r="AT27">
        <f>((AS27+0.00000010773*(AR27^4-AQ27^4))-AP27*44100)/(L27*0.92*2*29.3+0.00000043092*AQ27^3)</f>
        <v>-12.092313765187878</v>
      </c>
      <c r="AU27">
        <f>0.61365*EXP(17.502*J27/(240.97+J27))</f>
        <v>4.1686597727351238</v>
      </c>
      <c r="AV27">
        <f>AU27*1000/AA27</f>
        <v>47.340396664473609</v>
      </c>
      <c r="AW27">
        <f>(AV27-U27)</f>
        <v>14.969753048750952</v>
      </c>
      <c r="AX27">
        <f>IF(D27,P27,(O27+P27)/2)</f>
        <v>30.346978187561035</v>
      </c>
      <c r="AY27">
        <f>0.61365*EXP(17.502*AX27/(240.97+AX27))</f>
        <v>4.3461021668864657</v>
      </c>
      <c r="AZ27">
        <f>IF(AW27&lt;&gt;0,(1000-(AV27+U27)/2)/AW27*AP27,0)</f>
        <v>2.2883610292797147</v>
      </c>
      <c r="BA27">
        <f>U27*AA27/1000</f>
        <v>2.8504661846163799</v>
      </c>
      <c r="BB27">
        <f>(AY27-BA27)</f>
        <v>1.4956359822700858</v>
      </c>
      <c r="BC27">
        <f>1/(1.6/F27+1.37/N27)</f>
        <v>1.5492912658853697</v>
      </c>
      <c r="BD27">
        <f>G27*AA27*0.001</f>
        <v>33.863545780190762</v>
      </c>
      <c r="BE27">
        <f>G27/S27</f>
        <v>0.98375599350579013</v>
      </c>
      <c r="BF27">
        <f>(1-AP27*AA27/AU27/F27)*100</f>
        <v>84.673126571068764</v>
      </c>
      <c r="BG27">
        <f>(S27-E27/(N27/1.35))</f>
        <v>392.173584198615</v>
      </c>
      <c r="BH27">
        <f>E27*BF27/100/BG27</f>
        <v>-8.6272165344885264E-3</v>
      </c>
    </row>
    <row r="28" spans="1:60" x14ac:dyDescent="0.35">
      <c r="A28" s="1" t="s">
        <v>9</v>
      </c>
      <c r="B28" s="1" t="s">
        <v>1689</v>
      </c>
      <c r="K28" s="1">
        <v>2.72</v>
      </c>
    </row>
    <row r="29" spans="1:60" x14ac:dyDescent="0.35">
      <c r="A29" s="1" t="s">
        <v>9</v>
      </c>
      <c r="B29" s="1" t="s">
        <v>1688</v>
      </c>
      <c r="K29" s="1">
        <v>2.72</v>
      </c>
    </row>
    <row r="30" spans="1:60" x14ac:dyDescent="0.35">
      <c r="A30" s="1">
        <v>5</v>
      </c>
      <c r="B30" s="1" t="s">
        <v>1687</v>
      </c>
      <c r="C30" s="1">
        <v>1199.5000019557774</v>
      </c>
      <c r="D30" s="1">
        <v>0</v>
      </c>
      <c r="E30">
        <f>(R30-S30*(1000-T30)/(1000-U30))*AO30</f>
        <v>-2.9631004101472151</v>
      </c>
      <c r="F30">
        <f>IF(AZ30&lt;&gt;0,1/(1/AZ30-1/N30),0)</f>
        <v>4.0880073666066821</v>
      </c>
      <c r="G30">
        <f>((BC30-AP30/2)*S30-E30)/(BC30+AP30/2)</f>
        <v>382.94960651877244</v>
      </c>
      <c r="H30">
        <f>AP30*1000</f>
        <v>34.642623474994402</v>
      </c>
      <c r="I30">
        <f>(AU30-BA30)</f>
        <v>1.4012574548741359</v>
      </c>
      <c r="J30">
        <f>(P30+AT30*D30)</f>
        <v>29.647531509399414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31.074098587036133</v>
      </c>
      <c r="P30" s="1">
        <v>29.647531509399414</v>
      </c>
      <c r="Q30" s="1">
        <v>31.271896362304688</v>
      </c>
      <c r="R30" s="1">
        <v>399.93661499023438</v>
      </c>
      <c r="S30" s="1">
        <v>390.37139892578125</v>
      </c>
      <c r="T30" s="1">
        <v>1.1108955144882202</v>
      </c>
      <c r="U30" s="1">
        <v>31.500499725341797</v>
      </c>
      <c r="V30" s="1">
        <v>2.1590902805328369</v>
      </c>
      <c r="W30" s="1">
        <v>61.223056793212891</v>
      </c>
      <c r="X30" s="1">
        <v>300.29910278320313</v>
      </c>
      <c r="Y30" s="1">
        <v>150.94381713867188</v>
      </c>
      <c r="Z30" s="1">
        <v>5.7165678590536118E-2</v>
      </c>
      <c r="AA30" s="1">
        <v>88.052398681640625</v>
      </c>
      <c r="AB30" s="1">
        <v>-8.7031364440917969</v>
      </c>
      <c r="AC30" s="1">
        <v>4.1007149964570999E-2</v>
      </c>
      <c r="AD30" s="1">
        <v>0.10980772227048874</v>
      </c>
      <c r="AE30" s="1">
        <v>1.4600057154893875E-2</v>
      </c>
      <c r="AF30" s="1">
        <v>4.3486665934324265E-2</v>
      </c>
      <c r="AG30" s="1">
        <v>3.950619138777256E-3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1.1040408190558937</v>
      </c>
      <c r="AP30">
        <f>(U30-T30)/(1000-U30)*AO30</f>
        <v>3.4642623474994402E-2</v>
      </c>
      <c r="AQ30">
        <f>(P30+273.15)</f>
        <v>302.79753150939939</v>
      </c>
      <c r="AR30">
        <f>(O30+273.15)</f>
        <v>304.22409858703611</v>
      </c>
      <c r="AS30">
        <f>(Y30*AK30+Z30*AL30)*AM30</f>
        <v>24.151010202370344</v>
      </c>
      <c r="AT30">
        <f>((AS30+0.00000010773*(AR30^4-AQ30^4))-AP30*44100)/(L30*0.92*2*29.3+0.00000043092*AQ30^3)</f>
        <v>-11.672289814862422</v>
      </c>
      <c r="AU30">
        <f>0.61365*EXP(17.502*J30/(240.97+J30))</f>
        <v>4.1749520153608426</v>
      </c>
      <c r="AV30">
        <f>AU30*1000/AA30</f>
        <v>47.4144041260666</v>
      </c>
      <c r="AW30">
        <f>(AV30-U30)</f>
        <v>15.913904400724803</v>
      </c>
      <c r="AX30">
        <f>IF(D30,P30,(O30+P30)/2)</f>
        <v>30.360815048217773</v>
      </c>
      <c r="AY30">
        <f>0.61365*EXP(17.502*AX30/(240.97+AX30))</f>
        <v>4.3495487139272404</v>
      </c>
      <c r="AZ30">
        <f>IF(AW30&lt;&gt;0,(1000-(AV30+U30)/2)/AW30*AP30,0)</f>
        <v>2.0909836446632162</v>
      </c>
      <c r="BA30">
        <f>U30*AA30/1000</f>
        <v>2.7736945604867067</v>
      </c>
      <c r="BB30">
        <f>(AY30-BA30)</f>
        <v>1.5758541534405337</v>
      </c>
      <c r="BC30">
        <f>1/(1.6/F30+1.37/N30)</f>
        <v>1.4055679849602454</v>
      </c>
      <c r="BD30">
        <f>G30*AA30*0.001</f>
        <v>33.719631428168356</v>
      </c>
      <c r="BE30">
        <f>G30/S30</f>
        <v>0.98098786840574903</v>
      </c>
      <c r="BF30">
        <f>(1-AP30*AA30/AU30/F30)*100</f>
        <v>82.12735591818641</v>
      </c>
      <c r="BG30">
        <f>(S30-E30/(N30/1.35))</f>
        <v>391.30594572686505</v>
      </c>
      <c r="BH30">
        <f>E30*BF30/100/BG30</f>
        <v>-6.218959989310921E-3</v>
      </c>
    </row>
    <row r="31" spans="1:60" x14ac:dyDescent="0.35">
      <c r="A31" s="1" t="s">
        <v>9</v>
      </c>
      <c r="B31" s="1" t="s">
        <v>1686</v>
      </c>
      <c r="K31" s="1">
        <v>2.72</v>
      </c>
    </row>
    <row r="32" spans="1:60" x14ac:dyDescent="0.35">
      <c r="A32" s="1" t="s">
        <v>9</v>
      </c>
      <c r="B32" s="1" t="s">
        <v>1685</v>
      </c>
      <c r="K32" s="1">
        <v>2.72</v>
      </c>
    </row>
    <row r="33" spans="1:60" x14ac:dyDescent="0.35">
      <c r="A33" s="1">
        <v>6</v>
      </c>
      <c r="B33" s="1" t="s">
        <v>1684</v>
      </c>
      <c r="C33" s="1">
        <v>1403.5000019557774</v>
      </c>
      <c r="D33" s="1">
        <v>0</v>
      </c>
      <c r="E33">
        <f>(R33-S33*(1000-T33)/(1000-U33))*AO33</f>
        <v>-1.6548194377597512</v>
      </c>
      <c r="F33">
        <f>IF(AZ33&lt;&gt;0,1/(1/AZ33-1/N33),0)</f>
        <v>3.6394496001019925</v>
      </c>
      <c r="G33">
        <f>((BC33-AP33/2)*S33-E33)/(BC33+AP33/2)</f>
        <v>380.76074293810063</v>
      </c>
      <c r="H33">
        <f>AP33*1000</f>
        <v>34.090290285702537</v>
      </c>
      <c r="I33">
        <f>(AU33-BA33)</f>
        <v>1.4658457785572732</v>
      </c>
      <c r="J33">
        <f>(P33+AT33*D33)</f>
        <v>29.747438430786133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31.093124389648438</v>
      </c>
      <c r="P33" s="1">
        <v>29.747438430786133</v>
      </c>
      <c r="Q33" s="1">
        <v>31.282814025878906</v>
      </c>
      <c r="R33" s="1">
        <v>400.00448608398438</v>
      </c>
      <c r="S33" s="1">
        <v>389.47747802734375</v>
      </c>
      <c r="T33" s="1">
        <v>1.1249892711639404</v>
      </c>
      <c r="U33" s="1">
        <v>31.043325424194336</v>
      </c>
      <c r="V33" s="1">
        <v>2.1839115619659424</v>
      </c>
      <c r="W33" s="1">
        <v>60.263580322265625</v>
      </c>
      <c r="X33" s="1">
        <v>300.3077392578125</v>
      </c>
      <c r="Y33" s="1">
        <v>301.24774169921875</v>
      </c>
      <c r="Z33" s="1">
        <v>0.12919628620147705</v>
      </c>
      <c r="AA33" s="1">
        <v>88.044281005859375</v>
      </c>
      <c r="AB33" s="1">
        <v>-8.4905357360839844</v>
      </c>
      <c r="AC33" s="1">
        <v>3.1527627259492874E-2</v>
      </c>
      <c r="AD33" s="1">
        <v>9.2062771320343018E-2</v>
      </c>
      <c r="AE33" s="1">
        <v>9.0065272524952888E-3</v>
      </c>
      <c r="AF33" s="1">
        <v>3.0388595536351204E-2</v>
      </c>
      <c r="AG33" s="1">
        <v>1.3352763839066029E-2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1.104072570800781</v>
      </c>
      <c r="AP33">
        <f>(U33-T33)/(1000-U33)*AO33</f>
        <v>3.4090290285702533E-2</v>
      </c>
      <c r="AQ33">
        <f>(P33+273.15)</f>
        <v>302.89743843078611</v>
      </c>
      <c r="AR33">
        <f>(O33+273.15)</f>
        <v>304.24312438964841</v>
      </c>
      <c r="AS33">
        <f>(Y33*AK33+Z33*AL33)*AM33</f>
        <v>48.199637594529122</v>
      </c>
      <c r="AT33">
        <f>((AS33+0.00000010773*(AR33^4-AQ33^4))-AP33*44100)/(L33*0.92*2*29.3+0.00000043092*AQ33^3)</f>
        <v>-11.29869348397883</v>
      </c>
      <c r="AU33">
        <f>0.61365*EXP(17.502*J33/(240.97+J33))</f>
        <v>4.1990330455613778</v>
      </c>
      <c r="AV33">
        <f>AU33*1000/AA33</f>
        <v>47.69228617224929</v>
      </c>
      <c r="AW33">
        <f>(AV33-U33)</f>
        <v>16.648960748054954</v>
      </c>
      <c r="AX33">
        <f>IF(D33,P33,(O33+P33)/2)</f>
        <v>30.420281410217285</v>
      </c>
      <c r="AY33">
        <f>0.61365*EXP(17.502*AX33/(240.97+AX33))</f>
        <v>4.3643879861529973</v>
      </c>
      <c r="AZ33">
        <f>IF(AW33&lt;&gt;0,(1000-(AV33+U33)/2)/AW33*AP33,0)</f>
        <v>1.9669834564272046</v>
      </c>
      <c r="BA33">
        <f>U33*AA33/1000</f>
        <v>2.7331872670041046</v>
      </c>
      <c r="BB33">
        <f>(AY33-BA33)</f>
        <v>1.6312007191488926</v>
      </c>
      <c r="BC33">
        <f>1/(1.6/F33+1.37/N33)</f>
        <v>1.3163188643104771</v>
      </c>
      <c r="BD33">
        <f>G33*AA33*0.001</f>
        <v>33.523805847241917</v>
      </c>
      <c r="BE33">
        <f>G33/S33</f>
        <v>0.97761941169642896</v>
      </c>
      <c r="BF33">
        <f>(1-AP33*AA33/AU33/F33)*100</f>
        <v>80.359757372875308</v>
      </c>
      <c r="BG33">
        <f>(S33-E33/(N33/1.35))</f>
        <v>389.99939966274752</v>
      </c>
      <c r="BH33">
        <f>E33*BF33/100/BG33</f>
        <v>-3.4097716209124146E-3</v>
      </c>
    </row>
    <row r="34" spans="1:60" x14ac:dyDescent="0.35">
      <c r="A34" s="1" t="s">
        <v>9</v>
      </c>
      <c r="B34" s="1" t="s">
        <v>1683</v>
      </c>
      <c r="K34" s="1">
        <v>2.72</v>
      </c>
    </row>
    <row r="35" spans="1:60" x14ac:dyDescent="0.35">
      <c r="A35" s="1" t="s">
        <v>9</v>
      </c>
      <c r="B35" s="1" t="s">
        <v>1682</v>
      </c>
      <c r="K35" s="1">
        <v>2.72</v>
      </c>
    </row>
    <row r="36" spans="1:60" x14ac:dyDescent="0.35">
      <c r="A36" s="1">
        <v>7</v>
      </c>
      <c r="B36" s="1" t="s">
        <v>1681</v>
      </c>
      <c r="C36" s="1">
        <v>1607.0000019669533</v>
      </c>
      <c r="D36" s="1">
        <v>0</v>
      </c>
      <c r="E36">
        <f>(R36-S36*(1000-T36)/(1000-U36))*AO36</f>
        <v>-0.91642577282878412</v>
      </c>
      <c r="F36">
        <f>IF(AZ36&lt;&gt;0,1/(1/AZ36-1/N36),0)</f>
        <v>3.426569955137583</v>
      </c>
      <c r="G36">
        <f>((BC36-AP36/2)*S36-E36)/(BC36+AP36/2)</f>
        <v>379.27741691851566</v>
      </c>
      <c r="H36">
        <f>AP36*1000</f>
        <v>33.970237134197212</v>
      </c>
      <c r="I36">
        <f>(AU36-BA36)</f>
        <v>1.5093121966208147</v>
      </c>
      <c r="J36">
        <f>(P36+AT36*D36)</f>
        <v>29.896888732910156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31.135480880737305</v>
      </c>
      <c r="P36" s="1">
        <v>29.896888732910156</v>
      </c>
      <c r="Q36" s="1">
        <v>31.311670303344727</v>
      </c>
      <c r="R36" s="1">
        <v>399.95648193359375</v>
      </c>
      <c r="S36" s="1">
        <v>388.82369995117188</v>
      </c>
      <c r="T36" s="1">
        <v>1.1505224704742432</v>
      </c>
      <c r="U36" s="1">
        <v>30.964448928833008</v>
      </c>
      <c r="V36" s="1">
        <v>2.2278726100921631</v>
      </c>
      <c r="W36" s="1">
        <v>59.959579467773438</v>
      </c>
      <c r="X36" s="1">
        <v>300.32260131835938</v>
      </c>
      <c r="Y36" s="1">
        <v>499.37774658203125</v>
      </c>
      <c r="Z36" s="1">
        <v>0.11547422409057617</v>
      </c>
      <c r="AA36" s="1">
        <v>88.03546142578125</v>
      </c>
      <c r="AB36" s="1">
        <v>-8.4270086288452148</v>
      </c>
      <c r="AC36" s="1">
        <v>4.9290575087070465E-2</v>
      </c>
      <c r="AD36" s="1">
        <v>7.1595780551433563E-2</v>
      </c>
      <c r="AE36" s="1">
        <v>5.1678186282515526E-3</v>
      </c>
      <c r="AF36" s="1">
        <v>2.4404415860772133E-2</v>
      </c>
      <c r="AG36" s="1">
        <v>7.0196320302784443E-3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1.1041272107292621</v>
      </c>
      <c r="AP36">
        <f>(U36-T36)/(1000-U36)*AO36</f>
        <v>3.3970237134197209E-2</v>
      </c>
      <c r="AQ36">
        <f>(P36+273.15)</f>
        <v>303.04688873291013</v>
      </c>
      <c r="AR36">
        <f>(O36+273.15)</f>
        <v>304.28548088073728</v>
      </c>
      <c r="AS36">
        <f>(Y36*AK36+Z36*AL36)*AM36</f>
        <v>79.900437667211008</v>
      </c>
      <c r="AT36">
        <f>((AS36+0.00000010773*(AR36^4-AQ36^4))-AP36*44100)/(L36*0.92*2*29.3+0.00000043092*AQ36^3)</f>
        <v>-11.016700155529646</v>
      </c>
      <c r="AU36">
        <f>0.61365*EXP(17.502*J36/(240.97+J36))</f>
        <v>4.2352817458656666</v>
      </c>
      <c r="AV36">
        <f>AU36*1000/AA36</f>
        <v>48.108815212336253</v>
      </c>
      <c r="AW36">
        <f>(AV36-U36)</f>
        <v>17.144366283503246</v>
      </c>
      <c r="AX36">
        <f>IF(D36,P36,(O36+P36)/2)</f>
        <v>30.51618480682373</v>
      </c>
      <c r="AY36">
        <f>0.61365*EXP(17.502*AX36/(240.97+AX36))</f>
        <v>4.3884127193807814</v>
      </c>
      <c r="AZ36">
        <f>IF(AW36&lt;&gt;0,(1000-(AV36+U36)/2)/AW36*AP36,0)</f>
        <v>1.9030839535122772</v>
      </c>
      <c r="BA36">
        <f>U36*AA36/1000</f>
        <v>2.7259695492448519</v>
      </c>
      <c r="BB36">
        <f>(AY36-BA36)</f>
        <v>1.6624431701359295</v>
      </c>
      <c r="BC36">
        <f>1/(1.6/F36+1.37/N36)</f>
        <v>1.2706372445934686</v>
      </c>
      <c r="BD36">
        <f>G36*AA36*0.001</f>
        <v>33.389862406799942</v>
      </c>
      <c r="BE36">
        <f>G36/S36</f>
        <v>0.97544829948931855</v>
      </c>
      <c r="BF36">
        <f>(1-AP36*AA36/AU36/F36)*100</f>
        <v>79.393021670074504</v>
      </c>
      <c r="BG36">
        <f>(S36-E36/(N36/1.35))</f>
        <v>389.11273597961525</v>
      </c>
      <c r="BH36">
        <f>E36*BF36/100/BG36</f>
        <v>-1.8698388542343178E-3</v>
      </c>
    </row>
    <row r="37" spans="1:60" x14ac:dyDescent="0.35">
      <c r="A37" s="1" t="s">
        <v>9</v>
      </c>
      <c r="B37" s="1" t="s">
        <v>1680</v>
      </c>
      <c r="K37" s="1">
        <v>2.72</v>
      </c>
    </row>
    <row r="38" spans="1:60" x14ac:dyDescent="0.35">
      <c r="A38" s="1" t="s">
        <v>9</v>
      </c>
      <c r="B38" s="1" t="s">
        <v>1679</v>
      </c>
      <c r="K38" s="1">
        <v>2.72</v>
      </c>
    </row>
    <row r="39" spans="1:60" x14ac:dyDescent="0.35">
      <c r="A39" s="1">
        <v>8</v>
      </c>
      <c r="B39" s="1" t="s">
        <v>1678</v>
      </c>
      <c r="C39" s="1">
        <v>1810.0000019669533</v>
      </c>
      <c r="D39" s="1">
        <v>0</v>
      </c>
      <c r="E39">
        <f>(R39-S39*(1000-T39)/(1000-U39))*AO39</f>
        <v>-0.50183615651780178</v>
      </c>
      <c r="F39">
        <f>IF(AZ39&lt;&gt;0,1/(1/AZ39-1/N39),0)</f>
        <v>3.3629333162842392</v>
      </c>
      <c r="G39">
        <f>((BC39-AP39/2)*S39-E39)/(BC39+AP39/2)</f>
        <v>378.36796765189831</v>
      </c>
      <c r="H39">
        <f>AP39*1000</f>
        <v>34.165555163672025</v>
      </c>
      <c r="I39">
        <f>(AU39-BA39)</f>
        <v>1.5333646380221193</v>
      </c>
      <c r="J39">
        <f>(P39+AT39*D39)</f>
        <v>30.066318511962891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31.195138931274414</v>
      </c>
      <c r="P39" s="1">
        <v>30.066318511962891</v>
      </c>
      <c r="Q39" s="1">
        <v>31.355731964111328</v>
      </c>
      <c r="R39" s="1">
        <v>399.95657348632813</v>
      </c>
      <c r="S39" s="1">
        <v>388.39285278320313</v>
      </c>
      <c r="T39" s="1">
        <v>1.1834628582000732</v>
      </c>
      <c r="U39" s="1">
        <v>31.162670135498047</v>
      </c>
      <c r="V39" s="1">
        <v>2.2838203907012939</v>
      </c>
      <c r="W39" s="1">
        <v>60.137031555175781</v>
      </c>
      <c r="X39" s="1">
        <v>300.32266235351563</v>
      </c>
      <c r="Y39" s="1">
        <v>750.6900634765625</v>
      </c>
      <c r="Z39" s="1">
        <v>0.22408841550350189</v>
      </c>
      <c r="AA39" s="1">
        <v>88.032936096191406</v>
      </c>
      <c r="AB39" s="1">
        <v>-8.3479146957397461</v>
      </c>
      <c r="AC39" s="1">
        <v>5.2040494978427887E-2</v>
      </c>
      <c r="AD39" s="1">
        <v>7.9910688102245331E-2</v>
      </c>
      <c r="AE39" s="1">
        <v>1.0280794464051723E-2</v>
      </c>
      <c r="AF39" s="1">
        <v>3.0709037557244301E-2</v>
      </c>
      <c r="AG39" s="1">
        <v>7.7889086678624153E-3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1.1041274351232191</v>
      </c>
      <c r="AP39">
        <f>(U39-T39)/(1000-U39)*AO39</f>
        <v>3.4165555163672028E-2</v>
      </c>
      <c r="AQ39">
        <f>(P39+273.15)</f>
        <v>303.21631851196287</v>
      </c>
      <c r="AR39">
        <f>(O39+273.15)</f>
        <v>304.34513893127439</v>
      </c>
      <c r="AS39">
        <f>(Y39*AK39+Z39*AL39)*AM39</f>
        <v>120.11040747157313</v>
      </c>
      <c r="AT39">
        <f>((AS39+0.00000010773*(AR39^4-AQ39^4))-AP39*44100)/(L39*0.92*2*29.3+0.00000043092*AQ39^3)</f>
        <v>-10.777215021122489</v>
      </c>
      <c r="AU39">
        <f>0.61365*EXP(17.502*J39/(240.97+J39))</f>
        <v>4.2767059866471113</v>
      </c>
      <c r="AV39">
        <f>AU39*1000/AA39</f>
        <v>48.580749163859082</v>
      </c>
      <c r="AW39">
        <f>(AV39-U39)</f>
        <v>17.418079028361035</v>
      </c>
      <c r="AX39">
        <f>IF(D39,P39,(O39+P39)/2)</f>
        <v>30.630728721618652</v>
      </c>
      <c r="AY39">
        <f>0.61365*EXP(17.502*AX39/(240.97+AX39))</f>
        <v>4.4172580091861926</v>
      </c>
      <c r="AZ39">
        <f>IF(AW39&lt;&gt;0,(1000-(AV39+U39)/2)/AW39*AP39,0)</f>
        <v>1.8832912639076864</v>
      </c>
      <c r="BA39">
        <f>U39*AA39/1000</f>
        <v>2.743341348624992</v>
      </c>
      <c r="BB39">
        <f>(AY39-BA39)</f>
        <v>1.6739166605612006</v>
      </c>
      <c r="BC39">
        <f>1/(1.6/F39+1.37/N39)</f>
        <v>1.2565299484685073</v>
      </c>
      <c r="BD39">
        <f>G39*AA39*0.001</f>
        <v>33.308843117145379</v>
      </c>
      <c r="BE39">
        <f>G39/S39</f>
        <v>0.97418880121128126</v>
      </c>
      <c r="BF39">
        <f>(1-AP39*AA39/AU39/F39)*100</f>
        <v>79.087496891479432</v>
      </c>
      <c r="BG39">
        <f>(S39-E39/(N39/1.35))</f>
        <v>388.55112935497766</v>
      </c>
      <c r="BH39">
        <f>E39*BF39/100/BG39</f>
        <v>-1.0214605613042514E-3</v>
      </c>
    </row>
    <row r="40" spans="1:60" x14ac:dyDescent="0.35">
      <c r="A40" s="1" t="s">
        <v>9</v>
      </c>
      <c r="B40" s="1" t="s">
        <v>1677</v>
      </c>
      <c r="K40" s="1">
        <v>2.72</v>
      </c>
    </row>
    <row r="41" spans="1:60" x14ac:dyDescent="0.35">
      <c r="A41" s="1" t="s">
        <v>9</v>
      </c>
      <c r="B41" s="1" t="s">
        <v>1676</v>
      </c>
      <c r="K41" s="1">
        <v>2.72</v>
      </c>
    </row>
    <row r="42" spans="1:60" x14ac:dyDescent="0.35">
      <c r="A42" s="1">
        <v>9</v>
      </c>
      <c r="B42" s="1" t="s">
        <v>1675</v>
      </c>
      <c r="C42" s="1">
        <v>2014.5000019557774</v>
      </c>
      <c r="D42" s="1">
        <v>0</v>
      </c>
      <c r="E42">
        <f>(R42-S42*(1000-T42)/(1000-U42))*AO42</f>
        <v>-7.6987230475241031E-2</v>
      </c>
      <c r="F42">
        <f>IF(AZ42&lt;&gt;0,1/(1/AZ42-1/N42),0)</f>
        <v>3.309138594591845</v>
      </c>
      <c r="G42">
        <f>((BC42-AP42/2)*S42-E42)/(BC42+AP42/2)</f>
        <v>377.58278260675814</v>
      </c>
      <c r="H42">
        <f>AP42*1000</f>
        <v>34.400515670239322</v>
      </c>
      <c r="I42">
        <f>(AU42-BA42)</f>
        <v>1.5573383527423146</v>
      </c>
      <c r="J42">
        <f>(P42+AT42*D42)</f>
        <v>30.249429702758789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31.279186248779297</v>
      </c>
      <c r="P42" s="1">
        <v>30.249429702758789</v>
      </c>
      <c r="Q42" s="1">
        <v>31.421377182006836</v>
      </c>
      <c r="R42" s="1">
        <v>400.124755859375</v>
      </c>
      <c r="S42" s="1">
        <v>388.10403442382813</v>
      </c>
      <c r="T42" s="1">
        <v>1.2294274568557739</v>
      </c>
      <c r="U42" s="1">
        <v>31.403696060180664</v>
      </c>
      <c r="V42" s="1">
        <v>2.3611767292022705</v>
      </c>
      <c r="W42" s="1">
        <v>60.312366485595703</v>
      </c>
      <c r="X42" s="1">
        <v>300.35848999023438</v>
      </c>
      <c r="Y42" s="1">
        <v>1000.1771240234375</v>
      </c>
      <c r="Z42" s="1">
        <v>6.6313005983829498E-2</v>
      </c>
      <c r="AA42" s="1">
        <v>88.0321044921875</v>
      </c>
      <c r="AB42" s="1">
        <v>-8.2005119323730469</v>
      </c>
      <c r="AC42" s="1">
        <v>5.2668299525976181E-2</v>
      </c>
      <c r="AD42" s="1">
        <v>9.219745546579361E-2</v>
      </c>
      <c r="AE42" s="1">
        <v>1.6507549211382866E-2</v>
      </c>
      <c r="AF42" s="1">
        <v>3.0409105122089386E-2</v>
      </c>
      <c r="AG42" s="1">
        <v>8.632010780274868E-3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1.1042591543758613</v>
      </c>
      <c r="AP42">
        <f>(U42-T42)/(1000-U42)*AO42</f>
        <v>3.4400515670239322E-2</v>
      </c>
      <c r="AQ42">
        <f>(P42+273.15)</f>
        <v>303.39942970275877</v>
      </c>
      <c r="AR42">
        <f>(O42+273.15)</f>
        <v>304.42918624877927</v>
      </c>
      <c r="AS42">
        <f>(Y42*AK42+Z42*AL42)*AM42</f>
        <v>160.02833626683787</v>
      </c>
      <c r="AT42">
        <f>((AS42+0.00000010773*(AR42^4-AQ42^4))-AP42*44100)/(L42*0.92*2*29.3+0.00000043092*AQ42^3)</f>
        <v>-10.552670448933879</v>
      </c>
      <c r="AU42">
        <f>0.61365*EXP(17.502*J42/(240.97+J42))</f>
        <v>4.3218718057530356</v>
      </c>
      <c r="AV42">
        <f>AU42*1000/AA42</f>
        <v>49.094268854342623</v>
      </c>
      <c r="AW42">
        <f>(AV42-U42)</f>
        <v>17.690572794161959</v>
      </c>
      <c r="AX42">
        <f>IF(D42,P42,(O42+P42)/2)</f>
        <v>30.764307975769043</v>
      </c>
      <c r="AY42">
        <f>0.61365*EXP(17.502*AX42/(240.97+AX42))</f>
        <v>4.4511054350142718</v>
      </c>
      <c r="AZ42">
        <f>IF(AW42&lt;&gt;0,(1000-(AV42+U42)/2)/AW42*AP42,0)</f>
        <v>1.8663007864506596</v>
      </c>
      <c r="BA42">
        <f>U42*AA42/1000</f>
        <v>2.7645334530107211</v>
      </c>
      <c r="BB42">
        <f>(AY42-BA42)</f>
        <v>1.6865719820035507</v>
      </c>
      <c r="BC42">
        <f>1/(1.6/F42+1.37/N42)</f>
        <v>1.2444358970821645</v>
      </c>
      <c r="BD42">
        <f>G42*AA42*0.001</f>
        <v>33.23940697288905</v>
      </c>
      <c r="BE42">
        <f>G42/S42</f>
        <v>0.97289064043693951</v>
      </c>
      <c r="BF42">
        <f>(1-AP42*AA42/AU42/F42)*100</f>
        <v>78.82520573756058</v>
      </c>
      <c r="BG42">
        <f>(S42-E42/(N42/1.35))</f>
        <v>388.12831580481628</v>
      </c>
      <c r="BH42">
        <f>E42*BF42/100/BG42</f>
        <v>-1.5635381481488302E-4</v>
      </c>
    </row>
    <row r="43" spans="1:60" x14ac:dyDescent="0.35">
      <c r="A43" s="1" t="s">
        <v>9</v>
      </c>
      <c r="B43" s="1" t="s">
        <v>1674</v>
      </c>
      <c r="K43" s="1">
        <v>2.72</v>
      </c>
    </row>
    <row r="44" spans="1:60" x14ac:dyDescent="0.35">
      <c r="A44" s="1" t="s">
        <v>9</v>
      </c>
      <c r="B44" s="1" t="s">
        <v>1673</v>
      </c>
      <c r="K44" s="1">
        <v>2.72</v>
      </c>
    </row>
    <row r="45" spans="1:60" x14ac:dyDescent="0.35">
      <c r="A45" s="1">
        <v>10</v>
      </c>
      <c r="B45" s="1" t="s">
        <v>1672</v>
      </c>
      <c r="C45" s="1">
        <v>2218.5000019557774</v>
      </c>
      <c r="D45" s="1">
        <v>0</v>
      </c>
      <c r="E45">
        <f>(R45-S45*(1000-T45)/(1000-U45))*AO45</f>
        <v>7.4640155183207643E-2</v>
      </c>
      <c r="F45">
        <f>IF(AZ45&lt;&gt;0,1/(1/AZ45-1/N45),0)</f>
        <v>3.2117433372308057</v>
      </c>
      <c r="G45">
        <f>((BC45-AP45/2)*S45-E45)/(BC45+AP45/2)</f>
        <v>377.02765321917661</v>
      </c>
      <c r="H45">
        <f>AP45*1000</f>
        <v>34.498963721516894</v>
      </c>
      <c r="I45">
        <f>(AU45-BA45)</f>
        <v>1.5879257002906892</v>
      </c>
      <c r="J45">
        <f>(P45+AT45*D45)</f>
        <v>30.422222137451172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31.377687454223633</v>
      </c>
      <c r="P45" s="1">
        <v>30.422222137451172</v>
      </c>
      <c r="Q45" s="1">
        <v>31.49725341796875</v>
      </c>
      <c r="R45" s="1">
        <v>400.07168579101563</v>
      </c>
      <c r="S45" s="1">
        <v>387.88485717773438</v>
      </c>
      <c r="T45" s="1">
        <v>1.2870734930038452</v>
      </c>
      <c r="U45" s="1">
        <v>31.545843124389648</v>
      </c>
      <c r="V45" s="1">
        <v>2.4579899311065674</v>
      </c>
      <c r="W45" s="1">
        <v>60.244705200195313</v>
      </c>
      <c r="X45" s="1">
        <v>300.33279418945313</v>
      </c>
      <c r="Y45" s="1">
        <v>1250.1802978515625</v>
      </c>
      <c r="Z45" s="1">
        <v>6.745649129152298E-2</v>
      </c>
      <c r="AA45" s="1">
        <v>88.028945922851563</v>
      </c>
      <c r="AB45" s="1">
        <v>-8.0375175476074219</v>
      </c>
      <c r="AC45" s="1">
        <v>4.6737302094697952E-2</v>
      </c>
      <c r="AD45" s="1">
        <v>0.16021920740604401</v>
      </c>
      <c r="AE45" s="1">
        <v>7.6011726632714272E-3</v>
      </c>
      <c r="AF45" s="1">
        <v>1.9049305468797684E-2</v>
      </c>
      <c r="AG45" s="1">
        <v>1.6198459779843688E-3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1.1041646845200481</v>
      </c>
      <c r="AP45">
        <f>(U45-T45)/(1000-U45)*AO45</f>
        <v>3.4498963721516895E-2</v>
      </c>
      <c r="AQ45">
        <f>(P45+273.15)</f>
        <v>303.57222213745115</v>
      </c>
      <c r="AR45">
        <f>(O45+273.15)</f>
        <v>304.52768745422361</v>
      </c>
      <c r="AS45">
        <f>(Y45*AK45+Z45*AL45)*AM45</f>
        <v>200.02884318525685</v>
      </c>
      <c r="AT45">
        <f>((AS45+0.00000010773*(AR45^4-AQ45^4))-AP45*44100)/(L45*0.92*2*29.3+0.00000043092*AQ45^3)</f>
        <v>-10.278079634703833</v>
      </c>
      <c r="AU45">
        <f>0.61365*EXP(17.502*J45/(240.97+J45))</f>
        <v>4.3648730187783444</v>
      </c>
      <c r="AV45">
        <f>AU45*1000/AA45</f>
        <v>49.584519876038421</v>
      </c>
      <c r="AW45">
        <f>(AV45-U45)</f>
        <v>18.038676751648772</v>
      </c>
      <c r="AX45">
        <f>IF(D45,P45,(O45+P45)/2)</f>
        <v>30.899954795837402</v>
      </c>
      <c r="AY45">
        <f>0.61365*EXP(17.502*AX45/(240.97+AX45))</f>
        <v>4.4857077455028964</v>
      </c>
      <c r="AZ45">
        <f>IF(AW45&lt;&gt;0,(1000-(AV45+U45)/2)/AW45*AP45,0)</f>
        <v>1.8349187943377776</v>
      </c>
      <c r="BA45">
        <f>U45*AA45/1000</f>
        <v>2.7769473184876552</v>
      </c>
      <c r="BB45">
        <f>(AY45-BA45)</f>
        <v>1.7087604270152412</v>
      </c>
      <c r="BC45">
        <f>1/(1.6/F45+1.37/N45)</f>
        <v>1.2221364431385862</v>
      </c>
      <c r="BD45">
        <f>G45*AA45*0.001</f>
        <v>33.189346896650534</v>
      </c>
      <c r="BE45">
        <f>G45/S45</f>
        <v>0.97200920902776355</v>
      </c>
      <c r="BF45">
        <f>(1-AP45*AA45/AU45/F45)*100</f>
        <v>78.336974758128903</v>
      </c>
      <c r="BG45">
        <f>(S45-E45/(N45/1.35))</f>
        <v>387.86131605235772</v>
      </c>
      <c r="BH45">
        <f>E45*BF45/100/BG45</f>
        <v>1.5075192370410197E-4</v>
      </c>
    </row>
    <row r="46" spans="1:60" x14ac:dyDescent="0.35">
      <c r="A46" s="1" t="s">
        <v>9</v>
      </c>
      <c r="B46" s="1" t="s">
        <v>1671</v>
      </c>
      <c r="K46" s="1">
        <v>2.72</v>
      </c>
    </row>
    <row r="47" spans="1:60" x14ac:dyDescent="0.35">
      <c r="A47" s="1" t="s">
        <v>9</v>
      </c>
      <c r="B47" s="1" t="s">
        <v>1670</v>
      </c>
      <c r="K47" s="1">
        <v>2.72</v>
      </c>
    </row>
    <row r="48" spans="1:60" x14ac:dyDescent="0.35">
      <c r="A48" s="1">
        <v>11</v>
      </c>
      <c r="B48" s="1" t="s">
        <v>1669</v>
      </c>
      <c r="C48" s="1">
        <v>2422.0000019669533</v>
      </c>
      <c r="D48" s="1">
        <v>0</v>
      </c>
      <c r="E48">
        <f>(R48-S48*(1000-T48)/(1000-U48))*AO48</f>
        <v>-0.2303466182443891</v>
      </c>
      <c r="F48">
        <f>IF(AZ48&lt;&gt;0,1/(1/AZ48-1/N48),0)</f>
        <v>2.9546027792983036</v>
      </c>
      <c r="G48">
        <f>((BC48-AP48/2)*S48-E48)/(BC48+AP48/2)</f>
        <v>377.10486667892525</v>
      </c>
      <c r="H48">
        <f>AP48*1000</f>
        <v>34.24787467299597</v>
      </c>
      <c r="I48">
        <f>(AU48-BA48)</f>
        <v>1.6542816611055304</v>
      </c>
      <c r="J48">
        <f>(P48+AT48*D48)</f>
        <v>30.637908935546875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31.497610092163086</v>
      </c>
      <c r="P48" s="1">
        <v>30.637908935546875</v>
      </c>
      <c r="Q48" s="1">
        <v>31.593255996704102</v>
      </c>
      <c r="R48" s="1">
        <v>400.03125</v>
      </c>
      <c r="S48" s="1">
        <v>388.19760131835938</v>
      </c>
      <c r="T48" s="1">
        <v>1.3620340824127197</v>
      </c>
      <c r="U48" s="1">
        <v>31.40873908996582</v>
      </c>
      <c r="V48" s="1">
        <v>2.5833950042724609</v>
      </c>
      <c r="W48" s="1">
        <v>59.573535919189453</v>
      </c>
      <c r="X48" s="1">
        <v>300.293701171875</v>
      </c>
      <c r="Y48" s="1">
        <v>1600.3756103515625</v>
      </c>
      <c r="Z48" s="1">
        <v>0.11547337472438812</v>
      </c>
      <c r="AA48" s="1">
        <v>88.026138305664063</v>
      </c>
      <c r="AB48" s="1">
        <v>-7.9190163612365723</v>
      </c>
      <c r="AC48" s="1">
        <v>6.7076884210109711E-2</v>
      </c>
      <c r="AD48" s="1">
        <v>6.5640911459922791E-2</v>
      </c>
      <c r="AE48" s="1">
        <v>1.3288093730807304E-2</v>
      </c>
      <c r="AF48" s="1">
        <v>2.2150294855237007E-2</v>
      </c>
      <c r="AG48" s="1">
        <v>6.918078288435936E-3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1.1040209601907167</v>
      </c>
      <c r="AP48">
        <f>(U48-T48)/(1000-U48)*AO48</f>
        <v>3.4247874672995969E-2</v>
      </c>
      <c r="AQ48">
        <f>(P48+273.15)</f>
        <v>303.78790893554685</v>
      </c>
      <c r="AR48">
        <f>(O48+273.15)</f>
        <v>304.64761009216306</v>
      </c>
      <c r="AS48">
        <f>(Y48*AK48+Z48*AL48)*AM48</f>
        <v>256.06009193286081</v>
      </c>
      <c r="AT48">
        <f>((AS48+0.00000010773*(AR48^4-AQ48^4))-AP48*44100)/(L48*0.92*2*29.3+0.00000043092*AQ48^3)</f>
        <v>-9.7585070003534575</v>
      </c>
      <c r="AU48">
        <f>0.61365*EXP(17.502*J48/(240.97+J48))</f>
        <v>4.4190716722453791</v>
      </c>
      <c r="AV48">
        <f>AU48*1000/AA48</f>
        <v>50.201812294667398</v>
      </c>
      <c r="AW48">
        <f>(AV48-U48)</f>
        <v>18.793073204701578</v>
      </c>
      <c r="AX48">
        <f>IF(D48,P48,(O48+P48)/2)</f>
        <v>31.06775951385498</v>
      </c>
      <c r="AY48">
        <f>0.61365*EXP(17.502*AX48/(240.97+AX48))</f>
        <v>4.5288372951827398</v>
      </c>
      <c r="AZ48">
        <f>IF(AW48&lt;&gt;0,(1000-(AV48+U48)/2)/AW48*AP48,0)</f>
        <v>1.7480047221265589</v>
      </c>
      <c r="BA48">
        <f>U48*AA48/1000</f>
        <v>2.7647900111398487</v>
      </c>
      <c r="BB48">
        <f>(AY48-BA48)</f>
        <v>1.7640472840428911</v>
      </c>
      <c r="BC48">
        <f>1/(1.6/F48+1.37/N48)</f>
        <v>1.1606375980039803</v>
      </c>
      <c r="BD48">
        <f>G48*AA48*0.001</f>
        <v>33.19508515001808</v>
      </c>
      <c r="BE48">
        <f>G48/S48</f>
        <v>0.97142503044387174</v>
      </c>
      <c r="BF48">
        <f>(1-AP48*AA48/AU48/F48)*100</f>
        <v>76.910468122958989</v>
      </c>
      <c r="BG48">
        <f>(S48-E48/(N48/1.35))</f>
        <v>388.27025147037028</v>
      </c>
      <c r="BH48">
        <f>E48*BF48/100/BG48</f>
        <v>-4.5628183391918816E-4</v>
      </c>
    </row>
    <row r="49" spans="1:60" x14ac:dyDescent="0.35">
      <c r="A49" s="1" t="s">
        <v>9</v>
      </c>
      <c r="B49" s="1" t="s">
        <v>1668</v>
      </c>
      <c r="K49" s="1">
        <v>2.72</v>
      </c>
    </row>
    <row r="50" spans="1:60" x14ac:dyDescent="0.35">
      <c r="A50" s="1" t="s">
        <v>9</v>
      </c>
      <c r="B50" s="1" t="s">
        <v>1663</v>
      </c>
      <c r="K50" s="1">
        <v>2.72</v>
      </c>
    </row>
    <row r="51" spans="1:60" x14ac:dyDescent="0.35">
      <c r="A51" s="1">
        <v>12</v>
      </c>
      <c r="B51" s="1" t="s">
        <v>1667</v>
      </c>
      <c r="C51" s="1">
        <v>2625.0000019669533</v>
      </c>
      <c r="D51" s="1">
        <v>0</v>
      </c>
      <c r="E51">
        <f>(R51-S51*(1000-T51)/(1000-U51))*AO51</f>
        <v>-0.71299113593189967</v>
      </c>
      <c r="F51">
        <f>IF(AZ51&lt;&gt;0,1/(1/AZ51-1/N51),0)</f>
        <v>2.5321133518515033</v>
      </c>
      <c r="G51">
        <f>((BC51-AP51/2)*S51-E51)/(BC51+AP51/2)</f>
        <v>377.2043595991662</v>
      </c>
      <c r="H51">
        <f>AP51*1000</f>
        <v>33.457373332644622</v>
      </c>
      <c r="I51">
        <f>(AU51-BA51)</f>
        <v>1.7753853486358491</v>
      </c>
      <c r="J51">
        <f>(P51+AT51*D51)</f>
        <v>30.914432525634766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31.664854049682617</v>
      </c>
      <c r="P51" s="1">
        <v>30.914432525634766</v>
      </c>
      <c r="Q51" s="1">
        <v>31.720832824707031</v>
      </c>
      <c r="R51" s="1">
        <v>399.85565185546875</v>
      </c>
      <c r="S51" s="1">
        <v>388.72293090820313</v>
      </c>
      <c r="T51" s="1">
        <v>1.4666129350662231</v>
      </c>
      <c r="U51" s="1">
        <v>30.832704544067383</v>
      </c>
      <c r="V51" s="1">
        <v>2.7554082870483398</v>
      </c>
      <c r="W51" s="1">
        <v>57.927135467529297</v>
      </c>
      <c r="X51" s="1">
        <v>300.34011840820313</v>
      </c>
      <c r="Y51" s="1">
        <v>2000.1253662109375</v>
      </c>
      <c r="Z51" s="1">
        <v>0.13376981019973755</v>
      </c>
      <c r="AA51" s="1">
        <v>88.024368286132813</v>
      </c>
      <c r="AB51" s="1">
        <v>-7.9909372329711914</v>
      </c>
      <c r="AC51" s="1">
        <v>8.1403650343418121E-2</v>
      </c>
      <c r="AD51" s="1">
        <v>6.5446943044662476E-2</v>
      </c>
      <c r="AE51" s="1">
        <v>2.5279123336076736E-2</v>
      </c>
      <c r="AF51" s="1">
        <v>4.832816869020462E-2</v>
      </c>
      <c r="AG51" s="1">
        <v>1.3559796847403049E-2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1.1041916117948642</v>
      </c>
      <c r="AP51">
        <f>(U51-T51)/(1000-U51)*AO51</f>
        <v>3.3457373332644619E-2</v>
      </c>
      <c r="AQ51">
        <f>(P51+273.15)</f>
        <v>304.06443252563474</v>
      </c>
      <c r="AR51">
        <f>(O51+273.15)</f>
        <v>304.81485404968259</v>
      </c>
      <c r="AS51">
        <f>(Y51*AK51+Z51*AL51)*AM51</f>
        <v>320.02005144074428</v>
      </c>
      <c r="AT51">
        <f>((AS51+0.00000010773*(AR51^4-AQ51^4))-AP51*44100)/(L51*0.92*2*29.3+0.00000043092*AQ51^3)</f>
        <v>-8.9911261572706973</v>
      </c>
      <c r="AU51">
        <f>0.61365*EXP(17.502*J51/(240.97+J51))</f>
        <v>4.4894146886803572</v>
      </c>
      <c r="AV51">
        <f>AU51*1000/AA51</f>
        <v>51.001952937475508</v>
      </c>
      <c r="AW51">
        <f>(AV51-U51)</f>
        <v>20.169248393408125</v>
      </c>
      <c r="AX51">
        <f>IF(D51,P51,(O51+P51)/2)</f>
        <v>31.289643287658691</v>
      </c>
      <c r="AY51">
        <f>0.61365*EXP(17.502*AX51/(240.97+AX51))</f>
        <v>4.5864206455892154</v>
      </c>
      <c r="AZ51">
        <f>IF(AW51&lt;&gt;0,(1000-(AV51+U51)/2)/AW51*AP51,0)</f>
        <v>1.5909560120087303</v>
      </c>
      <c r="BA51">
        <f>U51*AA51/1000</f>
        <v>2.7140293400445081</v>
      </c>
      <c r="BB51">
        <f>(AY51-BA51)</f>
        <v>1.8723913055447072</v>
      </c>
      <c r="BC51">
        <f>1/(1.6/F51+1.37/N51)</f>
        <v>1.0504745937248339</v>
      </c>
      <c r="BD51">
        <f>G51*AA51*0.001</f>
        <v>33.203175468491885</v>
      </c>
      <c r="BE51">
        <f>G51/S51</f>
        <v>0.97036817127786823</v>
      </c>
      <c r="BF51">
        <f>(1-AP51*AA51/AU51/F51)*100</f>
        <v>74.092715580634348</v>
      </c>
      <c r="BG51">
        <f>(S51-E51/(N51/1.35))</f>
        <v>388.94780468669688</v>
      </c>
      <c r="BH51">
        <f>E51*BF51/100/BG51</f>
        <v>-1.3582143621730667E-3</v>
      </c>
    </row>
    <row r="52" spans="1:60" x14ac:dyDescent="0.35">
      <c r="A52" s="1" t="s">
        <v>9</v>
      </c>
      <c r="B52" s="1" t="s">
        <v>1666</v>
      </c>
      <c r="K52">
        <v>1.8468799999999999</v>
      </c>
    </row>
    <row r="53" spans="1:60" x14ac:dyDescent="0.35">
      <c r="A53" s="1" t="s">
        <v>9</v>
      </c>
      <c r="B53" s="1" t="s">
        <v>1665</v>
      </c>
      <c r="K53">
        <v>1.8468799999999999</v>
      </c>
    </row>
    <row r="54" spans="1:60" x14ac:dyDescent="0.35">
      <c r="A54" s="1" t="s">
        <v>9</v>
      </c>
      <c r="B54" s="1" t="s">
        <v>1664</v>
      </c>
      <c r="K54">
        <v>1.8468799999999999</v>
      </c>
    </row>
    <row r="55" spans="1:60" x14ac:dyDescent="0.35">
      <c r="A55" s="1" t="s">
        <v>9</v>
      </c>
      <c r="B55" s="1" t="s">
        <v>1663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3ADC-03CD-4C76-BE9A-AF13331103EA}">
  <dimension ref="A1:BH55"/>
  <sheetViews>
    <sheetView topLeftCell="A7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1752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1751</v>
      </c>
    </row>
    <row r="12" spans="1:60" x14ac:dyDescent="0.35">
      <c r="A12" s="1" t="s">
        <v>9</v>
      </c>
      <c r="B12" s="1" t="s">
        <v>1750</v>
      </c>
    </row>
    <row r="13" spans="1:60" x14ac:dyDescent="0.35">
      <c r="A13" s="1" t="s">
        <v>9</v>
      </c>
      <c r="B13" s="1" t="s">
        <v>1749</v>
      </c>
    </row>
    <row r="14" spans="1:60" x14ac:dyDescent="0.35">
      <c r="A14" s="1" t="s">
        <v>9</v>
      </c>
      <c r="B14" s="1" t="s">
        <v>1748</v>
      </c>
    </row>
    <row r="15" spans="1:60" x14ac:dyDescent="0.35">
      <c r="A15" s="1" t="s">
        <v>9</v>
      </c>
      <c r="B15" s="1" t="s">
        <v>1747</v>
      </c>
    </row>
    <row r="16" spans="1:60" x14ac:dyDescent="0.35">
      <c r="A16" s="1" t="s">
        <v>9</v>
      </c>
      <c r="B16" s="1" t="s">
        <v>1746</v>
      </c>
    </row>
    <row r="17" spans="1:60" x14ac:dyDescent="0.35">
      <c r="A17" s="1" t="s">
        <v>9</v>
      </c>
      <c r="B17" s="1" t="s">
        <v>1745</v>
      </c>
    </row>
    <row r="18" spans="1:60" x14ac:dyDescent="0.35">
      <c r="A18" s="1">
        <v>1</v>
      </c>
      <c r="B18" s="1" t="s">
        <v>1744</v>
      </c>
      <c r="C18" s="1">
        <v>447.5000008828938</v>
      </c>
      <c r="D18" s="1">
        <v>0</v>
      </c>
      <c r="E18">
        <f>(R18-S18*(1000-T18)/(1000-U18))*AO18</f>
        <v>-7.2759947466028398</v>
      </c>
      <c r="F18">
        <f>IF(AZ18&lt;&gt;0,1/(1/AZ18-1/N18),0)</f>
        <v>8.5962228180633389</v>
      </c>
      <c r="G18">
        <f>((BC18-AP18/2)*S18-E18)/(BC18+AP18/2)</f>
        <v>388.68644972509946</v>
      </c>
      <c r="H18">
        <f>AP18*1000</f>
        <v>38.866483781450007</v>
      </c>
      <c r="I18">
        <f>(AU18-BA18)</f>
        <v>1.1464203667313613</v>
      </c>
      <c r="J18">
        <f>(P18+AT18*D18)</f>
        <v>30.149944305419922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31.857196807861328</v>
      </c>
      <c r="P18" s="1">
        <v>30.149944305419922</v>
      </c>
      <c r="Q18" s="1">
        <v>31.996335983276367</v>
      </c>
      <c r="R18" s="1">
        <v>399.923583984375</v>
      </c>
      <c r="S18" s="1">
        <v>392.68978881835938</v>
      </c>
      <c r="T18" s="1">
        <v>1.8579621315002441</v>
      </c>
      <c r="U18" s="1">
        <v>35.801166534423828</v>
      </c>
      <c r="V18" s="1">
        <v>3.4522335529327393</v>
      </c>
      <c r="W18" s="1">
        <v>66.521263122558594</v>
      </c>
      <c r="X18" s="1">
        <v>300.30178833007813</v>
      </c>
      <c r="Y18" s="1">
        <v>0.14302366971969604</v>
      </c>
      <c r="Z18" s="1">
        <v>1.8293214961886406E-2</v>
      </c>
      <c r="AA18" s="1">
        <v>88.010017395019531</v>
      </c>
      <c r="AB18" s="1">
        <v>-8.0078334808349609</v>
      </c>
      <c r="AC18" s="1">
        <v>-5.6174146011471748E-3</v>
      </c>
      <c r="AD18" s="1">
        <v>8.7026029825210571E-2</v>
      </c>
      <c r="AE18" s="1">
        <v>7.4867913499474525E-3</v>
      </c>
      <c r="AF18" s="1">
        <v>2.1320182830095291E-2</v>
      </c>
      <c r="AG18" s="1">
        <v>8.6661158129572868E-3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1.1040506923899929</v>
      </c>
      <c r="AP18">
        <f>(U18-T18)/(1000-U18)*AO18</f>
        <v>3.8866483781450009E-2</v>
      </c>
      <c r="AQ18">
        <f>(P18+273.15)</f>
        <v>303.2999443054199</v>
      </c>
      <c r="AR18">
        <f>(O18+273.15)</f>
        <v>305.00719680786131</v>
      </c>
      <c r="AS18">
        <f>(Y18*AK18+Z18*AL18)*AM18</f>
        <v>2.2883786643658866E-2</v>
      </c>
      <c r="AT18">
        <f>((AS18+0.00000010773*(AR18^4-AQ18^4))-AP18*44100)/(L18*0.92*2*29.3+0.00000043092*AQ18^3)</f>
        <v>-13.290694525716848</v>
      </c>
      <c r="AU18">
        <f>0.61365*EXP(17.502*J18/(240.97+J18))</f>
        <v>4.2972816561879936</v>
      </c>
      <c r="AV18">
        <f>AU18*1000/AA18</f>
        <v>48.827187897262881</v>
      </c>
      <c r="AW18">
        <f>(AV18-U18)</f>
        <v>13.026021362839053</v>
      </c>
      <c r="AX18">
        <f>IF(D18,P18,(O18+P18)/2)</f>
        <v>31.003570556640625</v>
      </c>
      <c r="AY18">
        <f>0.61365*EXP(17.502*AX18/(240.97+AX18))</f>
        <v>4.5122968376896155</v>
      </c>
      <c r="AZ18">
        <f>IF(AW18&lt;&gt;0,(1000-(AV18+U18)/2)/AW18*AP18,0)</f>
        <v>2.8575018773692871</v>
      </c>
      <c r="BA18">
        <f>U18*AA18/1000</f>
        <v>3.1508612894566324</v>
      </c>
      <c r="BB18">
        <f>(AY18-BA18)</f>
        <v>1.3614355482329832</v>
      </c>
      <c r="BC18">
        <f>1/(1.6/F18+1.37/N18)</f>
        <v>1.9755205643189713</v>
      </c>
      <c r="BD18">
        <f>G18*AA18*0.001</f>
        <v>34.208301201514388</v>
      </c>
      <c r="BE18">
        <f>G18/S18</f>
        <v>0.98980533946322791</v>
      </c>
      <c r="BF18">
        <f>(1-AP18*AA18/AU18/F18)*100</f>
        <v>90.740108982379653</v>
      </c>
      <c r="BG18">
        <f>(S18-E18/(N18/1.35))</f>
        <v>394.98460056076749</v>
      </c>
      <c r="BH18">
        <f>E18*BF18/100/BG18</f>
        <v>-1.6715197385534258E-2</v>
      </c>
    </row>
    <row r="19" spans="1:60" x14ac:dyDescent="0.35">
      <c r="A19" s="1" t="s">
        <v>9</v>
      </c>
      <c r="B19" s="1" t="s">
        <v>1743</v>
      </c>
      <c r="K19" s="1">
        <v>2.72</v>
      </c>
    </row>
    <row r="20" spans="1:60" x14ac:dyDescent="0.35">
      <c r="A20" s="1" t="s">
        <v>9</v>
      </c>
      <c r="B20" s="1" t="s">
        <v>1742</v>
      </c>
      <c r="K20" s="1">
        <v>2.72</v>
      </c>
    </row>
    <row r="21" spans="1:60" x14ac:dyDescent="0.35">
      <c r="A21" s="1">
        <v>2</v>
      </c>
      <c r="B21" s="1" t="s">
        <v>1741</v>
      </c>
      <c r="C21" s="1">
        <v>651.00000089406967</v>
      </c>
      <c r="D21" s="1">
        <v>0</v>
      </c>
      <c r="E21">
        <f>(R21-S21*(1000-T21)/(1000-U21))*AO21</f>
        <v>-8.0028639363907033</v>
      </c>
      <c r="F21">
        <f>IF(AZ21&lt;&gt;0,1/(1/AZ21-1/N21),0)</f>
        <v>7.4906004895227163</v>
      </c>
      <c r="G21">
        <f>((BC21-AP21/2)*S21-E21)/(BC21+AP21/2)</f>
        <v>389.93282659513744</v>
      </c>
      <c r="H21">
        <f>AP21*1000</f>
        <v>37.928640090210273</v>
      </c>
      <c r="I21">
        <f>(AU21-BA21)</f>
        <v>1.1742186990706176</v>
      </c>
      <c r="J21">
        <f>(P21+AT21*D21)</f>
        <v>30.049680709838867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31.817110061645508</v>
      </c>
      <c r="P21" s="1">
        <v>30.049680709838867</v>
      </c>
      <c r="Q21" s="1">
        <v>32.002239227294922</v>
      </c>
      <c r="R21" s="1">
        <v>399.86380004882813</v>
      </c>
      <c r="S21" s="1">
        <v>393.59173583984375</v>
      </c>
      <c r="T21" s="1">
        <v>2.0636227130889893</v>
      </c>
      <c r="U21" s="1">
        <v>35.204181671142578</v>
      </c>
      <c r="V21" s="1">
        <v>3.8431897163391113</v>
      </c>
      <c r="W21" s="1">
        <v>65.562538146972656</v>
      </c>
      <c r="X21" s="1">
        <v>300.33901977539063</v>
      </c>
      <c r="Y21" s="1">
        <v>25.354755401611328</v>
      </c>
      <c r="Z21" s="1">
        <v>5.945320799946785E-2</v>
      </c>
      <c r="AA21" s="1">
        <v>88.012382507324219</v>
      </c>
      <c r="AB21" s="1">
        <v>-7.9886255264282227</v>
      </c>
      <c r="AC21" s="1">
        <v>-6.7021236754953861E-3</v>
      </c>
      <c r="AD21" s="1">
        <v>4.0486752986907959E-2</v>
      </c>
      <c r="AE21" s="1">
        <v>8.8372370228171349E-3</v>
      </c>
      <c r="AF21" s="1">
        <v>7.5059585273265839E-2</v>
      </c>
      <c r="AG21" s="1">
        <v>8.8403858244419098E-3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1.1041875727036419</v>
      </c>
      <c r="AP21">
        <f>(U21-T21)/(1000-U21)*AO21</f>
        <v>3.7928640090210269E-2</v>
      </c>
      <c r="AQ21">
        <f>(P21+273.15)</f>
        <v>303.19968070983884</v>
      </c>
      <c r="AR21">
        <f>(O21+273.15)</f>
        <v>304.96711006164549</v>
      </c>
      <c r="AS21">
        <f>(Y21*AK21+Z21*AL21)*AM21</f>
        <v>4.0567607735821412</v>
      </c>
      <c r="AT21">
        <f>((AS21+0.00000010773*(AR21^4-AQ21^4))-AP21*44100)/(L21*0.92*2*29.3+0.00000043092*AQ21^3)</f>
        <v>-12.930003692661483</v>
      </c>
      <c r="AU21">
        <f>0.61365*EXP(17.502*J21/(240.97+J21))</f>
        <v>4.2726226021685507</v>
      </c>
      <c r="AV21">
        <f>AU21*1000/AA21</f>
        <v>48.545698689760968</v>
      </c>
      <c r="AW21">
        <f>(AV21-U21)</f>
        <v>13.34151701861839</v>
      </c>
      <c r="AX21">
        <f>IF(D21,P21,(O21+P21)/2)</f>
        <v>30.933395385742188</v>
      </c>
      <c r="AY21">
        <f>0.61365*EXP(17.502*AX21/(240.97+AX21))</f>
        <v>4.494274061103579</v>
      </c>
      <c r="AZ21">
        <f>IF(AW21&lt;&gt;0,(1000-(AV21+U21)/2)/AW21*AP21,0)</f>
        <v>2.7238567026967773</v>
      </c>
      <c r="BA21">
        <f>U21*AA21/1000</f>
        <v>3.0984039030979331</v>
      </c>
      <c r="BB21">
        <f>(AY21-BA21)</f>
        <v>1.3958701580056458</v>
      </c>
      <c r="BC21">
        <f>1/(1.6/F21+1.37/N21)</f>
        <v>1.8738225439033958</v>
      </c>
      <c r="BD21">
        <f>G21*AA21*0.001</f>
        <v>34.318917086453361</v>
      </c>
      <c r="BE21">
        <f>G21/S21</f>
        <v>0.99070379555378885</v>
      </c>
      <c r="BF21">
        <f>(1-AP21*AA21/AU21/F21)*100</f>
        <v>89.569626004075161</v>
      </c>
      <c r="BG21">
        <f>(S21-E21/(N21/1.35))</f>
        <v>396.11579842835766</v>
      </c>
      <c r="BH21">
        <f>E21*BF21/100/BG21</f>
        <v>-1.8096060106364588E-2</v>
      </c>
    </row>
    <row r="22" spans="1:60" x14ac:dyDescent="0.35">
      <c r="A22" s="1" t="s">
        <v>9</v>
      </c>
      <c r="B22" s="1" t="s">
        <v>1740</v>
      </c>
      <c r="K22" s="1">
        <v>2.72</v>
      </c>
    </row>
    <row r="23" spans="1:60" x14ac:dyDescent="0.35">
      <c r="A23" s="1" t="s">
        <v>9</v>
      </c>
      <c r="B23" s="1" t="s">
        <v>1739</v>
      </c>
      <c r="K23" s="1">
        <v>2.72</v>
      </c>
    </row>
    <row r="24" spans="1:60" x14ac:dyDescent="0.35">
      <c r="A24" s="1">
        <v>3</v>
      </c>
      <c r="B24" s="1" t="s">
        <v>1738</v>
      </c>
      <c r="C24" s="1">
        <v>855.5000008828938</v>
      </c>
      <c r="D24" s="1">
        <v>0</v>
      </c>
      <c r="E24">
        <f>(R24-S24*(1000-T24)/(1000-U24))*AO24</f>
        <v>-8.1285424475023529</v>
      </c>
      <c r="F24">
        <f>IF(AZ24&lt;&gt;0,1/(1/AZ24-1/N24),0)</f>
        <v>6.6502106819221911</v>
      </c>
      <c r="G24">
        <f>((BC24-AP24/2)*S24-E24)/(BC24+AP24/2)</f>
        <v>390.64090218532766</v>
      </c>
      <c r="H24">
        <f>AP24*1000</f>
        <v>37.132526871361172</v>
      </c>
      <c r="I24">
        <f>(AU24-BA24)</f>
        <v>1.2027904401395246</v>
      </c>
      <c r="J24">
        <f>(P24+AT24*D24)</f>
        <v>30.001289367675781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31.730497360229492</v>
      </c>
      <c r="P24" s="1">
        <v>30.001289367675781</v>
      </c>
      <c r="Q24" s="1">
        <v>31.940410614013672</v>
      </c>
      <c r="R24" s="1">
        <v>400.15121459960938</v>
      </c>
      <c r="S24" s="1">
        <v>394.25381469726563</v>
      </c>
      <c r="T24" s="1">
        <v>2.2801992893218994</v>
      </c>
      <c r="U24" s="1">
        <v>34.744289398193359</v>
      </c>
      <c r="V24" s="1">
        <v>4.2675008773803711</v>
      </c>
      <c r="W24" s="1">
        <v>65.025581359863281</v>
      </c>
      <c r="X24" s="1">
        <v>300.30499267578125</v>
      </c>
      <c r="Y24" s="1">
        <v>48.959579467773438</v>
      </c>
      <c r="Z24" s="1">
        <v>6.1739429831504822E-2</v>
      </c>
      <c r="AA24" s="1">
        <v>88.013740539550781</v>
      </c>
      <c r="AB24" s="1">
        <v>-8.0211086273193359</v>
      </c>
      <c r="AC24" s="1">
        <v>2.3167146369814873E-2</v>
      </c>
      <c r="AD24" s="1">
        <v>0.12482499331235886</v>
      </c>
      <c r="AE24" s="1">
        <v>2.2690748795866966E-2</v>
      </c>
      <c r="AF24" s="1">
        <v>3.5047534853219986E-2</v>
      </c>
      <c r="AG24" s="1">
        <v>6.2438887543976307E-3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1.1040624730727249</v>
      </c>
      <c r="AP24">
        <f>(U24-T24)/(1000-U24)*AO24</f>
        <v>3.713252687136117E-2</v>
      </c>
      <c r="AQ24">
        <f>(P24+273.15)</f>
        <v>303.15128936767576</v>
      </c>
      <c r="AR24">
        <f>(O24+273.15)</f>
        <v>304.88049736022947</v>
      </c>
      <c r="AS24">
        <f>(Y24*AK24+Z24*AL24)*AM24</f>
        <v>7.8335325397506494</v>
      </c>
      <c r="AT24">
        <f>((AS24+0.00000010773*(AR24^4-AQ24^4))-AP24*44100)/(L24*0.92*2*29.3+0.00000043092*AQ24^3)</f>
        <v>-12.629077187670468</v>
      </c>
      <c r="AU24">
        <f>0.61365*EXP(17.502*J24/(240.97+J24))</f>
        <v>4.2607653124631799</v>
      </c>
      <c r="AV24">
        <f>AU24*1000/AA24</f>
        <v>48.410228747731921</v>
      </c>
      <c r="AW24">
        <f>(AV24-U24)</f>
        <v>13.665939349538561</v>
      </c>
      <c r="AX24">
        <f>IF(D24,P24,(O24+P24)/2)</f>
        <v>30.865893363952637</v>
      </c>
      <c r="AY24">
        <f>0.61365*EXP(17.502*AX24/(240.97+AX24))</f>
        <v>4.4769970165388351</v>
      </c>
      <c r="AZ24">
        <f>IF(AW24&lt;&gt;0,(1000-(AV24+U24)/2)/AW24*AP24,0)</f>
        <v>2.6041867500896316</v>
      </c>
      <c r="BA24">
        <f>U24*AA24/1000</f>
        <v>3.0579748723236553</v>
      </c>
      <c r="BB24">
        <f>(AY24-BA24)</f>
        <v>1.4190221442151798</v>
      </c>
      <c r="BC24">
        <f>1/(1.6/F24+1.37/N24)</f>
        <v>1.7836079933076703</v>
      </c>
      <c r="BD24">
        <f>G24*AA24*0.001</f>
        <v>34.38176700907546</v>
      </c>
      <c r="BE24">
        <f>G24/S24</f>
        <v>0.99083607468779422</v>
      </c>
      <c r="BF24">
        <f>(1-AP24*AA24/AU24/F24)*100</f>
        <v>88.465946406420883</v>
      </c>
      <c r="BG24">
        <f>(S24-E24/(N24/1.35))</f>
        <v>396.81751564907029</v>
      </c>
      <c r="BH24">
        <f>E24*BF24/100/BG24</f>
        <v>-1.8121659759570776E-2</v>
      </c>
    </row>
    <row r="25" spans="1:60" x14ac:dyDescent="0.35">
      <c r="A25" s="1" t="s">
        <v>9</v>
      </c>
      <c r="B25" s="1" t="s">
        <v>1737</v>
      </c>
      <c r="K25" s="1">
        <v>2.72</v>
      </c>
    </row>
    <row r="26" spans="1:60" x14ac:dyDescent="0.35">
      <c r="A26" s="1" t="s">
        <v>9</v>
      </c>
      <c r="B26" s="1" t="s">
        <v>1736</v>
      </c>
      <c r="K26" s="1">
        <v>2.72</v>
      </c>
    </row>
    <row r="27" spans="1:60" x14ac:dyDescent="0.35">
      <c r="A27" s="1">
        <v>4</v>
      </c>
      <c r="B27" s="1" t="s">
        <v>1735</v>
      </c>
      <c r="C27" s="1">
        <v>1059.0000008940697</v>
      </c>
      <c r="D27" s="1">
        <v>0</v>
      </c>
      <c r="E27">
        <f>(R27-S27*(1000-T27)/(1000-U27))*AO27</f>
        <v>-6.9831152061432107</v>
      </c>
      <c r="F27">
        <f>IF(AZ27&lt;&gt;0,1/(1/AZ27-1/N27),0)</f>
        <v>6.4337821509485131</v>
      </c>
      <c r="G27">
        <f>((BC27-AP27/2)*S27-E27)/(BC27+AP27/2)</f>
        <v>389.30369360851847</v>
      </c>
      <c r="H27">
        <f>AP27*1000</f>
        <v>36.540507673058691</v>
      </c>
      <c r="I27">
        <f>(AU27-BA27)</f>
        <v>1.1995140175129575</v>
      </c>
      <c r="J27">
        <f>(P27+AT27*D27)</f>
        <v>29.890838623046875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31.665878295898438</v>
      </c>
      <c r="P27" s="1">
        <v>29.890838623046875</v>
      </c>
      <c r="Q27" s="1">
        <v>31.881431579589844</v>
      </c>
      <c r="R27" s="1">
        <v>400.16354370117188</v>
      </c>
      <c r="S27" s="1">
        <v>393.46600341796875</v>
      </c>
      <c r="T27" s="1">
        <v>2.5205652713775635</v>
      </c>
      <c r="U27" s="1">
        <v>34.476661682128906</v>
      </c>
      <c r="V27" s="1">
        <v>4.7344856262207031</v>
      </c>
      <c r="W27" s="1">
        <v>64.758995056152344</v>
      </c>
      <c r="X27" s="1">
        <v>300.29806518554688</v>
      </c>
      <c r="Y27" s="1">
        <v>100.39799499511719</v>
      </c>
      <c r="Z27" s="1">
        <v>0.16463944315910339</v>
      </c>
      <c r="AA27" s="1">
        <v>88.010116577148438</v>
      </c>
      <c r="AB27" s="1">
        <v>-8.0344247817993164</v>
      </c>
      <c r="AC27" s="1">
        <v>1.3480867259204388E-2</v>
      </c>
      <c r="AD27" s="1">
        <v>0.12852537631988525</v>
      </c>
      <c r="AE27" s="1">
        <v>7.4258805252611637E-3</v>
      </c>
      <c r="AF27" s="1">
        <v>3.4363798797130585E-2</v>
      </c>
      <c r="AG27" s="1">
        <v>1.4457561075687408E-2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1.1040370043586278</v>
      </c>
      <c r="AP27">
        <f>(U27-T27)/(1000-U27)*AO27</f>
        <v>3.6540507673058692E-2</v>
      </c>
      <c r="AQ27">
        <f>(P27+273.15)</f>
        <v>303.04083862304685</v>
      </c>
      <c r="AR27">
        <f>(O27+273.15)</f>
        <v>304.81587829589841</v>
      </c>
      <c r="AS27">
        <f>(Y27*AK27+Z27*AL27)*AM27</f>
        <v>16.06367884016754</v>
      </c>
      <c r="AT27">
        <f>((AS27+0.00000010773*(AR27^4-AQ27^4))-AP27*44100)/(L27*0.92*2*29.3+0.00000043092*AQ27^3)</f>
        <v>-12.356579465082447</v>
      </c>
      <c r="AU27">
        <f>0.61365*EXP(17.502*J27/(240.97+J27))</f>
        <v>4.233809031348029</v>
      </c>
      <c r="AV27">
        <f>AU27*1000/AA27</f>
        <v>48.105935953814253</v>
      </c>
      <c r="AW27">
        <f>(AV27-U27)</f>
        <v>13.629274271685347</v>
      </c>
      <c r="AX27">
        <f>IF(D27,P27,(O27+P27)/2)</f>
        <v>30.778358459472656</v>
      </c>
      <c r="AY27">
        <f>0.61365*EXP(17.502*AX27/(240.97+AX27))</f>
        <v>4.4546787613289061</v>
      </c>
      <c r="AZ27">
        <f>IF(AW27&lt;&gt;0,(1000-(AV27+U27)/2)/AW27*AP27,0)</f>
        <v>2.5703278071487623</v>
      </c>
      <c r="BA27">
        <f>U27*AA27/1000</f>
        <v>3.0342950138350715</v>
      </c>
      <c r="BB27">
        <f>(AY27-BA27)</f>
        <v>1.4203837474938346</v>
      </c>
      <c r="BC27">
        <f>1/(1.6/F27+1.37/N27)</f>
        <v>1.7582270876276844</v>
      </c>
      <c r="BD27">
        <f>G27*AA27*0.001</f>
        <v>34.262663458400191</v>
      </c>
      <c r="BE27">
        <f>G27/S27</f>
        <v>0.98942142453657234</v>
      </c>
      <c r="BF27">
        <f>(1-AP27*AA27/AU27/F27)*100</f>
        <v>88.193815750090806</v>
      </c>
      <c r="BG27">
        <f>(S27-E27/(N27/1.35))</f>
        <v>395.66844244269845</v>
      </c>
      <c r="BH27">
        <f>E27*BF27/100/BG27</f>
        <v>-1.5565243769508935E-2</v>
      </c>
    </row>
    <row r="28" spans="1:60" x14ac:dyDescent="0.35">
      <c r="A28" s="1" t="s">
        <v>9</v>
      </c>
      <c r="B28" s="1" t="s">
        <v>1734</v>
      </c>
      <c r="K28" s="1">
        <v>2.72</v>
      </c>
    </row>
    <row r="29" spans="1:60" x14ac:dyDescent="0.35">
      <c r="A29" s="1" t="s">
        <v>9</v>
      </c>
      <c r="B29" s="1" t="s">
        <v>1733</v>
      </c>
      <c r="K29" s="1">
        <v>2.72</v>
      </c>
    </row>
    <row r="30" spans="1:60" x14ac:dyDescent="0.35">
      <c r="A30" s="1">
        <v>5</v>
      </c>
      <c r="B30" s="1" t="s">
        <v>1732</v>
      </c>
      <c r="C30" s="1">
        <v>1262.0000008940697</v>
      </c>
      <c r="D30" s="1">
        <v>0</v>
      </c>
      <c r="E30">
        <f>(R30-S30*(1000-T30)/(1000-U30))*AO30</f>
        <v>-5.6617007488311355</v>
      </c>
      <c r="F30">
        <f>IF(AZ30&lt;&gt;0,1/(1/AZ30-1/N30),0)</f>
        <v>5.9521247394479015</v>
      </c>
      <c r="G30">
        <f>((BC30-AP30/2)*S30-E30)/(BC30+AP30/2)</f>
        <v>387.40605299792475</v>
      </c>
      <c r="H30">
        <f>AP30*1000</f>
        <v>36.018904998770751</v>
      </c>
      <c r="I30">
        <f>(AU30-BA30)</f>
        <v>1.2207027230827503</v>
      </c>
      <c r="J30">
        <f>(P30+AT30*D30)</f>
        <v>29.903594970703125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31.626531600952148</v>
      </c>
      <c r="P30" s="1">
        <v>29.903594970703125</v>
      </c>
      <c r="Q30" s="1">
        <v>31.84393310546875</v>
      </c>
      <c r="R30" s="1">
        <v>400.01333618164063</v>
      </c>
      <c r="S30" s="1">
        <v>392.34152221679688</v>
      </c>
      <c r="T30" s="1">
        <v>2.7653415203094482</v>
      </c>
      <c r="U30" s="1">
        <v>34.271793365478516</v>
      </c>
      <c r="V30" s="1">
        <v>5.2057795524597168</v>
      </c>
      <c r="W30" s="1">
        <v>64.516952514648438</v>
      </c>
      <c r="X30" s="1">
        <v>300.29965209960938</v>
      </c>
      <c r="Y30" s="1">
        <v>150.49974060058594</v>
      </c>
      <c r="Z30" s="1">
        <v>3.201352059841156E-2</v>
      </c>
      <c r="AA30" s="1">
        <v>88.008583068847656</v>
      </c>
      <c r="AB30" s="1">
        <v>-8.0981283187866211</v>
      </c>
      <c r="AC30" s="1">
        <v>5.7770861312747002E-3</v>
      </c>
      <c r="AD30" s="1">
        <v>5.5621732026338577E-2</v>
      </c>
      <c r="AE30" s="1">
        <v>9.1795781627297401E-3</v>
      </c>
      <c r="AF30" s="1">
        <v>2.6873271912336349E-2</v>
      </c>
      <c r="AG30" s="1">
        <v>3.7970279809087515E-3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1.1040428386015049</v>
      </c>
      <c r="AP30">
        <f>(U30-T30)/(1000-U30)*AO30</f>
        <v>3.6018904998770751E-2</v>
      </c>
      <c r="AQ30">
        <f>(P30+273.15)</f>
        <v>303.0535949707031</v>
      </c>
      <c r="AR30">
        <f>(O30+273.15)</f>
        <v>304.77653160095213</v>
      </c>
      <c r="AS30">
        <f>(Y30*AK30+Z30*AL30)*AM30</f>
        <v>24.079957957864735</v>
      </c>
      <c r="AT30">
        <f>((AS30+0.00000010773*(AR30^4-AQ30^4))-AP30*44100)/(L30*0.92*2*29.3+0.00000043092*AQ30^3)</f>
        <v>-12.117877779328447</v>
      </c>
      <c r="AU30">
        <f>0.61365*EXP(17.502*J30/(240.97+J30))</f>
        <v>4.2369146964068483</v>
      </c>
      <c r="AV30">
        <f>AU30*1000/AA30</f>
        <v>48.142062383760688</v>
      </c>
      <c r="AW30">
        <f>(AV30-U30)</f>
        <v>13.870269018282173</v>
      </c>
      <c r="AX30">
        <f>IF(D30,P30,(O30+P30)/2)</f>
        <v>30.765063285827637</v>
      </c>
      <c r="AY30">
        <f>0.61365*EXP(17.502*AX30/(240.97+AX30))</f>
        <v>4.4512974623338888</v>
      </c>
      <c r="AZ30">
        <f>IF(AW30&lt;&gt;0,(1000-(AV30+U30)/2)/AW30*AP30,0)</f>
        <v>2.4898346623878771</v>
      </c>
      <c r="BA30">
        <f>U30*AA30/1000</f>
        <v>3.016211973324098</v>
      </c>
      <c r="BB30">
        <f>(AY30-BA30)</f>
        <v>1.4350854890097908</v>
      </c>
      <c r="BC30">
        <f>1/(1.6/F30+1.37/N30)</f>
        <v>1.6981417159815022</v>
      </c>
      <c r="BD30">
        <f>G30*AA30*0.001</f>
        <v>34.095057796642259</v>
      </c>
      <c r="BE30">
        <f>G30/S30</f>
        <v>0.98742047695847768</v>
      </c>
      <c r="BF30">
        <f>(1-AP30*AA30/AU30/F30)*100</f>
        <v>87.430043050060519</v>
      </c>
      <c r="BG30">
        <f>(S30-E30/(N30/1.35))</f>
        <v>394.12719384148915</v>
      </c>
      <c r="BH30">
        <f>E30*BF30/100/BG30</f>
        <v>-1.255946678995074E-2</v>
      </c>
    </row>
    <row r="31" spans="1:60" x14ac:dyDescent="0.35">
      <c r="A31" s="1" t="s">
        <v>9</v>
      </c>
      <c r="B31" s="1" t="s">
        <v>1731</v>
      </c>
      <c r="K31" s="1">
        <v>2.72</v>
      </c>
    </row>
    <row r="32" spans="1:60" x14ac:dyDescent="0.35">
      <c r="A32" s="1" t="s">
        <v>9</v>
      </c>
      <c r="B32" s="1" t="s">
        <v>1730</v>
      </c>
      <c r="K32" s="1">
        <v>2.72</v>
      </c>
    </row>
    <row r="33" spans="1:60" x14ac:dyDescent="0.35">
      <c r="A33" s="1">
        <v>6</v>
      </c>
      <c r="B33" s="1" t="s">
        <v>1729</v>
      </c>
      <c r="C33" s="1">
        <v>1466.5000008828938</v>
      </c>
      <c r="D33" s="1">
        <v>0</v>
      </c>
      <c r="E33">
        <f>(R33-S33*(1000-T33)/(1000-U33))*AO33</f>
        <v>-4.32106141970955</v>
      </c>
      <c r="F33">
        <f>IF(AZ33&lt;&gt;0,1/(1/AZ33-1/N33),0)</f>
        <v>5.7378430118590655</v>
      </c>
      <c r="G33">
        <f>((BC33-AP33/2)*S33-E33)/(BC33+AP33/2)</f>
        <v>385.55904184027827</v>
      </c>
      <c r="H33">
        <f>AP33*1000</f>
        <v>35.748503384766494</v>
      </c>
      <c r="I33">
        <f>(AU33-BA33)</f>
        <v>1.2303389207598041</v>
      </c>
      <c r="J33">
        <f>(P33+AT33*D33)</f>
        <v>29.948213577270508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31.608177185058594</v>
      </c>
      <c r="P33" s="1">
        <v>29.948213577270508</v>
      </c>
      <c r="Q33" s="1">
        <v>31.814916610717773</v>
      </c>
      <c r="R33" s="1">
        <v>400.0426025390625</v>
      </c>
      <c r="S33" s="1">
        <v>391.28738403320313</v>
      </c>
      <c r="T33" s="1">
        <v>3.0198819637298584</v>
      </c>
      <c r="U33" s="1">
        <v>34.286922454833984</v>
      </c>
      <c r="V33" s="1">
        <v>5.690711498260498</v>
      </c>
      <c r="W33" s="1">
        <v>64.610801696777344</v>
      </c>
      <c r="X33" s="1">
        <v>300.32266235351563</v>
      </c>
      <c r="Y33" s="1">
        <v>299.68414306640625</v>
      </c>
      <c r="Z33" s="1">
        <v>0.18636265397071838</v>
      </c>
      <c r="AA33" s="1">
        <v>88.0059814453125</v>
      </c>
      <c r="AB33" s="1">
        <v>-7.7213826179504395</v>
      </c>
      <c r="AC33" s="1">
        <v>2.731868252158165E-2</v>
      </c>
      <c r="AD33" s="1">
        <v>8.7364733219146729E-2</v>
      </c>
      <c r="AE33" s="1">
        <v>7.1427719667553902E-3</v>
      </c>
      <c r="AF33" s="1">
        <v>3.0450955033302307E-2</v>
      </c>
      <c r="AG33" s="1">
        <v>6.1857136897742748E-3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1.1041274351232191</v>
      </c>
      <c r="AP33">
        <f>(U33-T33)/(1000-U33)*AO33</f>
        <v>3.574850338476649E-2</v>
      </c>
      <c r="AQ33">
        <f>(P33+273.15)</f>
        <v>303.09821357727049</v>
      </c>
      <c r="AR33">
        <f>(O33+273.15)</f>
        <v>304.75817718505857</v>
      </c>
      <c r="AS33">
        <f>(Y33*AK33+Z33*AL33)*AM33</f>
        <v>47.949461818870986</v>
      </c>
      <c r="AT33">
        <f>((AS33+0.00000010773*(AR33^4-AQ33^4))-AP33*44100)/(L33*0.92*2*29.3+0.00000043092*AQ33^3)</f>
        <v>-11.842330342329555</v>
      </c>
      <c r="AU33">
        <f>0.61365*EXP(17.502*J33/(240.97+J33))</f>
        <v>4.2477931821367925</v>
      </c>
      <c r="AV33">
        <f>AU33*1000/AA33</f>
        <v>48.267096308407169</v>
      </c>
      <c r="AW33">
        <f>(AV33-U33)</f>
        <v>13.980173853573184</v>
      </c>
      <c r="AX33">
        <f>IF(D33,P33,(O33+P33)/2)</f>
        <v>30.778195381164551</v>
      </c>
      <c r="AY33">
        <f>0.61365*EXP(17.502*AX33/(240.97+AX33))</f>
        <v>4.4546372728392427</v>
      </c>
      <c r="AZ33">
        <f>IF(AW33&lt;&gt;0,(1000-(AV33+U33)/2)/AW33*AP33,0)</f>
        <v>2.4515369003379592</v>
      </c>
      <c r="BA33">
        <f>U33*AA33/1000</f>
        <v>3.0174542613769884</v>
      </c>
      <c r="BB33">
        <f>(AY33-BA33)</f>
        <v>1.4371830114622544</v>
      </c>
      <c r="BC33">
        <f>1/(1.6/F33+1.37/N33)</f>
        <v>1.6696780325893821</v>
      </c>
      <c r="BD33">
        <f>G33*AA33*0.001</f>
        <v>33.931501882267995</v>
      </c>
      <c r="BE33">
        <f>G33/S33</f>
        <v>0.98536026862435522</v>
      </c>
      <c r="BF33">
        <f>(1-AP33*AA33/AU33/F33)*100</f>
        <v>87.092027542595261</v>
      </c>
      <c r="BG33">
        <f>(S33-E33/(N33/1.35))</f>
        <v>392.65022483105361</v>
      </c>
      <c r="BH33">
        <f>E33*BF33/100/BG33</f>
        <v>-9.5843571805036953E-3</v>
      </c>
    </row>
    <row r="34" spans="1:60" x14ac:dyDescent="0.35">
      <c r="A34" s="1" t="s">
        <v>9</v>
      </c>
      <c r="B34" s="1" t="s">
        <v>1728</v>
      </c>
      <c r="K34" s="1">
        <v>2.72</v>
      </c>
    </row>
    <row r="35" spans="1:60" x14ac:dyDescent="0.35">
      <c r="A35" s="1" t="s">
        <v>9</v>
      </c>
      <c r="B35" s="1" t="s">
        <v>1727</v>
      </c>
      <c r="K35" s="1">
        <v>2.72</v>
      </c>
    </row>
    <row r="36" spans="1:60" x14ac:dyDescent="0.35">
      <c r="A36" s="1">
        <v>7</v>
      </c>
      <c r="B36" s="1" t="s">
        <v>1726</v>
      </c>
      <c r="C36" s="1">
        <v>1670.0000008940697</v>
      </c>
      <c r="D36" s="1">
        <v>0</v>
      </c>
      <c r="E36">
        <f>(R36-S36*(1000-T36)/(1000-U36))*AO36</f>
        <v>-2.5465640440770807</v>
      </c>
      <c r="F36">
        <f>IF(AZ36&lt;&gt;0,1/(1/AZ36-1/N36),0)</f>
        <v>5.3044676704635627</v>
      </c>
      <c r="G36">
        <f>((BC36-AP36/2)*S36-E36)/(BC36+AP36/2)</f>
        <v>382.71916112017459</v>
      </c>
      <c r="H36">
        <f>AP36*1000</f>
        <v>35.487087532571486</v>
      </c>
      <c r="I36">
        <f>(AU36-BA36)</f>
        <v>1.2635770975067571</v>
      </c>
      <c r="J36">
        <f>(P36+AT36*D36)</f>
        <v>30.094890594482422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31.619579315185547</v>
      </c>
      <c r="P36" s="1">
        <v>30.094890594482422</v>
      </c>
      <c r="Q36" s="1">
        <v>31.808317184448242</v>
      </c>
      <c r="R36" s="1">
        <v>399.8734130859375</v>
      </c>
      <c r="S36" s="1">
        <v>389.65615844726563</v>
      </c>
      <c r="T36" s="1">
        <v>3.2831859588623047</v>
      </c>
      <c r="U36" s="1">
        <v>34.320377349853516</v>
      </c>
      <c r="V36" s="1">
        <v>6.1823725700378418</v>
      </c>
      <c r="W36" s="1">
        <v>64.626670837402344</v>
      </c>
      <c r="X36" s="1">
        <v>300.32391357421875</v>
      </c>
      <c r="Y36" s="1">
        <v>500.18218994140625</v>
      </c>
      <c r="Z36" s="1">
        <v>0.19779564440250397</v>
      </c>
      <c r="AA36" s="1">
        <v>87.99871826171875</v>
      </c>
      <c r="AB36" s="1">
        <v>-7.6406254768371582</v>
      </c>
      <c r="AC36" s="1">
        <v>4.0996279567480087E-2</v>
      </c>
      <c r="AD36" s="1">
        <v>5.7697702199220657E-2</v>
      </c>
      <c r="AE36" s="1">
        <v>1.6620337963104248E-2</v>
      </c>
      <c r="AF36" s="1">
        <v>3.590058907866478E-2</v>
      </c>
      <c r="AG36" s="1">
        <v>5.8045336045324802E-3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1.1041320351993333</v>
      </c>
      <c r="AP36">
        <f>(U36-T36)/(1000-U36)*AO36</f>
        <v>3.5487087532571487E-2</v>
      </c>
      <c r="AQ36">
        <f>(P36+273.15)</f>
        <v>303.2448905944824</v>
      </c>
      <c r="AR36">
        <f>(O36+273.15)</f>
        <v>304.76957931518552</v>
      </c>
      <c r="AS36">
        <f>(Y36*AK36+Z36*AL36)*AM36</f>
        <v>80.029148601834095</v>
      </c>
      <c r="AT36">
        <f>((AS36+0.00000010773*(AR36^4-AQ36^4))-AP36*44100)/(L36*0.92*2*29.3+0.00000043092*AQ36^3)</f>
        <v>-11.511143888676141</v>
      </c>
      <c r="AU36">
        <f>0.61365*EXP(17.502*J36/(240.97+J36))</f>
        <v>4.2837263145523901</v>
      </c>
      <c r="AV36">
        <f>AU36*1000/AA36</f>
        <v>48.679417145736984</v>
      </c>
      <c r="AW36">
        <f>(AV36-U36)</f>
        <v>14.359039795883469</v>
      </c>
      <c r="AX36">
        <f>IF(D36,P36,(O36+P36)/2)</f>
        <v>30.857234954833984</v>
      </c>
      <c r="AY36">
        <f>0.61365*EXP(17.502*AX36/(240.97+AX36))</f>
        <v>4.474785101250176</v>
      </c>
      <c r="AZ36">
        <f>IF(AW36&lt;&gt;0,(1000-(AV36+U36)/2)/AW36*AP36,0)</f>
        <v>2.3688476060981243</v>
      </c>
      <c r="BA36">
        <f>U36*AA36/1000</f>
        <v>3.020149217045633</v>
      </c>
      <c r="BB36">
        <f>(AY36-BA36)</f>
        <v>1.454635884204543</v>
      </c>
      <c r="BC36">
        <f>1/(1.6/F36+1.37/N36)</f>
        <v>1.6084929424855159</v>
      </c>
      <c r="BD36">
        <f>G36*AA36*0.001</f>
        <v>33.678795632775589</v>
      </c>
      <c r="BE36">
        <f>G36/S36</f>
        <v>0.98219713155635946</v>
      </c>
      <c r="BF36">
        <f>(1-AP36*AA36/AU36/F36)*100</f>
        <v>86.25694826819722</v>
      </c>
      <c r="BG36">
        <f>(S36-E36/(N36/1.35))</f>
        <v>390.45933179670641</v>
      </c>
      <c r="BH36">
        <f>E36*BF36/100/BG36</f>
        <v>-5.625652279863393E-3</v>
      </c>
    </row>
    <row r="37" spans="1:60" x14ac:dyDescent="0.35">
      <c r="A37" s="1" t="s">
        <v>9</v>
      </c>
      <c r="B37" s="1" t="s">
        <v>1725</v>
      </c>
      <c r="K37" s="1">
        <v>2.72</v>
      </c>
    </row>
    <row r="38" spans="1:60" x14ac:dyDescent="0.35">
      <c r="A38" s="1" t="s">
        <v>9</v>
      </c>
      <c r="B38" s="1" t="s">
        <v>1724</v>
      </c>
      <c r="K38" s="1">
        <v>2.72</v>
      </c>
    </row>
    <row r="39" spans="1:60" x14ac:dyDescent="0.35">
      <c r="A39" s="1">
        <v>8</v>
      </c>
      <c r="B39" s="1" t="s">
        <v>1723</v>
      </c>
      <c r="C39" s="1">
        <v>1873.5000008828938</v>
      </c>
      <c r="D39" s="1">
        <v>0</v>
      </c>
      <c r="E39">
        <f>(R39-S39*(1000-T39)/(1000-U39))*AO39</f>
        <v>-1.0663371410837403</v>
      </c>
      <c r="F39">
        <f>IF(AZ39&lt;&gt;0,1/(1/AZ39-1/N39),0)</f>
        <v>4.8876467756295821</v>
      </c>
      <c r="G39">
        <f>((BC39-AP39/2)*S39-E39)/(BC39+AP39/2)</f>
        <v>380.51841857091483</v>
      </c>
      <c r="H39">
        <f>AP39*1000</f>
        <v>35.3544045623334</v>
      </c>
      <c r="I39">
        <f>(AU39-BA39)</f>
        <v>1.3061293809432701</v>
      </c>
      <c r="J39">
        <f>(P39+AT39*D39)</f>
        <v>30.317329406738281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31.653739929199219</v>
      </c>
      <c r="P39" s="1">
        <v>30.317329406738281</v>
      </c>
      <c r="Q39" s="1">
        <v>31.825960159301758</v>
      </c>
      <c r="R39" s="1">
        <v>400.10946655273438</v>
      </c>
      <c r="S39" s="1">
        <v>388.63067626953125</v>
      </c>
      <c r="T39" s="1">
        <v>3.5473980903625488</v>
      </c>
      <c r="U39" s="1">
        <v>34.465438842773438</v>
      </c>
      <c r="V39" s="1">
        <v>6.6662559509277344</v>
      </c>
      <c r="W39" s="1">
        <v>64.767318725585938</v>
      </c>
      <c r="X39" s="1">
        <v>300.3089599609375</v>
      </c>
      <c r="Y39" s="1">
        <v>750.16326904296875</v>
      </c>
      <c r="Z39" s="1">
        <v>0.18407934904098511</v>
      </c>
      <c r="AA39" s="1">
        <v>87.989471435546875</v>
      </c>
      <c r="AB39" s="1">
        <v>-7.7017688751220703</v>
      </c>
      <c r="AC39" s="1">
        <v>4.634639248251915E-2</v>
      </c>
      <c r="AD39" s="1">
        <v>5.433196946978569E-2</v>
      </c>
      <c r="AE39" s="1">
        <v>1.52513412758708E-2</v>
      </c>
      <c r="AF39" s="1">
        <v>4.986707866191864E-2</v>
      </c>
      <c r="AG39" s="1">
        <v>6.6800611093640327E-3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1.1040770586799171</v>
      </c>
      <c r="AP39">
        <f>(U39-T39)/(1000-U39)*AO39</f>
        <v>3.5354404562333401E-2</v>
      </c>
      <c r="AQ39">
        <f>(P39+273.15)</f>
        <v>303.46732940673826</v>
      </c>
      <c r="AR39">
        <f>(O39+273.15)</f>
        <v>304.8037399291992</v>
      </c>
      <c r="AS39">
        <f>(Y39*AK39+Z39*AL39)*AM39</f>
        <v>120.02612036408209</v>
      </c>
      <c r="AT39">
        <f>((AS39+0.00000010773*(AR39^4-AQ39^4))-AP39*44100)/(L39*0.92*2*29.3+0.00000043092*AQ39^3)</f>
        <v>-11.166673329065011</v>
      </c>
      <c r="AU39">
        <f>0.61365*EXP(17.502*J39/(240.97+J39))</f>
        <v>4.3387251275130714</v>
      </c>
      <c r="AV39">
        <f>AU39*1000/AA39</f>
        <v>49.309594167652527</v>
      </c>
      <c r="AW39">
        <f>(AV39-U39)</f>
        <v>14.84415532487909</v>
      </c>
      <c r="AX39">
        <f>IF(D39,P39,(O39+P39)/2)</f>
        <v>30.98553466796875</v>
      </c>
      <c r="AY39">
        <f>0.61365*EXP(17.502*AX39/(240.97+AX39))</f>
        <v>4.5076587605844747</v>
      </c>
      <c r="AZ39">
        <f>IF(AW39&lt;&gt;0,(1000-(AV39+U39)/2)/AW39*AP39,0)</f>
        <v>2.2819416542296653</v>
      </c>
      <c r="BA39">
        <f>U39*AA39/1000</f>
        <v>3.0325957465698012</v>
      </c>
      <c r="BB39">
        <f>(AY39-BA39)</f>
        <v>1.4750630140146734</v>
      </c>
      <c r="BC39">
        <f>1/(1.6/F39+1.37/N39)</f>
        <v>1.5445844373168891</v>
      </c>
      <c r="BD39">
        <f>G39*AA39*0.001</f>
        <v>33.481614521544984</v>
      </c>
      <c r="BE39">
        <f>G39/S39</f>
        <v>0.97912604898695588</v>
      </c>
      <c r="BF39">
        <f>(1-AP39*AA39/AU39/F39)*100</f>
        <v>85.330602170492014</v>
      </c>
      <c r="BG39">
        <f>(S39-E39/(N39/1.35))</f>
        <v>388.96699358117684</v>
      </c>
      <c r="BH39">
        <f>E39*BF39/100/BG39</f>
        <v>-2.3393036393060109E-3</v>
      </c>
    </row>
    <row r="40" spans="1:60" x14ac:dyDescent="0.35">
      <c r="A40" s="1" t="s">
        <v>9</v>
      </c>
      <c r="B40" s="1" t="s">
        <v>1722</v>
      </c>
      <c r="K40" s="1">
        <v>2.72</v>
      </c>
    </row>
    <row r="41" spans="1:60" x14ac:dyDescent="0.35">
      <c r="A41" s="1" t="s">
        <v>9</v>
      </c>
      <c r="B41" s="1" t="s">
        <v>1721</v>
      </c>
      <c r="K41" s="1">
        <v>2.72</v>
      </c>
    </row>
    <row r="42" spans="1:60" x14ac:dyDescent="0.35">
      <c r="A42" s="1">
        <v>9</v>
      </c>
      <c r="B42" s="1" t="s">
        <v>1720</v>
      </c>
      <c r="C42" s="1">
        <v>2077.0000008940697</v>
      </c>
      <c r="D42" s="1">
        <v>0</v>
      </c>
      <c r="E42">
        <f>(R42-S42*(1000-T42)/(1000-U42))*AO42</f>
        <v>-0.42289387605077128</v>
      </c>
      <c r="F42">
        <f>IF(AZ42&lt;&gt;0,1/(1/AZ42-1/N42),0)</f>
        <v>4.5510060112073365</v>
      </c>
      <c r="G42">
        <f>((BC42-AP42/2)*S42-E42)/(BC42+AP42/2)</f>
        <v>379.25018918956061</v>
      </c>
      <c r="H42">
        <f>AP42*1000</f>
        <v>35.257636557842382</v>
      </c>
      <c r="I42">
        <f>(AU42-BA42)</f>
        <v>1.3468679018644965</v>
      </c>
      <c r="J42">
        <f>(P42+AT42*D42)</f>
        <v>30.547327041625977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31.714288711547852</v>
      </c>
      <c r="P42" s="1">
        <v>30.547327041625977</v>
      </c>
      <c r="Q42" s="1">
        <v>31.863908767700195</v>
      </c>
      <c r="R42" s="1">
        <v>400.06015014648438</v>
      </c>
      <c r="S42" s="1">
        <v>388.0511474609375</v>
      </c>
      <c r="T42" s="1">
        <v>3.830737829208374</v>
      </c>
      <c r="U42" s="1">
        <v>34.657985687255859</v>
      </c>
      <c r="V42" s="1">
        <v>7.1736292839050293</v>
      </c>
      <c r="W42" s="1">
        <v>64.902259826660156</v>
      </c>
      <c r="X42" s="1">
        <v>300.30914306640625</v>
      </c>
      <c r="Y42" s="1">
        <v>1000.5810546875</v>
      </c>
      <c r="Z42" s="1">
        <v>0.30069485306739807</v>
      </c>
      <c r="AA42" s="1">
        <v>87.984657287597656</v>
      </c>
      <c r="AB42" s="1">
        <v>-7.5694890022277832</v>
      </c>
      <c r="AC42" s="1">
        <v>3.3325687050819397E-2</v>
      </c>
      <c r="AD42" s="1">
        <v>4.6884719282388687E-2</v>
      </c>
      <c r="AE42" s="1">
        <v>2.2891677916049957E-2</v>
      </c>
      <c r="AF42" s="1">
        <v>5.3599633276462555E-2</v>
      </c>
      <c r="AG42" s="1">
        <v>2.4968352168798447E-2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1.1040777318617874</v>
      </c>
      <c r="AP42">
        <f>(U42-T42)/(1000-U42)*AO42</f>
        <v>3.5257636557842385E-2</v>
      </c>
      <c r="AQ42">
        <f>(P42+273.15)</f>
        <v>303.69732704162595</v>
      </c>
      <c r="AR42">
        <f>(O42+273.15)</f>
        <v>304.86428871154783</v>
      </c>
      <c r="AS42">
        <f>(Y42*AK42+Z42*AL42)*AM42</f>
        <v>160.0929651716433</v>
      </c>
      <c r="AT42">
        <f>((AS42+0.00000010773*(AR42^4-AQ42^4))-AP42*44100)/(L42*0.92*2*29.3+0.00000043092*AQ42^3)</f>
        <v>-10.832378106966758</v>
      </c>
      <c r="AU42">
        <f>0.61365*EXP(17.502*J42/(240.97+J42))</f>
        <v>4.3962388948361681</v>
      </c>
      <c r="AV42">
        <f>AU42*1000/AA42</f>
        <v>49.965971686018761</v>
      </c>
      <c r="AW42">
        <f>(AV42-U42)</f>
        <v>15.307985998762902</v>
      </c>
      <c r="AX42">
        <f>IF(D42,P42,(O42+P42)/2)</f>
        <v>31.130807876586914</v>
      </c>
      <c r="AY42">
        <f>0.61365*EXP(17.502*AX42/(240.97+AX42))</f>
        <v>4.5451352251280568</v>
      </c>
      <c r="AZ42">
        <f>IF(AW42&lt;&gt;0,(1000-(AV42+U42)/2)/AW42*AP42,0)</f>
        <v>2.2057647684022248</v>
      </c>
      <c r="BA42">
        <f>U42*AA42/1000</f>
        <v>3.0493709929716717</v>
      </c>
      <c r="BB42">
        <f>(AY42-BA42)</f>
        <v>1.4957642321563851</v>
      </c>
      <c r="BC42">
        <f>1/(1.6/F42+1.37/N42)</f>
        <v>1.4888971801571966</v>
      </c>
      <c r="BD42">
        <f>G42*AA42*0.001</f>
        <v>33.368197922100066</v>
      </c>
      <c r="BE42">
        <f>G42/S42</f>
        <v>0.97732010759673682</v>
      </c>
      <c r="BF42">
        <f>(1-AP42*AA42/AU42/F42)*100</f>
        <v>84.49501144541874</v>
      </c>
      <c r="BG42">
        <f>(S42-E42/(N42/1.35))</f>
        <v>388.18452603889853</v>
      </c>
      <c r="BH42">
        <f>E42*BF42/100/BG42</f>
        <v>-9.205009602450459E-4</v>
      </c>
    </row>
    <row r="43" spans="1:60" x14ac:dyDescent="0.35">
      <c r="A43" s="1" t="s">
        <v>9</v>
      </c>
      <c r="B43" s="1" t="s">
        <v>1719</v>
      </c>
      <c r="K43" s="1">
        <v>2.72</v>
      </c>
    </row>
    <row r="44" spans="1:60" x14ac:dyDescent="0.35">
      <c r="A44" s="1" t="s">
        <v>9</v>
      </c>
      <c r="B44" s="1" t="s">
        <v>1718</v>
      </c>
      <c r="K44" s="1">
        <v>2.72</v>
      </c>
    </row>
    <row r="45" spans="1:60" x14ac:dyDescent="0.35">
      <c r="A45" s="1">
        <v>10</v>
      </c>
      <c r="B45" s="1" t="s">
        <v>1717</v>
      </c>
      <c r="C45" s="1">
        <v>2281.0000008940697</v>
      </c>
      <c r="D45" s="1">
        <v>0</v>
      </c>
      <c r="E45">
        <f>(R45-S45*(1000-T45)/(1000-U45))*AO45</f>
        <v>0.22949922052296706</v>
      </c>
      <c r="F45">
        <f>IF(AZ45&lt;&gt;0,1/(1/AZ45-1/N45),0)</f>
        <v>4.4010132417445069</v>
      </c>
      <c r="G45">
        <f>((BC45-AP45/2)*S45-E45)/(BC45+AP45/2)</f>
        <v>378.08357576222897</v>
      </c>
      <c r="H45">
        <f>AP45*1000</f>
        <v>35.148651962329133</v>
      </c>
      <c r="I45">
        <f>(AU45-BA45)</f>
        <v>1.364465564665613</v>
      </c>
      <c r="J45">
        <f>(P45+AT45*D45)</f>
        <v>30.679075241088867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31.78363037109375</v>
      </c>
      <c r="P45" s="1">
        <v>30.679075241088867</v>
      </c>
      <c r="Q45" s="1">
        <v>31.914663314819336</v>
      </c>
      <c r="R45" s="1">
        <v>399.978515625</v>
      </c>
      <c r="S45" s="1">
        <v>387.43756103515625</v>
      </c>
      <c r="T45" s="1">
        <v>4.1127853393554688</v>
      </c>
      <c r="U45" s="1">
        <v>34.836360931396484</v>
      </c>
      <c r="V45" s="1">
        <v>7.6714606285095215</v>
      </c>
      <c r="W45" s="1">
        <v>64.979263305664063</v>
      </c>
      <c r="X45" s="1">
        <v>300.3355712890625</v>
      </c>
      <c r="Y45" s="1">
        <v>1249.989990234375</v>
      </c>
      <c r="Z45" s="1">
        <v>2.858307957649231E-2</v>
      </c>
      <c r="AA45" s="1">
        <v>87.983268737792969</v>
      </c>
      <c r="AB45" s="1">
        <v>-7.4242510795593262</v>
      </c>
      <c r="AC45" s="1">
        <v>4.3613545596599579E-2</v>
      </c>
      <c r="AD45" s="1">
        <v>5.3876582533121109E-2</v>
      </c>
      <c r="AE45" s="1">
        <v>5.609151441603899E-3</v>
      </c>
      <c r="AF45" s="1">
        <v>2.3527948185801506E-2</v>
      </c>
      <c r="AG45" s="1">
        <v>1.3334942050278187E-2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1.1041748944450824</v>
      </c>
      <c r="AP45">
        <f>(U45-T45)/(1000-U45)*AO45</f>
        <v>3.5148651962329136E-2</v>
      </c>
      <c r="AQ45">
        <f>(P45+273.15)</f>
        <v>303.82907524108884</v>
      </c>
      <c r="AR45">
        <f>(O45+273.15)</f>
        <v>304.93363037109373</v>
      </c>
      <c r="AS45">
        <f>(Y45*AK45+Z45*AL45)*AM45</f>
        <v>199.99839396718744</v>
      </c>
      <c r="AT45">
        <f>((AS45+0.00000010773*(AR45^4-AQ45^4))-AP45*44100)/(L45*0.92*2*29.3+0.00000043092*AQ45^3)</f>
        <v>-10.486111877657631</v>
      </c>
      <c r="AU45">
        <f>0.61365*EXP(17.502*J45/(240.97+J45))</f>
        <v>4.4294824703394218</v>
      </c>
      <c r="AV45">
        <f>AU45*1000/AA45</f>
        <v>50.344599989119857</v>
      </c>
      <c r="AW45">
        <f>(AV45-U45)</f>
        <v>15.508239057723372</v>
      </c>
      <c r="AX45">
        <f>IF(D45,P45,(O45+P45)/2)</f>
        <v>31.231352806091309</v>
      </c>
      <c r="AY45">
        <f>0.61365*EXP(17.502*AX45/(240.97+AX45))</f>
        <v>4.5712316692043666</v>
      </c>
      <c r="AZ45">
        <f>IF(AW45&lt;&gt;0,(1000-(AV45+U45)/2)/AW45*AP45,0)</f>
        <v>2.169921024719053</v>
      </c>
      <c r="BA45">
        <f>U45*AA45/1000</f>
        <v>3.0650169056738088</v>
      </c>
      <c r="BB45">
        <f>(AY45-BA45)</f>
        <v>1.5062147635305578</v>
      </c>
      <c r="BC45">
        <f>1/(1.6/F45+1.37/N45)</f>
        <v>1.4628008089422342</v>
      </c>
      <c r="BD45">
        <f>G45*AA45*0.001</f>
        <v>33.2650288516339</v>
      </c>
      <c r="BE45">
        <f>G45/S45</f>
        <v>0.97585679290377714</v>
      </c>
      <c r="BF45">
        <f>(1-AP45*AA45/AU45/F45)*100</f>
        <v>84.136350579078282</v>
      </c>
      <c r="BG45">
        <f>(S45-E45/(N45/1.35))</f>
        <v>387.3651781480774</v>
      </c>
      <c r="BH45">
        <f>E45*BF45/100/BG45</f>
        <v>4.9847606250668849E-4</v>
      </c>
    </row>
    <row r="46" spans="1:60" x14ac:dyDescent="0.35">
      <c r="A46" s="1" t="s">
        <v>9</v>
      </c>
      <c r="B46" s="1" t="s">
        <v>1716</v>
      </c>
      <c r="K46" s="1">
        <v>2.72</v>
      </c>
    </row>
    <row r="47" spans="1:60" x14ac:dyDescent="0.35">
      <c r="A47" s="1" t="s">
        <v>9</v>
      </c>
      <c r="B47" s="1" t="s">
        <v>1715</v>
      </c>
      <c r="K47" s="1">
        <v>2.72</v>
      </c>
    </row>
    <row r="48" spans="1:60" x14ac:dyDescent="0.35">
      <c r="A48" s="1">
        <v>11</v>
      </c>
      <c r="B48" s="1" t="s">
        <v>1714</v>
      </c>
      <c r="C48" s="1">
        <v>2484.0000008940697</v>
      </c>
      <c r="D48" s="1">
        <v>0</v>
      </c>
      <c r="E48">
        <f>(R48-S48*(1000-T48)/(1000-U48))*AO48</f>
        <v>0.77841100583243739</v>
      </c>
      <c r="F48">
        <f>IF(AZ48&lt;&gt;0,1/(1/AZ48-1/N48),0)</f>
        <v>4.4447839921844583</v>
      </c>
      <c r="G48">
        <f>((BC48-AP48/2)*S48-E48)/(BC48+AP48/2)</f>
        <v>377.25155624912856</v>
      </c>
      <c r="H48">
        <f>AP48*1000</f>
        <v>35.313794784909192</v>
      </c>
      <c r="I48">
        <f>(AU48-BA48)</f>
        <v>1.3636206245269715</v>
      </c>
      <c r="J48">
        <f>(P48+AT48*D48)</f>
        <v>30.82496452331543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31.877729415893555</v>
      </c>
      <c r="P48" s="1">
        <v>30.82496452331543</v>
      </c>
      <c r="Q48" s="1">
        <v>31.979848861694336</v>
      </c>
      <c r="R48" s="1">
        <v>400.03955078125</v>
      </c>
      <c r="S48" s="1">
        <v>386.95706176757813</v>
      </c>
      <c r="T48" s="1">
        <v>4.4086012840270996</v>
      </c>
      <c r="U48" s="1">
        <v>35.267074584960938</v>
      </c>
      <c r="V48" s="1">
        <v>8.1795463562011719</v>
      </c>
      <c r="W48" s="1">
        <v>65.433151245117188</v>
      </c>
      <c r="X48" s="1">
        <v>300.29351806640625</v>
      </c>
      <c r="Y48" s="1">
        <v>1601.2745361328125</v>
      </c>
      <c r="Z48" s="1">
        <v>0.19893594086170197</v>
      </c>
      <c r="AA48" s="1">
        <v>87.983734130859375</v>
      </c>
      <c r="AB48" s="1">
        <v>-7.4489398002624512</v>
      </c>
      <c r="AC48" s="1">
        <v>4.1566770523786545E-2</v>
      </c>
      <c r="AD48" s="1">
        <v>4.3363943696022034E-2</v>
      </c>
      <c r="AE48" s="1">
        <v>1.627061702311039E-2</v>
      </c>
      <c r="AF48" s="1">
        <v>1.3977231457829475E-2</v>
      </c>
      <c r="AG48" s="1">
        <v>4.403349943459034E-3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1.1040202870088462</v>
      </c>
      <c r="AP48">
        <f>(U48-T48)/(1000-U48)*AO48</f>
        <v>3.5313794784909189E-2</v>
      </c>
      <c r="AQ48">
        <f>(P48+273.15)</f>
        <v>303.97496452331541</v>
      </c>
      <c r="AR48">
        <f>(O48+273.15)</f>
        <v>305.02772941589353</v>
      </c>
      <c r="AS48">
        <f>(Y48*AK48+Z48*AL48)*AM48</f>
        <v>256.20392005464601</v>
      </c>
      <c r="AT48">
        <f>((AS48+0.00000010773*(AR48^4-AQ48^4))-AP48*44100)/(L48*0.92*2*29.3+0.00000043092*AQ48^3)</f>
        <v>-10.10574300249715</v>
      </c>
      <c r="AU48">
        <f>0.61365*EXP(17.502*J48/(240.97+J48))</f>
        <v>4.4665495383833624</v>
      </c>
      <c r="AV48">
        <f>AU48*1000/AA48</f>
        <v>50.765628243741098</v>
      </c>
      <c r="AW48">
        <f>(AV48-U48)</f>
        <v>15.49855365878016</v>
      </c>
      <c r="AX48">
        <f>IF(D48,P48,(O48+P48)/2)</f>
        <v>31.351346969604492</v>
      </c>
      <c r="AY48">
        <f>0.61365*EXP(17.502*AX48/(240.97+AX48))</f>
        <v>4.6025468831987038</v>
      </c>
      <c r="AZ48">
        <f>IF(AW48&lt;&gt;0,(1000-(AV48+U48)/2)/AW48*AP48,0)</f>
        <v>2.1805082540409857</v>
      </c>
      <c r="BA48">
        <f>U48*AA48/1000</f>
        <v>3.1029289138563909</v>
      </c>
      <c r="BB48">
        <f>(AY48-BA48)</f>
        <v>1.4996179693423128</v>
      </c>
      <c r="BC48">
        <f>1/(1.6/F48+1.37/N48)</f>
        <v>1.4705018850850087</v>
      </c>
      <c r="BD48">
        <f>G48*AA48*0.001</f>
        <v>33.192000625476268</v>
      </c>
      <c r="BE48">
        <f>G48/S48</f>
        <v>0.9749183915287245</v>
      </c>
      <c r="BF48">
        <f>(1-AP48*AA48/AU48/F48)*100</f>
        <v>84.349653264073282</v>
      </c>
      <c r="BG48">
        <f>(S48-E48/(N48/1.35))</f>
        <v>386.71155489479787</v>
      </c>
      <c r="BH48">
        <f>E48*BF48/100/BG48</f>
        <v>1.6978726807572791E-3</v>
      </c>
    </row>
    <row r="49" spans="1:60" x14ac:dyDescent="0.35">
      <c r="A49" s="1" t="s">
        <v>9</v>
      </c>
      <c r="B49" s="1" t="s">
        <v>1713</v>
      </c>
      <c r="K49" s="1">
        <v>2.72</v>
      </c>
    </row>
    <row r="50" spans="1:60" x14ac:dyDescent="0.35">
      <c r="A50" s="1" t="s">
        <v>9</v>
      </c>
      <c r="B50" s="1" t="s">
        <v>1708</v>
      </c>
      <c r="K50" s="1">
        <v>2.72</v>
      </c>
    </row>
    <row r="51" spans="1:60" x14ac:dyDescent="0.35">
      <c r="A51" s="1">
        <v>12</v>
      </c>
      <c r="B51" s="1" t="s">
        <v>1712</v>
      </c>
      <c r="C51" s="1">
        <v>2688.0000008940697</v>
      </c>
      <c r="D51" s="1">
        <v>0</v>
      </c>
      <c r="E51">
        <f>(R51-S51*(1000-T51)/(1000-U51))*AO51</f>
        <v>0.79551444137715277</v>
      </c>
      <c r="F51">
        <f>IF(AZ51&lt;&gt;0,1/(1/AZ51-1/N51),0)</f>
        <v>4.0594660254978612</v>
      </c>
      <c r="G51">
        <f>((BC51-AP51/2)*S51-E51)/(BC51+AP51/2)</f>
        <v>376.88191196096301</v>
      </c>
      <c r="H51">
        <f>AP51*1000</f>
        <v>35.067389019336154</v>
      </c>
      <c r="I51">
        <f>(AU51-BA51)</f>
        <v>1.4165530780613547</v>
      </c>
      <c r="J51">
        <f>(P51+AT51*D51)</f>
        <v>31.060924530029297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32.010257720947266</v>
      </c>
      <c r="P51" s="1">
        <v>31.060924530029297</v>
      </c>
      <c r="Q51" s="1">
        <v>32.079147338867188</v>
      </c>
      <c r="R51" s="1">
        <v>400.02810668945313</v>
      </c>
      <c r="S51" s="1">
        <v>387.01614379882813</v>
      </c>
      <c r="T51" s="1">
        <v>4.7173619270324707</v>
      </c>
      <c r="U51" s="1">
        <v>35.354148864746094</v>
      </c>
      <c r="V51" s="1">
        <v>8.6867790222167969</v>
      </c>
      <c r="W51" s="1">
        <v>65.102851867675781</v>
      </c>
      <c r="X51" s="1">
        <v>300.32882690429688</v>
      </c>
      <c r="Y51" s="1">
        <v>2000.2418212890625</v>
      </c>
      <c r="Z51" s="1">
        <v>1.1433131294324994E-3</v>
      </c>
      <c r="AA51" s="1">
        <v>87.981765747070313</v>
      </c>
      <c r="AB51" s="1">
        <v>-7.4105792045593262</v>
      </c>
      <c r="AC51" s="1">
        <v>6.3317790627479553E-2</v>
      </c>
      <c r="AD51" s="1">
        <v>7.9797610640525818E-2</v>
      </c>
      <c r="AE51" s="1">
        <v>2.6610083878040314E-2</v>
      </c>
      <c r="AF51" s="1">
        <v>3.0121980234980583E-2</v>
      </c>
      <c r="AG51" s="1">
        <v>9.4515373930335045E-3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1.1041500989128559</v>
      </c>
      <c r="AP51">
        <f>(U51-T51)/(1000-U51)*AO51</f>
        <v>3.5067389019336155E-2</v>
      </c>
      <c r="AQ51">
        <f>(P51+273.15)</f>
        <v>304.21092453002927</v>
      </c>
      <c r="AR51">
        <f>(O51+273.15)</f>
        <v>305.16025772094724</v>
      </c>
      <c r="AS51">
        <f>(Y51*AK51+Z51*AL51)*AM51</f>
        <v>320.03868425282781</v>
      </c>
      <c r="AT51">
        <f>((AS51+0.00000010773*(AR51^4-AQ51^4))-AP51*44100)/(L51*0.92*2*29.3+0.00000043092*AQ51^3)</f>
        <v>-9.5273781533228998</v>
      </c>
      <c r="AU51">
        <f>0.61365*EXP(17.502*J51/(240.97+J51))</f>
        <v>4.5270735216664972</v>
      </c>
      <c r="AV51">
        <f>AU51*1000/AA51</f>
        <v>51.454679082946718</v>
      </c>
      <c r="AW51">
        <f>(AV51-U51)</f>
        <v>16.100530218200625</v>
      </c>
      <c r="AX51">
        <f>IF(D51,P51,(O51+P51)/2)</f>
        <v>31.535591125488281</v>
      </c>
      <c r="AY51">
        <f>0.61365*EXP(17.502*AX51/(240.97+AX51))</f>
        <v>4.6509932511921148</v>
      </c>
      <c r="AZ51">
        <f>IF(AW51&lt;&gt;0,(1000-(AV51+U51)/2)/AW51*AP51,0)</f>
        <v>2.0834909841315743</v>
      </c>
      <c r="BA51">
        <f>U51*AA51/1000</f>
        <v>3.1105204436051426</v>
      </c>
      <c r="BB51">
        <f>(AY51-BA51)</f>
        <v>1.5404728075869722</v>
      </c>
      <c r="BC51">
        <f>1/(1.6/F51+1.37/N51)</f>
        <v>1.4001524550269058</v>
      </c>
      <c r="BD51">
        <f>G51*AA51*0.001</f>
        <v>33.158736092457424</v>
      </c>
      <c r="BE51">
        <f>G51/S51</f>
        <v>0.97381444676082318</v>
      </c>
      <c r="BF51">
        <f>(1-AP51*AA51/AU51/F51)*100</f>
        <v>83.211586929866883</v>
      </c>
      <c r="BG51">
        <f>(S51-E51/(N51/1.35))</f>
        <v>386.76524258945329</v>
      </c>
      <c r="BH51">
        <f>E51*BF51/100/BG51</f>
        <v>1.7115296775229031E-3</v>
      </c>
    </row>
    <row r="52" spans="1:60" x14ac:dyDescent="0.35">
      <c r="A52" s="1" t="s">
        <v>9</v>
      </c>
      <c r="B52" s="1" t="s">
        <v>1711</v>
      </c>
      <c r="K52" s="1">
        <v>1.768</v>
      </c>
    </row>
    <row r="53" spans="1:60" x14ac:dyDescent="0.35">
      <c r="A53" s="1" t="s">
        <v>9</v>
      </c>
      <c r="B53" s="1" t="s">
        <v>1710</v>
      </c>
      <c r="K53" s="1">
        <v>1.768</v>
      </c>
    </row>
    <row r="54" spans="1:60" x14ac:dyDescent="0.35">
      <c r="A54" s="1" t="s">
        <v>9</v>
      </c>
      <c r="B54" s="1" t="s">
        <v>1709</v>
      </c>
    </row>
    <row r="55" spans="1:60" x14ac:dyDescent="0.35">
      <c r="A55" s="1" t="s">
        <v>9</v>
      </c>
      <c r="B55" s="1" t="s">
        <v>1708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EBA20-2BCE-4ECC-8F66-127DA05189C8}">
  <dimension ref="A1:BH55"/>
  <sheetViews>
    <sheetView topLeftCell="A8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1798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1797</v>
      </c>
    </row>
    <row r="12" spans="1:60" x14ac:dyDescent="0.35">
      <c r="A12" s="1" t="s">
        <v>9</v>
      </c>
      <c r="B12" s="1" t="s">
        <v>1796</v>
      </c>
    </row>
    <row r="13" spans="1:60" x14ac:dyDescent="0.35">
      <c r="A13" s="1" t="s">
        <v>9</v>
      </c>
      <c r="B13" s="1" t="s">
        <v>1795</v>
      </c>
    </row>
    <row r="14" spans="1:60" x14ac:dyDescent="0.35">
      <c r="A14" s="1" t="s">
        <v>9</v>
      </c>
      <c r="B14" s="1" t="s">
        <v>1794</v>
      </c>
    </row>
    <row r="15" spans="1:60" x14ac:dyDescent="0.35">
      <c r="A15" s="1" t="s">
        <v>9</v>
      </c>
      <c r="B15" s="1" t="s">
        <v>1793</v>
      </c>
    </row>
    <row r="16" spans="1:60" x14ac:dyDescent="0.35">
      <c r="A16" s="1" t="s">
        <v>9</v>
      </c>
      <c r="B16" s="1" t="s">
        <v>1792</v>
      </c>
    </row>
    <row r="17" spans="1:60" x14ac:dyDescent="0.35">
      <c r="A17" s="1" t="s">
        <v>9</v>
      </c>
      <c r="B17" s="1" t="s">
        <v>1791</v>
      </c>
    </row>
    <row r="18" spans="1:60" x14ac:dyDescent="0.35">
      <c r="A18" s="1">
        <v>1</v>
      </c>
      <c r="B18" s="1" t="s">
        <v>1790</v>
      </c>
      <c r="C18" s="1">
        <v>425.00000198930502</v>
      </c>
      <c r="D18" s="1">
        <v>0</v>
      </c>
      <c r="E18">
        <f>(R18-S18*(1000-T18)/(1000-U18))*AO18</f>
        <v>-7.8931958983030039</v>
      </c>
      <c r="F18">
        <f>IF(AZ18&lt;&gt;0,1/(1/AZ18-1/N18),0)</f>
        <v>-50.833234654195557</v>
      </c>
      <c r="G18">
        <f>((BC18-AP18/2)*S18-E18)/(BC18+AP18/2)</f>
        <v>390.47608609373458</v>
      </c>
      <c r="H18">
        <f>AP18*1000</f>
        <v>40.694317774025286</v>
      </c>
      <c r="I18">
        <f>(AU18-BA18)</f>
        <v>0.73148283344347753</v>
      </c>
      <c r="J18">
        <f>(P18+AT18*D18)</f>
        <v>30.30267333984375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32.123184204101563</v>
      </c>
      <c r="P18" s="1">
        <v>30.30267333984375</v>
      </c>
      <c r="Q18" s="1">
        <v>32.255359649658203</v>
      </c>
      <c r="R18" s="1">
        <v>400.12625122070313</v>
      </c>
      <c r="S18" s="1">
        <v>392.79757690429688</v>
      </c>
      <c r="T18" s="1">
        <v>5.6093125343322754</v>
      </c>
      <c r="U18" s="1">
        <v>40.957847595214844</v>
      </c>
      <c r="V18" s="1">
        <v>10.263640403747559</v>
      </c>
      <c r="W18" s="1">
        <v>74.942626953125</v>
      </c>
      <c r="X18" s="1">
        <v>300.30941772460938</v>
      </c>
      <c r="Y18" s="1">
        <v>6.9663688540458679E-2</v>
      </c>
      <c r="Z18" s="1">
        <v>5.1450625061988831E-2</v>
      </c>
      <c r="AA18" s="1">
        <v>87.983131408691406</v>
      </c>
      <c r="AB18" s="1">
        <v>-8.3954353332519531</v>
      </c>
      <c r="AC18" s="1">
        <v>-0.12448623776435852</v>
      </c>
      <c r="AD18" s="1">
        <v>0.14565680921077728</v>
      </c>
      <c r="AE18" s="1">
        <v>9.7451945766806602E-3</v>
      </c>
      <c r="AF18" s="1">
        <v>5.2641399204730988E-2</v>
      </c>
      <c r="AG18" s="1">
        <v>1.1794487945735455E-2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1.104078741634593</v>
      </c>
      <c r="AP18">
        <f>(U18-T18)/(1000-U18)*AO18</f>
        <v>4.0694317774025289E-2</v>
      </c>
      <c r="AQ18">
        <f>(P18+273.15)</f>
        <v>303.45267333984373</v>
      </c>
      <c r="AR18">
        <f>(O18+273.15)</f>
        <v>305.27318420410154</v>
      </c>
      <c r="AS18">
        <f>(Y18*AK18+Z18*AL18)*AM18</f>
        <v>1.1146189917336624E-2</v>
      </c>
      <c r="AT18">
        <f>((AS18+0.00000010773*(AR18^4-AQ18^4))-AP18*44100)/(L18*0.92*2*29.3+0.00000043092*AQ18^3)</f>
        <v>-13.910357180177744</v>
      </c>
      <c r="AU18">
        <f>0.61365*EXP(17.502*J18/(240.97+J18))</f>
        <v>4.3350825206304204</v>
      </c>
      <c r="AV18">
        <f>AU18*1000/AA18</f>
        <v>49.271746199774157</v>
      </c>
      <c r="AW18">
        <f>(AV18-U18)</f>
        <v>8.3138986045593128</v>
      </c>
      <c r="AX18">
        <f>IF(D18,P18,(O18+P18)/2)</f>
        <v>31.212928771972656</v>
      </c>
      <c r="AY18">
        <f>0.61365*EXP(17.502*AX18/(240.97+AX18))</f>
        <v>4.5664399679188215</v>
      </c>
      <c r="AZ18">
        <f>IF(AW18&lt;&gt;0,(1000-(AV18+U18)/2)/AW18*AP18,0)</f>
        <v>4.67390856456419</v>
      </c>
      <c r="BA18">
        <f>U18*AA18/1000</f>
        <v>3.6035996871869429</v>
      </c>
      <c r="BB18">
        <f>(AY18-BA18)</f>
        <v>0.96284028073187855</v>
      </c>
      <c r="BC18">
        <f>1/(1.6/F18+1.37/N18)</f>
        <v>3.4650999858068587</v>
      </c>
      <c r="BD18">
        <f>G18*AA18*0.001</f>
        <v>34.355308794736551</v>
      </c>
      <c r="BE18">
        <f>G18/S18</f>
        <v>0.99408985455343601</v>
      </c>
      <c r="BF18">
        <f>(1-AP18*AA18/AU18/F18)*100</f>
        <v>101.62475571092327</v>
      </c>
      <c r="BG18">
        <f>(S18-E18/(N18/1.35))</f>
        <v>395.28705075129363</v>
      </c>
      <c r="BH18">
        <f>E18*BF18/100/BG18</f>
        <v>-2.0292698772168903E-2</v>
      </c>
    </row>
    <row r="19" spans="1:60" x14ac:dyDescent="0.35">
      <c r="A19" s="1" t="s">
        <v>9</v>
      </c>
      <c r="B19" s="1" t="s">
        <v>1789</v>
      </c>
      <c r="K19" s="1">
        <v>2.72</v>
      </c>
    </row>
    <row r="20" spans="1:60" x14ac:dyDescent="0.35">
      <c r="A20" s="1" t="s">
        <v>9</v>
      </c>
      <c r="B20" s="1" t="s">
        <v>1788</v>
      </c>
      <c r="K20" s="1">
        <v>2.72</v>
      </c>
    </row>
    <row r="21" spans="1:60" x14ac:dyDescent="0.35">
      <c r="A21" s="1">
        <v>2</v>
      </c>
      <c r="B21" s="1" t="s">
        <v>1787</v>
      </c>
      <c r="C21" s="1">
        <v>629.00000198930502</v>
      </c>
      <c r="D21" s="1">
        <v>0</v>
      </c>
      <c r="E21">
        <f>(R21-S21*(1000-T21)/(1000-U21))*AO21</f>
        <v>-7.0787246346980046</v>
      </c>
      <c r="F21">
        <f>IF(AZ21&lt;&gt;0,1/(1/AZ21-1/N21),0)</f>
        <v>567.42034234543132</v>
      </c>
      <c r="G21">
        <f>((BC21-AP21/2)*S21-E21)/(BC21+AP21/2)</f>
        <v>389.64247581972006</v>
      </c>
      <c r="H21">
        <f>AP21*1000</f>
        <v>39.430652353925879</v>
      </c>
      <c r="I21">
        <f>(AU21-BA21)</f>
        <v>0.78012948397208071</v>
      </c>
      <c r="J21">
        <f>(P21+AT21*D21)</f>
        <v>30.232421875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32.047374725341797</v>
      </c>
      <c r="P21" s="1">
        <v>30.232421875</v>
      </c>
      <c r="Q21" s="1">
        <v>32.223716735839844</v>
      </c>
      <c r="R21" s="1">
        <v>399.93460083007813</v>
      </c>
      <c r="S21" s="1">
        <v>392.33477783203125</v>
      </c>
      <c r="T21" s="1">
        <v>5.9328951835632324</v>
      </c>
      <c r="U21" s="1">
        <v>40.208530426025391</v>
      </c>
      <c r="V21" s="1">
        <v>10.901927947998047</v>
      </c>
      <c r="W21" s="1">
        <v>73.884750366210938</v>
      </c>
      <c r="X21" s="1">
        <v>300.326904296875</v>
      </c>
      <c r="Y21" s="1">
        <v>24.22028923034668</v>
      </c>
      <c r="Z21" s="1">
        <v>2.7439786121249199E-2</v>
      </c>
      <c r="AA21" s="1">
        <v>87.979583740234375</v>
      </c>
      <c r="AB21" s="1">
        <v>-8.2978801727294922</v>
      </c>
      <c r="AC21" s="1">
        <v>-9.6439436078071594E-2</v>
      </c>
      <c r="AD21" s="1">
        <v>9.9012792110443115E-2</v>
      </c>
      <c r="AE21" s="1">
        <v>1.7644520848989487E-2</v>
      </c>
      <c r="AF21" s="1">
        <v>4.7634974122047424E-2</v>
      </c>
      <c r="AG21" s="1">
        <v>2.1957396529614925E-3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1.1041430305032165</v>
      </c>
      <c r="AP21">
        <f>(U21-T21)/(1000-U21)*AO21</f>
        <v>3.9430652353925878E-2</v>
      </c>
      <c r="AQ21">
        <f>(P21+273.15)</f>
        <v>303.38242187499998</v>
      </c>
      <c r="AR21">
        <f>(O21+273.15)</f>
        <v>305.19737472534177</v>
      </c>
      <c r="AS21">
        <f>(Y21*AK21+Z21*AL21)*AM21</f>
        <v>3.8752461902369646</v>
      </c>
      <c r="AT21">
        <f>((AS21+0.00000010773*(AR21^4-AQ21^4))-AP21*44100)/(L21*0.92*2*29.3+0.00000043092*AQ21^3)</f>
        <v>-13.44422245391489</v>
      </c>
      <c r="AU21">
        <f>0.61365*EXP(17.502*J21/(240.97+J21))</f>
        <v>4.3176592536603433</v>
      </c>
      <c r="AV21">
        <f>AU21*1000/AA21</f>
        <v>49.075695406885778</v>
      </c>
      <c r="AW21">
        <f>(AV21-U21)</f>
        <v>8.8671649808603874</v>
      </c>
      <c r="AX21">
        <f>IF(D21,P21,(O21+P21)/2)</f>
        <v>31.139898300170898</v>
      </c>
      <c r="AY21">
        <f>0.61365*EXP(17.502*AX21/(240.97+AX21))</f>
        <v>4.5474892977602082</v>
      </c>
      <c r="AZ21">
        <f>IF(AW21&lt;&gt;0,(1000-(AV21+U21)/2)/AW21*AP21,0)</f>
        <v>4.2483008718664017</v>
      </c>
      <c r="BA21">
        <f>U21*AA21/1000</f>
        <v>3.5375297696882626</v>
      </c>
      <c r="BB21">
        <f>(AY21-BA21)</f>
        <v>1.0099595280719456</v>
      </c>
      <c r="BC21">
        <f>1/(1.6/F21+1.37/N21)</f>
        <v>3.0970566993909072</v>
      </c>
      <c r="BD21">
        <f>G21*AA21*0.001</f>
        <v>34.280582830133312</v>
      </c>
      <c r="BE21">
        <f>G21/S21</f>
        <v>0.9931377431611127</v>
      </c>
      <c r="BF21">
        <f>(1-AP21*AA21/AU21/F21)*100</f>
        <v>99.858400213514258</v>
      </c>
      <c r="BG21">
        <f>(S21-E21/(N21/1.35))</f>
        <v>394.56737158432378</v>
      </c>
      <c r="BH21">
        <f>E21*BF21/100/BG21</f>
        <v>-1.7915067704017417E-2</v>
      </c>
    </row>
    <row r="22" spans="1:60" x14ac:dyDescent="0.35">
      <c r="A22" s="1" t="s">
        <v>9</v>
      </c>
      <c r="B22" s="1" t="s">
        <v>1786</v>
      </c>
      <c r="K22" s="1">
        <v>2.72</v>
      </c>
    </row>
    <row r="23" spans="1:60" x14ac:dyDescent="0.35">
      <c r="A23" s="1" t="s">
        <v>9</v>
      </c>
      <c r="B23" s="1" t="s">
        <v>1785</v>
      </c>
      <c r="K23" s="1">
        <v>2.72</v>
      </c>
    </row>
    <row r="24" spans="1:60" x14ac:dyDescent="0.35">
      <c r="A24" s="1">
        <v>3</v>
      </c>
      <c r="B24" s="1" t="s">
        <v>1784</v>
      </c>
      <c r="C24" s="1">
        <v>833.00000198930502</v>
      </c>
      <c r="D24" s="1">
        <v>0</v>
      </c>
      <c r="E24">
        <f>(R24-S24*(1000-T24)/(1000-U24))*AO24</f>
        <v>-6.184084148289716</v>
      </c>
      <c r="F24">
        <f>IF(AZ24&lt;&gt;0,1/(1/AZ24-1/N24),0)</f>
        <v>149.27404169206577</v>
      </c>
      <c r="G24">
        <f>((BC24-AP24/2)*S24-E24)/(BC24+AP24/2)</f>
        <v>389.20367273375462</v>
      </c>
      <c r="H24">
        <f>AP24*1000</f>
        <v>38.387615486113155</v>
      </c>
      <c r="I24">
        <f>(AU24-BA24)</f>
        <v>0.77588073280239822</v>
      </c>
      <c r="J24">
        <f>(P24+AT24*D24)</f>
        <v>30.01544189453125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31.929204940795898</v>
      </c>
      <c r="P24" s="1">
        <v>30.01544189453125</v>
      </c>
      <c r="Q24" s="1">
        <v>32.125400543212891</v>
      </c>
      <c r="R24" s="1">
        <v>400.1513671875</v>
      </c>
      <c r="S24" s="1">
        <v>392.11871337890625</v>
      </c>
      <c r="T24" s="1">
        <v>6.2589244842529297</v>
      </c>
      <c r="U24" s="1">
        <v>39.650234222412109</v>
      </c>
      <c r="V24" s="1">
        <v>11.578004837036133</v>
      </c>
      <c r="W24" s="1">
        <v>73.3465576171875</v>
      </c>
      <c r="X24" s="1">
        <v>300.30047607421875</v>
      </c>
      <c r="Y24" s="1">
        <v>49.8458251953125</v>
      </c>
      <c r="Z24" s="1">
        <v>0.17150178551673889</v>
      </c>
      <c r="AA24" s="1">
        <v>87.97802734375</v>
      </c>
      <c r="AB24" s="1">
        <v>-8.4082164764404297</v>
      </c>
      <c r="AC24" s="1">
        <v>-9.3409806489944458E-2</v>
      </c>
      <c r="AD24" s="1">
        <v>9.2368736863136292E-2</v>
      </c>
      <c r="AE24" s="1">
        <v>1.020093634724617E-2</v>
      </c>
      <c r="AF24" s="1">
        <v>1.4045888558030128E-2</v>
      </c>
      <c r="AG24" s="1">
        <v>5.6858845055103302E-3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1.1040458679199214</v>
      </c>
      <c r="AP24">
        <f>(U24-T24)/(1000-U24)*AO24</f>
        <v>3.8387615486113157E-2</v>
      </c>
      <c r="AQ24">
        <f>(P24+273.15)</f>
        <v>303.16544189453123</v>
      </c>
      <c r="AR24">
        <f>(O24+273.15)</f>
        <v>305.07920494079588</v>
      </c>
      <c r="AS24">
        <f>(Y24*AK24+Z24*AL24)*AM24</f>
        <v>7.9753318529874377</v>
      </c>
      <c r="AT24">
        <f>((AS24+0.00000010773*(AR24^4-AQ24^4))-AP24*44100)/(L24*0.92*2*29.3+0.00000043092*AQ24^3)</f>
        <v>-13.044557986134151</v>
      </c>
      <c r="AU24">
        <f>0.61365*EXP(17.502*J24/(240.97+J24))</f>
        <v>4.264230123407863</v>
      </c>
      <c r="AV24">
        <f>AU24*1000/AA24</f>
        <v>48.469262748374135</v>
      </c>
      <c r="AW24">
        <f>(AV24-U24)</f>
        <v>8.8190285259620254</v>
      </c>
      <c r="AX24">
        <f>IF(D24,P24,(O24+P24)/2)</f>
        <v>30.972323417663574</v>
      </c>
      <c r="AY24">
        <f>0.61365*EXP(17.502*AX24/(240.97+AX24))</f>
        <v>4.5042640143291974</v>
      </c>
      <c r="AZ24">
        <f>IF(AW24&lt;&gt;0,(1000-(AV24+U24)/2)/AW24*AP24,0)</f>
        <v>4.1610327821043089</v>
      </c>
      <c r="BA24">
        <f>U24*AA24/1000</f>
        <v>3.4883493906054648</v>
      </c>
      <c r="BB24">
        <f>(AY24-BA24)</f>
        <v>1.0159146237237326</v>
      </c>
      <c r="BC24">
        <f>1/(1.6/F24+1.37/N24)</f>
        <v>3.0231027930124443</v>
      </c>
      <c r="BD24">
        <f>G24*AA24*0.001</f>
        <v>34.241371362058189</v>
      </c>
      <c r="BE24">
        <f>G24/S24</f>
        <v>0.99256592316129832</v>
      </c>
      <c r="BF24">
        <f>(1-AP24*AA24/AU24/F24)*100</f>
        <v>99.469432760606253</v>
      </c>
      <c r="BG24">
        <f>(S24-E24/(N24/1.35))</f>
        <v>394.06914207130757</v>
      </c>
      <c r="BH24">
        <f>E24*BF24/100/BG24</f>
        <v>-1.5609629801029345E-2</v>
      </c>
    </row>
    <row r="25" spans="1:60" x14ac:dyDescent="0.35">
      <c r="A25" s="1" t="s">
        <v>9</v>
      </c>
      <c r="B25" s="1" t="s">
        <v>1783</v>
      </c>
      <c r="K25" s="1">
        <v>2.72</v>
      </c>
    </row>
    <row r="26" spans="1:60" x14ac:dyDescent="0.35">
      <c r="A26" s="1" t="s">
        <v>9</v>
      </c>
      <c r="B26" s="1" t="s">
        <v>1782</v>
      </c>
      <c r="K26" s="1">
        <v>2.72</v>
      </c>
    </row>
    <row r="27" spans="1:60" x14ac:dyDescent="0.35">
      <c r="A27" s="1">
        <v>4</v>
      </c>
      <c r="B27" s="1" t="s">
        <v>1781</v>
      </c>
      <c r="C27" s="1">
        <v>1037.000001989305</v>
      </c>
      <c r="D27" s="1">
        <v>0</v>
      </c>
      <c r="E27">
        <f>(R27-S27*(1000-T27)/(1000-U27))*AO27</f>
        <v>-5.2753547740941658</v>
      </c>
      <c r="F27">
        <f>IF(AZ27&lt;&gt;0,1/(1/AZ27-1/N27),0)</f>
        <v>473.93100290086784</v>
      </c>
      <c r="G27">
        <f>((BC27-AP27/2)*S27-E27)/(BC27+AP27/2)</f>
        <v>388.26513687803566</v>
      </c>
      <c r="H27">
        <f>AP27*1000</f>
        <v>37.856786682025152</v>
      </c>
      <c r="I27">
        <f>(AU27-BA27)</f>
        <v>0.75073752097428104</v>
      </c>
      <c r="J27">
        <f>(P27+AT27*D27)</f>
        <v>29.874172210693359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31.829208374023438</v>
      </c>
      <c r="P27" s="1">
        <v>29.874172210693359</v>
      </c>
      <c r="Q27" s="1">
        <v>32.034011840820313</v>
      </c>
      <c r="R27" s="1">
        <v>399.97061157226563</v>
      </c>
      <c r="S27" s="1">
        <v>391.33175659179688</v>
      </c>
      <c r="T27" s="1">
        <v>6.6161255836486816</v>
      </c>
      <c r="U27" s="1">
        <v>39.544101715087891</v>
      </c>
      <c r="V27" s="1">
        <v>12.30831241607666</v>
      </c>
      <c r="W27" s="1">
        <v>73.565887451171875</v>
      </c>
      <c r="X27" s="1">
        <v>300.34820556640625</v>
      </c>
      <c r="Y27" s="1">
        <v>100.55823516845703</v>
      </c>
      <c r="Z27" s="1">
        <v>4.1160851716995239E-2</v>
      </c>
      <c r="AA27" s="1">
        <v>87.9781494140625</v>
      </c>
      <c r="AB27" s="1">
        <v>-8.5449638366699219</v>
      </c>
      <c r="AC27" s="1">
        <v>-7.3844224214553833E-2</v>
      </c>
      <c r="AD27" s="1">
        <v>8.0015569925308228E-2</v>
      </c>
      <c r="AE27" s="1">
        <v>9.8727410659193993E-3</v>
      </c>
      <c r="AF27" s="1">
        <v>2.8866037726402283E-2</v>
      </c>
      <c r="AG27" s="1">
        <v>1.0598344728350639E-2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1.1042213439941402</v>
      </c>
      <c r="AP27">
        <f>(U27-T27)/(1000-U27)*AO27</f>
        <v>3.7856786682025155E-2</v>
      </c>
      <c r="AQ27">
        <f>(P27+273.15)</f>
        <v>303.02417221069334</v>
      </c>
      <c r="AR27">
        <f>(O27+273.15)</f>
        <v>304.97920837402341</v>
      </c>
      <c r="AS27">
        <f>(Y27*AK27+Z27*AL27)*AM27</f>
        <v>16.089317267328852</v>
      </c>
      <c r="AT27">
        <f>((AS27+0.00000010773*(AR27^4-AQ27^4))-AP27*44100)/(L27*0.92*2*29.3+0.00000043092*AQ27^3)</f>
        <v>-12.795076509449533</v>
      </c>
      <c r="AU27">
        <f>0.61365*EXP(17.502*J27/(240.97+J27))</f>
        <v>4.2297544101091686</v>
      </c>
      <c r="AV27">
        <f>AU27*1000/AA27</f>
        <v>48.077328726274409</v>
      </c>
      <c r="AW27">
        <f>(AV27-U27)</f>
        <v>8.5332270111865185</v>
      </c>
      <c r="AX27">
        <f>IF(D27,P27,(O27+P27)/2)</f>
        <v>30.851690292358398</v>
      </c>
      <c r="AY27">
        <f>0.61365*EXP(17.502*AX27/(240.97+AX27))</f>
        <v>4.4733691374283238</v>
      </c>
      <c r="AZ27">
        <f>IF(AW27&lt;&gt;0,(1000-(AV27+U27)/2)/AW27*AP27,0)</f>
        <v>4.2420357192039155</v>
      </c>
      <c r="BA27">
        <f>U27*AA27/1000</f>
        <v>3.4790168891348876</v>
      </c>
      <c r="BB27">
        <f>(AY27-BA27)</f>
        <v>0.99435224829343616</v>
      </c>
      <c r="BC27">
        <f>1/(1.6/F27+1.37/N27)</f>
        <v>3.0917305560869659</v>
      </c>
      <c r="BD27">
        <f>G27*AA27*0.001</f>
        <v>34.158848224527247</v>
      </c>
      <c r="BE27">
        <f>G27/S27</f>
        <v>0.99216363184917788</v>
      </c>
      <c r="BF27">
        <f>(1-AP27*AA27/AU27/F27)*100</f>
        <v>99.833854608719136</v>
      </c>
      <c r="BG27">
        <f>(S27-E27/(N27/1.35))</f>
        <v>392.99557666074514</v>
      </c>
      <c r="BH27">
        <f>E27*BF27/100/BG27</f>
        <v>-1.3401143239354311E-2</v>
      </c>
    </row>
    <row r="28" spans="1:60" x14ac:dyDescent="0.35">
      <c r="A28" s="1" t="s">
        <v>9</v>
      </c>
      <c r="B28" s="1" t="s">
        <v>1780</v>
      </c>
      <c r="K28" s="1">
        <v>2.72</v>
      </c>
    </row>
    <row r="29" spans="1:60" x14ac:dyDescent="0.35">
      <c r="A29" s="1" t="s">
        <v>9</v>
      </c>
      <c r="B29" s="1" t="s">
        <v>1779</v>
      </c>
      <c r="K29" s="1">
        <v>2.72</v>
      </c>
    </row>
    <row r="30" spans="1:60" x14ac:dyDescent="0.35">
      <c r="A30" s="1">
        <v>5</v>
      </c>
      <c r="B30" s="1" t="s">
        <v>1778</v>
      </c>
      <c r="C30" s="1">
        <v>1241.000001989305</v>
      </c>
      <c r="D30" s="1">
        <v>0</v>
      </c>
      <c r="E30">
        <f>(R30-S30*(1000-T30)/(1000-U30))*AO30</f>
        <v>-5.6119987801008344</v>
      </c>
      <c r="F30">
        <f>IF(AZ30&lt;&gt;0,1/(1/AZ30-1/N30),0)</f>
        <v>-946.02826229644359</v>
      </c>
      <c r="G30">
        <f>((BC30-AP30/2)*S30-E30)/(BC30+AP30/2)</f>
        <v>388.90893847239892</v>
      </c>
      <c r="H30">
        <f>AP30*1000</f>
        <v>37.442893488340466</v>
      </c>
      <c r="I30">
        <f>(AU30-BA30)</f>
        <v>0.73263503394638363</v>
      </c>
      <c r="J30">
        <f>(P30+AT30*D30)</f>
        <v>29.802703857421875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31.748363494873047</v>
      </c>
      <c r="P30" s="1">
        <v>29.802703857421875</v>
      </c>
      <c r="Q30" s="1">
        <v>31.952018737792969</v>
      </c>
      <c r="R30" s="1">
        <v>399.978515625</v>
      </c>
      <c r="S30" s="1">
        <v>391.77545166015625</v>
      </c>
      <c r="T30" s="1">
        <v>6.9816737174987793</v>
      </c>
      <c r="U30" s="1">
        <v>39.552211761474609</v>
      </c>
      <c r="V30" s="1">
        <v>13.048174858093262</v>
      </c>
      <c r="W30" s="1">
        <v>73.919837951660156</v>
      </c>
      <c r="X30" s="1">
        <v>300.32199096679688</v>
      </c>
      <c r="Y30" s="1">
        <v>150.28207397460938</v>
      </c>
      <c r="Z30" s="1">
        <v>1.6006557270884514E-2</v>
      </c>
      <c r="AA30" s="1">
        <v>87.979171752929688</v>
      </c>
      <c r="AB30" s="1">
        <v>-8.3878574371337891</v>
      </c>
      <c r="AC30" s="1">
        <v>-8.8692739605903625E-2</v>
      </c>
      <c r="AD30" s="1">
        <v>5.5413682013750076E-2</v>
      </c>
      <c r="AE30" s="1">
        <v>5.2451761439442635E-3</v>
      </c>
      <c r="AF30" s="1">
        <v>2.5884917005896568E-2</v>
      </c>
      <c r="AG30" s="1">
        <v>1.2509498745203018E-2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1.104124966789694</v>
      </c>
      <c r="AP30">
        <f>(U30-T30)/(1000-U30)*AO30</f>
        <v>3.7442893488340463E-2</v>
      </c>
      <c r="AQ30">
        <f>(P30+273.15)</f>
        <v>302.95270385742185</v>
      </c>
      <c r="AR30">
        <f>(O30+273.15)</f>
        <v>304.89836349487302</v>
      </c>
      <c r="AS30">
        <f>(Y30*AK30+Z30*AL30)*AM30</f>
        <v>24.045131298486922</v>
      </c>
      <c r="AT30">
        <f>((AS30+0.00000010773*(AR30^4-AQ30^4))-AP30*44100)/(L30*0.92*2*29.3+0.00000043092*AQ30^3)</f>
        <v>-12.591180616958233</v>
      </c>
      <c r="AU30">
        <f>0.61365*EXP(17.502*J30/(240.97+J30))</f>
        <v>4.2124058657174039</v>
      </c>
      <c r="AV30">
        <f>AU30*1000/AA30</f>
        <v>47.879580834734689</v>
      </c>
      <c r="AW30">
        <f>(AV30-U30)</f>
        <v>8.3273690732600798</v>
      </c>
      <c r="AX30">
        <f>IF(D30,P30,(O30+P30)/2)</f>
        <v>30.775533676147461</v>
      </c>
      <c r="AY30">
        <f>0.61365*EXP(17.502*AX30/(240.97+AX30))</f>
        <v>4.4539601603342156</v>
      </c>
      <c r="AZ30">
        <f>IF(AW30&lt;&gt;0,(1000-(AV30+U30)/2)/AW30*AP30,0)</f>
        <v>4.2998026777124085</v>
      </c>
      <c r="BA30">
        <f>U30*AA30/1000</f>
        <v>3.4797708317710203</v>
      </c>
      <c r="BB30">
        <f>(AY30-BA30)</f>
        <v>0.97418932856319529</v>
      </c>
      <c r="BC30">
        <f>1/(1.6/F30+1.37/N30)</f>
        <v>3.140938786615191</v>
      </c>
      <c r="BD30">
        <f>G30*AA30*0.001</f>
        <v>34.21588629411275</v>
      </c>
      <c r="BE30">
        <f>G30/S30</f>
        <v>0.99268327513730015</v>
      </c>
      <c r="BF30">
        <f>(1-AP30*AA30/AU30/F30)*100</f>
        <v>100.08266372123143</v>
      </c>
      <c r="BG30">
        <f>(S30-E30/(N30/1.35))</f>
        <v>393.54544753666079</v>
      </c>
      <c r="BH30">
        <f>E30*BF30/100/BG30</f>
        <v>-1.4271891346436446E-2</v>
      </c>
    </row>
    <row r="31" spans="1:60" x14ac:dyDescent="0.35">
      <c r="A31" s="1" t="s">
        <v>9</v>
      </c>
      <c r="B31" s="1" t="s">
        <v>1777</v>
      </c>
      <c r="K31" s="1">
        <v>2.72</v>
      </c>
    </row>
    <row r="32" spans="1:60" x14ac:dyDescent="0.35">
      <c r="A32" s="1" t="s">
        <v>9</v>
      </c>
      <c r="B32" s="1" t="s">
        <v>1776</v>
      </c>
      <c r="K32" s="1">
        <v>2.72</v>
      </c>
    </row>
    <row r="33" spans="1:60" x14ac:dyDescent="0.35">
      <c r="A33" s="1">
        <v>6</v>
      </c>
      <c r="B33" s="1" t="s">
        <v>1775</v>
      </c>
      <c r="C33" s="1">
        <v>1445.000001989305</v>
      </c>
      <c r="D33" s="1">
        <v>0</v>
      </c>
      <c r="E33">
        <f>(R33-S33*(1000-T33)/(1000-U33))*AO33</f>
        <v>-5.0954894892322509</v>
      </c>
      <c r="F33">
        <f>IF(AZ33&lt;&gt;0,1/(1/AZ33-1/N33),0)</f>
        <v>-106.48952646798429</v>
      </c>
      <c r="G33">
        <f>((BC33-AP33/2)*S33-E33)/(BC33+AP33/2)</f>
        <v>388.41480892154436</v>
      </c>
      <c r="H33">
        <f>AP33*1000</f>
        <v>37.38026626138393</v>
      </c>
      <c r="I33">
        <f>(AU33-BA33)</f>
        <v>0.70507767800458376</v>
      </c>
      <c r="J33">
        <f>(P33+AT33*D33)</f>
        <v>29.805078506469727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31.696584701538086</v>
      </c>
      <c r="P33" s="1">
        <v>29.805078506469727</v>
      </c>
      <c r="Q33" s="1">
        <v>31.89105224609375</v>
      </c>
      <c r="R33" s="1">
        <v>399.93923950195313</v>
      </c>
      <c r="S33" s="1">
        <v>391.30587768554688</v>
      </c>
      <c r="T33" s="1">
        <v>7.3646039962768555</v>
      </c>
      <c r="U33" s="1">
        <v>39.872158050537109</v>
      </c>
      <c r="V33" s="1">
        <v>13.804256439208984</v>
      </c>
      <c r="W33" s="1">
        <v>74.736602783203125</v>
      </c>
      <c r="X33" s="1">
        <v>300.30050659179688</v>
      </c>
      <c r="Y33" s="1">
        <v>300.6968994140625</v>
      </c>
      <c r="Z33" s="1">
        <v>0.11547642946243286</v>
      </c>
      <c r="AA33" s="1">
        <v>87.978775024414063</v>
      </c>
      <c r="AB33" s="1">
        <v>-8.3690147399902344</v>
      </c>
      <c r="AC33" s="1">
        <v>-8.8607102632522583E-2</v>
      </c>
      <c r="AD33" s="1">
        <v>6.4193598926067352E-2</v>
      </c>
      <c r="AE33" s="1">
        <v>3.9533348754048347E-3</v>
      </c>
      <c r="AF33" s="1">
        <v>2.8784802183508873E-2</v>
      </c>
      <c r="AG33" s="1">
        <v>1.5355573035776615E-2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1.1040459801169</v>
      </c>
      <c r="AP33">
        <f>(U33-T33)/(1000-U33)*AO33</f>
        <v>3.7380266261383931E-2</v>
      </c>
      <c r="AQ33">
        <f>(P33+273.15)</f>
        <v>302.9550785064697</v>
      </c>
      <c r="AR33">
        <f>(O33+273.15)</f>
        <v>304.84658470153806</v>
      </c>
      <c r="AS33">
        <f>(Y33*AK33+Z33*AL33)*AM33</f>
        <v>48.111502830874088</v>
      </c>
      <c r="AT33">
        <f>((AS33+0.00000010773*(AR33^4-AQ33^4))-AP33*44100)/(L33*0.92*2*29.3+0.00000043092*AQ33^3)</f>
        <v>-12.385696827643098</v>
      </c>
      <c r="AU33">
        <f>0.61365*EXP(17.502*J33/(240.97+J33))</f>
        <v>4.212981300870668</v>
      </c>
      <c r="AV33">
        <f>AU33*1000/AA33</f>
        <v>47.886337354680919</v>
      </c>
      <c r="AW33">
        <f>(AV33-U33)</f>
        <v>8.0141793041438092</v>
      </c>
      <c r="AX33">
        <f>IF(D33,P33,(O33+P33)/2)</f>
        <v>30.750831604003906</v>
      </c>
      <c r="AY33">
        <f>0.61365*EXP(17.502*AX33/(240.97+AX33))</f>
        <v>4.4476804634350149</v>
      </c>
      <c r="AZ33">
        <f>IF(AW33&lt;&gt;0,(1000-(AV33+U33)/2)/AW33*AP33,0)</f>
        <v>4.4596017811120658</v>
      </c>
      <c r="BA33">
        <f>U33*AA33/1000</f>
        <v>3.5079036228660843</v>
      </c>
      <c r="BB33">
        <f>(AY33-BA33)</f>
        <v>0.93977684056893063</v>
      </c>
      <c r="BC33">
        <f>1/(1.6/F33+1.37/N33)</f>
        <v>3.278231934922152</v>
      </c>
      <c r="BD33">
        <f>G33*AA33*0.001</f>
        <v>34.172259090259331</v>
      </c>
      <c r="BE33">
        <f>G33/S33</f>
        <v>0.9926117420440953</v>
      </c>
      <c r="BF33">
        <f>(1-AP33*AA33/AU33/F33)*100</f>
        <v>100.73303358671353</v>
      </c>
      <c r="BG33">
        <f>(S33-E33/(N33/1.35))</f>
        <v>392.91296915831998</v>
      </c>
      <c r="BH33">
        <f>E33*BF33/100/BG33</f>
        <v>-1.3063557432555909E-2</v>
      </c>
    </row>
    <row r="34" spans="1:60" x14ac:dyDescent="0.35">
      <c r="A34" s="1" t="s">
        <v>9</v>
      </c>
      <c r="B34" s="1" t="s">
        <v>1774</v>
      </c>
      <c r="K34" s="1">
        <v>2.72</v>
      </c>
    </row>
    <row r="35" spans="1:60" x14ac:dyDescent="0.35">
      <c r="A35" s="1" t="s">
        <v>9</v>
      </c>
      <c r="B35" s="1" t="s">
        <v>1773</v>
      </c>
      <c r="K35" s="1">
        <v>2.72</v>
      </c>
    </row>
    <row r="36" spans="1:60" x14ac:dyDescent="0.35">
      <c r="A36" s="1">
        <v>7</v>
      </c>
      <c r="B36" s="1" t="s">
        <v>1772</v>
      </c>
      <c r="C36" s="1">
        <v>1649.000001989305</v>
      </c>
      <c r="D36" s="1">
        <v>0</v>
      </c>
      <c r="E36">
        <f>(R36-S36*(1000-T36)/(1000-U36))*AO36</f>
        <v>-4.9487297724740271</v>
      </c>
      <c r="F36">
        <f>IF(AZ36&lt;&gt;0,1/(1/AZ36-1/N36),0)</f>
        <v>-62.988842836369848</v>
      </c>
      <c r="G36">
        <f>((BC36-AP36/2)*S36-E36)/(BC36+AP36/2)</f>
        <v>388.40119923168481</v>
      </c>
      <c r="H36">
        <f>AP36*1000</f>
        <v>37.501367015282078</v>
      </c>
      <c r="I36">
        <f>(AU36-BA36)</f>
        <v>0.68667589622271219</v>
      </c>
      <c r="J36">
        <f>(P36+AT36*D36)</f>
        <v>29.905126571655273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31.669363021850586</v>
      </c>
      <c r="P36" s="1">
        <v>29.905126571655273</v>
      </c>
      <c r="Q36" s="1">
        <v>31.851957321166992</v>
      </c>
      <c r="R36" s="1">
        <v>400.0574951171875</v>
      </c>
      <c r="S36" s="1">
        <v>391.25070190429688</v>
      </c>
      <c r="T36" s="1">
        <v>7.7605843544006348</v>
      </c>
      <c r="U36" s="1">
        <v>40.355033874511719</v>
      </c>
      <c r="V36" s="1">
        <v>14.569891929626465</v>
      </c>
      <c r="W36" s="1">
        <v>75.763427734375</v>
      </c>
      <c r="X36" s="1">
        <v>300.319091796875</v>
      </c>
      <c r="Y36" s="1">
        <v>499.19351196289063</v>
      </c>
      <c r="Z36" s="1">
        <v>4.6875398606061935E-2</v>
      </c>
      <c r="AA36" s="1">
        <v>87.984359741210938</v>
      </c>
      <c r="AB36" s="1">
        <v>-8.2512016296386719</v>
      </c>
      <c r="AC36" s="1">
        <v>-0.10093334317207336</v>
      </c>
      <c r="AD36" s="1">
        <v>0.10595046728849411</v>
      </c>
      <c r="AE36" s="1">
        <v>7.6292762532830238E-3</v>
      </c>
      <c r="AF36" s="1">
        <v>2.6349088177084923E-2</v>
      </c>
      <c r="AG36" s="1">
        <v>1.3565497472882271E-2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1.1041143080767459</v>
      </c>
      <c r="AP36">
        <f>(U36-T36)/(1000-U36)*AO36</f>
        <v>3.7501367015282075E-2</v>
      </c>
      <c r="AQ36">
        <f>(P36+273.15)</f>
        <v>303.05512657165525</v>
      </c>
      <c r="AR36">
        <f>(O36+273.15)</f>
        <v>304.81936302185056</v>
      </c>
      <c r="AS36">
        <f>(Y36*AK36+Z36*AL36)*AM36</f>
        <v>79.870960128807383</v>
      </c>
      <c r="AT36">
        <f>((AS36+0.00000010773*(AR36^4-AQ36^4))-AP36*44100)/(L36*0.92*2*29.3+0.00000043092*AQ36^3)</f>
        <v>-12.189156353370503</v>
      </c>
      <c r="AU36">
        <f>0.61365*EXP(17.502*J36/(240.97+J36))</f>
        <v>4.2372877140065048</v>
      </c>
      <c r="AV36">
        <f>AU36*1000/AA36</f>
        <v>48.159556158272572</v>
      </c>
      <c r="AW36">
        <f>(AV36-U36)</f>
        <v>7.8045222837608534</v>
      </c>
      <c r="AX36">
        <f>IF(D36,P36,(O36+P36)/2)</f>
        <v>30.78724479675293</v>
      </c>
      <c r="AY36">
        <f>0.61365*EXP(17.502*AX36/(240.97+AX36))</f>
        <v>4.4569400290606929</v>
      </c>
      <c r="AZ36">
        <f>IF(AW36&lt;&gt;0,(1000-(AV36+U36)/2)/AW36*AP36,0)</f>
        <v>4.5924217586444396</v>
      </c>
      <c r="BA36">
        <f>U36*AA36/1000</f>
        <v>3.5506118177837926</v>
      </c>
      <c r="BB36">
        <f>(AY36-BA36)</f>
        <v>0.90632821127690022</v>
      </c>
      <c r="BC36">
        <f>1/(1.6/F36+1.37/N36)</f>
        <v>3.3936715921704299</v>
      </c>
      <c r="BD36">
        <f>G36*AA36*0.001</f>
        <v>34.173230837118297</v>
      </c>
      <c r="BE36">
        <f>G36/S36</f>
        <v>0.99271693914223558</v>
      </c>
      <c r="BF36">
        <f>(1-AP36*AA36/AU36/F36)*100</f>
        <v>101.2362348810495</v>
      </c>
      <c r="BG36">
        <f>(S36-E36/(N36/1.35))</f>
        <v>392.81150610872271</v>
      </c>
      <c r="BH36">
        <f>E36*BF36/100/BG36</f>
        <v>-1.2753973898879596E-2</v>
      </c>
    </row>
    <row r="37" spans="1:60" x14ac:dyDescent="0.35">
      <c r="A37" s="1" t="s">
        <v>9</v>
      </c>
      <c r="B37" s="1" t="s">
        <v>1771</v>
      </c>
      <c r="K37" s="1">
        <v>2.72</v>
      </c>
    </row>
    <row r="38" spans="1:60" x14ac:dyDescent="0.35">
      <c r="A38" s="1" t="s">
        <v>9</v>
      </c>
      <c r="B38" s="1" t="s">
        <v>1770</v>
      </c>
      <c r="K38" s="1">
        <v>2.72</v>
      </c>
    </row>
    <row r="39" spans="1:60" x14ac:dyDescent="0.35">
      <c r="A39" s="1">
        <v>8</v>
      </c>
      <c r="B39" s="1" t="s">
        <v>1769</v>
      </c>
      <c r="C39" s="1">
        <v>1853.000001989305</v>
      </c>
      <c r="D39" s="1">
        <v>0</v>
      </c>
      <c r="E39">
        <f>(R39-S39*(1000-T39)/(1000-U39))*AO39</f>
        <v>-4.3969504304720237</v>
      </c>
      <c r="F39">
        <f>IF(AZ39&lt;&gt;0,1/(1/AZ39-1/N39),0)</f>
        <v>-40.269101516597608</v>
      </c>
      <c r="G39">
        <f>((BC39-AP39/2)*S39-E39)/(BC39+AP39/2)</f>
        <v>387.7343540797105</v>
      </c>
      <c r="H39">
        <f>AP39*1000</f>
        <v>37.817997462570276</v>
      </c>
      <c r="I39">
        <f>(AU39-BA39)</f>
        <v>0.66363802779201997</v>
      </c>
      <c r="J39">
        <f>(P39+AT39*D39)</f>
        <v>30.048969268798828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31.669155120849609</v>
      </c>
      <c r="P39" s="1">
        <v>30.048969268798828</v>
      </c>
      <c r="Q39" s="1">
        <v>31.834833145141602</v>
      </c>
      <c r="R39" s="1">
        <v>400.02536010742188</v>
      </c>
      <c r="S39" s="1">
        <v>390.62771606445313</v>
      </c>
      <c r="T39" s="1">
        <v>8.1675748825073242</v>
      </c>
      <c r="U39" s="1">
        <v>41.015445709228516</v>
      </c>
      <c r="V39" s="1">
        <v>15.33455753326416</v>
      </c>
      <c r="W39" s="1">
        <v>77.006172180175781</v>
      </c>
      <c r="X39" s="1">
        <v>300.3114013671875</v>
      </c>
      <c r="Y39" s="1">
        <v>750.26873779296875</v>
      </c>
      <c r="Z39" s="1">
        <v>9.0322062373161316E-2</v>
      </c>
      <c r="AA39" s="1">
        <v>87.986610412597656</v>
      </c>
      <c r="AB39" s="1">
        <v>-8.4191427230834961</v>
      </c>
      <c r="AC39" s="1">
        <v>-0.14803856611251831</v>
      </c>
      <c r="AD39" s="1">
        <v>0.11135802417993546</v>
      </c>
      <c r="AE39" s="1">
        <v>6.4119906164705753E-3</v>
      </c>
      <c r="AF39" s="1">
        <v>2.3232933133840561E-2</v>
      </c>
      <c r="AG39" s="1">
        <v>1.3130443170666695E-2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1.1040860344381891</v>
      </c>
      <c r="AP39">
        <f>(U39-T39)/(1000-U39)*AO39</f>
        <v>3.7817997462570273E-2</v>
      </c>
      <c r="AQ39">
        <f>(P39+273.15)</f>
        <v>303.19896926879881</v>
      </c>
      <c r="AR39">
        <f>(O39+273.15)</f>
        <v>304.81915512084959</v>
      </c>
      <c r="AS39">
        <f>(Y39*AK39+Z39*AL39)*AM39</f>
        <v>120.0429953637049</v>
      </c>
      <c r="AT39">
        <f>((AS39+0.00000010773*(AR39^4-AQ39^4))-AP39*44100)/(L39*0.92*2*29.3+0.00000043092*AQ39^3)</f>
        <v>-11.995361745641597</v>
      </c>
      <c r="AU39">
        <f>0.61365*EXP(17.502*J39/(240.97+J39))</f>
        <v>4.2724480703089593</v>
      </c>
      <c r="AV39">
        <f>AU39*1000/AA39</f>
        <v>48.557934557020317</v>
      </c>
      <c r="AW39">
        <f>(AV39-U39)</f>
        <v>7.5424888477918017</v>
      </c>
      <c r="AX39">
        <f>IF(D39,P39,(O39+P39)/2)</f>
        <v>30.859062194824219</v>
      </c>
      <c r="AY39">
        <f>0.61365*EXP(17.502*AX39/(240.97+AX39))</f>
        <v>4.4752518167508413</v>
      </c>
      <c r="AZ39">
        <f>IF(AW39&lt;&gt;0,(1000-(AV39+U39)/2)/AW39*AP39,0)</f>
        <v>4.7894342647036021</v>
      </c>
      <c r="BA39">
        <f>U39*AA39/1000</f>
        <v>3.6088100425169394</v>
      </c>
      <c r="BB39">
        <f>(AY39-BA39)</f>
        <v>0.8664417742339019</v>
      </c>
      <c r="BC39">
        <f>1/(1.6/F39+1.37/N39)</f>
        <v>3.5671640882785201</v>
      </c>
      <c r="BD39">
        <f>G39*AA39*0.001</f>
        <v>34.115431555991677</v>
      </c>
      <c r="BE39">
        <f>G39/S39</f>
        <v>0.99259304482054411</v>
      </c>
      <c r="BF39">
        <f>(1-AP39*AA39/AU39/F39)*100</f>
        <v>101.93404414690777</v>
      </c>
      <c r="BG39">
        <f>(S39-E39/(N39/1.35))</f>
        <v>392.01449187037917</v>
      </c>
      <c r="BH39">
        <f>E39*BF39/100/BG39</f>
        <v>-1.1433223734996481E-2</v>
      </c>
    </row>
    <row r="40" spans="1:60" x14ac:dyDescent="0.35">
      <c r="A40" s="1" t="s">
        <v>9</v>
      </c>
      <c r="B40" s="1" t="s">
        <v>1768</v>
      </c>
      <c r="K40" s="1">
        <v>2.72</v>
      </c>
    </row>
    <row r="41" spans="1:60" x14ac:dyDescent="0.35">
      <c r="A41" s="1" t="s">
        <v>9</v>
      </c>
      <c r="B41" s="1" t="s">
        <v>1767</v>
      </c>
      <c r="K41" s="1">
        <v>2.72</v>
      </c>
    </row>
    <row r="42" spans="1:60" x14ac:dyDescent="0.35">
      <c r="A42" s="1">
        <v>9</v>
      </c>
      <c r="B42" s="1" t="s">
        <v>1766</v>
      </c>
      <c r="C42" s="1">
        <v>2057.000001989305</v>
      </c>
      <c r="D42" s="1">
        <v>0</v>
      </c>
      <c r="E42">
        <f>(R42-S42*(1000-T42)/(1000-U42))*AO42</f>
        <v>-4.3288524922531142</v>
      </c>
      <c r="F42">
        <f>IF(AZ42&lt;&gt;0,1/(1/AZ42-1/N42),0)</f>
        <v>-27.140465702123198</v>
      </c>
      <c r="G42">
        <f>((BC42-AP42/2)*S42-E42)/(BC42+AP42/2)</f>
        <v>387.58319312803025</v>
      </c>
      <c r="H42">
        <f>AP42*1000</f>
        <v>38.29527697175557</v>
      </c>
      <c r="I42">
        <f>(AU42-BA42)</f>
        <v>0.63294277124677434</v>
      </c>
      <c r="J42">
        <f>(P42+AT42*D42)</f>
        <v>30.207340240478516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31.695852279663086</v>
      </c>
      <c r="P42" s="1">
        <v>30.207340240478516</v>
      </c>
      <c r="Q42" s="1">
        <v>31.839244842529297</v>
      </c>
      <c r="R42" s="1">
        <v>399.96005249023438</v>
      </c>
      <c r="S42" s="1">
        <v>390.34228515625</v>
      </c>
      <c r="T42" s="1">
        <v>8.5743484497070313</v>
      </c>
      <c r="U42" s="1">
        <v>41.807514190673828</v>
      </c>
      <c r="V42" s="1">
        <v>16.073947906494141</v>
      </c>
      <c r="W42" s="1">
        <v>78.374679565429688</v>
      </c>
      <c r="X42" s="1">
        <v>300.32754516601563</v>
      </c>
      <c r="Y42" s="1">
        <v>999.7738037109375</v>
      </c>
      <c r="Z42" s="1">
        <v>9.946991503238678E-2</v>
      </c>
      <c r="AA42" s="1">
        <v>87.986831665039063</v>
      </c>
      <c r="AB42" s="1">
        <v>-8.3240957260131836</v>
      </c>
      <c r="AC42" s="1">
        <v>-0.16463841497898102</v>
      </c>
      <c r="AD42" s="1">
        <v>8.8255695998668671E-2</v>
      </c>
      <c r="AE42" s="1">
        <v>7.358490489423275E-3</v>
      </c>
      <c r="AF42" s="1">
        <v>1.6052046790719032E-2</v>
      </c>
      <c r="AG42" s="1">
        <v>1.8789643421769142E-2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1.104145386639763</v>
      </c>
      <c r="AP42">
        <f>(U42-T42)/(1000-U42)*AO42</f>
        <v>3.8295276971755568E-2</v>
      </c>
      <c r="AQ42">
        <f>(P42+273.15)</f>
        <v>303.35734024047849</v>
      </c>
      <c r="AR42">
        <f>(O42+273.15)</f>
        <v>304.84585227966306</v>
      </c>
      <c r="AS42">
        <f>(Y42*AK42+Z42*AL42)*AM42</f>
        <v>159.96380501828025</v>
      </c>
      <c r="AT42">
        <f>((AS42+0.00000010773*(AR42^4-AQ42^4))-AP42*44100)/(L42*0.92*2*29.3+0.00000043092*AQ42^3)</f>
        <v>-11.857847206744193</v>
      </c>
      <c r="AU42">
        <f>0.61365*EXP(17.502*J42/(240.97+J42))</f>
        <v>4.3114534846753241</v>
      </c>
      <c r="AV42">
        <f>AU42*1000/AA42</f>
        <v>49.001122134830197</v>
      </c>
      <c r="AW42">
        <f>(AV42-U42)</f>
        <v>7.1936079441563692</v>
      </c>
      <c r="AX42">
        <f>IF(D42,P42,(O42+P42)/2)</f>
        <v>30.951596260070801</v>
      </c>
      <c r="AY42">
        <f>0.61365*EXP(17.502*AX42/(240.97+AX42))</f>
        <v>4.4989424775685256</v>
      </c>
      <c r="AZ42">
        <f>IF(AW42&lt;&gt;0,(1000-(AV42+U42)/2)/AW42*AP42,0)</f>
        <v>5.0818040565715652</v>
      </c>
      <c r="BA42">
        <f>U42*AA42/1000</f>
        <v>3.6785107134285497</v>
      </c>
      <c r="BB42">
        <f>(AY42-BA42)</f>
        <v>0.82043176413997587</v>
      </c>
      <c r="BC42">
        <f>1/(1.6/F42+1.37/N42)</f>
        <v>3.8297321099889192</v>
      </c>
      <c r="BD42">
        <f>G42*AA42*0.001</f>
        <v>34.102217169954329</v>
      </c>
      <c r="BE42">
        <f>G42/S42</f>
        <v>0.99293160865952479</v>
      </c>
      <c r="BF42">
        <f>(1-AP42*AA42/AU42/F42)*100</f>
        <v>102.87953189890339</v>
      </c>
      <c r="BG42">
        <f>(S42-E42/(N42/1.35))</f>
        <v>391.70758321876076</v>
      </c>
      <c r="BH42">
        <f>E42*BF42/100/BG42</f>
        <v>-1.1369458676363754E-2</v>
      </c>
    </row>
    <row r="43" spans="1:60" x14ac:dyDescent="0.35">
      <c r="A43" s="1" t="s">
        <v>9</v>
      </c>
      <c r="B43" s="1" t="s">
        <v>1765</v>
      </c>
      <c r="K43" s="1">
        <v>2.72</v>
      </c>
    </row>
    <row r="44" spans="1:60" x14ac:dyDescent="0.35">
      <c r="A44" s="1" t="s">
        <v>9</v>
      </c>
      <c r="B44" s="1" t="s">
        <v>1764</v>
      </c>
      <c r="K44" s="1">
        <v>2.72</v>
      </c>
    </row>
    <row r="45" spans="1:60" x14ac:dyDescent="0.35">
      <c r="A45" s="1">
        <v>10</v>
      </c>
      <c r="B45" s="1" t="s">
        <v>1763</v>
      </c>
      <c r="C45" s="1">
        <v>2261.000001989305</v>
      </c>
      <c r="D45" s="1">
        <v>0</v>
      </c>
      <c r="E45">
        <f>(R45-S45*(1000-T45)/(1000-U45))*AO45</f>
        <v>-4.2049386967007578</v>
      </c>
      <c r="F45">
        <f>IF(AZ45&lt;&gt;0,1/(1/AZ45-1/N45),0)</f>
        <v>-21.062213786689831</v>
      </c>
      <c r="G45">
        <f>((BC45-AP45/2)*S45-E45)/(BC45+AP45/2)</f>
        <v>387.38423754158117</v>
      </c>
      <c r="H45">
        <f>AP45*1000</f>
        <v>38.786695299364375</v>
      </c>
      <c r="I45">
        <f>(AU45-BA45)</f>
        <v>0.60598912697138285</v>
      </c>
      <c r="J45">
        <f>(P45+AT45*D45)</f>
        <v>30.389863967895508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31.736412048339844</v>
      </c>
      <c r="P45" s="1">
        <v>30.389863967895508</v>
      </c>
      <c r="Q45" s="1">
        <v>31.860446929931641</v>
      </c>
      <c r="R45" s="1">
        <v>399.9312744140625</v>
      </c>
      <c r="S45" s="1">
        <v>390.0380859375</v>
      </c>
      <c r="T45" s="1">
        <v>8.9986343383789063</v>
      </c>
      <c r="U45" s="1">
        <v>42.629890441894531</v>
      </c>
      <c r="V45" s="1">
        <v>16.830278396606445</v>
      </c>
      <c r="W45" s="1">
        <v>79.731307983398438</v>
      </c>
      <c r="X45" s="1">
        <v>300.32290649414063</v>
      </c>
      <c r="Y45" s="1">
        <v>1249.6473388671875</v>
      </c>
      <c r="Z45" s="1">
        <v>0.15320374071598053</v>
      </c>
      <c r="AA45" s="1">
        <v>87.985282897949219</v>
      </c>
      <c r="AB45" s="1">
        <v>-8.3447504043579102</v>
      </c>
      <c r="AC45" s="1">
        <v>-0.19406174123287201</v>
      </c>
      <c r="AD45" s="1">
        <v>0.1222483217716217</v>
      </c>
      <c r="AE45" s="1">
        <v>3.6147700157016516E-3</v>
      </c>
      <c r="AF45" s="1">
        <v>4.0805555880069733E-2</v>
      </c>
      <c r="AG45" s="1">
        <v>1.8138453364372253E-2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1.1041283326990461</v>
      </c>
      <c r="AP45">
        <f>(U45-T45)/(1000-U45)*AO45</f>
        <v>3.8786695299364377E-2</v>
      </c>
      <c r="AQ45">
        <f>(P45+273.15)</f>
        <v>303.53986396789549</v>
      </c>
      <c r="AR45">
        <f>(O45+273.15)</f>
        <v>304.88641204833982</v>
      </c>
      <c r="AS45">
        <f>(Y45*AK45+Z45*AL45)*AM45</f>
        <v>199.94356974966286</v>
      </c>
      <c r="AT45">
        <f>((AS45+0.00000010773*(AR45^4-AQ45^4))-AP45*44100)/(L45*0.92*2*29.3+0.00000043092*AQ45^3)</f>
        <v>-11.725515443168732</v>
      </c>
      <c r="AU45">
        <f>0.61365*EXP(17.502*J45/(240.97+J45))</f>
        <v>4.3567920974100547</v>
      </c>
      <c r="AV45">
        <f>AU45*1000/AA45</f>
        <v>49.517282367135557</v>
      </c>
      <c r="AW45">
        <f>(AV45-U45)</f>
        <v>6.8873919252410261</v>
      </c>
      <c r="AX45">
        <f>IF(D45,P45,(O45+P45)/2)</f>
        <v>31.063138008117676</v>
      </c>
      <c r="AY45">
        <f>0.61365*EXP(17.502*AX45/(240.97+AX45))</f>
        <v>4.5276446460950384</v>
      </c>
      <c r="AZ45">
        <f>IF(AW45&lt;&gt;0,(1000-(AV45+U45)/2)/AW45*AP45,0)</f>
        <v>5.3720847519286057</v>
      </c>
      <c r="BA45">
        <f>U45*AA45/1000</f>
        <v>3.7508029704386718</v>
      </c>
      <c r="BB45">
        <f>(AY45-BA45)</f>
        <v>0.77684167565636653</v>
      </c>
      <c r="BC45">
        <f>1/(1.6/F45+1.37/N45)</f>
        <v>4.0966479885859615</v>
      </c>
      <c r="BD45">
        <f>G45*AA45*0.001</f>
        <v>34.084111730302382</v>
      </c>
      <c r="BE45">
        <f>G45/S45</f>
        <v>0.99319592498373588</v>
      </c>
      <c r="BF45">
        <f>(1-AP45*AA45/AU45/F45)*100</f>
        <v>103.71896387970745</v>
      </c>
      <c r="BG45">
        <f>(S45-E45/(N45/1.35))</f>
        <v>391.36430221903328</v>
      </c>
      <c r="BH45">
        <f>E45*BF45/100/BG45</f>
        <v>-1.1143885181316353E-2</v>
      </c>
    </row>
    <row r="46" spans="1:60" x14ac:dyDescent="0.35">
      <c r="A46" s="1" t="s">
        <v>9</v>
      </c>
      <c r="B46" s="1" t="s">
        <v>1762</v>
      </c>
      <c r="K46" s="1">
        <v>2.72</v>
      </c>
    </row>
    <row r="47" spans="1:60" x14ac:dyDescent="0.35">
      <c r="A47" s="1" t="s">
        <v>9</v>
      </c>
      <c r="B47" s="1" t="s">
        <v>1761</v>
      </c>
      <c r="K47" s="1">
        <v>2.72</v>
      </c>
    </row>
    <row r="48" spans="1:60" x14ac:dyDescent="0.35">
      <c r="A48" s="1">
        <v>11</v>
      </c>
      <c r="B48" s="1" t="s">
        <v>1760</v>
      </c>
      <c r="C48" s="1">
        <v>2465.000001989305</v>
      </c>
      <c r="D48" s="1">
        <v>0</v>
      </c>
      <c r="E48">
        <f>(R48-S48*(1000-T48)/(1000-U48))*AO48</f>
        <v>-3.6192264494364204</v>
      </c>
      <c r="F48">
        <f>IF(AZ48&lt;&gt;0,1/(1/AZ48-1/N48),0)</f>
        <v>-15.469232485410535</v>
      </c>
      <c r="G48">
        <f>((BC48-AP48/2)*S48-E48)/(BC48+AP48/2)</f>
        <v>386.85973069098065</v>
      </c>
      <c r="H48">
        <f>AP48*1000</f>
        <v>39.679621088357493</v>
      </c>
      <c r="I48">
        <f>(AU48-BA48)</f>
        <v>0.5622494578701569</v>
      </c>
      <c r="J48">
        <f>(P48+AT48*D48)</f>
        <v>30.623250961303711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31.808420181274414</v>
      </c>
      <c r="P48" s="1">
        <v>30.623250961303711</v>
      </c>
      <c r="Q48" s="1">
        <v>31.904991149902344</v>
      </c>
      <c r="R48" s="1">
        <v>400.12835693359375</v>
      </c>
      <c r="S48" s="1">
        <v>389.412109375</v>
      </c>
      <c r="T48" s="1">
        <v>9.4287910461425781</v>
      </c>
      <c r="U48" s="1">
        <v>43.791423797607422</v>
      </c>
      <c r="V48" s="1">
        <v>17.563503265380859</v>
      </c>
      <c r="W48" s="1">
        <v>81.572578430175781</v>
      </c>
      <c r="X48" s="1">
        <v>300.33270263671875</v>
      </c>
      <c r="Y48" s="1">
        <v>1600.1033935546875</v>
      </c>
      <c r="Z48" s="1">
        <v>0.26410311460494995</v>
      </c>
      <c r="AA48" s="1">
        <v>87.988014221191406</v>
      </c>
      <c r="AB48" s="1">
        <v>-8.3379678726196289</v>
      </c>
      <c r="AC48" s="1">
        <v>-0.23822334408760071</v>
      </c>
      <c r="AD48" s="1">
        <v>5.2064470946788788E-2</v>
      </c>
      <c r="AE48" s="1">
        <v>1.8572276458144188E-2</v>
      </c>
      <c r="AF48" s="1">
        <v>2.0522207021713257E-2</v>
      </c>
      <c r="AG48" s="1">
        <v>2.3779194802045822E-2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1.1041643479291128</v>
      </c>
      <c r="AP48">
        <f>(U48-T48)/(1000-U48)*AO48</f>
        <v>3.9679621088357493E-2</v>
      </c>
      <c r="AQ48">
        <f>(P48+273.15)</f>
        <v>303.77325096130369</v>
      </c>
      <c r="AR48">
        <f>(O48+273.15)</f>
        <v>304.95842018127439</v>
      </c>
      <c r="AS48">
        <f>(Y48*AK48+Z48*AL48)*AM48</f>
        <v>256.01653724633434</v>
      </c>
      <c r="AT48">
        <f>((AS48+0.00000010773*(AR48^4-AQ48^4))-AP48*44100)/(L48*0.92*2*29.3+0.00000043092*AQ48^3)</f>
        <v>-11.607165460348408</v>
      </c>
      <c r="AU48">
        <f>0.61365*EXP(17.502*J48/(240.97+J48))</f>
        <v>4.4153698777402584</v>
      </c>
      <c r="AV48">
        <f>AU48*1000/AA48</f>
        <v>50.181492522840031</v>
      </c>
      <c r="AW48">
        <f>(AV48-U48)</f>
        <v>6.3900687252326094</v>
      </c>
      <c r="AX48">
        <f>IF(D48,P48,(O48+P48)/2)</f>
        <v>31.215835571289063</v>
      </c>
      <c r="AY48">
        <f>0.61365*EXP(17.502*AX48/(240.97+AX48))</f>
        <v>4.5671956741249486</v>
      </c>
      <c r="AZ48">
        <f>IF(AW48&lt;&gt;0,(1000-(AV48+U48)/2)/AW48*AP48,0)</f>
        <v>5.9178105679762174</v>
      </c>
      <c r="BA48">
        <f>U48*AA48/1000</f>
        <v>3.8531204198701015</v>
      </c>
      <c r="BB48">
        <f>(AY48-BA48)</f>
        <v>0.71407525425484719</v>
      </c>
      <c r="BC48">
        <f>1/(1.6/F48+1.37/N48)</f>
        <v>4.6160312582223053</v>
      </c>
      <c r="BD48">
        <f>G48*AA48*0.001</f>
        <v>34.039019485644282</v>
      </c>
      <c r="BE48">
        <f>G48/S48</f>
        <v>0.99344555902969767</v>
      </c>
      <c r="BF48">
        <f>(1-AP48*AA48/AU48/F48)*100</f>
        <v>105.11158015827469</v>
      </c>
      <c r="BG48">
        <f>(S48-E48/(N48/1.35))</f>
        <v>390.55359499227296</v>
      </c>
      <c r="BH48">
        <f>E48*BF48/100/BG48</f>
        <v>-9.7405993934945295E-3</v>
      </c>
    </row>
    <row r="49" spans="1:60" x14ac:dyDescent="0.35">
      <c r="A49" s="1" t="s">
        <v>9</v>
      </c>
      <c r="B49" s="1" t="s">
        <v>1759</v>
      </c>
      <c r="K49" s="1">
        <v>2.72</v>
      </c>
    </row>
    <row r="50" spans="1:60" x14ac:dyDescent="0.35">
      <c r="A50" s="1" t="s">
        <v>9</v>
      </c>
      <c r="B50" s="1" t="s">
        <v>1758</v>
      </c>
      <c r="K50" s="1">
        <v>2.72</v>
      </c>
    </row>
    <row r="51" spans="1:60" x14ac:dyDescent="0.35">
      <c r="A51" s="1">
        <v>12</v>
      </c>
      <c r="B51" s="1" t="s">
        <v>1757</v>
      </c>
      <c r="C51" s="1">
        <v>2669.5000019781291</v>
      </c>
      <c r="D51" s="1">
        <v>0</v>
      </c>
      <c r="E51">
        <f>(R51-S51*(1000-T51)/(1000-U51))*AO51</f>
        <v>-3.7197826737763449</v>
      </c>
      <c r="F51">
        <f>IF(AZ51&lt;&gt;0,1/(1/AZ51-1/N51),0)</f>
        <v>-12.322556594398984</v>
      </c>
      <c r="G51">
        <f>((BC51-AP51/2)*S51-E51)/(BC51+AP51/2)</f>
        <v>386.6507402550929</v>
      </c>
      <c r="H51">
        <f>AP51*1000</f>
        <v>40.880444195419038</v>
      </c>
      <c r="I51">
        <f>(AU51-BA51)</f>
        <v>0.52202214872482511</v>
      </c>
      <c r="J51">
        <f>(P51+AT51*D51)</f>
        <v>30.96428108215332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31.933343887329102</v>
      </c>
      <c r="P51" s="1">
        <v>30.96428108215332</v>
      </c>
      <c r="Q51" s="1">
        <v>31.996103286743164</v>
      </c>
      <c r="R51" s="1">
        <v>399.99179077148438</v>
      </c>
      <c r="S51" s="1">
        <v>388.95889282226563</v>
      </c>
      <c r="T51" s="1">
        <v>9.8821725845336914</v>
      </c>
      <c r="U51" s="1">
        <v>45.234493255615234</v>
      </c>
      <c r="V51" s="1">
        <v>18.278602600097656</v>
      </c>
      <c r="W51" s="1">
        <v>83.668174743652344</v>
      </c>
      <c r="X51" s="1">
        <v>300.30551147460938</v>
      </c>
      <c r="Y51" s="1">
        <v>1998.7379150390625</v>
      </c>
      <c r="Z51" s="1">
        <v>6.1737865209579468E-2</v>
      </c>
      <c r="AA51" s="1">
        <v>87.989852905273438</v>
      </c>
      <c r="AB51" s="1">
        <v>-8.5532493591308594</v>
      </c>
      <c r="AC51" s="1">
        <v>-0.28797042369842529</v>
      </c>
      <c r="AD51" s="1">
        <v>4.8325628042221069E-2</v>
      </c>
      <c r="AE51" s="1">
        <v>1.5126535668969154E-2</v>
      </c>
      <c r="AF51" s="1">
        <v>1.632123626768589E-2</v>
      </c>
      <c r="AG51" s="1">
        <v>2.2809427231550217E-2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1.1040643804213577</v>
      </c>
      <c r="AP51">
        <f>(U51-T51)/(1000-U51)*AO51</f>
        <v>4.0880444195419037E-2</v>
      </c>
      <c r="AQ51">
        <f>(P51+273.15)</f>
        <v>304.1142810821533</v>
      </c>
      <c r="AR51">
        <f>(O51+273.15)</f>
        <v>305.08334388732908</v>
      </c>
      <c r="AS51">
        <f>(Y51*AK51+Z51*AL51)*AM51</f>
        <v>319.79805925820619</v>
      </c>
      <c r="AT51">
        <f>((AS51+0.00000010773*(AR51^4-AQ51^4))-AP51*44100)/(L51*0.92*2*29.3+0.00000043092*AQ51^3)</f>
        <v>-11.538936634284326</v>
      </c>
      <c r="AU51">
        <f>0.61365*EXP(17.502*J51/(240.97+J51))</f>
        <v>4.5021985565309928</v>
      </c>
      <c r="AV51">
        <f>AU51*1000/AA51</f>
        <v>51.16724722085727</v>
      </c>
      <c r="AW51">
        <f>(AV51-U51)</f>
        <v>5.9327539652420356</v>
      </c>
      <c r="AX51">
        <f>IF(D51,P51,(O51+P51)/2)</f>
        <v>31.448812484741211</v>
      </c>
      <c r="AY51">
        <f>0.61365*EXP(17.502*AX51/(240.97+AX51))</f>
        <v>4.6281200689143329</v>
      </c>
      <c r="AZ51">
        <f>IF(AW51&lt;&gt;0,(1000-(AV51+U51)/2)/AW51*AP51,0)</f>
        <v>6.5585007295826392</v>
      </c>
      <c r="BA51">
        <f>U51*AA51/1000</f>
        <v>3.9801764078061677</v>
      </c>
      <c r="BB51">
        <f>(AY51-BA51)</f>
        <v>0.64794366110816526</v>
      </c>
      <c r="BC51">
        <f>1/(1.6/F51+1.37/N51)</f>
        <v>5.2569534007498024</v>
      </c>
      <c r="BD51">
        <f>G51*AA51*0.001</f>
        <v>34.021341760760713</v>
      </c>
      <c r="BE51">
        <f>G51/S51</f>
        <v>0.99406581875420075</v>
      </c>
      <c r="BF51">
        <f>(1-AP51*AA51/AU51/F51)*100</f>
        <v>106.48369731320489</v>
      </c>
      <c r="BG51">
        <f>(S51-E51/(N51/1.35))</f>
        <v>390.1320933613361</v>
      </c>
      <c r="BH51">
        <f>E51*BF51/100/BG51</f>
        <v>-1.0152874348085079E-2</v>
      </c>
    </row>
    <row r="52" spans="1:60" x14ac:dyDescent="0.35">
      <c r="A52" s="1" t="s">
        <v>9</v>
      </c>
      <c r="B52" s="1" t="s">
        <v>1756</v>
      </c>
    </row>
    <row r="53" spans="1:60" x14ac:dyDescent="0.35">
      <c r="A53" s="1" t="s">
        <v>9</v>
      </c>
      <c r="B53" s="1" t="s">
        <v>1755</v>
      </c>
    </row>
    <row r="54" spans="1:60" x14ac:dyDescent="0.35">
      <c r="A54" s="1" t="s">
        <v>9</v>
      </c>
      <c r="B54" s="1" t="s">
        <v>1754</v>
      </c>
    </row>
    <row r="55" spans="1:60" x14ac:dyDescent="0.35">
      <c r="A55" s="1" t="s">
        <v>9</v>
      </c>
      <c r="B55" s="1" t="s">
        <v>1753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22E4B-60F2-4DB6-912C-81D4BEC426CA}">
  <dimension ref="A1:BH55"/>
  <sheetViews>
    <sheetView topLeftCell="A8"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1844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1843</v>
      </c>
    </row>
    <row r="12" spans="1:60" x14ac:dyDescent="0.35">
      <c r="A12" s="1" t="s">
        <v>9</v>
      </c>
      <c r="B12" s="1" t="s">
        <v>1842</v>
      </c>
    </row>
    <row r="13" spans="1:60" x14ac:dyDescent="0.35">
      <c r="A13" s="1" t="s">
        <v>9</v>
      </c>
      <c r="B13" s="1" t="s">
        <v>1841</v>
      </c>
    </row>
    <row r="14" spans="1:60" x14ac:dyDescent="0.35">
      <c r="A14" s="1" t="s">
        <v>9</v>
      </c>
      <c r="B14" s="1" t="s">
        <v>1840</v>
      </c>
    </row>
    <row r="15" spans="1:60" x14ac:dyDescent="0.35">
      <c r="A15" s="1" t="s">
        <v>9</v>
      </c>
      <c r="B15" s="1" t="s">
        <v>1839</v>
      </c>
    </row>
    <row r="16" spans="1:60" x14ac:dyDescent="0.35">
      <c r="A16" s="1" t="s">
        <v>9</v>
      </c>
      <c r="B16" s="1" t="s">
        <v>1838</v>
      </c>
    </row>
    <row r="17" spans="1:60" x14ac:dyDescent="0.35">
      <c r="A17" s="1" t="s">
        <v>9</v>
      </c>
      <c r="B17" s="1" t="s">
        <v>1837</v>
      </c>
    </row>
    <row r="18" spans="1:60" x14ac:dyDescent="0.35">
      <c r="A18" s="1">
        <v>1</v>
      </c>
      <c r="B18" s="1" t="s">
        <v>1836</v>
      </c>
      <c r="C18" s="1">
        <v>446.0000024586916</v>
      </c>
      <c r="D18" s="1">
        <v>0</v>
      </c>
      <c r="E18">
        <f>(R18-S18*(1000-T18)/(1000-U18))*AO18</f>
        <v>-3.5064411597738636</v>
      </c>
      <c r="F18">
        <f>IF(AZ18&lt;&gt;0,1/(1/AZ18-1/N18),0)</f>
        <v>20.121876280608529</v>
      </c>
      <c r="G18">
        <f>((BC18-AP18/2)*S18-E18)/(BC18+AP18/2)</f>
        <v>387.54790826948278</v>
      </c>
      <c r="H18">
        <f>AP18*1000</f>
        <v>33.689594054659686</v>
      </c>
      <c r="I18">
        <f>(AU18-BA18)</f>
        <v>0.80196257896908296</v>
      </c>
      <c r="J18">
        <f>(P18+AT18*D18)</f>
        <v>30.452657699584961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32.060653686523438</v>
      </c>
      <c r="P18" s="1">
        <v>30.452657699584961</v>
      </c>
      <c r="Q18" s="1">
        <v>32.199920654296875</v>
      </c>
      <c r="R18" s="1">
        <v>400.1553955078125</v>
      </c>
      <c r="S18" s="1">
        <v>391.38973999023438</v>
      </c>
      <c r="T18" s="1">
        <v>11.30711555480957</v>
      </c>
      <c r="U18" s="1">
        <v>40.578598022460938</v>
      </c>
      <c r="V18" s="1">
        <v>20.764196395874023</v>
      </c>
      <c r="W18" s="1">
        <v>74.517852783203125</v>
      </c>
      <c r="X18" s="1">
        <v>300.3511962890625</v>
      </c>
      <c r="Y18" s="1">
        <v>0.16028802096843719</v>
      </c>
      <c r="Z18" s="1">
        <v>3.2013695687055588E-2</v>
      </c>
      <c r="AA18" s="1">
        <v>87.990303039550781</v>
      </c>
      <c r="AB18" s="1">
        <v>-8.0876255035400391</v>
      </c>
      <c r="AC18" s="1">
        <v>-5.9012673795223236E-2</v>
      </c>
      <c r="AD18" s="1">
        <v>9.0254493057727814E-2</v>
      </c>
      <c r="AE18" s="1">
        <v>3.6681476980447769E-2</v>
      </c>
      <c r="AF18" s="1">
        <v>3.1524952501058578E-2</v>
      </c>
      <c r="AG18" s="1">
        <v>3.93059141933918E-2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1.1042323392980238</v>
      </c>
      <c r="AP18">
        <f>(U18-T18)/(1000-U18)*AO18</f>
        <v>3.3689594054659683E-2</v>
      </c>
      <c r="AQ18">
        <f>(P18+273.15)</f>
        <v>303.60265769958494</v>
      </c>
      <c r="AR18">
        <f>(O18+273.15)</f>
        <v>305.21065368652341</v>
      </c>
      <c r="AS18">
        <f>(Y18*AK18+Z18*AL18)*AM18</f>
        <v>2.5646082781715318E-2</v>
      </c>
      <c r="AT18">
        <f>((AS18+0.00000010773*(AR18^4-AQ18^4))-AP18*44100)/(L18*0.92*2*29.3+0.00000043092*AQ18^3)</f>
        <v>-11.504539971741805</v>
      </c>
      <c r="AU18">
        <f>0.61365*EXP(17.502*J18/(240.97+J18))</f>
        <v>4.3724857158855368</v>
      </c>
      <c r="AV18">
        <f>AU18*1000/AA18</f>
        <v>49.692813467412961</v>
      </c>
      <c r="AW18">
        <f>(AV18-U18)</f>
        <v>9.1142154449520234</v>
      </c>
      <c r="AX18">
        <f>IF(D18,P18,(O18+P18)/2)</f>
        <v>31.256655693054199</v>
      </c>
      <c r="AY18">
        <f>0.61365*EXP(17.502*AX18/(240.97+AX18))</f>
        <v>4.5778195509309487</v>
      </c>
      <c r="AZ18">
        <f>IF(AW18&lt;&gt;0,(1000-(AV18+U18)/2)/AW18*AP18,0)</f>
        <v>3.5295402709137433</v>
      </c>
      <c r="BA18">
        <f>U18*AA18/1000</f>
        <v>3.5705231369164538</v>
      </c>
      <c r="BB18">
        <f>(AY18-BA18)</f>
        <v>1.0072964140144949</v>
      </c>
      <c r="BC18">
        <f>1/(1.6/F18+1.37/N18)</f>
        <v>2.5026097239432707</v>
      </c>
      <c r="BD18">
        <f>G18*AA18*0.001</f>
        <v>34.100457890975818</v>
      </c>
      <c r="BE18">
        <f>G18/S18</f>
        <v>0.99018412766556563</v>
      </c>
      <c r="BF18">
        <f>(1-AP18*AA18/AU18/F18)*100</f>
        <v>96.630746272116696</v>
      </c>
      <c r="BG18">
        <f>(S18-E18/(N18/1.35))</f>
        <v>392.49565370069564</v>
      </c>
      <c r="BH18">
        <f>E18*BF18/100/BG18</f>
        <v>-8.6327077213088216E-3</v>
      </c>
    </row>
    <row r="19" spans="1:60" x14ac:dyDescent="0.35">
      <c r="A19" s="1" t="s">
        <v>9</v>
      </c>
      <c r="B19" s="1" t="s">
        <v>1835</v>
      </c>
      <c r="K19" s="1">
        <v>2.72</v>
      </c>
    </row>
    <row r="20" spans="1:60" x14ac:dyDescent="0.35">
      <c r="A20" s="1" t="s">
        <v>9</v>
      </c>
      <c r="B20" s="1" t="s">
        <v>1834</v>
      </c>
      <c r="K20" s="1">
        <v>2.72</v>
      </c>
    </row>
    <row r="21" spans="1:60" x14ac:dyDescent="0.35">
      <c r="A21" s="1">
        <v>2</v>
      </c>
      <c r="B21" s="1" t="s">
        <v>1833</v>
      </c>
      <c r="C21" s="1">
        <v>649.00000254809856</v>
      </c>
      <c r="D21" s="1">
        <v>0</v>
      </c>
      <c r="E21">
        <f>(R21-S21*(1000-T21)/(1000-U21))*AO21</f>
        <v>-2.5873880387988408</v>
      </c>
      <c r="F21">
        <f>IF(AZ21&lt;&gt;0,1/(1/AZ21-1/N21),0)</f>
        <v>14.362926989090859</v>
      </c>
      <c r="G21">
        <f>((BC21-AP21/2)*S21-E21)/(BC21+AP21/2)</f>
        <v>386.44009788747451</v>
      </c>
      <c r="H21">
        <f>AP21*1000</f>
        <v>32.357199653798958</v>
      </c>
      <c r="I21">
        <f>(AU21-BA21)</f>
        <v>0.82494191511733783</v>
      </c>
      <c r="J21">
        <f>(P21+AT21*D21)</f>
        <v>30.290529251098633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32.028106689453125</v>
      </c>
      <c r="P21" s="1">
        <v>30.290529251098633</v>
      </c>
      <c r="Q21" s="1">
        <v>32.213485717773438</v>
      </c>
      <c r="R21" s="1">
        <v>399.85711669921875</v>
      </c>
      <c r="S21" s="1">
        <v>390.7489013671875</v>
      </c>
      <c r="T21" s="1">
        <v>11.718449592590332</v>
      </c>
      <c r="U21" s="1">
        <v>39.857414245605469</v>
      </c>
      <c r="V21" s="1">
        <v>21.559587478637695</v>
      </c>
      <c r="W21" s="1">
        <v>73.329612731933594</v>
      </c>
      <c r="X21" s="1">
        <v>300.30838012695313</v>
      </c>
      <c r="Y21" s="1">
        <v>25.69244384765625</v>
      </c>
      <c r="Z21" s="1">
        <v>0.13262565433979034</v>
      </c>
      <c r="AA21" s="1">
        <v>87.991767883300781</v>
      </c>
      <c r="AB21" s="1">
        <v>-8.0434942245483398</v>
      </c>
      <c r="AC21" s="1">
        <v>-3.4862779080867767E-2</v>
      </c>
      <c r="AD21" s="1">
        <v>8.2679934799671173E-2</v>
      </c>
      <c r="AE21" s="1">
        <v>2.3099943995475769E-2</v>
      </c>
      <c r="AF21" s="1">
        <v>3.8461171090602875E-2</v>
      </c>
      <c r="AG21" s="1">
        <v>1.3071756809949875E-2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1.1040749269373276</v>
      </c>
      <c r="AP21">
        <f>(U21-T21)/(1000-U21)*AO21</f>
        <v>3.2357199653798956E-2</v>
      </c>
      <c r="AQ21">
        <f>(P21+273.15)</f>
        <v>303.44052925109861</v>
      </c>
      <c r="AR21">
        <f>(O21+273.15)</f>
        <v>305.1781066894531</v>
      </c>
      <c r="AS21">
        <f>(Y21*AK21+Z21*AL21)*AM21</f>
        <v>4.1107909237416607</v>
      </c>
      <c r="AT21">
        <f>((AS21+0.00000010773*(AR21^4-AQ21^4))-AP21*44100)/(L21*0.92*2*29.3+0.00000043092*AQ21^3)</f>
        <v>-11.000882385015187</v>
      </c>
      <c r="AU21">
        <f>0.61365*EXP(17.502*J21/(240.97+J21))</f>
        <v>4.33206625784522</v>
      </c>
      <c r="AV21">
        <f>AU21*1000/AA21</f>
        <v>49.232631211485938</v>
      </c>
      <c r="AW21">
        <f>(AV21-U21)</f>
        <v>9.3752169658804689</v>
      </c>
      <c r="AX21">
        <f>IF(D21,P21,(O21+P21)/2)</f>
        <v>31.159317970275879</v>
      </c>
      <c r="AY21">
        <f>0.61365*EXP(17.502*AX21/(240.97+AX21))</f>
        <v>4.5525218085460262</v>
      </c>
      <c r="AZ21">
        <f>IF(AW21&lt;&gt;0,(1000-(AV21+U21)/2)/AW21*AP21,0)</f>
        <v>3.2976140789382726</v>
      </c>
      <c r="BA21">
        <f>U21*AA21/1000</f>
        <v>3.5071243427278822</v>
      </c>
      <c r="BB21">
        <f>(AY21-BA21)</f>
        <v>1.045397465818144</v>
      </c>
      <c r="BC21">
        <f>1/(1.6/F21+1.37/N21)</f>
        <v>2.3176832772786065</v>
      </c>
      <c r="BD21">
        <f>G21*AA21*0.001</f>
        <v>34.00354739411469</v>
      </c>
      <c r="BE21">
        <f>G21/S21</f>
        <v>0.98897296073095287</v>
      </c>
      <c r="BF21">
        <f>(1-AP21*AA21/AU21/F21)*100</f>
        <v>95.424116818077948</v>
      </c>
      <c r="BG21">
        <f>(S21-E21/(N21/1.35))</f>
        <v>391.56495039696097</v>
      </c>
      <c r="BH21">
        <f>E21*BF21/100/BG21</f>
        <v>-6.3054473649323444E-3</v>
      </c>
    </row>
    <row r="22" spans="1:60" x14ac:dyDescent="0.35">
      <c r="A22" s="1" t="s">
        <v>9</v>
      </c>
      <c r="B22" s="1" t="s">
        <v>1832</v>
      </c>
      <c r="K22" s="1">
        <v>2.72</v>
      </c>
    </row>
    <row r="23" spans="1:60" x14ac:dyDescent="0.35">
      <c r="A23" s="1" t="s">
        <v>9</v>
      </c>
      <c r="B23" s="1" t="s">
        <v>1831</v>
      </c>
      <c r="K23" s="1">
        <v>2.72</v>
      </c>
    </row>
    <row r="24" spans="1:60" x14ac:dyDescent="0.35">
      <c r="A24" s="1">
        <v>3</v>
      </c>
      <c r="B24" s="1" t="s">
        <v>1830</v>
      </c>
      <c r="C24" s="1">
        <v>852.50000253692269</v>
      </c>
      <c r="D24" s="1">
        <v>0</v>
      </c>
      <c r="E24">
        <f>(R24-S24*(1000-T24)/(1000-U24))*AO24</f>
        <v>-2.3240504554036274</v>
      </c>
      <c r="F24">
        <f>IF(AZ24&lt;&gt;0,1/(1/AZ24-1/N24),0)</f>
        <v>11.81398651659824</v>
      </c>
      <c r="G24">
        <f>((BC24-AP24/2)*S24-E24)/(BC24+AP24/2)</f>
        <v>386.49914146811051</v>
      </c>
      <c r="H24">
        <f>AP24*1000</f>
        <v>31.465139175488932</v>
      </c>
      <c r="I24">
        <f>(AU24-BA24)</f>
        <v>0.84221487618690682</v>
      </c>
      <c r="J24">
        <f>(P24+AT24*D24)</f>
        <v>30.228860855102539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31.954877853393555</v>
      </c>
      <c r="P24" s="1">
        <v>30.228860855102539</v>
      </c>
      <c r="Q24" s="1">
        <v>32.163619995117188</v>
      </c>
      <c r="R24" s="1">
        <v>400.05056762695313</v>
      </c>
      <c r="S24" s="1">
        <v>391.0123291015625</v>
      </c>
      <c r="T24" s="1">
        <v>12.112699508666992</v>
      </c>
      <c r="U24" s="1">
        <v>39.485630035400391</v>
      </c>
      <c r="V24" s="1">
        <v>22.378473281860352</v>
      </c>
      <c r="W24" s="1">
        <v>72.950546264648438</v>
      </c>
      <c r="X24" s="1">
        <v>300.31784057617188</v>
      </c>
      <c r="Y24" s="1">
        <v>50.942588806152344</v>
      </c>
      <c r="Z24" s="1">
        <v>7.5459904968738556E-2</v>
      </c>
      <c r="AA24" s="1">
        <v>87.995628356933594</v>
      </c>
      <c r="AB24" s="1">
        <v>-7.9406223297119141</v>
      </c>
      <c r="AC24" s="1">
        <v>-4.2286943644285202E-2</v>
      </c>
      <c r="AD24" s="1">
        <v>4.8756919801235199E-2</v>
      </c>
      <c r="AE24" s="1">
        <v>6.8374387919902802E-2</v>
      </c>
      <c r="AF24" s="1">
        <v>4.1876442730426788E-2</v>
      </c>
      <c r="AG24" s="1">
        <v>5.6395918130874634E-2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1.1041097080006317</v>
      </c>
      <c r="AP24">
        <f>(U24-T24)/(1000-U24)*AO24</f>
        <v>3.1465139175488932E-2</v>
      </c>
      <c r="AQ24">
        <f>(P24+273.15)</f>
        <v>303.37886085510252</v>
      </c>
      <c r="AR24">
        <f>(O24+273.15)</f>
        <v>305.10487785339353</v>
      </c>
      <c r="AS24">
        <f>(Y24*AK24+Z24*AL24)*AM24</f>
        <v>8.1508140267994804</v>
      </c>
      <c r="AT24">
        <f>((AS24+0.00000010773*(AR24^4-AQ24^4))-AP24*44100)/(L24*0.92*2*29.3+0.00000043092*AQ24^3)</f>
        <v>-10.662261727447513</v>
      </c>
      <c r="AU24">
        <f>0.61365*EXP(17.502*J24/(240.97+J24))</f>
        <v>4.3167777022213745</v>
      </c>
      <c r="AV24">
        <f>AU24*1000/AA24</f>
        <v>49.056729099215922</v>
      </c>
      <c r="AW24">
        <f>(AV24-U24)</f>
        <v>9.5710990638155309</v>
      </c>
      <c r="AX24">
        <f>IF(D24,P24,(O24+P24)/2)</f>
        <v>31.091869354248047</v>
      </c>
      <c r="AY24">
        <f>0.61365*EXP(17.502*AX24/(240.97+AX24))</f>
        <v>4.5350636406197369</v>
      </c>
      <c r="AZ24">
        <f>IF(AW24&lt;&gt;0,(1000-(AV24+U24)/2)/AW24*AP24,0)</f>
        <v>3.1419735757026239</v>
      </c>
      <c r="BA24">
        <f>U24*AA24/1000</f>
        <v>3.4745628260344676</v>
      </c>
      <c r="BB24">
        <f>(AY24-BA24)</f>
        <v>1.0605008145852692</v>
      </c>
      <c r="BC24">
        <f>1/(1.6/F24+1.37/N24)</f>
        <v>2.1953890831311877</v>
      </c>
      <c r="BD24">
        <f>G24*AA24*0.001</f>
        <v>34.010234812901757</v>
      </c>
      <c r="BE24">
        <f>G24/S24</f>
        <v>0.9884576845854911</v>
      </c>
      <c r="BF24">
        <f>(1-AP24*AA24/AU24/F24)*100</f>
        <v>94.570815527742909</v>
      </c>
      <c r="BG24">
        <f>(S24-E24/(N24/1.35))</f>
        <v>391.74532279668568</v>
      </c>
      <c r="BH24">
        <f>E24*BF24/100/BG24</f>
        <v>-5.6104651186661943E-3</v>
      </c>
    </row>
    <row r="25" spans="1:60" x14ac:dyDescent="0.35">
      <c r="A25" s="1" t="s">
        <v>9</v>
      </c>
      <c r="B25" s="1" t="s">
        <v>1829</v>
      </c>
      <c r="K25" s="1">
        <v>2.72</v>
      </c>
    </row>
    <row r="26" spans="1:60" x14ac:dyDescent="0.35">
      <c r="A26" s="1" t="s">
        <v>9</v>
      </c>
      <c r="B26" s="1" t="s">
        <v>1828</v>
      </c>
      <c r="K26" s="1">
        <v>2.72</v>
      </c>
    </row>
    <row r="27" spans="1:60" x14ac:dyDescent="0.35">
      <c r="A27" s="1">
        <v>4</v>
      </c>
      <c r="B27" s="1" t="s">
        <v>1827</v>
      </c>
      <c r="C27" s="1">
        <v>1056.0000025257468</v>
      </c>
      <c r="D27" s="1">
        <v>0</v>
      </c>
      <c r="E27">
        <f>(R27-S27*(1000-T27)/(1000-U27))*AO27</f>
        <v>-1.71381695273802</v>
      </c>
      <c r="F27">
        <f>IF(AZ27&lt;&gt;0,1/(1/AZ27-1/N27),0)</f>
        <v>11.106653577993747</v>
      </c>
      <c r="G27">
        <f>((BC27-AP27/2)*S27-E27)/(BC27+AP27/2)</f>
        <v>385.75575720373826</v>
      </c>
      <c r="H27">
        <f>AP27*1000</f>
        <v>30.985983540231736</v>
      </c>
      <c r="I27">
        <f>(AU27-BA27)</f>
        <v>0.84344730354819708</v>
      </c>
      <c r="J27">
        <f>(P27+AT27*D27)</f>
        <v>30.226297378540039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31.899076461791992</v>
      </c>
      <c r="P27" s="1">
        <v>30.226297378540039</v>
      </c>
      <c r="Q27" s="1">
        <v>32.114044189453125</v>
      </c>
      <c r="R27" s="1">
        <v>399.95169067382813</v>
      </c>
      <c r="S27" s="1">
        <v>390.54244995117188</v>
      </c>
      <c r="T27" s="1">
        <v>12.50444221496582</v>
      </c>
      <c r="U27" s="1">
        <v>39.464523315429688</v>
      </c>
      <c r="V27" s="1">
        <v>23.175281524658203</v>
      </c>
      <c r="W27" s="1">
        <v>73.142120361328125</v>
      </c>
      <c r="X27" s="1">
        <v>300.27999877929688</v>
      </c>
      <c r="Y27" s="1">
        <v>101.25299835205078</v>
      </c>
      <c r="Z27" s="1">
        <v>5.7165743783116341E-3</v>
      </c>
      <c r="AA27" s="1">
        <v>87.995384216308594</v>
      </c>
      <c r="AB27" s="1">
        <v>-7.9581027030944824</v>
      </c>
      <c r="AC27" s="1">
        <v>-1.6676019877195358E-2</v>
      </c>
      <c r="AD27" s="1">
        <v>6.8022012710571289E-2</v>
      </c>
      <c r="AE27" s="1">
        <v>8.409436047077179E-2</v>
      </c>
      <c r="AF27" s="1">
        <v>6.2441937625408173E-2</v>
      </c>
      <c r="AG27" s="1">
        <v>7.9085566103458405E-2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1.1039705837474147</v>
      </c>
      <c r="AP27">
        <f>(U27-T27)/(1000-U27)*AO27</f>
        <v>3.0985983540231736E-2</v>
      </c>
      <c r="AQ27">
        <f>(P27+273.15)</f>
        <v>303.37629737854002</v>
      </c>
      <c r="AR27">
        <f>(O27+273.15)</f>
        <v>305.04907646179197</v>
      </c>
      <c r="AS27">
        <f>(Y27*AK27+Z27*AL27)*AM27</f>
        <v>16.200479374219185</v>
      </c>
      <c r="AT27">
        <f>((AS27+0.00000010773*(AR27^4-AQ27^4))-AP27*44100)/(L27*0.92*2*29.3+0.00000043092*AQ27^3)</f>
        <v>-10.438381738325276</v>
      </c>
      <c r="AU27">
        <f>0.61365*EXP(17.502*J27/(240.97+J27))</f>
        <v>4.3161431956029013</v>
      </c>
      <c r="AV27">
        <f>AU27*1000/AA27</f>
        <v>49.04965452498098</v>
      </c>
      <c r="AW27">
        <f>(AV27-U27)</f>
        <v>9.5851312095512924</v>
      </c>
      <c r="AX27">
        <f>IF(D27,P27,(O27+P27)/2)</f>
        <v>31.062686920166016</v>
      </c>
      <c r="AY27">
        <f>0.61365*EXP(17.502*AX27/(240.97+AX27))</f>
        <v>4.5275282507174559</v>
      </c>
      <c r="AZ27">
        <f>IF(AW27&lt;&gt;0,(1000-(AV27+U27)/2)/AW27*AP27,0)</f>
        <v>3.089643059022666</v>
      </c>
      <c r="BA27">
        <f>U27*AA27/1000</f>
        <v>3.4726958920547042</v>
      </c>
      <c r="BB27">
        <f>(AY27-BA27)</f>
        <v>1.0548323586627517</v>
      </c>
      <c r="BC27">
        <f>1/(1.6/F27+1.37/N27)</f>
        <v>2.154590930741926</v>
      </c>
      <c r="BD27">
        <f>G27*AA27*0.001</f>
        <v>33.944726068796001</v>
      </c>
      <c r="BE27">
        <f>G27/S27</f>
        <v>0.98774347641842242</v>
      </c>
      <c r="BF27">
        <f>(1-AP27*AA27/AU27/F27)*100</f>
        <v>94.312176558353883</v>
      </c>
      <c r="BG27">
        <f>(S27-E27/(N27/1.35))</f>
        <v>391.08297910277929</v>
      </c>
      <c r="BH27">
        <f>E27*BF27/100/BG27</f>
        <v>-4.1329798449972859E-3</v>
      </c>
    </row>
    <row r="28" spans="1:60" x14ac:dyDescent="0.35">
      <c r="A28" s="1" t="s">
        <v>9</v>
      </c>
      <c r="B28" s="1" t="s">
        <v>1826</v>
      </c>
      <c r="K28" s="1">
        <v>2.72</v>
      </c>
    </row>
    <row r="29" spans="1:60" x14ac:dyDescent="0.35">
      <c r="A29" s="1" t="s">
        <v>9</v>
      </c>
      <c r="B29" s="1" t="s">
        <v>1825</v>
      </c>
      <c r="K29" s="1">
        <v>2.72</v>
      </c>
    </row>
    <row r="30" spans="1:60" x14ac:dyDescent="0.35">
      <c r="A30" s="1">
        <v>5</v>
      </c>
      <c r="B30" s="1" t="s">
        <v>1824</v>
      </c>
      <c r="C30" s="1">
        <v>1259.0000025480986</v>
      </c>
      <c r="D30" s="1">
        <v>0</v>
      </c>
      <c r="E30">
        <f>(R30-S30*(1000-T30)/(1000-U30))*AO30</f>
        <v>-2.3822477826083368</v>
      </c>
      <c r="F30">
        <f>IF(AZ30&lt;&gt;0,1/(1/AZ30-1/N30),0)</f>
        <v>10.09186012972213</v>
      </c>
      <c r="G30">
        <f>((BC30-AP30/2)*S30-E30)/(BC30+AP30/2)</f>
        <v>386.87312454978252</v>
      </c>
      <c r="H30">
        <f>AP30*1000</f>
        <v>30.307978279552152</v>
      </c>
      <c r="I30">
        <f>(AU30-BA30)</f>
        <v>0.8482215449046282</v>
      </c>
      <c r="J30">
        <f>(P30+AT30*D30)</f>
        <v>30.167730331420898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31.866193771362305</v>
      </c>
      <c r="P30" s="1">
        <v>30.167730331420898</v>
      </c>
      <c r="Q30" s="1">
        <v>32.079132080078125</v>
      </c>
      <c r="R30" s="1">
        <v>399.96420288085938</v>
      </c>
      <c r="S30" s="1">
        <v>391.37750244140625</v>
      </c>
      <c r="T30" s="1">
        <v>12.870809555053711</v>
      </c>
      <c r="U30" s="1">
        <v>39.246547698974609</v>
      </c>
      <c r="V30" s="1">
        <v>23.89830207824707</v>
      </c>
      <c r="W30" s="1">
        <v>72.872329711914063</v>
      </c>
      <c r="X30" s="1">
        <v>300.28469848632813</v>
      </c>
      <c r="Y30" s="1">
        <v>149.87406921386719</v>
      </c>
      <c r="Z30" s="1">
        <v>7.889179140329361E-2</v>
      </c>
      <c r="AA30" s="1">
        <v>87.993659973144531</v>
      </c>
      <c r="AB30" s="1">
        <v>-8.0183601379394531</v>
      </c>
      <c r="AC30" s="1">
        <v>-7.2740629315376282E-2</v>
      </c>
      <c r="AD30" s="1">
        <v>8.3066627383232117E-2</v>
      </c>
      <c r="AE30" s="1">
        <v>9.4857364892959595E-2</v>
      </c>
      <c r="AF30" s="1">
        <v>3.1429309397935867E-2</v>
      </c>
      <c r="AG30" s="1">
        <v>0.10223216563463211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1.1039878620820884</v>
      </c>
      <c r="AP30">
        <f>(U30-T30)/(1000-U30)*AO30</f>
        <v>3.0307978279552152E-2</v>
      </c>
      <c r="AQ30">
        <f>(P30+273.15)</f>
        <v>303.31773033142088</v>
      </c>
      <c r="AR30">
        <f>(O30+273.15)</f>
        <v>305.01619377136228</v>
      </c>
      <c r="AS30">
        <f>(Y30*AK30+Z30*AL30)*AM30</f>
        <v>23.979850538227311</v>
      </c>
      <c r="AT30">
        <f>((AS30+0.00000010773*(AR30^4-AQ30^4))-AP30*44100)/(L30*0.92*2*29.3+0.00000043092*AQ30^3)</f>
        <v>-10.140837383449192</v>
      </c>
      <c r="AU30">
        <f>0.61365*EXP(17.502*J30/(240.97+J30))</f>
        <v>4.3016689182479979</v>
      </c>
      <c r="AV30">
        <f>AU30*1000/AA30</f>
        <v>48.886123381626099</v>
      </c>
      <c r="AW30">
        <f>(AV30-U30)</f>
        <v>9.6395756826514898</v>
      </c>
      <c r="AX30">
        <f>IF(D30,P30,(O30+P30)/2)</f>
        <v>31.016962051391602</v>
      </c>
      <c r="AY30">
        <f>0.61365*EXP(17.502*AX30/(240.97+AX30))</f>
        <v>4.5157432591507183</v>
      </c>
      <c r="AZ30">
        <f>IF(AW30&lt;&gt;0,(1000-(AV30+U30)/2)/AW30*AP30,0)</f>
        <v>3.00556971519809</v>
      </c>
      <c r="BA30">
        <f>U30*AA30/1000</f>
        <v>3.4534473733433697</v>
      </c>
      <c r="BB30">
        <f>(AY30-BA30)</f>
        <v>1.0622958858073486</v>
      </c>
      <c r="BC30">
        <f>1/(1.6/F30+1.37/N30)</f>
        <v>2.0893792646352236</v>
      </c>
      <c r="BD30">
        <f>G30*AA30*0.001</f>
        <v>34.042382174381558</v>
      </c>
      <c r="BE30">
        <f>G30/S30</f>
        <v>0.98849096367694744</v>
      </c>
      <c r="BF30">
        <f>(1-AP30*AA30/AU30/F30)*100</f>
        <v>93.856722334589236</v>
      </c>
      <c r="BG30">
        <f>(S30-E30/(N30/1.35))</f>
        <v>392.12885127757846</v>
      </c>
      <c r="BH30">
        <f>E30*BF30/100/BG30</f>
        <v>-5.7019514870174058E-3</v>
      </c>
    </row>
    <row r="31" spans="1:60" x14ac:dyDescent="0.35">
      <c r="A31" s="1" t="s">
        <v>9</v>
      </c>
      <c r="B31" s="1" t="s">
        <v>1823</v>
      </c>
      <c r="K31" s="1">
        <v>2.72</v>
      </c>
    </row>
    <row r="32" spans="1:60" x14ac:dyDescent="0.35">
      <c r="A32" s="1" t="s">
        <v>9</v>
      </c>
      <c r="B32" s="1" t="s">
        <v>1822</v>
      </c>
      <c r="K32" s="1">
        <v>2.72</v>
      </c>
    </row>
    <row r="33" spans="1:60" x14ac:dyDescent="0.35">
      <c r="A33" s="1">
        <v>6</v>
      </c>
      <c r="B33" s="1" t="s">
        <v>1821</v>
      </c>
      <c r="C33" s="1">
        <v>1462.5000025369227</v>
      </c>
      <c r="D33" s="1">
        <v>0</v>
      </c>
      <c r="E33">
        <f>(R33-S33*(1000-T33)/(1000-U33))*AO33</f>
        <v>-2.1276607911165586</v>
      </c>
      <c r="F33">
        <f>IF(AZ33&lt;&gt;0,1/(1/AZ33-1/N33),0)</f>
        <v>11.209389501558521</v>
      </c>
      <c r="G33">
        <f>((BC33-AP33/2)*S33-E33)/(BC33+AP33/2)</f>
        <v>387.02148143801497</v>
      </c>
      <c r="H33">
        <f>AP33*1000</f>
        <v>30.207173922977052</v>
      </c>
      <c r="I33">
        <f>(AU33-BA33)</f>
        <v>0.82021010739285138</v>
      </c>
      <c r="J33">
        <f>(P33+AT33*D33)</f>
        <v>30.133810043334961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31.850488662719727</v>
      </c>
      <c r="P33" s="1">
        <v>30.133810043334961</v>
      </c>
      <c r="Q33" s="1">
        <v>32.054668426513672</v>
      </c>
      <c r="R33" s="1">
        <v>400.26229858398438</v>
      </c>
      <c r="S33" s="1">
        <v>391.478515625</v>
      </c>
      <c r="T33" s="1">
        <v>13.191187858581543</v>
      </c>
      <c r="U33" s="1">
        <v>39.471397399902344</v>
      </c>
      <c r="V33" s="1">
        <v>24.514007568359375</v>
      </c>
      <c r="W33" s="1">
        <v>73.352165222167969</v>
      </c>
      <c r="X33" s="1">
        <v>300.30355834960938</v>
      </c>
      <c r="Y33" s="1">
        <v>299.94500732421875</v>
      </c>
      <c r="Z33" s="1">
        <v>0.14977586269378662</v>
      </c>
      <c r="AA33" s="1">
        <v>87.99017333984375</v>
      </c>
      <c r="AB33" s="1">
        <v>-8.1144161224365234</v>
      </c>
      <c r="AC33" s="1">
        <v>-4.8194579780101776E-2</v>
      </c>
      <c r="AD33" s="1">
        <v>4.3830294162034988E-2</v>
      </c>
      <c r="AE33" s="1">
        <v>4.0308635681867599E-2</v>
      </c>
      <c r="AF33" s="1">
        <v>3.6687925457954407E-2</v>
      </c>
      <c r="AG33" s="1">
        <v>4.4914010912179947E-2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1.1040571998147402</v>
      </c>
      <c r="AP33">
        <f>(U33-T33)/(1000-U33)*AO33</f>
        <v>3.0207173922977053E-2</v>
      </c>
      <c r="AQ33">
        <f>(P33+273.15)</f>
        <v>303.28381004333494</v>
      </c>
      <c r="AR33">
        <f>(O33+273.15)</f>
        <v>305.0004886627197</v>
      </c>
      <c r="AS33">
        <f>(Y33*AK33+Z33*AL33)*AM33</f>
        <v>47.991200099188063</v>
      </c>
      <c r="AT33">
        <f>((AS33+0.00000010773*(AR33^4-AQ33^4))-AP33*44100)/(L33*0.92*2*29.3+0.00000043092*AQ33^3)</f>
        <v>-9.9161024995249516</v>
      </c>
      <c r="AU33">
        <f>0.61365*EXP(17.502*J33/(240.97+J33))</f>
        <v>4.2933052065761164</v>
      </c>
      <c r="AV33">
        <f>AU33*1000/AA33</f>
        <v>48.793007714556012</v>
      </c>
      <c r="AW33">
        <f>(AV33-U33)</f>
        <v>9.3216103146536682</v>
      </c>
      <c r="AX33">
        <f>IF(D33,P33,(O33+P33)/2)</f>
        <v>30.992149353027344</v>
      </c>
      <c r="AY33">
        <f>0.61365*EXP(17.502*AX33/(240.97+AX33))</f>
        <v>4.5093592988171682</v>
      </c>
      <c r="AZ33">
        <f>IF(AW33&lt;&gt;0,(1000-(AV33+U33)/2)/AW33*AP33,0)</f>
        <v>3.0975404281099852</v>
      </c>
      <c r="BA33">
        <f>U33*AA33/1000</f>
        <v>3.473095099183265</v>
      </c>
      <c r="BB33">
        <f>(AY33-BA33)</f>
        <v>1.0362641996339033</v>
      </c>
      <c r="BC33">
        <f>1/(1.6/F33+1.37/N33)</f>
        <v>2.160737658725004</v>
      </c>
      <c r="BD33">
        <f>G33*AA33*0.001</f>
        <v>34.054087237974059</v>
      </c>
      <c r="BE33">
        <f>G33/S33</f>
        <v>0.98861486899256956</v>
      </c>
      <c r="BF33">
        <f>(1-AP33*AA33/AU33/F33)*100</f>
        <v>94.477057191105843</v>
      </c>
      <c r="BG33">
        <f>(S33-E33/(N33/1.35))</f>
        <v>392.14956901870886</v>
      </c>
      <c r="BH33">
        <f>E33*BF33/100/BG33</f>
        <v>-5.1259811593979462E-3</v>
      </c>
    </row>
    <row r="34" spans="1:60" x14ac:dyDescent="0.35">
      <c r="A34" s="1" t="s">
        <v>9</v>
      </c>
      <c r="B34" s="1" t="s">
        <v>1820</v>
      </c>
      <c r="K34" s="1">
        <v>2.72</v>
      </c>
    </row>
    <row r="35" spans="1:60" x14ac:dyDescent="0.35">
      <c r="A35" s="1" t="s">
        <v>9</v>
      </c>
      <c r="B35" s="1" t="s">
        <v>1819</v>
      </c>
      <c r="K35" s="1">
        <v>2.72</v>
      </c>
    </row>
    <row r="36" spans="1:60" x14ac:dyDescent="0.35">
      <c r="A36" s="1">
        <v>7</v>
      </c>
      <c r="B36" s="1" t="s">
        <v>1818</v>
      </c>
      <c r="C36" s="1">
        <v>1665.5000025369227</v>
      </c>
      <c r="D36" s="1">
        <v>0</v>
      </c>
      <c r="E36">
        <f>(R36-S36*(1000-T36)/(1000-U36))*AO36</f>
        <v>-2.6020300999999284</v>
      </c>
      <c r="F36">
        <f>IF(AZ36&lt;&gt;0,1/(1/AZ36-1/N36),0)</f>
        <v>11.759563843905914</v>
      </c>
      <c r="G36">
        <f>((BC36-AP36/2)*S36-E36)/(BC36+AP36/2)</f>
        <v>387.29125052498085</v>
      </c>
      <c r="H36">
        <f>AP36*1000</f>
        <v>30.564445995697461</v>
      </c>
      <c r="I36">
        <f>(AU36-BA36)</f>
        <v>0.81872674216748642</v>
      </c>
      <c r="J36">
        <f>(P36+AT36*D36)</f>
        <v>30.33160400390625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31.856208801269531</v>
      </c>
      <c r="P36" s="1">
        <v>30.33160400390625</v>
      </c>
      <c r="Q36" s="1">
        <v>32.049228668212891</v>
      </c>
      <c r="R36" s="1">
        <v>400.01470947265625</v>
      </c>
      <c r="S36" s="1">
        <v>391.53329467773438</v>
      </c>
      <c r="T36" s="1">
        <v>13.471071243286133</v>
      </c>
      <c r="U36" s="1">
        <v>40.043430328369141</v>
      </c>
      <c r="V36" s="1">
        <v>25.026878356933594</v>
      </c>
      <c r="W36" s="1">
        <v>74.393638610839844</v>
      </c>
      <c r="X36" s="1">
        <v>300.33566284179688</v>
      </c>
      <c r="Y36" s="1">
        <v>499.41830444335938</v>
      </c>
      <c r="Z36" s="1">
        <v>0.12805360555648804</v>
      </c>
      <c r="AA36" s="1">
        <v>87.993179321289063</v>
      </c>
      <c r="AB36" s="1">
        <v>-8.0496807098388672</v>
      </c>
      <c r="AC36" s="1">
        <v>-5.485408753156662E-2</v>
      </c>
      <c r="AD36" s="1">
        <v>8.0802679061889648E-2</v>
      </c>
      <c r="AE36" s="1">
        <v>3.6102812737226486E-2</v>
      </c>
      <c r="AF36" s="1">
        <v>2.3583859205245972E-2</v>
      </c>
      <c r="AG36" s="1">
        <v>2.6395481079816818E-2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1.1041752310360176</v>
      </c>
      <c r="AP36">
        <f>(U36-T36)/(1000-U36)*AO36</f>
        <v>3.0564445995697461E-2</v>
      </c>
      <c r="AQ36">
        <f>(P36+273.15)</f>
        <v>303.48160400390623</v>
      </c>
      <c r="AR36">
        <f>(O36+273.15)</f>
        <v>305.00620880126951</v>
      </c>
      <c r="AS36">
        <f>(Y36*AK36+Z36*AL36)*AM36</f>
        <v>79.906926924878462</v>
      </c>
      <c r="AT36">
        <f>((AS36+0.00000010773*(AR36^4-AQ36^4))-AP36*44100)/(L36*0.92*2*29.3+0.00000043092*AQ36^3)</f>
        <v>-9.8055807366758927</v>
      </c>
      <c r="AU36">
        <f>0.61365*EXP(17.502*J36/(240.97+J36))</f>
        <v>4.3422754876912171</v>
      </c>
      <c r="AV36">
        <f>AU36*1000/AA36</f>
        <v>49.347864472952928</v>
      </c>
      <c r="AW36">
        <f>(AV36-U36)</f>
        <v>9.3044341445837873</v>
      </c>
      <c r="AX36">
        <f>IF(D36,P36,(O36+P36)/2)</f>
        <v>31.093906402587891</v>
      </c>
      <c r="AY36">
        <f>0.61365*EXP(17.502*AX36/(240.97+AX36))</f>
        <v>4.5355900480066147</v>
      </c>
      <c r="AZ36">
        <f>IF(AW36&lt;&gt;0,(1000-(AV36+U36)/2)/AW36*AP36,0)</f>
        <v>3.138111124304523</v>
      </c>
      <c r="BA36">
        <f>U36*AA36/1000</f>
        <v>3.5235487455237307</v>
      </c>
      <c r="BB36">
        <f>(AY36-BA36)</f>
        <v>1.012041302482884</v>
      </c>
      <c r="BC36">
        <f>1/(1.6/F36+1.37/N36)</f>
        <v>2.1923723424588033</v>
      </c>
      <c r="BD36">
        <f>G36*AA36*0.001</f>
        <v>34.078988457010929</v>
      </c>
      <c r="BE36">
        <f>G36/S36</f>
        <v>0.98916555958224428</v>
      </c>
      <c r="BF36">
        <f>(1-AP36*AA36/AU36/F36)*100</f>
        <v>94.733077225113533</v>
      </c>
      <c r="BG36">
        <f>(S36-E36/(N36/1.35))</f>
        <v>392.35396173915126</v>
      </c>
      <c r="BH36">
        <f>E36*BF36/100/BG36</f>
        <v>-6.2825494946637658E-3</v>
      </c>
    </row>
    <row r="37" spans="1:60" x14ac:dyDescent="0.35">
      <c r="A37" s="1" t="s">
        <v>9</v>
      </c>
      <c r="B37" s="1" t="s">
        <v>1817</v>
      </c>
      <c r="K37" s="1">
        <v>2.72</v>
      </c>
    </row>
    <row r="38" spans="1:60" x14ac:dyDescent="0.35">
      <c r="A38" s="1" t="s">
        <v>9</v>
      </c>
      <c r="B38" s="1" t="s">
        <v>1816</v>
      </c>
      <c r="K38" s="1">
        <v>2.72</v>
      </c>
    </row>
    <row r="39" spans="1:60" x14ac:dyDescent="0.35">
      <c r="A39" s="1">
        <v>8</v>
      </c>
      <c r="B39" s="1" t="s">
        <v>1815</v>
      </c>
      <c r="C39" s="1">
        <v>1869.0000025480986</v>
      </c>
      <c r="D39" s="1">
        <v>0</v>
      </c>
      <c r="E39">
        <f>(R39-S39*(1000-T39)/(1000-U39))*AO39</f>
        <v>-1.7765133522412453</v>
      </c>
      <c r="F39">
        <f>IF(AZ39&lt;&gt;0,1/(1/AZ39-1/N39),0)</f>
        <v>11.894274823846843</v>
      </c>
      <c r="G39">
        <f>((BC39-AP39/2)*S39-E39)/(BC39+AP39/2)</f>
        <v>385.80623244394064</v>
      </c>
      <c r="H39">
        <f>AP39*1000</f>
        <v>31.20885423313111</v>
      </c>
      <c r="I39">
        <f>(AU39-BA39)</f>
        <v>0.83272597796413406</v>
      </c>
      <c r="J39">
        <f>(P39+AT39*D39)</f>
        <v>30.663558959960938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31.885686874389648</v>
      </c>
      <c r="P39" s="1">
        <v>30.663558959960938</v>
      </c>
      <c r="Q39" s="1">
        <v>32.058544158935547</v>
      </c>
      <c r="R39" s="1">
        <v>399.93301391601563</v>
      </c>
      <c r="S39" s="1">
        <v>390.50546264648438</v>
      </c>
      <c r="T39" s="1">
        <v>13.722169876098633</v>
      </c>
      <c r="U39" s="1">
        <v>40.829818725585938</v>
      </c>
      <c r="V39" s="1">
        <v>25.45142936706543</v>
      </c>
      <c r="W39" s="1">
        <v>75.729804992675781</v>
      </c>
      <c r="X39" s="1">
        <v>300.3658447265625</v>
      </c>
      <c r="Y39" s="1">
        <v>749.83441162109375</v>
      </c>
      <c r="Z39" s="1">
        <v>0.15434421598911285</v>
      </c>
      <c r="AA39" s="1">
        <v>87.995246887207031</v>
      </c>
      <c r="AB39" s="1">
        <v>-8.0711393356323242</v>
      </c>
      <c r="AC39" s="1">
        <v>-6.3862301409244537E-2</v>
      </c>
      <c r="AD39" s="1">
        <v>6.6339656710624695E-2</v>
      </c>
      <c r="AE39" s="1">
        <v>1.8037857487797737E-2</v>
      </c>
      <c r="AF39" s="1">
        <v>4.5082539319992065E-2</v>
      </c>
      <c r="AG39" s="1">
        <v>1.9328871741890907E-2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1.104286193847656</v>
      </c>
      <c r="AP39">
        <f>(U39-T39)/(1000-U39)*AO39</f>
        <v>3.1208854233131109E-2</v>
      </c>
      <c r="AQ39">
        <f>(P39+273.15)</f>
        <v>303.81355895996091</v>
      </c>
      <c r="AR39">
        <f>(O39+273.15)</f>
        <v>305.03568687438963</v>
      </c>
      <c r="AS39">
        <f>(Y39*AK39+Z39*AL39)*AM39</f>
        <v>119.97350317775818</v>
      </c>
      <c r="AT39">
        <f>((AS39+0.00000010773*(AR39^4-AQ39^4))-AP39*44100)/(L39*0.92*2*29.3+0.00000043092*AQ39^3)</f>
        <v>-9.7397448072149277</v>
      </c>
      <c r="AU39">
        <f>0.61365*EXP(17.502*J39/(240.97+J39))</f>
        <v>4.4255559570819774</v>
      </c>
      <c r="AV39">
        <f>AU39*1000/AA39</f>
        <v>50.293125067933367</v>
      </c>
      <c r="AW39">
        <f>(AV39-U39)</f>
        <v>9.4633063423474297</v>
      </c>
      <c r="AX39">
        <f>IF(D39,P39,(O39+P39)/2)</f>
        <v>31.274622917175293</v>
      </c>
      <c r="AY39">
        <f>0.61365*EXP(17.502*AX39/(240.97+AX39))</f>
        <v>4.5825025319139829</v>
      </c>
      <c r="AZ39">
        <f>IF(AW39&lt;&gt;0,(1000-(AV39+U39)/2)/AW39*AP39,0)</f>
        <v>3.1476242890673882</v>
      </c>
      <c r="BA39">
        <f>U39*AA39/1000</f>
        <v>3.5928299791178433</v>
      </c>
      <c r="BB39">
        <f>(AY39-BA39)</f>
        <v>0.98967255279613964</v>
      </c>
      <c r="BC39">
        <f>1/(1.6/F39+1.37/N39)</f>
        <v>2.1998041100303838</v>
      </c>
      <c r="BD39">
        <f>G39*AA39*0.001</f>
        <v>33.949114674527742</v>
      </c>
      <c r="BE39">
        <f>G39/S39</f>
        <v>0.98796628817764365</v>
      </c>
      <c r="BF39">
        <f>(1-AP39*AA39/AU39/F39)*100</f>
        <v>94.782875104969293</v>
      </c>
      <c r="BG39">
        <f>(S39-E39/(N39/1.35))</f>
        <v>391.06576592366463</v>
      </c>
      <c r="BH39">
        <f>E39*BF39/100/BG39</f>
        <v>-4.3057474691011533E-3</v>
      </c>
    </row>
    <row r="40" spans="1:60" x14ac:dyDescent="0.35">
      <c r="A40" s="1" t="s">
        <v>9</v>
      </c>
      <c r="B40" s="1" t="s">
        <v>1814</v>
      </c>
      <c r="K40" s="1">
        <v>2.72</v>
      </c>
    </row>
    <row r="41" spans="1:60" x14ac:dyDescent="0.35">
      <c r="A41" s="1" t="s">
        <v>9</v>
      </c>
      <c r="B41" s="1" t="s">
        <v>1813</v>
      </c>
      <c r="K41" s="1">
        <v>2.72</v>
      </c>
    </row>
    <row r="42" spans="1:60" x14ac:dyDescent="0.35">
      <c r="A42" s="1">
        <v>9</v>
      </c>
      <c r="B42" s="1" t="s">
        <v>1812</v>
      </c>
      <c r="C42" s="1">
        <v>2072.0000025480986</v>
      </c>
      <c r="D42" s="1">
        <v>0</v>
      </c>
      <c r="E42">
        <f>(R42-S42*(1000-T42)/(1000-U42))*AO42</f>
        <v>-0.70589533355866585</v>
      </c>
      <c r="F42">
        <f>IF(AZ42&lt;&gt;0,1/(1/AZ42-1/N42),0)</f>
        <v>13.799100437495881</v>
      </c>
      <c r="G42">
        <f>((BC42-AP42/2)*S42-E42)/(BC42+AP42/2)</f>
        <v>384.59706310584386</v>
      </c>
      <c r="H42">
        <f>AP42*1000</f>
        <v>31.581441449387516</v>
      </c>
      <c r="I42">
        <f>(AU42-BA42)</f>
        <v>0.81157360427074599</v>
      </c>
      <c r="J42">
        <f>(P42+AT42*D42)</f>
        <v>30.765275955200195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31.931903839111328</v>
      </c>
      <c r="P42" s="1">
        <v>30.765275955200195</v>
      </c>
      <c r="Q42" s="1">
        <v>32.088241577148438</v>
      </c>
      <c r="R42" s="1">
        <v>400.12554931640625</v>
      </c>
      <c r="S42" s="1">
        <v>389.61978149414063</v>
      </c>
      <c r="T42" s="1">
        <v>13.93936824798584</v>
      </c>
      <c r="U42" s="1">
        <v>41.361385345458984</v>
      </c>
      <c r="V42" s="1">
        <v>25.78791618347168</v>
      </c>
      <c r="W42" s="1">
        <v>76.518814086914063</v>
      </c>
      <c r="X42" s="1">
        <v>300.30072021484375</v>
      </c>
      <c r="Y42" s="1">
        <v>999.9591064453125</v>
      </c>
      <c r="Z42" s="1">
        <v>4.4588826596736908E-2</v>
      </c>
      <c r="AA42" s="1">
        <v>87.999420166015625</v>
      </c>
      <c r="AB42" s="1">
        <v>-7.885345458984375</v>
      </c>
      <c r="AC42" s="1">
        <v>-7.6333694159984589E-2</v>
      </c>
      <c r="AD42" s="1">
        <v>7.341042160987854E-2</v>
      </c>
      <c r="AE42" s="1">
        <v>7.5883842073380947E-3</v>
      </c>
      <c r="AF42" s="1">
        <v>3.6495432257652283E-2</v>
      </c>
      <c r="AG42" s="1">
        <v>2.2087628021836281E-3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1.1040467654957489</v>
      </c>
      <c r="AP42">
        <f>(U42-T42)/(1000-U42)*AO42</f>
        <v>3.1581441449387515E-2</v>
      </c>
      <c r="AQ42">
        <f>(P42+273.15)</f>
        <v>303.91527595520017</v>
      </c>
      <c r="AR42">
        <f>(O42+273.15)</f>
        <v>305.08190383911131</v>
      </c>
      <c r="AS42">
        <f>(Y42*AK42+Z42*AL42)*AM42</f>
        <v>159.99345345511756</v>
      </c>
      <c r="AT42">
        <f>((AS42+0.00000010773*(AR42^4-AQ42^4))-AP42*44100)/(L42*0.92*2*29.3+0.00000043092*AQ42^3)</f>
        <v>-9.558985617279669</v>
      </c>
      <c r="AU42">
        <f>0.61365*EXP(17.502*J42/(240.97+J42))</f>
        <v>4.4513515319342725</v>
      </c>
      <c r="AV42">
        <f>AU42*1000/AA42</f>
        <v>50.583873433899441</v>
      </c>
      <c r="AW42">
        <f>(AV42-U42)</f>
        <v>9.222488088440457</v>
      </c>
      <c r="AX42">
        <f>IF(D42,P42,(O42+P42)/2)</f>
        <v>31.348589897155762</v>
      </c>
      <c r="AY42">
        <f>0.61365*EXP(17.502*AX42/(240.97+AX42))</f>
        <v>4.601825270723336</v>
      </c>
      <c r="AZ42">
        <f>IF(AW42&lt;&gt;0,(1000-(AV42+U42)/2)/AW42*AP42,0)</f>
        <v>3.2669664907247329</v>
      </c>
      <c r="BA42">
        <f>U42*AA42/1000</f>
        <v>3.6397779276635265</v>
      </c>
      <c r="BB42">
        <f>(AY42-BA42)</f>
        <v>0.96204734305980955</v>
      </c>
      <c r="BC42">
        <f>1/(1.6/F42+1.37/N42)</f>
        <v>2.2934884557164201</v>
      </c>
      <c r="BD42">
        <f>G42*AA42*0.001</f>
        <v>33.844318550866781</v>
      </c>
      <c r="BE42">
        <f>G42/S42</f>
        <v>0.98710866689305332</v>
      </c>
      <c r="BF42">
        <f>(1-AP42*AA42/AU42/F42)*100</f>
        <v>95.475515648701787</v>
      </c>
      <c r="BG42">
        <f>(S42-E42/(N42/1.35))</f>
        <v>389.84241729265023</v>
      </c>
      <c r="BH42">
        <f>E42*BF42/100/BG42</f>
        <v>-1.728793942782598E-3</v>
      </c>
    </row>
    <row r="43" spans="1:60" x14ac:dyDescent="0.35">
      <c r="A43" s="1" t="s">
        <v>9</v>
      </c>
      <c r="B43" s="1" t="s">
        <v>1811</v>
      </c>
      <c r="K43" s="1">
        <v>2.72</v>
      </c>
    </row>
    <row r="44" spans="1:60" x14ac:dyDescent="0.35">
      <c r="A44" s="1" t="s">
        <v>9</v>
      </c>
      <c r="B44" s="1" t="s">
        <v>1810</v>
      </c>
      <c r="K44" s="1">
        <v>2.72</v>
      </c>
    </row>
    <row r="45" spans="1:60" x14ac:dyDescent="0.35">
      <c r="A45" s="1">
        <v>10</v>
      </c>
      <c r="B45" s="1" t="s">
        <v>1809</v>
      </c>
      <c r="C45" s="1">
        <v>2276.0000025257468</v>
      </c>
      <c r="D45" s="1">
        <v>0</v>
      </c>
      <c r="E45">
        <f>(R45-S45*(1000-T45)/(1000-U45))*AO45</f>
        <v>0.18969002194600448</v>
      </c>
      <c r="F45">
        <f>IF(AZ45&lt;&gt;0,1/(1/AZ45-1/N45),0)</f>
        <v>16.259931029413327</v>
      </c>
      <c r="G45">
        <f>((BC45-AP45/2)*S45-E45)/(BC45+AP45/2)</f>
        <v>383.3863112039059</v>
      </c>
      <c r="H45">
        <f>AP45*1000</f>
        <v>31.96588852854039</v>
      </c>
      <c r="I45">
        <f>(AU45-BA45)</f>
        <v>0.7917047190286346</v>
      </c>
      <c r="J45">
        <f>(P45+AT45*D45)</f>
        <v>30.866809844970703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31.994892120361328</v>
      </c>
      <c r="P45" s="1">
        <v>30.866809844970703</v>
      </c>
      <c r="Q45" s="1">
        <v>32.131011962890625</v>
      </c>
      <c r="R45" s="1">
        <v>400.05267333984375</v>
      </c>
      <c r="S45" s="1">
        <v>388.62921142578125</v>
      </c>
      <c r="T45" s="1">
        <v>14.140461921691895</v>
      </c>
      <c r="U45" s="1">
        <v>41.880104064941406</v>
      </c>
      <c r="V45" s="1">
        <v>26.067537307739258</v>
      </c>
      <c r="W45" s="1">
        <v>77.20477294921875</v>
      </c>
      <c r="X45" s="1">
        <v>300.31338500976563</v>
      </c>
      <c r="Y45" s="1">
        <v>1250.892333984375</v>
      </c>
      <c r="Z45" s="1">
        <v>0.18293428421020508</v>
      </c>
      <c r="AA45" s="1">
        <v>88.001846313476563</v>
      </c>
      <c r="AB45" s="1">
        <v>-7.8886337280273438</v>
      </c>
      <c r="AC45" s="1">
        <v>-8.0825693905353546E-2</v>
      </c>
      <c r="AD45" s="1">
        <v>0.11949148774147034</v>
      </c>
      <c r="AE45" s="1">
        <v>2.5575410574674606E-2</v>
      </c>
      <c r="AF45" s="1">
        <v>2.5819538161158562E-2</v>
      </c>
      <c r="AG45" s="1">
        <v>1.2866748496890068E-2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1.1040933272417852</v>
      </c>
      <c r="AP45">
        <f>(U45-T45)/(1000-U45)*AO45</f>
        <v>3.196588852854039E-2</v>
      </c>
      <c r="AQ45">
        <f>(P45+273.15)</f>
        <v>304.01680984497068</v>
      </c>
      <c r="AR45">
        <f>(O45+273.15)</f>
        <v>305.14489212036131</v>
      </c>
      <c r="AS45">
        <f>(Y45*AK45+Z45*AL45)*AM45</f>
        <v>200.14276896396041</v>
      </c>
      <c r="AT45">
        <f>((AS45+0.00000010773*(AR45^4-AQ45^4))-AP45*44100)/(L45*0.92*2*29.3+0.00000043092*AQ45^3)</f>
        <v>-9.3797293519877183</v>
      </c>
      <c r="AU45">
        <f>0.61365*EXP(17.502*J45/(240.97+J45))</f>
        <v>4.4772312005440131</v>
      </c>
      <c r="AV45">
        <f>AU45*1000/AA45</f>
        <v>50.876559846203733</v>
      </c>
      <c r="AW45">
        <f>(AV45-U45)</f>
        <v>8.9964557812623269</v>
      </c>
      <c r="AX45">
        <f>IF(D45,P45,(O45+P45)/2)</f>
        <v>31.430850982666016</v>
      </c>
      <c r="AY45">
        <f>0.61365*EXP(17.502*AX45/(240.97+AX45))</f>
        <v>4.6233980173703584</v>
      </c>
      <c r="AZ45">
        <f>IF(AW45&lt;&gt;0,(1000-(AV45+U45)/2)/AW45*AP45,0)</f>
        <v>3.3883747867242535</v>
      </c>
      <c r="BA45">
        <f>U45*AA45/1000</f>
        <v>3.6855264815153785</v>
      </c>
      <c r="BB45">
        <f>(AY45-BA45)</f>
        <v>0.93787153585497984</v>
      </c>
      <c r="BC45">
        <f>1/(1.6/F45+1.37/N45)</f>
        <v>2.389664224204175</v>
      </c>
      <c r="BD45">
        <f>G45*AA45*0.001</f>
        <v>33.738703237256829</v>
      </c>
      <c r="BE45">
        <f>G45/S45</f>
        <v>0.98650924823010477</v>
      </c>
      <c r="BF45">
        <f>(1-AP45*AA45/AU45/F45)*100</f>
        <v>96.135882322590433</v>
      </c>
      <c r="BG45">
        <f>(S45-E45/(N45/1.35))</f>
        <v>388.56938415749158</v>
      </c>
      <c r="BH45">
        <f>E45*BF45/100/BG45</f>
        <v>4.6931174639789475E-4</v>
      </c>
    </row>
    <row r="46" spans="1:60" x14ac:dyDescent="0.35">
      <c r="A46" s="1" t="s">
        <v>9</v>
      </c>
      <c r="B46" s="1" t="s">
        <v>1808</v>
      </c>
      <c r="K46" s="1">
        <v>2.72</v>
      </c>
    </row>
    <row r="47" spans="1:60" x14ac:dyDescent="0.35">
      <c r="A47" s="1" t="s">
        <v>9</v>
      </c>
      <c r="B47" s="1" t="s">
        <v>1807</v>
      </c>
      <c r="K47" s="1">
        <v>2.72</v>
      </c>
    </row>
    <row r="48" spans="1:60" x14ac:dyDescent="0.35">
      <c r="A48" s="1">
        <v>11</v>
      </c>
      <c r="B48" s="1" t="s">
        <v>1806</v>
      </c>
      <c r="C48" s="1">
        <v>2480.0000025257468</v>
      </c>
      <c r="D48" s="1">
        <v>0</v>
      </c>
      <c r="E48">
        <f>(R48-S48*(1000-T48)/(1000-U48))*AO48</f>
        <v>1.0761483632852427</v>
      </c>
      <c r="F48">
        <f>IF(AZ48&lt;&gt;0,1/(1/AZ48-1/N48),0)</f>
        <v>21.992139326466777</v>
      </c>
      <c r="G48">
        <f>((BC48-AP48/2)*S48-E48)/(BC48+AP48/2)</f>
        <v>382.32848161177122</v>
      </c>
      <c r="H48">
        <f>AP48*1000</f>
        <v>32.453485514771131</v>
      </c>
      <c r="I48">
        <f>(AU48-BA48)</f>
        <v>0.75976982214688604</v>
      </c>
      <c r="J48">
        <f>(P48+AT48*D48)</f>
        <v>30.953086853027344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32.077293395996094</v>
      </c>
      <c r="P48" s="1">
        <v>30.953086853027344</v>
      </c>
      <c r="Q48" s="1">
        <v>32.189647674560547</v>
      </c>
      <c r="R48" s="1">
        <v>400.02944946289063</v>
      </c>
      <c r="S48" s="1">
        <v>387.65927124023438</v>
      </c>
      <c r="T48" s="1">
        <v>14.348164558410645</v>
      </c>
      <c r="U48" s="1">
        <v>42.494503021240234</v>
      </c>
      <c r="V48" s="1">
        <v>26.327110290527344</v>
      </c>
      <c r="W48" s="1">
        <v>77.972160339355469</v>
      </c>
      <c r="X48" s="1">
        <v>300.29605102539063</v>
      </c>
      <c r="Y48" s="1">
        <v>1600.798095703125</v>
      </c>
      <c r="Z48" s="1">
        <v>0.23209500312805176</v>
      </c>
      <c r="AA48" s="1">
        <v>88.00091552734375</v>
      </c>
      <c r="AB48" s="1">
        <v>-7.966120719909668</v>
      </c>
      <c r="AC48" s="1">
        <v>-0.11642616242170334</v>
      </c>
      <c r="AD48" s="1">
        <v>7.9714566469192505E-2</v>
      </c>
      <c r="AE48" s="1">
        <v>1.3615028001368046E-2</v>
      </c>
      <c r="AF48" s="1">
        <v>3.0722126364707947E-2</v>
      </c>
      <c r="AG48" s="1">
        <v>1.649758592247963E-2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1.1040295993580533</v>
      </c>
      <c r="AP48">
        <f>(U48-T48)/(1000-U48)*AO48</f>
        <v>3.2453485514771133E-2</v>
      </c>
      <c r="AQ48">
        <f>(P48+273.15)</f>
        <v>304.10308685302732</v>
      </c>
      <c r="AR48">
        <f>(O48+273.15)</f>
        <v>305.22729339599607</v>
      </c>
      <c r="AS48">
        <f>(Y48*AK48+Z48*AL48)*AM48</f>
        <v>256.12768958759989</v>
      </c>
      <c r="AT48">
        <f>((AS48+0.00000010773*(AR48^4-AQ48^4))-AP48*44100)/(L48*0.92*2*29.3+0.00000043092*AQ48^3)</f>
        <v>-9.1088051267215953</v>
      </c>
      <c r="AU48">
        <f>0.61365*EXP(17.502*J48/(240.97+J48))</f>
        <v>4.4993249928955015</v>
      </c>
      <c r="AV48">
        <f>AU48*1000/AA48</f>
        <v>51.128161178021671</v>
      </c>
      <c r="AW48">
        <f>(AV48-U48)</f>
        <v>8.6336581567814363</v>
      </c>
      <c r="AX48">
        <f>IF(D48,P48,(O48+P48)/2)</f>
        <v>31.515190124511719</v>
      </c>
      <c r="AY48">
        <f>0.61365*EXP(17.502*AX48/(240.97+AX48))</f>
        <v>4.6456071075505543</v>
      </c>
      <c r="AZ48">
        <f>IF(AW48&lt;&gt;0,(1000-(AV48+U48)/2)/AW48*AP48,0)</f>
        <v>3.5829881221612667</v>
      </c>
      <c r="BA48">
        <f>U48*AA48/1000</f>
        <v>3.7395551707486154</v>
      </c>
      <c r="BB48">
        <f>(AY48-BA48)</f>
        <v>0.90605193680193885</v>
      </c>
      <c r="BC48">
        <f>1/(1.6/F48+1.37/N48)</f>
        <v>2.5456906951821208</v>
      </c>
      <c r="BD48">
        <f>G48*AA48*0.001</f>
        <v>33.64525641401508</v>
      </c>
      <c r="BE48">
        <f>G48/S48</f>
        <v>0.98624877560284208</v>
      </c>
      <c r="BF48">
        <f>(1-AP48*AA48/AU48/F48)*100</f>
        <v>97.113751666553412</v>
      </c>
      <c r="BG48">
        <f>(S48-E48/(N48/1.35))</f>
        <v>387.31985951899952</v>
      </c>
      <c r="BH48">
        <f>E48*BF48/100/BG48</f>
        <v>2.6982557785246849E-3</v>
      </c>
    </row>
    <row r="49" spans="1:60" x14ac:dyDescent="0.35">
      <c r="A49" s="1" t="s">
        <v>9</v>
      </c>
      <c r="B49" s="1" t="s">
        <v>1805</v>
      </c>
      <c r="K49" s="1">
        <v>2.72</v>
      </c>
    </row>
    <row r="50" spans="1:60" x14ac:dyDescent="0.35">
      <c r="A50" s="1" t="s">
        <v>9</v>
      </c>
      <c r="B50" s="1" t="s">
        <v>1804</v>
      </c>
      <c r="K50" s="1">
        <v>2.72</v>
      </c>
    </row>
    <row r="51" spans="1:60" x14ac:dyDescent="0.35">
      <c r="A51" s="1">
        <v>12</v>
      </c>
      <c r="B51" s="1" t="s">
        <v>1803</v>
      </c>
      <c r="C51" s="1">
        <v>2683.5000025369227</v>
      </c>
      <c r="D51" s="1">
        <v>0</v>
      </c>
      <c r="E51">
        <f>(R51-S51*(1000-T51)/(1000-U51))*AO51</f>
        <v>1.1652753592776841</v>
      </c>
      <c r="F51">
        <f>IF(AZ51&lt;&gt;0,1/(1/AZ51-1/N51),0)</f>
        <v>29.950065531252235</v>
      </c>
      <c r="G51">
        <f>((BC51-AP51/2)*S51-E51)/(BC51+AP51/2)</f>
        <v>382.21868301204563</v>
      </c>
      <c r="H51">
        <f>AP51*1000</f>
        <v>33.031940235630792</v>
      </c>
      <c r="I51">
        <f>(AU51-BA51)</f>
        <v>0.73945765996569657</v>
      </c>
      <c r="J51">
        <f>(P51+AT51*D51)</f>
        <v>31.102294921875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32.184928894042969</v>
      </c>
      <c r="P51" s="1">
        <v>31.102294921875</v>
      </c>
      <c r="Q51" s="1">
        <v>32.263252258300781</v>
      </c>
      <c r="R51" s="1">
        <v>400.04672241210938</v>
      </c>
      <c r="S51" s="1">
        <v>387.40133666992188</v>
      </c>
      <c r="T51" s="1">
        <v>14.533207893371582</v>
      </c>
      <c r="U51" s="1">
        <v>43.159263610839844</v>
      </c>
      <c r="V51" s="1">
        <v>26.506546020507813</v>
      </c>
      <c r="W51" s="1">
        <v>78.716484069824219</v>
      </c>
      <c r="X51" s="1">
        <v>300.31784057617188</v>
      </c>
      <c r="Y51" s="1">
        <v>2000.788818359375</v>
      </c>
      <c r="Z51" s="1">
        <v>7.3172815144062042E-2</v>
      </c>
      <c r="AA51" s="1">
        <v>88.006614685058594</v>
      </c>
      <c r="AB51" s="1">
        <v>-7.8249678611755371</v>
      </c>
      <c r="AC51" s="1">
        <v>-0.12592075765132904</v>
      </c>
      <c r="AD51" s="1">
        <v>0.10149053484201431</v>
      </c>
      <c r="AE51" s="1">
        <v>1.190665178000927E-2</v>
      </c>
      <c r="AF51" s="1">
        <v>2.9688773676753044E-2</v>
      </c>
      <c r="AG51" s="1">
        <v>2.1873675286769867E-2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1.1041097080006317</v>
      </c>
      <c r="AP51">
        <f>(U51-T51)/(1000-U51)*AO51</f>
        <v>3.3031940235630788E-2</v>
      </c>
      <c r="AQ51">
        <f>(P51+273.15)</f>
        <v>304.25229492187498</v>
      </c>
      <c r="AR51">
        <f>(O51+273.15)</f>
        <v>305.33492889404295</v>
      </c>
      <c r="AS51">
        <f>(Y51*AK51+Z51*AL51)*AM51</f>
        <v>320.12620378212159</v>
      </c>
      <c r="AT51">
        <f>((AS51+0.00000010773*(AR51^4-AQ51^4))-AP51*44100)/(L51*0.92*2*29.3+0.00000043092*AQ51^3)</f>
        <v>-8.8095423207356696</v>
      </c>
      <c r="AU51">
        <f>0.61365*EXP(17.502*J51/(240.97+J51))</f>
        <v>4.5377583426557493</v>
      </c>
      <c r="AV51">
        <f>AU51*1000/AA51</f>
        <v>51.561559990628197</v>
      </c>
      <c r="AW51">
        <f>(AV51-U51)</f>
        <v>8.4022963797883534</v>
      </c>
      <c r="AX51">
        <f>IF(D51,P51,(O51+P51)/2)</f>
        <v>31.643611907958984</v>
      </c>
      <c r="AY51">
        <f>0.61365*EXP(17.502*AX51/(240.97+AX51))</f>
        <v>4.6796029350874475</v>
      </c>
      <c r="AZ51">
        <f>IF(AW51&lt;&gt;0,(1000-(AV51+U51)/2)/AW51*AP51,0)</f>
        <v>3.745111160228642</v>
      </c>
      <c r="BA51">
        <f>U51*AA51/1000</f>
        <v>3.7983006826900527</v>
      </c>
      <c r="BB51">
        <f>(AY51-BA51)</f>
        <v>0.88130225239739479</v>
      </c>
      <c r="BC51">
        <f>1/(1.6/F51+1.37/N51)</f>
        <v>2.6774501100086883</v>
      </c>
      <c r="BD51">
        <f>G51*AA51*0.001</f>
        <v>33.637772361271651</v>
      </c>
      <c r="BE51">
        <f>G51/S51</f>
        <v>0.98662200367601716</v>
      </c>
      <c r="BF51">
        <f>(1-AP51*AA51/AU51/F51)*100</f>
        <v>97.861002589989113</v>
      </c>
      <c r="BG51">
        <f>(S51-E51/(N51/1.35))</f>
        <v>387.03381474738916</v>
      </c>
      <c r="BH51">
        <f>E51*BF51/100/BG51</f>
        <v>2.9463837682181019E-3</v>
      </c>
    </row>
    <row r="52" spans="1:60" x14ac:dyDescent="0.35">
      <c r="A52" s="1" t="s">
        <v>9</v>
      </c>
      <c r="B52" s="1" t="s">
        <v>1802</v>
      </c>
      <c r="K52" s="1">
        <v>1.37904</v>
      </c>
    </row>
    <row r="53" spans="1:60" x14ac:dyDescent="0.35">
      <c r="A53" s="1" t="s">
        <v>9</v>
      </c>
      <c r="B53" s="1" t="s">
        <v>1801</v>
      </c>
    </row>
    <row r="54" spans="1:60" x14ac:dyDescent="0.35">
      <c r="A54" s="1" t="s">
        <v>9</v>
      </c>
      <c r="B54" s="1" t="s">
        <v>1800</v>
      </c>
    </row>
    <row r="55" spans="1:60" x14ac:dyDescent="0.35">
      <c r="A55" s="1" t="s">
        <v>9</v>
      </c>
      <c r="B55" s="1" t="s">
        <v>1799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ED2F8-4DC4-4DC4-9235-468782E7F15A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1617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1616</v>
      </c>
    </row>
    <row r="12" spans="1:60" x14ac:dyDescent="0.35">
      <c r="A12" s="1" t="s">
        <v>9</v>
      </c>
      <c r="B12" s="1" t="s">
        <v>1615</v>
      </c>
    </row>
    <row r="13" spans="1:60" x14ac:dyDescent="0.35">
      <c r="A13" s="1" t="s">
        <v>9</v>
      </c>
      <c r="B13" s="1" t="s">
        <v>1614</v>
      </c>
    </row>
    <row r="14" spans="1:60" x14ac:dyDescent="0.35">
      <c r="A14" s="1" t="s">
        <v>9</v>
      </c>
      <c r="B14" s="1" t="s">
        <v>1613</v>
      </c>
    </row>
    <row r="15" spans="1:60" x14ac:dyDescent="0.35">
      <c r="A15" s="1" t="s">
        <v>9</v>
      </c>
      <c r="B15" s="1" t="s">
        <v>1612</v>
      </c>
    </row>
    <row r="16" spans="1:60" x14ac:dyDescent="0.35">
      <c r="A16" s="1" t="s">
        <v>9</v>
      </c>
      <c r="B16" s="1" t="s">
        <v>1611</v>
      </c>
    </row>
    <row r="17" spans="1:60" x14ac:dyDescent="0.35">
      <c r="A17" s="1" t="s">
        <v>9</v>
      </c>
      <c r="B17" s="1" t="s">
        <v>1610</v>
      </c>
    </row>
    <row r="18" spans="1:60" x14ac:dyDescent="0.35">
      <c r="A18" s="1">
        <v>1</v>
      </c>
      <c r="B18" s="1" t="s">
        <v>1609</v>
      </c>
      <c r="C18" s="1">
        <v>371.00000451505184</v>
      </c>
      <c r="D18" s="1">
        <v>0</v>
      </c>
      <c r="E18">
        <f>(R18-S18*(1000-T18)/(1000-U18))*AO18</f>
        <v>-3.9707169227533963</v>
      </c>
      <c r="F18">
        <f>IF(AZ18&lt;&gt;0,1/(1/AZ18-1/N18),0)</f>
        <v>4.1724528372437595</v>
      </c>
      <c r="G18">
        <f>((BC18-AP18/2)*S18-E18)/(BC18+AP18/2)</f>
        <v>388.71234442204718</v>
      </c>
      <c r="H18">
        <f>AP18*1000</f>
        <v>27.814742714706369</v>
      </c>
      <c r="I18">
        <f>(AU18-BA18)</f>
        <v>1.105720481223853</v>
      </c>
      <c r="J18">
        <f>(P18+AT18*D18)</f>
        <v>31.238540649414063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32.327400207519531</v>
      </c>
      <c r="P18" s="1">
        <v>31.238540649414063</v>
      </c>
      <c r="Q18" s="1">
        <v>32.454734802246094</v>
      </c>
      <c r="R18" s="1">
        <v>399.89108276367188</v>
      </c>
      <c r="S18" s="1">
        <v>393.57293701171875</v>
      </c>
      <c r="T18" s="1">
        <v>15.198542594909668</v>
      </c>
      <c r="U18" s="1">
        <v>39.396389007568359</v>
      </c>
      <c r="V18" s="1">
        <v>27.499700546264648</v>
      </c>
      <c r="W18" s="1">
        <v>71.282417297363281</v>
      </c>
      <c r="X18" s="1">
        <v>300.33880615234375</v>
      </c>
      <c r="Y18" s="1">
        <v>0.14672450721263885</v>
      </c>
      <c r="Z18" s="1">
        <v>0.19894134998321533</v>
      </c>
      <c r="AA18" s="1">
        <v>88.012680053710938</v>
      </c>
      <c r="AB18" s="1">
        <v>-9.1606063842773438</v>
      </c>
      <c r="AC18" s="1">
        <v>3.4611813724040985E-2</v>
      </c>
      <c r="AD18" s="1">
        <v>6.011909618973732E-2</v>
      </c>
      <c r="AE18" s="1">
        <v>8.6628217250108719E-3</v>
      </c>
      <c r="AF18" s="1">
        <v>2.9132362455129623E-2</v>
      </c>
      <c r="AG18" s="1">
        <v>1.0714909061789513E-2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1.104186787324793</v>
      </c>
      <c r="AP18">
        <f>(U18-T18)/(1000-U18)*AO18</f>
        <v>2.781474271470637E-2</v>
      </c>
      <c r="AQ18">
        <f>(P18+273.15)</f>
        <v>304.38854064941404</v>
      </c>
      <c r="AR18">
        <f>(O18+273.15)</f>
        <v>305.47740020751951</v>
      </c>
      <c r="AS18">
        <f>(Y18*AK18+Z18*AL18)*AM18</f>
        <v>2.3475920629294489E-2</v>
      </c>
      <c r="AT18">
        <f>((AS18+0.00000010773*(AR18^4-AQ18^4))-AP18*44100)/(L18*0.92*2*29.3+0.00000043092*AQ18^3)</f>
        <v>-9.5135617838743549</v>
      </c>
      <c r="AU18">
        <f>0.61365*EXP(17.502*J18/(240.97+J18))</f>
        <v>4.5731022622185016</v>
      </c>
      <c r="AV18">
        <f>AU18*1000/AA18</f>
        <v>51.959584226133146</v>
      </c>
      <c r="AW18">
        <f>(AV18-U18)</f>
        <v>12.563195218564786</v>
      </c>
      <c r="AX18">
        <f>IF(D18,P18,(O18+P18)/2)</f>
        <v>31.782970428466797</v>
      </c>
      <c r="AY18">
        <f>0.61365*EXP(17.502*AX18/(240.97+AX18))</f>
        <v>4.7167388138572441</v>
      </c>
      <c r="AZ18">
        <f>IF(AW18&lt;&gt;0,(1000-(AV18+U18)/2)/AW18*AP18,0)</f>
        <v>2.1128559102550719</v>
      </c>
      <c r="BA18">
        <f>U18*AA18/1000</f>
        <v>3.4673817809946486</v>
      </c>
      <c r="BB18">
        <f>(AY18-BA18)</f>
        <v>1.2493570328625956</v>
      </c>
      <c r="BC18">
        <f>1/(1.6/F18+1.37/N18)</f>
        <v>1.421393557694669</v>
      </c>
      <c r="BD18">
        <f>G18*AA18*0.001</f>
        <v>34.211615202545531</v>
      </c>
      <c r="BE18">
        <f>G18/S18</f>
        <v>0.98765008431073387</v>
      </c>
      <c r="BF18">
        <f>(1-AP18*AA18/AU18/F18)*100</f>
        <v>87.17025739605451</v>
      </c>
      <c r="BG18">
        <f>(S18-E18/(N18/1.35))</f>
        <v>394.82528093683879</v>
      </c>
      <c r="BH18">
        <f>E18*BF18/100/BG18</f>
        <v>-8.7666224255445822E-3</v>
      </c>
    </row>
    <row r="19" spans="1:60" x14ac:dyDescent="0.35">
      <c r="A19" s="1" t="s">
        <v>9</v>
      </c>
      <c r="B19" s="1" t="s">
        <v>1608</v>
      </c>
      <c r="K19" s="1">
        <v>2.72</v>
      </c>
    </row>
    <row r="20" spans="1:60" x14ac:dyDescent="0.35">
      <c r="A20" s="1" t="s">
        <v>9</v>
      </c>
      <c r="B20" s="1" t="s">
        <v>1607</v>
      </c>
      <c r="K20" s="1">
        <v>2.72</v>
      </c>
    </row>
    <row r="21" spans="1:60" x14ac:dyDescent="0.35">
      <c r="A21" s="1">
        <v>2</v>
      </c>
      <c r="B21" s="1" t="s">
        <v>1606</v>
      </c>
      <c r="C21" s="1">
        <v>574.50000452622771</v>
      </c>
      <c r="D21" s="1">
        <v>0</v>
      </c>
      <c r="E21">
        <f>(R21-S21*(1000-T21)/(1000-U21))*AO21</f>
        <v>-3.8777360264902185</v>
      </c>
      <c r="F21">
        <f>IF(AZ21&lt;&gt;0,1/(1/AZ21-1/N21),0)</f>
        <v>3.6602805151029787</v>
      </c>
      <c r="G21">
        <f>((BC21-AP21/2)*S21-E21)/(BC21+AP21/2)</f>
        <v>388.95276119149514</v>
      </c>
      <c r="H21">
        <f>AP21*1000</f>
        <v>26.694908706503316</v>
      </c>
      <c r="I21">
        <f>(AU21-BA21)</f>
        <v>1.1372447220900948</v>
      </c>
      <c r="J21">
        <f>(P21+AT21*D21)</f>
        <v>31.063970565795898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32.264015197753906</v>
      </c>
      <c r="P21" s="1">
        <v>31.063970565795898</v>
      </c>
      <c r="Q21" s="1">
        <v>32.438941955566406</v>
      </c>
      <c r="R21" s="1">
        <v>399.94122314453125</v>
      </c>
      <c r="S21" s="1">
        <v>393.9288330078125</v>
      </c>
      <c r="T21" s="1">
        <v>15.276449203491211</v>
      </c>
      <c r="U21" s="1">
        <v>38.5234375</v>
      </c>
      <c r="V21" s="1">
        <v>27.740310668945313</v>
      </c>
      <c r="W21" s="1">
        <v>69.9542236328125</v>
      </c>
      <c r="X21" s="1">
        <v>300.3096923828125</v>
      </c>
      <c r="Y21" s="1">
        <v>24.181394577026367</v>
      </c>
      <c r="Z21" s="1">
        <v>5.7166093029081821E-3</v>
      </c>
      <c r="AA21" s="1">
        <v>88.014335632324219</v>
      </c>
      <c r="AB21" s="1">
        <v>-8.9570589065551758</v>
      </c>
      <c r="AC21" s="1">
        <v>4.5363917946815491E-2</v>
      </c>
      <c r="AD21" s="1">
        <v>8.087804913520813E-2</v>
      </c>
      <c r="AE21" s="1">
        <v>1.4047448523342609E-2</v>
      </c>
      <c r="AF21" s="1">
        <v>5.2392370998859406E-2</v>
      </c>
      <c r="AG21" s="1">
        <v>4.7509749419987202E-3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1.1040797514073988</v>
      </c>
      <c r="AP21">
        <f>(U21-T21)/(1000-U21)*AO21</f>
        <v>2.6694908706503317E-2</v>
      </c>
      <c r="AQ21">
        <f>(P21+273.15)</f>
        <v>304.21397056579588</v>
      </c>
      <c r="AR21">
        <f>(O21+273.15)</f>
        <v>305.41401519775388</v>
      </c>
      <c r="AS21">
        <f>(Y21*AK21+Z21*AL21)*AM21</f>
        <v>3.8690230458448127</v>
      </c>
      <c r="AT21">
        <f>((AS21+0.00000010773*(AR21^4-AQ21^4))-AP21*44100)/(L21*0.92*2*29.3+0.00000043092*AQ21^3)</f>
        <v>-9.0871525708563823</v>
      </c>
      <c r="AU21">
        <f>0.61365*EXP(17.502*J21/(240.97+J21))</f>
        <v>4.5278594799259597</v>
      </c>
      <c r="AV21">
        <f>AU21*1000/AA21</f>
        <v>51.444568062649267</v>
      </c>
      <c r="AW21">
        <f>(AV21-U21)</f>
        <v>12.921130562649267</v>
      </c>
      <c r="AX21">
        <f>IF(D21,P21,(O21+P21)/2)</f>
        <v>31.663992881774902</v>
      </c>
      <c r="AY21">
        <f>0.61365*EXP(17.502*AX21/(240.97+AX21))</f>
        <v>4.6850180566235702</v>
      </c>
      <c r="AZ21">
        <f>IF(AW21&lt;&gt;0,(1000-(AV21+U21)/2)/AW21*AP21,0)</f>
        <v>1.9730521826547989</v>
      </c>
      <c r="BA21">
        <f>U21*AA21/1000</f>
        <v>3.390614757835865</v>
      </c>
      <c r="BB21">
        <f>(AY21-BA21)</f>
        <v>1.2944032987877052</v>
      </c>
      <c r="BC21">
        <f>1/(1.6/F21+1.37/N21)</f>
        <v>1.3206683019598291</v>
      </c>
      <c r="BD21">
        <f>G21*AA21*0.001</f>
        <v>34.233418868627503</v>
      </c>
      <c r="BE21">
        <f>G21/S21</f>
        <v>0.98736809443898033</v>
      </c>
      <c r="BF21">
        <f>(1-AP21*AA21/AU21/F21)*100</f>
        <v>85.82331972621364</v>
      </c>
      <c r="BG21">
        <f>(S21-E21/(N21/1.35))</f>
        <v>395.15185123108756</v>
      </c>
      <c r="BH21">
        <f>E21*BF21/100/BG21</f>
        <v>-8.4220832517548656E-3</v>
      </c>
    </row>
    <row r="22" spans="1:60" x14ac:dyDescent="0.35">
      <c r="A22" s="1" t="s">
        <v>9</v>
      </c>
      <c r="B22" s="1" t="s">
        <v>1605</v>
      </c>
      <c r="K22" s="1">
        <v>2.72</v>
      </c>
    </row>
    <row r="23" spans="1:60" x14ac:dyDescent="0.35">
      <c r="A23" s="1" t="s">
        <v>9</v>
      </c>
      <c r="B23" s="1" t="s">
        <v>1604</v>
      </c>
      <c r="K23" s="1">
        <v>2.72</v>
      </c>
    </row>
    <row r="24" spans="1:60" x14ac:dyDescent="0.35">
      <c r="A24" s="1">
        <v>3</v>
      </c>
      <c r="B24" s="1" t="s">
        <v>1603</v>
      </c>
      <c r="C24" s="1">
        <v>777.50000452622771</v>
      </c>
      <c r="D24" s="1">
        <v>0</v>
      </c>
      <c r="E24">
        <f>(R24-S24*(1000-T24)/(1000-U24))*AO24</f>
        <v>-3.0963420260902503</v>
      </c>
      <c r="F24">
        <f>IF(AZ24&lt;&gt;0,1/(1/AZ24-1/N24),0)</f>
        <v>3.2800220230256683</v>
      </c>
      <c r="G24">
        <f>((BC24-AP24/2)*S24-E24)/(BC24+AP24/2)</f>
        <v>387.7948621684078</v>
      </c>
      <c r="H24">
        <f>AP24*1000</f>
        <v>25.98031411570728</v>
      </c>
      <c r="I24">
        <f>(AU24-BA24)</f>
        <v>1.1763876362420116</v>
      </c>
      <c r="J24">
        <f>(P24+AT24*D24)</f>
        <v>31.026329040527344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32.150787353515625</v>
      </c>
      <c r="P24" s="1">
        <v>31.026329040527344</v>
      </c>
      <c r="Q24" s="1">
        <v>32.354251861572266</v>
      </c>
      <c r="R24" s="1">
        <v>399.94723510742188</v>
      </c>
      <c r="S24" s="1">
        <v>393.49252319335938</v>
      </c>
      <c r="T24" s="1">
        <v>15.33103084564209</v>
      </c>
      <c r="U24" s="1">
        <v>37.968151092529297</v>
      </c>
      <c r="V24" s="1">
        <v>28.01835823059082</v>
      </c>
      <c r="W24" s="1">
        <v>69.389022827148438</v>
      </c>
      <c r="X24" s="1">
        <v>300.31814575195313</v>
      </c>
      <c r="Y24" s="1">
        <v>49.81976318359375</v>
      </c>
      <c r="Z24" s="1">
        <v>9.4893813133239746E-2</v>
      </c>
      <c r="AA24" s="1">
        <v>88.015022277832031</v>
      </c>
      <c r="AB24" s="1">
        <v>-9.0474643707275391</v>
      </c>
      <c r="AC24" s="1">
        <v>6.4116969704627991E-2</v>
      </c>
      <c r="AD24" s="1">
        <v>8.6718067526817322E-2</v>
      </c>
      <c r="AE24" s="1">
        <v>1.0874028317630291E-2</v>
      </c>
      <c r="AF24" s="1">
        <v>5.5194493383169174E-2</v>
      </c>
      <c r="AG24" s="1">
        <v>3.4463137853890657E-3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1.1041108299704157</v>
      </c>
      <c r="AP24">
        <f>(U24-T24)/(1000-U24)*AO24</f>
        <v>2.5980314115707281E-2</v>
      </c>
      <c r="AQ24">
        <f>(P24+273.15)</f>
        <v>304.17632904052732</v>
      </c>
      <c r="AR24">
        <f>(O24+273.15)</f>
        <v>305.3007873535156</v>
      </c>
      <c r="AS24">
        <f>(Y24*AK24+Z24*AL24)*AM24</f>
        <v>7.9711619312056428</v>
      </c>
      <c r="AT24">
        <f>((AS24+0.00000010773*(AR24^4-AQ24^4))-AP24*44100)/(L24*0.92*2*29.3+0.00000043092*AQ24^3)</f>
        <v>-8.8154674387968424</v>
      </c>
      <c r="AU24">
        <f>0.61365*EXP(17.502*J24/(240.97+J24))</f>
        <v>4.5181553004990702</v>
      </c>
      <c r="AV24">
        <f>AU24*1000/AA24</f>
        <v>51.333910775331802</v>
      </c>
      <c r="AW24">
        <f>(AV24-U24)</f>
        <v>13.365759682802505</v>
      </c>
      <c r="AX24">
        <f>IF(D24,P24,(O24+P24)/2)</f>
        <v>31.588558197021484</v>
      </c>
      <c r="AY24">
        <f>0.61365*EXP(17.502*AX24/(240.97+AX24))</f>
        <v>4.6650026773285864</v>
      </c>
      <c r="AZ24">
        <f>IF(AW24&lt;&gt;0,(1000-(AV24+U24)/2)/AW24*AP24,0)</f>
        <v>1.8570037839592026</v>
      </c>
      <c r="BA24">
        <f>U24*AA24/1000</f>
        <v>3.3417676642570586</v>
      </c>
      <c r="BB24">
        <f>(AY24-BA24)</f>
        <v>1.3232350130715278</v>
      </c>
      <c r="BC24">
        <f>1/(1.6/F24+1.37/N24)</f>
        <v>1.2378243960448385</v>
      </c>
      <c r="BD24">
        <f>G24*AA24*0.001</f>
        <v>34.13177343298122</v>
      </c>
      <c r="BE24">
        <f>G24/S24</f>
        <v>0.98552028135449021</v>
      </c>
      <c r="BF24">
        <f>(1-AP24*AA24/AU24/F24)*100</f>
        <v>84.570093780272359</v>
      </c>
      <c r="BG24">
        <f>(S24-E24/(N24/1.35))</f>
        <v>394.46909372253702</v>
      </c>
      <c r="BH24">
        <f>E24*BF24/100/BG24</f>
        <v>-6.6382370555609993E-3</v>
      </c>
    </row>
    <row r="25" spans="1:60" x14ac:dyDescent="0.35">
      <c r="A25" s="1" t="s">
        <v>9</v>
      </c>
      <c r="B25" s="1" t="s">
        <v>1602</v>
      </c>
      <c r="K25" s="1">
        <v>2.72</v>
      </c>
    </row>
    <row r="26" spans="1:60" x14ac:dyDescent="0.35">
      <c r="A26" s="1" t="s">
        <v>9</v>
      </c>
      <c r="B26" s="1" t="s">
        <v>1601</v>
      </c>
      <c r="K26" s="1">
        <v>2.72</v>
      </c>
    </row>
    <row r="27" spans="1:60" x14ac:dyDescent="0.35">
      <c r="A27" s="1">
        <v>4</v>
      </c>
      <c r="B27" s="1" t="s">
        <v>1600</v>
      </c>
      <c r="C27" s="1">
        <v>980.50000452622771</v>
      </c>
      <c r="D27" s="1">
        <v>0</v>
      </c>
      <c r="E27">
        <f>(R27-S27*(1000-T27)/(1000-U27))*AO27</f>
        <v>-1.805364962278158</v>
      </c>
      <c r="F27">
        <f>IF(AZ27&lt;&gt;0,1/(1/AZ27-1/N27),0)</f>
        <v>2.9306904548427148</v>
      </c>
      <c r="G27">
        <f>((BC27-AP27/2)*S27-E27)/(BC27+AP27/2)</f>
        <v>385.65160063925731</v>
      </c>
      <c r="H27">
        <f>AP27*1000</f>
        <v>25.228213831108075</v>
      </c>
      <c r="I27">
        <f>(AU27-BA27)</f>
        <v>1.219886864985364</v>
      </c>
      <c r="J27">
        <f>(P27+AT27*D27)</f>
        <v>31.005460739135742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32.062461853027344</v>
      </c>
      <c r="P27" s="1">
        <v>31.005460739135742</v>
      </c>
      <c r="Q27" s="1">
        <v>32.267993927001953</v>
      </c>
      <c r="R27" s="1">
        <v>399.92465209960938</v>
      </c>
      <c r="S27" s="1">
        <v>392.58963012695313</v>
      </c>
      <c r="T27" s="1">
        <v>15.417059898376465</v>
      </c>
      <c r="U27" s="1">
        <v>37.410800933837891</v>
      </c>
      <c r="V27" s="1">
        <v>28.318265914916992</v>
      </c>
      <c r="W27" s="1">
        <v>68.716667175292969</v>
      </c>
      <c r="X27" s="1">
        <v>300.32901000976563</v>
      </c>
      <c r="Y27" s="1">
        <v>100.52176666259766</v>
      </c>
      <c r="Z27" s="1">
        <v>0.11776132136583328</v>
      </c>
      <c r="AA27" s="1">
        <v>88.019935607910156</v>
      </c>
      <c r="AB27" s="1">
        <v>-8.8622684478759766</v>
      </c>
      <c r="AC27" s="1">
        <v>8.208572119474411E-2</v>
      </c>
      <c r="AD27" s="1">
        <v>0.13753767311573029</v>
      </c>
      <c r="AE27" s="1">
        <v>1.7255388200283051E-2</v>
      </c>
      <c r="AF27" s="1">
        <v>1.8659682944417E-2</v>
      </c>
      <c r="AG27" s="1">
        <v>5.2871047519147396E-3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1.1041507720947261</v>
      </c>
      <c r="AP27">
        <f>(U27-T27)/(1000-U27)*AO27</f>
        <v>2.5228213831108074E-2</v>
      </c>
      <c r="AQ27">
        <f>(P27+273.15)</f>
        <v>304.15546073913572</v>
      </c>
      <c r="AR27">
        <f>(O27+273.15)</f>
        <v>305.21246185302732</v>
      </c>
      <c r="AS27">
        <f>(Y27*AK27+Z27*AL27)*AM27</f>
        <v>16.083482306521773</v>
      </c>
      <c r="AT27">
        <f>((AS27+0.00000010773*(AR27^4-AQ27^4))-AP27*44100)/(L27*0.92*2*29.3+0.00000043092*AQ27^3)</f>
        <v>-8.4983973743030532</v>
      </c>
      <c r="AU27">
        <f>0.61365*EXP(17.502*J27/(240.97+J27))</f>
        <v>4.5127831542221202</v>
      </c>
      <c r="AV27">
        <f>AU27*1000/AA27</f>
        <v>51.270011992789577</v>
      </c>
      <c r="AW27">
        <f>(AV27-U27)</f>
        <v>13.859211058951686</v>
      </c>
      <c r="AX27">
        <f>IF(D27,P27,(O27+P27)/2)</f>
        <v>31.533961296081543</v>
      </c>
      <c r="AY27">
        <f>0.61365*EXP(17.502*AX27/(240.97+AX27))</f>
        <v>4.6505627541431043</v>
      </c>
      <c r="AZ27">
        <f>IF(AW27&lt;&gt;0,(1000-(AV27+U27)/2)/AW27*AP27,0)</f>
        <v>1.7396072888233369</v>
      </c>
      <c r="BA27">
        <f>U27*AA27/1000</f>
        <v>3.2928962892367561</v>
      </c>
      <c r="BB27">
        <f>(AY27-BA27)</f>
        <v>1.3576664649063481</v>
      </c>
      <c r="BC27">
        <f>1/(1.6/F27+1.37/N27)</f>
        <v>1.1547159237225872</v>
      </c>
      <c r="BD27">
        <f>G27*AA27*0.001</f>
        <v>33.945029055354915</v>
      </c>
      <c r="BE27">
        <f>G27/S27</f>
        <v>0.9823275273841231</v>
      </c>
      <c r="BF27">
        <f>(1-AP27*AA27/AU27/F27)*100</f>
        <v>83.20990573206079</v>
      </c>
      <c r="BG27">
        <f>(S27-E27/(N27/1.35))</f>
        <v>393.15903305521977</v>
      </c>
      <c r="BH27">
        <f>E27*BF27/100/BG27</f>
        <v>-3.8209537538981533E-3</v>
      </c>
    </row>
    <row r="28" spans="1:60" x14ac:dyDescent="0.35">
      <c r="A28" s="1" t="s">
        <v>9</v>
      </c>
      <c r="B28" s="1" t="s">
        <v>1599</v>
      </c>
      <c r="K28" s="1">
        <v>2.72</v>
      </c>
    </row>
    <row r="29" spans="1:60" x14ac:dyDescent="0.35">
      <c r="A29" s="1" t="s">
        <v>9</v>
      </c>
      <c r="B29" s="1" t="s">
        <v>1598</v>
      </c>
      <c r="K29" s="1">
        <v>2.72</v>
      </c>
    </row>
    <row r="30" spans="1:60" x14ac:dyDescent="0.35">
      <c r="A30" s="1">
        <v>5</v>
      </c>
      <c r="B30" s="1" t="s">
        <v>1597</v>
      </c>
      <c r="C30" s="1">
        <v>1183.5000045262277</v>
      </c>
      <c r="D30" s="1">
        <v>0</v>
      </c>
      <c r="E30">
        <f>(R30-S30*(1000-T30)/(1000-U30))*AO30</f>
        <v>-1.1424801870577881</v>
      </c>
      <c r="F30">
        <f>IF(AZ30&lt;&gt;0,1/(1/AZ30-1/N30),0)</f>
        <v>2.6819322752357233</v>
      </c>
      <c r="G30">
        <f>((BC30-AP30/2)*S30-E30)/(BC30+AP30/2)</f>
        <v>384.73099940262819</v>
      </c>
      <c r="H30">
        <f>AP30*1000</f>
        <v>24.560893998047103</v>
      </c>
      <c r="I30">
        <f>(AU30-BA30)</f>
        <v>1.2533990058677298</v>
      </c>
      <c r="J30">
        <f>(P30+AT30*D30)</f>
        <v>30.975868225097656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32.003398895263672</v>
      </c>
      <c r="P30" s="1">
        <v>30.975868225097656</v>
      </c>
      <c r="Q30" s="1">
        <v>32.203876495361328</v>
      </c>
      <c r="R30" s="1">
        <v>400.12701416015625</v>
      </c>
      <c r="S30" s="1">
        <v>392.43218994140625</v>
      </c>
      <c r="T30" s="1">
        <v>15.519776344299316</v>
      </c>
      <c r="U30" s="1">
        <v>36.942771911621094</v>
      </c>
      <c r="V30" s="1">
        <v>28.603031158447266</v>
      </c>
      <c r="W30" s="1">
        <v>68.085723876953125</v>
      </c>
      <c r="X30" s="1">
        <v>300.32049560546875</v>
      </c>
      <c r="Y30" s="1">
        <v>149.77583312988281</v>
      </c>
      <c r="Z30" s="1">
        <v>8.0032393336296082E-2</v>
      </c>
      <c r="AA30" s="1">
        <v>88.02197265625</v>
      </c>
      <c r="AB30" s="1">
        <v>-8.7103548049926758</v>
      </c>
      <c r="AC30" s="1">
        <v>9.1339796781539917E-2</v>
      </c>
      <c r="AD30" s="1">
        <v>0.11323405057191849</v>
      </c>
      <c r="AE30" s="1">
        <v>2.2374400869011879E-2</v>
      </c>
      <c r="AF30" s="1">
        <v>2.5733759626746178E-2</v>
      </c>
      <c r="AG30" s="1">
        <v>2.9848655685782433E-2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1.1041194691377525</v>
      </c>
      <c r="AP30">
        <f>(U30-T30)/(1000-U30)*AO30</f>
        <v>2.4560893998047104E-2</v>
      </c>
      <c r="AQ30">
        <f>(P30+273.15)</f>
        <v>304.12586822509763</v>
      </c>
      <c r="AR30">
        <f>(O30+273.15)</f>
        <v>305.15339889526365</v>
      </c>
      <c r="AS30">
        <f>(Y30*AK30+Z30*AL30)*AM30</f>
        <v>23.96413276514113</v>
      </c>
      <c r="AT30">
        <f>((AS30+0.00000010773*(AR30^4-AQ30^4))-AP30*44100)/(L30*0.92*2*29.3+0.00000043092*AQ30^3)</f>
        <v>-8.2088760267185119</v>
      </c>
      <c r="AU30">
        <f>0.61365*EXP(17.502*J30/(240.97+J30))</f>
        <v>4.5051746649185223</v>
      </c>
      <c r="AV30">
        <f>AU30*1000/AA30</f>
        <v>51.182386953681075</v>
      </c>
      <c r="AW30">
        <f>(AV30-U30)</f>
        <v>14.239615042059981</v>
      </c>
      <c r="AX30">
        <f>IF(D30,P30,(O30+P30)/2)</f>
        <v>31.489633560180664</v>
      </c>
      <c r="AY30">
        <f>0.61365*EXP(17.502*AX30/(240.97+AX30))</f>
        <v>4.6388674890162918</v>
      </c>
      <c r="AZ30">
        <f>IF(AW30&lt;&gt;0,(1000-(AV30+U30)/2)/AW30*AP30,0)</f>
        <v>1.6488281169098709</v>
      </c>
      <c r="BA30">
        <f>U30*AA30/1000</f>
        <v>3.2517756590507925</v>
      </c>
      <c r="BB30">
        <f>(AY30-BA30)</f>
        <v>1.3870918299654993</v>
      </c>
      <c r="BC30">
        <f>1/(1.6/F30+1.37/N30)</f>
        <v>1.0909262830168693</v>
      </c>
      <c r="BD30">
        <f>G30*AA30*0.001</f>
        <v>33.864781509429875</v>
      </c>
      <c r="BE30">
        <f>G30/S30</f>
        <v>0.98037574201054223</v>
      </c>
      <c r="BF30">
        <f>(1-AP30*AA30/AU30/F30)*100</f>
        <v>82.1073021518025</v>
      </c>
      <c r="BG30">
        <f>(S30-E30/(N30/1.35))</f>
        <v>392.79252238254128</v>
      </c>
      <c r="BH30">
        <f>E30*BF30/100/BG30</f>
        <v>-2.3881810517218521E-3</v>
      </c>
    </row>
    <row r="31" spans="1:60" x14ac:dyDescent="0.35">
      <c r="A31" s="1" t="s">
        <v>9</v>
      </c>
      <c r="B31" s="1" t="s">
        <v>1596</v>
      </c>
      <c r="K31" s="1">
        <v>2.72</v>
      </c>
    </row>
    <row r="32" spans="1:60" x14ac:dyDescent="0.35">
      <c r="A32" s="1" t="s">
        <v>9</v>
      </c>
      <c r="B32" s="1" t="s">
        <v>1595</v>
      </c>
      <c r="K32" s="1">
        <v>2.72</v>
      </c>
    </row>
    <row r="33" spans="1:60" x14ac:dyDescent="0.35">
      <c r="A33" s="1">
        <v>6</v>
      </c>
      <c r="B33" s="1" t="s">
        <v>1594</v>
      </c>
      <c r="C33" s="1">
        <v>1386.5000045262277</v>
      </c>
      <c r="D33" s="1">
        <v>0</v>
      </c>
      <c r="E33">
        <f>(R33-S33*(1000-T33)/(1000-U33))*AO33</f>
        <v>0.63223227795733994</v>
      </c>
      <c r="F33">
        <f>IF(AZ33&lt;&gt;0,1/(1/AZ33-1/N33),0)</f>
        <v>2.553848431793166</v>
      </c>
      <c r="G33">
        <f>((BC33-AP33/2)*S33-E33)/(BC33+AP33/2)</f>
        <v>381.5149085383967</v>
      </c>
      <c r="H33">
        <f>AP33*1000</f>
        <v>24.216332999995078</v>
      </c>
      <c r="I33">
        <f>(AU33-BA33)</f>
        <v>1.2740714755383813</v>
      </c>
      <c r="J33">
        <f>(P33+AT33*D33)</f>
        <v>30.991199493408203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31.964527130126953</v>
      </c>
      <c r="P33" s="1">
        <v>30.991199493408203</v>
      </c>
      <c r="Q33" s="1">
        <v>32.156131744384766</v>
      </c>
      <c r="R33" s="1">
        <v>400.11447143554688</v>
      </c>
      <c r="S33" s="1">
        <v>390.96697998046875</v>
      </c>
      <c r="T33" s="1">
        <v>15.624720573425293</v>
      </c>
      <c r="U33" s="1">
        <v>36.751178741455078</v>
      </c>
      <c r="V33" s="1">
        <v>28.861059188842773</v>
      </c>
      <c r="W33" s="1">
        <v>67.884605407714844</v>
      </c>
      <c r="X33" s="1">
        <v>300.32333374023438</v>
      </c>
      <c r="Y33" s="1">
        <v>300.14248657226563</v>
      </c>
      <c r="Z33" s="1">
        <v>6.6313698887825012E-2</v>
      </c>
      <c r="AA33" s="1">
        <v>88.02557373046875</v>
      </c>
      <c r="AB33" s="1">
        <v>-8.8489532470703125</v>
      </c>
      <c r="AC33" s="1">
        <v>0.10499526560306549</v>
      </c>
      <c r="AD33" s="1">
        <v>8.4993541240692139E-2</v>
      </c>
      <c r="AE33" s="1">
        <v>4.7930896282196045E-2</v>
      </c>
      <c r="AF33" s="1">
        <v>4.0557742118835449E-2</v>
      </c>
      <c r="AG33" s="1">
        <v>4.2877838015556335E-2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1.1041299034567438</v>
      </c>
      <c r="AP33">
        <f>(U33-T33)/(1000-U33)*AO33</f>
        <v>2.421633299999508E-2</v>
      </c>
      <c r="AQ33">
        <f>(P33+273.15)</f>
        <v>304.14119949340818</v>
      </c>
      <c r="AR33">
        <f>(O33+273.15)</f>
        <v>305.11452713012693</v>
      </c>
      <c r="AS33">
        <f>(Y33*AK33+Z33*AL33)*AM33</f>
        <v>48.022796778169322</v>
      </c>
      <c r="AT33">
        <f>((AS33+0.00000010773*(AR33^4-AQ33^4))-AP33*44100)/(L33*0.92*2*29.3+0.00000043092*AQ33^3)</f>
        <v>-7.9060855836456438</v>
      </c>
      <c r="AU33">
        <f>0.61365*EXP(17.502*J33/(240.97+J33))</f>
        <v>4.5091150695259712</v>
      </c>
      <c r="AV33">
        <f>AU33*1000/AA33</f>
        <v>51.225057428568711</v>
      </c>
      <c r="AW33">
        <f>(AV33-U33)</f>
        <v>14.473878687113633</v>
      </c>
      <c r="AX33">
        <f>IF(D33,P33,(O33+P33)/2)</f>
        <v>31.477863311767578</v>
      </c>
      <c r="AY33">
        <f>0.61365*EXP(17.502*AX33/(240.97+AX33))</f>
        <v>4.6357663768582995</v>
      </c>
      <c r="AZ33">
        <f>IF(AW33&lt;&gt;0,(1000-(AV33+U33)/2)/AW33*AP33,0)</f>
        <v>1.5995091975599596</v>
      </c>
      <c r="BA33">
        <f>U33*AA33/1000</f>
        <v>3.2350435939875899</v>
      </c>
      <c r="BB33">
        <f>(AY33-BA33)</f>
        <v>1.4007227828707096</v>
      </c>
      <c r="BC33">
        <f>1/(1.6/F33+1.37/N33)</f>
        <v>1.0564426711725421</v>
      </c>
      <c r="BD33">
        <f>G33*AA33*0.001</f>
        <v>33.583068710819681</v>
      </c>
      <c r="BE33">
        <f>G33/S33</f>
        <v>0.97582386256111897</v>
      </c>
      <c r="BF33">
        <f>(1-AP33*AA33/AU33/F33)*100</f>
        <v>81.488960511965132</v>
      </c>
      <c r="BG33">
        <f>(S33-E33/(N33/1.35))</f>
        <v>390.76757713509653</v>
      </c>
      <c r="BH33">
        <f>E33*BF33/100/BG33</f>
        <v>1.3184295255653697E-3</v>
      </c>
    </row>
    <row r="34" spans="1:60" x14ac:dyDescent="0.35">
      <c r="A34" s="1" t="s">
        <v>9</v>
      </c>
      <c r="B34" s="1" t="s">
        <v>1593</v>
      </c>
      <c r="K34" s="1">
        <v>2.72</v>
      </c>
    </row>
    <row r="35" spans="1:60" x14ac:dyDescent="0.35">
      <c r="A35" s="1" t="s">
        <v>9</v>
      </c>
      <c r="B35" s="1" t="s">
        <v>1592</v>
      </c>
      <c r="K35" s="1">
        <v>2.72</v>
      </c>
    </row>
    <row r="36" spans="1:60" x14ac:dyDescent="0.35">
      <c r="A36" s="1">
        <v>7</v>
      </c>
      <c r="B36" s="1" t="s">
        <v>1591</v>
      </c>
      <c r="C36" s="1">
        <v>1589.5000045262277</v>
      </c>
      <c r="D36" s="1">
        <v>0</v>
      </c>
      <c r="E36">
        <f>(R36-S36*(1000-T36)/(1000-U36))*AO36</f>
        <v>1.1566615048981277</v>
      </c>
      <c r="F36">
        <f>IF(AZ36&lt;&gt;0,1/(1/AZ36-1/N36),0)</f>
        <v>2.5241111079743943</v>
      </c>
      <c r="G36">
        <f>((BC36-AP36/2)*S36-E36)/(BC36+AP36/2)</f>
        <v>380.35840562325313</v>
      </c>
      <c r="H36">
        <f>AP36*1000</f>
        <v>24.215826772976325</v>
      </c>
      <c r="I36">
        <f>(AU36-BA36)</f>
        <v>1.2832448462340644</v>
      </c>
      <c r="J36">
        <f>(P36+AT36*D36)</f>
        <v>31.061927795410156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31.948278427124023</v>
      </c>
      <c r="P36" s="1">
        <v>31.061927795410156</v>
      </c>
      <c r="Q36" s="1">
        <v>32.127578735351563</v>
      </c>
      <c r="R36" s="1">
        <v>399.9705810546875</v>
      </c>
      <c r="S36" s="1">
        <v>390.36395263671875</v>
      </c>
      <c r="T36" s="1">
        <v>15.73530101776123</v>
      </c>
      <c r="U36" s="1">
        <v>36.853729248046875</v>
      </c>
      <c r="V36" s="1">
        <v>29.092218399047852</v>
      </c>
      <c r="W36" s="1">
        <v>68.137031555175781</v>
      </c>
      <c r="X36" s="1">
        <v>300.39926147460938</v>
      </c>
      <c r="Y36" s="1">
        <v>499.566650390625</v>
      </c>
      <c r="Z36" s="1">
        <v>1.2576502747833729E-2</v>
      </c>
      <c r="AA36" s="1">
        <v>88.026031494140625</v>
      </c>
      <c r="AB36" s="1">
        <v>-8.6796798706054688</v>
      </c>
      <c r="AC36" s="1">
        <v>0.10161639750003815</v>
      </c>
      <c r="AD36" s="1">
        <v>7.1323893964290619E-2</v>
      </c>
      <c r="AE36" s="1">
        <v>5.9115331619977951E-2</v>
      </c>
      <c r="AF36" s="1">
        <v>3.7323232740163803E-2</v>
      </c>
      <c r="AG36" s="1">
        <v>5.0005588680505753E-2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1.1044090495390047</v>
      </c>
      <c r="AP36">
        <f>(U36-T36)/(1000-U36)*AO36</f>
        <v>2.4215826772976325E-2</v>
      </c>
      <c r="AQ36">
        <f>(P36+273.15)</f>
        <v>304.21192779541013</v>
      </c>
      <c r="AR36">
        <f>(O36+273.15)</f>
        <v>305.098278427124</v>
      </c>
      <c r="AS36">
        <f>(Y36*AK36+Z36*AL36)*AM36</f>
        <v>79.930662275910436</v>
      </c>
      <c r="AT36">
        <f>((AS36+0.00000010773*(AR36^4-AQ36^4))-AP36*44100)/(L36*0.92*2*29.3+0.00000043092*AQ36^3)</f>
        <v>-7.6634399355251768</v>
      </c>
      <c r="AU36">
        <f>0.61365*EXP(17.502*J36/(240.97+J36))</f>
        <v>4.5273323776991701</v>
      </c>
      <c r="AV36">
        <f>AU36*1000/AA36</f>
        <v>51.431744687939592</v>
      </c>
      <c r="AW36">
        <f>(AV36-U36)</f>
        <v>14.578015439892717</v>
      </c>
      <c r="AX36">
        <f>IF(D36,P36,(O36+P36)/2)</f>
        <v>31.50510311126709</v>
      </c>
      <c r="AY36">
        <f>0.61365*EXP(17.502*AX36/(240.97+AX36))</f>
        <v>4.6429460051851965</v>
      </c>
      <c r="AZ36">
        <f>IF(AW36&lt;&gt;0,(1000-(AV36+U36)/2)/AW36*AP36,0)</f>
        <v>1.5877932079789789</v>
      </c>
      <c r="BA36">
        <f>U36*AA36/1000</f>
        <v>3.2440875314651056</v>
      </c>
      <c r="BB36">
        <f>(AY36-BA36)</f>
        <v>1.3988584737200909</v>
      </c>
      <c r="BC36">
        <f>1/(1.6/F36+1.37/N36)</f>
        <v>1.0482686303531552</v>
      </c>
      <c r="BD36">
        <f>G36*AA36*0.001</f>
        <v>33.481440992453592</v>
      </c>
      <c r="BE36">
        <f>G36/S36</f>
        <v>0.97436867070875011</v>
      </c>
      <c r="BF36">
        <f>(1-AP36*AA36/AU36/F36)*100</f>
        <v>81.346532435270873</v>
      </c>
      <c r="BG36">
        <f>(S36-E36/(N36/1.35))</f>
        <v>389.99914748005324</v>
      </c>
      <c r="BH36">
        <f>E36*BF36/100/BG36</f>
        <v>2.4125797000527308E-3</v>
      </c>
    </row>
    <row r="37" spans="1:60" x14ac:dyDescent="0.35">
      <c r="A37" s="1" t="s">
        <v>9</v>
      </c>
      <c r="B37" s="1" t="s">
        <v>1590</v>
      </c>
      <c r="K37" s="1">
        <v>2.72</v>
      </c>
    </row>
    <row r="38" spans="1:60" x14ac:dyDescent="0.35">
      <c r="A38" s="1" t="s">
        <v>9</v>
      </c>
      <c r="B38" s="1" t="s">
        <v>1589</v>
      </c>
      <c r="K38" s="1">
        <v>2.72</v>
      </c>
    </row>
    <row r="39" spans="1:60" x14ac:dyDescent="0.35">
      <c r="A39" s="1">
        <v>8</v>
      </c>
      <c r="B39" s="1" t="s">
        <v>1588</v>
      </c>
      <c r="C39" s="1">
        <v>1792.5000045262277</v>
      </c>
      <c r="D39" s="1">
        <v>0</v>
      </c>
      <c r="E39">
        <f>(R39-S39*(1000-T39)/(1000-U39))*AO39</f>
        <v>1.6936054599250334</v>
      </c>
      <c r="F39">
        <f>IF(AZ39&lt;&gt;0,1/(1/AZ39-1/N39),0)</f>
        <v>2.5158770432438451</v>
      </c>
      <c r="G39">
        <f>((BC39-AP39/2)*S39-E39)/(BC39+AP39/2)</f>
        <v>379.16062349868133</v>
      </c>
      <c r="H39">
        <f>AP39*1000</f>
        <v>24.298633324081937</v>
      </c>
      <c r="I39">
        <f>(AU39-BA39)</f>
        <v>1.2900154665616661</v>
      </c>
      <c r="J39">
        <f>(P39+AT39*D39)</f>
        <v>31.149114608764648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31.957162857055664</v>
      </c>
      <c r="P39" s="1">
        <v>31.149114608764648</v>
      </c>
      <c r="Q39" s="1">
        <v>32.117633819580078</v>
      </c>
      <c r="R39" s="1">
        <v>399.81991577148438</v>
      </c>
      <c r="S39" s="1">
        <v>389.71026611328125</v>
      </c>
      <c r="T39" s="1">
        <v>15.841422080993652</v>
      </c>
      <c r="U39" s="1">
        <v>37.032230377197266</v>
      </c>
      <c r="V39" s="1">
        <v>29.274240493774414</v>
      </c>
      <c r="W39" s="1">
        <v>68.433906555175781</v>
      </c>
      <c r="X39" s="1">
        <v>300.34124755859375</v>
      </c>
      <c r="Y39" s="1">
        <v>750.9874267578125</v>
      </c>
      <c r="Z39" s="1">
        <v>5.4879441857337952E-2</v>
      </c>
      <c r="AA39" s="1">
        <v>88.027687072753906</v>
      </c>
      <c r="AB39" s="1">
        <v>-8.8736095428466797</v>
      </c>
      <c r="AC39" s="1">
        <v>8.9291684329509735E-2</v>
      </c>
      <c r="AD39" s="1">
        <v>0.15511788427829742</v>
      </c>
      <c r="AE39" s="1">
        <v>7.1181170642375946E-3</v>
      </c>
      <c r="AF39" s="1">
        <v>3.2945245504379272E-2</v>
      </c>
      <c r="AG39" s="1">
        <v>2.0175101235508919E-3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1.104195763083065</v>
      </c>
      <c r="AP39">
        <f>(U39-T39)/(1000-U39)*AO39</f>
        <v>2.4298633324081938E-2</v>
      </c>
      <c r="AQ39">
        <f>(P39+273.15)</f>
        <v>304.29911460876463</v>
      </c>
      <c r="AR39">
        <f>(O39+273.15)</f>
        <v>305.10716285705564</v>
      </c>
      <c r="AS39">
        <f>(Y39*AK39+Z39*AL39)*AM39</f>
        <v>120.15798559550967</v>
      </c>
      <c r="AT39">
        <f>((AS39+0.00000010773*(AR39^4-AQ39^4))-AP39*44100)/(L39*0.92*2*29.3+0.00000043092*AQ39^3)</f>
        <v>-7.3834435752618148</v>
      </c>
      <c r="AU39">
        <f>0.61365*EXP(17.502*J39/(240.97+J39))</f>
        <v>4.5498770538117181</v>
      </c>
      <c r="AV39">
        <f>AU39*1000/AA39</f>
        <v>51.686886309432339</v>
      </c>
      <c r="AW39">
        <f>(AV39-U39)</f>
        <v>14.654655932235073</v>
      </c>
      <c r="AX39">
        <f>IF(D39,P39,(O39+P39)/2)</f>
        <v>31.553138732910156</v>
      </c>
      <c r="AY39">
        <f>0.61365*EXP(17.502*AX39/(240.97+AX39))</f>
        <v>4.6556304091324581</v>
      </c>
      <c r="AZ39">
        <f>IF(AW39&lt;&gt;0,(1000-(AV39+U39)/2)/AW39*AP39,0)</f>
        <v>1.5845310042661622</v>
      </c>
      <c r="BA39">
        <f>U39*AA39/1000</f>
        <v>3.259861587250052</v>
      </c>
      <c r="BB39">
        <f>(AY39-BA39)</f>
        <v>1.395768821882406</v>
      </c>
      <c r="BC39">
        <f>1/(1.6/F39+1.37/N39)</f>
        <v>1.045993857154409</v>
      </c>
      <c r="BD39">
        <f>G39*AA39*0.001</f>
        <v>33.376632715652178</v>
      </c>
      <c r="BE39">
        <f>G39/S39</f>
        <v>0.97292952346414874</v>
      </c>
      <c r="BF39">
        <f>(1-AP39*AA39/AU39/F39)*100</f>
        <v>81.314184145012376</v>
      </c>
      <c r="BG39">
        <f>(S39-E39/(N39/1.35))</f>
        <v>389.17611156372539</v>
      </c>
      <c r="BH39">
        <f>E39*BF39/100/BG39</f>
        <v>3.5386073848161313E-3</v>
      </c>
    </row>
    <row r="40" spans="1:60" x14ac:dyDescent="0.35">
      <c r="A40" s="1" t="s">
        <v>9</v>
      </c>
      <c r="B40" s="1" t="s">
        <v>1587</v>
      </c>
      <c r="K40" s="1">
        <v>2.72</v>
      </c>
    </row>
    <row r="41" spans="1:60" x14ac:dyDescent="0.35">
      <c r="A41" s="1" t="s">
        <v>9</v>
      </c>
      <c r="B41" s="1" t="s">
        <v>1586</v>
      </c>
      <c r="K41" s="1">
        <v>2.72</v>
      </c>
    </row>
    <row r="42" spans="1:60" x14ac:dyDescent="0.35">
      <c r="A42" s="1">
        <v>9</v>
      </c>
      <c r="B42" s="1" t="s">
        <v>1585</v>
      </c>
      <c r="C42" s="1">
        <v>1995.5000045262277</v>
      </c>
      <c r="D42" s="1">
        <v>0</v>
      </c>
      <c r="E42">
        <f>(R42-S42*(1000-T42)/(1000-U42))*AO42</f>
        <v>2.2251064419738138</v>
      </c>
      <c r="F42">
        <f>IF(AZ42&lt;&gt;0,1/(1/AZ42-1/N42),0)</f>
        <v>2.4417755126327227</v>
      </c>
      <c r="G42">
        <f>((BC42-AP42/2)*S42-E42)/(BC42+AP42/2)</f>
        <v>378.13956196261455</v>
      </c>
      <c r="H42">
        <f>AP42*1000</f>
        <v>24.31007799304313</v>
      </c>
      <c r="I42">
        <f>(AU42-BA42)</f>
        <v>1.314932643998493</v>
      </c>
      <c r="J42">
        <f>(P42+AT42*D42)</f>
        <v>31.28303337097168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31.985603332519531</v>
      </c>
      <c r="P42" s="1">
        <v>31.28303337097168</v>
      </c>
      <c r="Q42" s="1">
        <v>32.126995086669922</v>
      </c>
      <c r="R42" s="1">
        <v>399.99856567382813</v>
      </c>
      <c r="S42" s="1">
        <v>389.4091796875</v>
      </c>
      <c r="T42" s="1">
        <v>15.944683074951172</v>
      </c>
      <c r="U42" s="1">
        <v>37.144950866699219</v>
      </c>
      <c r="V42" s="1">
        <v>29.417476654052734</v>
      </c>
      <c r="W42" s="1">
        <v>68.531349182128906</v>
      </c>
      <c r="X42" s="1">
        <v>300.3134765625</v>
      </c>
      <c r="Y42" s="1">
        <v>1001.17236328125</v>
      </c>
      <c r="Z42" s="1">
        <v>1.7150012776255608E-2</v>
      </c>
      <c r="AA42" s="1">
        <v>88.027130126953125</v>
      </c>
      <c r="AB42" s="1">
        <v>-8.8766059875488281</v>
      </c>
      <c r="AC42" s="1">
        <v>9.9348939955234528E-2</v>
      </c>
      <c r="AD42" s="1">
        <v>8.9317083358764648E-2</v>
      </c>
      <c r="AE42" s="1">
        <v>2.7758302167057991E-2</v>
      </c>
      <c r="AF42" s="1">
        <v>2.6679487898945808E-2</v>
      </c>
      <c r="AG42" s="1">
        <v>2.8473876416683197E-2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1.1040936638327203</v>
      </c>
      <c r="AP42">
        <f>(U42-T42)/(1000-U42)*AO42</f>
        <v>2.431007799304313E-2</v>
      </c>
      <c r="AQ42">
        <f>(P42+273.15)</f>
        <v>304.43303337097166</v>
      </c>
      <c r="AR42">
        <f>(O42+273.15)</f>
        <v>305.13560333251951</v>
      </c>
      <c r="AS42">
        <f>(Y42*AK42+Z42*AL42)*AM42</f>
        <v>160.18757454452862</v>
      </c>
      <c r="AT42">
        <f>((AS42+0.00000010773*(AR42^4-AQ42^4))-AP42*44100)/(L42*0.92*2*29.3+0.00000043092*AQ42^3)</f>
        <v>-7.0826400192089851</v>
      </c>
      <c r="AU42">
        <f>0.61365*EXP(17.502*J42/(240.97+J42))</f>
        <v>4.5846960675007056</v>
      </c>
      <c r="AV42">
        <f>AU42*1000/AA42</f>
        <v>52.082761994951291</v>
      </c>
      <c r="AW42">
        <f>(AV42-U42)</f>
        <v>14.937811128252072</v>
      </c>
      <c r="AX42">
        <f>IF(D42,P42,(O42+P42)/2)</f>
        <v>31.634318351745605</v>
      </c>
      <c r="AY42">
        <f>0.61365*EXP(17.502*AX42/(240.97+AX42))</f>
        <v>4.6771354939430836</v>
      </c>
      <c r="AZ42">
        <f>IF(AW42&lt;&gt;0,(1000-(AV42+U42)/2)/AW42*AP42,0)</f>
        <v>1.5548135844154993</v>
      </c>
      <c r="BA42">
        <f>U42*AA42/1000</f>
        <v>3.2697634235022126</v>
      </c>
      <c r="BB42">
        <f>(AY42-BA42)</f>
        <v>1.407372070440871</v>
      </c>
      <c r="BC42">
        <f>1/(1.6/F42+1.37/N42)</f>
        <v>1.0252957651746262</v>
      </c>
      <c r="BD42">
        <f>G42*AA42*0.001</f>
        <v>33.286540427032122</v>
      </c>
      <c r="BE42">
        <f>G42/S42</f>
        <v>0.97105970194660207</v>
      </c>
      <c r="BF42">
        <f>(1-AP42*AA42/AU42/F42)*100</f>
        <v>80.884458245559742</v>
      </c>
      <c r="BG42">
        <f>(S42-E42/(N42/1.35))</f>
        <v>388.70739243105186</v>
      </c>
      <c r="BH42">
        <f>E42*BF42/100/BG42</f>
        <v>4.6301287961658926E-3</v>
      </c>
    </row>
    <row r="43" spans="1:60" x14ac:dyDescent="0.35">
      <c r="A43" s="1" t="s">
        <v>9</v>
      </c>
      <c r="B43" s="1" t="s">
        <v>1584</v>
      </c>
      <c r="K43" s="1">
        <v>2.72</v>
      </c>
    </row>
    <row r="44" spans="1:60" x14ac:dyDescent="0.35">
      <c r="A44" s="1" t="s">
        <v>9</v>
      </c>
      <c r="B44" s="1" t="s">
        <v>1583</v>
      </c>
      <c r="K44" s="1">
        <v>2.72</v>
      </c>
    </row>
    <row r="45" spans="1:60" x14ac:dyDescent="0.35">
      <c r="A45" s="1">
        <v>10</v>
      </c>
      <c r="B45" s="1" t="s">
        <v>1582</v>
      </c>
      <c r="C45" s="1">
        <v>2198.5000045262277</v>
      </c>
      <c r="D45" s="1">
        <v>0</v>
      </c>
      <c r="E45">
        <f>(R45-S45*(1000-T45)/(1000-U45))*AO45</f>
        <v>1.0874845539139879</v>
      </c>
      <c r="F45">
        <f>IF(AZ45&lt;&gt;0,1/(1/AZ45-1/N45),0)</f>
        <v>2.1324772995385999</v>
      </c>
      <c r="G45">
        <f>((BC45-AP45/2)*S45-E45)/(BC45+AP45/2)</f>
        <v>379.74194544248905</v>
      </c>
      <c r="H45">
        <f>AP45*1000</f>
        <v>23.595567525309605</v>
      </c>
      <c r="I45">
        <f>(AU45-BA45)</f>
        <v>1.3942341675570415</v>
      </c>
      <c r="J45">
        <f>(P45+AT45*D45)</f>
        <v>31.416582107543945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32.032386779785156</v>
      </c>
      <c r="P45" s="1">
        <v>31.416582107543945</v>
      </c>
      <c r="Q45" s="1">
        <v>32.153213500976563</v>
      </c>
      <c r="R45" s="1">
        <v>399.96798706054688</v>
      </c>
      <c r="S45" s="1">
        <v>390.63424682617188</v>
      </c>
      <c r="T45" s="1">
        <v>16.052053451538086</v>
      </c>
      <c r="U45" s="1">
        <v>36.641181945800781</v>
      </c>
      <c r="V45" s="1">
        <v>29.537235260009766</v>
      </c>
      <c r="W45" s="1">
        <v>67.423095703125</v>
      </c>
      <c r="X45" s="1">
        <v>300.29592895507813</v>
      </c>
      <c r="Y45" s="1">
        <v>1250.8106689453125</v>
      </c>
      <c r="Z45" s="1">
        <v>0.13376717269420624</v>
      </c>
      <c r="AA45" s="1">
        <v>88.027061462402344</v>
      </c>
      <c r="AB45" s="1">
        <v>-8.4989681243896484</v>
      </c>
      <c r="AC45" s="1">
        <v>0.13639536499977112</v>
      </c>
      <c r="AD45" s="1">
        <v>8.7455391883850098E-2</v>
      </c>
      <c r="AE45" s="1">
        <v>2.6918135583400726E-2</v>
      </c>
      <c r="AF45" s="1">
        <v>4.4314596801996231E-2</v>
      </c>
      <c r="AG45" s="1">
        <v>1.5443174168467522E-2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1.1040291505701401</v>
      </c>
      <c r="AP45">
        <f>(U45-T45)/(1000-U45)*AO45</f>
        <v>2.3595567525309606E-2</v>
      </c>
      <c r="AQ45">
        <f>(P45+273.15)</f>
        <v>304.56658210754392</v>
      </c>
      <c r="AR45">
        <f>(O45+273.15)</f>
        <v>305.18238677978513</v>
      </c>
      <c r="AS45">
        <f>(Y45*AK45+Z45*AL45)*AM45</f>
        <v>200.12970255800246</v>
      </c>
      <c r="AT45">
        <f>((AS45+0.00000010773*(AR45^4-AQ45^4))-AP45*44100)/(L45*0.92*2*29.3+0.00000043092*AQ45^3)</f>
        <v>-6.5298328337027316</v>
      </c>
      <c r="AU45">
        <f>0.61365*EXP(17.502*J45/(240.97+J45))</f>
        <v>4.6196497427551142</v>
      </c>
      <c r="AV45">
        <f>AU45*1000/AA45</f>
        <v>52.479881368392995</v>
      </c>
      <c r="AW45">
        <f>(AV45-U45)</f>
        <v>15.838699422592214</v>
      </c>
      <c r="AX45">
        <f>IF(D45,P45,(O45+P45)/2)</f>
        <v>31.724484443664551</v>
      </c>
      <c r="AY45">
        <f>0.61365*EXP(17.502*AX45/(240.97+AX45))</f>
        <v>4.7011225003757895</v>
      </c>
      <c r="AZ45">
        <f>IF(AW45&lt;&gt;0,(1000-(AV45+U45)/2)/AW45*AP45,0)</f>
        <v>1.4233578079948961</v>
      </c>
      <c r="BA45">
        <f>U45*AA45/1000</f>
        <v>3.2254155751980726</v>
      </c>
      <c r="BB45">
        <f>(AY45-BA45)</f>
        <v>1.4757069251777168</v>
      </c>
      <c r="BC45">
        <f>1/(1.6/F45+1.37/N45)</f>
        <v>0.93425768602414239</v>
      </c>
      <c r="BD45">
        <f>G45*AA45*0.001</f>
        <v>33.427567571318221</v>
      </c>
      <c r="BE45">
        <f>G45/S45</f>
        <v>0.97211636851561101</v>
      </c>
      <c r="BF45">
        <f>(1-AP45*AA45/AU45/F45)*100</f>
        <v>78.915992299853457</v>
      </c>
      <c r="BG45">
        <f>(S45-E45/(N45/1.35))</f>
        <v>390.29125972806071</v>
      </c>
      <c r="BH45">
        <f>E45*BF45/100/BG45</f>
        <v>2.1988686793212261E-3</v>
      </c>
    </row>
    <row r="46" spans="1:60" x14ac:dyDescent="0.35">
      <c r="A46" s="1" t="s">
        <v>9</v>
      </c>
      <c r="B46" s="1" t="s">
        <v>1581</v>
      </c>
      <c r="K46" s="1">
        <v>2.72</v>
      </c>
    </row>
    <row r="47" spans="1:60" x14ac:dyDescent="0.35">
      <c r="A47" s="1" t="s">
        <v>9</v>
      </c>
      <c r="B47" s="1" t="s">
        <v>1580</v>
      </c>
      <c r="K47" s="1">
        <v>2.72</v>
      </c>
    </row>
    <row r="48" spans="1:60" x14ac:dyDescent="0.35">
      <c r="A48" s="1">
        <v>11</v>
      </c>
      <c r="B48" s="1" t="s">
        <v>1579</v>
      </c>
      <c r="C48" s="1">
        <v>2401.5000045262277</v>
      </c>
      <c r="D48" s="1">
        <v>0</v>
      </c>
      <c r="E48">
        <f>(R48-S48*(1000-T48)/(1000-U48))*AO48</f>
        <v>-0.89555351875776923</v>
      </c>
      <c r="F48">
        <f>IF(AZ48&lt;&gt;0,1/(1/AZ48-1/N48),0)</f>
        <v>1.7008148908658833</v>
      </c>
      <c r="G48">
        <f>((BC48-AP48/2)*S48-E48)/(BC48+AP48/2)</f>
        <v>383.09458358636266</v>
      </c>
      <c r="H48">
        <f>AP48*1000</f>
        <v>22.203389693980171</v>
      </c>
      <c r="I48">
        <f>(AU48-BA48)</f>
        <v>1.5347428070307814</v>
      </c>
      <c r="J48">
        <f>(P48+AT48*D48)</f>
        <v>31.593013763427734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32.118370056152344</v>
      </c>
      <c r="P48" s="1">
        <v>31.593013763427734</v>
      </c>
      <c r="Q48" s="1">
        <v>32.208065032958984</v>
      </c>
      <c r="R48" s="1">
        <v>399.9150390625</v>
      </c>
      <c r="S48" s="1">
        <v>392.82598876953125</v>
      </c>
      <c r="T48" s="1">
        <v>16.175798416137695</v>
      </c>
      <c r="U48" s="1">
        <v>35.571651458740234</v>
      </c>
      <c r="V48" s="1">
        <v>29.622137069702148</v>
      </c>
      <c r="W48" s="1">
        <v>65.141044616699219</v>
      </c>
      <c r="X48" s="1">
        <v>300.29580688476563</v>
      </c>
      <c r="Y48" s="1">
        <v>1599.381591796875</v>
      </c>
      <c r="Z48" s="1">
        <v>0.13948649168014526</v>
      </c>
      <c r="AA48" s="1">
        <v>88.031898498535156</v>
      </c>
      <c r="AB48" s="1">
        <v>-8.5536327362060547</v>
      </c>
      <c r="AC48" s="1">
        <v>0.19538068771362305</v>
      </c>
      <c r="AD48" s="1">
        <v>0.15646812319755554</v>
      </c>
      <c r="AE48" s="1">
        <v>0.11269001662731171</v>
      </c>
      <c r="AF48" s="1">
        <v>5.917687714099884E-2</v>
      </c>
      <c r="AG48" s="1">
        <v>0.10517185181379318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1.1040287017822263</v>
      </c>
      <c r="AP48">
        <f>(U48-T48)/(1000-U48)*AO48</f>
        <v>2.2203389693980172E-2</v>
      </c>
      <c r="AQ48">
        <f>(P48+273.15)</f>
        <v>304.74301376342771</v>
      </c>
      <c r="AR48">
        <f>(O48+273.15)</f>
        <v>305.26837005615232</v>
      </c>
      <c r="AS48">
        <f>(Y48*AK48+Z48*AL48)*AM48</f>
        <v>255.9010489676657</v>
      </c>
      <c r="AT48">
        <f>((AS48+0.00000010773*(AR48^4-AQ48^4))-AP48*44100)/(L48*0.92*2*29.3+0.00000043092*AQ48^3)</f>
        <v>-5.6189408948544557</v>
      </c>
      <c r="AU48">
        <f>0.61365*EXP(17.502*J48/(240.97+J48))</f>
        <v>4.6661828176718716</v>
      </c>
      <c r="AV48">
        <f>AU48*1000/AA48</f>
        <v>53.00559112387559</v>
      </c>
      <c r="AW48">
        <f>(AV48-U48)</f>
        <v>17.433939665135355</v>
      </c>
      <c r="AX48">
        <f>IF(D48,P48,(O48+P48)/2)</f>
        <v>31.855691909790039</v>
      </c>
      <c r="AY48">
        <f>0.61365*EXP(17.502*AX48/(240.97+AX48))</f>
        <v>4.7362191180564377</v>
      </c>
      <c r="AZ48">
        <f>IF(AW48&lt;&gt;0,(1000-(AV48+U48)/2)/AW48*AP48,0)</f>
        <v>1.2171679255536418</v>
      </c>
      <c r="BA48">
        <f>U48*AA48/1000</f>
        <v>3.1314400106410902</v>
      </c>
      <c r="BB48">
        <f>(AY48-BA48)</f>
        <v>1.6047791074153475</v>
      </c>
      <c r="BC48">
        <f>1/(1.6/F48+1.37/N48)</f>
        <v>0.79315163183104442</v>
      </c>
      <c r="BD48">
        <f>G48*AA48*0.001</f>
        <v>33.724543497613269</v>
      </c>
      <c r="BE48">
        <f>G48/S48</f>
        <v>0.975227185926138</v>
      </c>
      <c r="BF48">
        <f>(1-AP48*AA48/AU48/F48)*100</f>
        <v>75.37135325017546</v>
      </c>
      <c r="BG48">
        <f>(S48-E48/(N48/1.35))</f>
        <v>393.10844179518244</v>
      </c>
      <c r="BH48">
        <f>E48*BF48/100/BG48</f>
        <v>-1.717060063846145E-3</v>
      </c>
    </row>
    <row r="49" spans="1:60" x14ac:dyDescent="0.35">
      <c r="A49" s="1" t="s">
        <v>9</v>
      </c>
      <c r="B49" s="1" t="s">
        <v>1578</v>
      </c>
      <c r="K49" s="1">
        <v>2.72</v>
      </c>
    </row>
    <row r="50" spans="1:60" x14ac:dyDescent="0.35">
      <c r="A50" s="1" t="s">
        <v>9</v>
      </c>
      <c r="B50" s="1" t="s">
        <v>1573</v>
      </c>
      <c r="K50" s="1">
        <v>2.72</v>
      </c>
    </row>
    <row r="51" spans="1:60" x14ac:dyDescent="0.35">
      <c r="A51" s="1">
        <v>12</v>
      </c>
      <c r="B51" s="1" t="s">
        <v>1577</v>
      </c>
      <c r="C51" s="1">
        <v>2604.0000045374036</v>
      </c>
      <c r="D51" s="1">
        <v>0</v>
      </c>
      <c r="E51">
        <f>(R51-S51*(1000-T51)/(1000-U51))*AO51</f>
        <v>-1.259237340349487</v>
      </c>
      <c r="F51">
        <f>IF(AZ51&lt;&gt;0,1/(1/AZ51-1/N51),0)</f>
        <v>1.1750135347045556</v>
      </c>
      <c r="G51">
        <f>((BC51-AP51/2)*S51-E51)/(BC51+AP51/2)</f>
        <v>383.65237934035406</v>
      </c>
      <c r="H51">
        <f>AP51*1000</f>
        <v>19.499338470125053</v>
      </c>
      <c r="I51">
        <f>(AU51-BA51)</f>
        <v>1.7808507468560384</v>
      </c>
      <c r="J51">
        <f>(P51+AT51*D51)</f>
        <v>31.790769577026367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32.238216400146484</v>
      </c>
      <c r="P51" s="1">
        <v>31.790769577026367</v>
      </c>
      <c r="Q51" s="1">
        <v>32.294593811035156</v>
      </c>
      <c r="R51" s="1">
        <v>400.11251831054688</v>
      </c>
      <c r="S51" s="1">
        <v>394.29022216796875</v>
      </c>
      <c r="T51" s="1">
        <v>16.306367874145508</v>
      </c>
      <c r="U51" s="1">
        <v>33.375740051269531</v>
      </c>
      <c r="V51" s="1">
        <v>29.658061981201172</v>
      </c>
      <c r="W51" s="1">
        <v>60.703876495361328</v>
      </c>
      <c r="X51" s="1">
        <v>300.35089111328125</v>
      </c>
      <c r="Y51" s="1">
        <v>2000.7998046875</v>
      </c>
      <c r="Z51" s="1">
        <v>0.2663935124874115</v>
      </c>
      <c r="AA51" s="1">
        <v>88.027229309082031</v>
      </c>
      <c r="AB51" s="1">
        <v>-8.4294185638427734</v>
      </c>
      <c r="AC51" s="1">
        <v>0.23333653807640076</v>
      </c>
      <c r="AD51" s="1">
        <v>6.3585445284843445E-2</v>
      </c>
      <c r="AE51" s="1">
        <v>5.9982724487781525E-2</v>
      </c>
      <c r="AF51" s="1">
        <v>3.7999745458364487E-2</v>
      </c>
      <c r="AG51" s="1">
        <v>4.2565207928419113E-2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1.1042312173282396</v>
      </c>
      <c r="AP51">
        <f>(U51-T51)/(1000-U51)*AO51</f>
        <v>1.9499338470125055E-2</v>
      </c>
      <c r="AQ51">
        <f>(P51+273.15)</f>
        <v>304.94076957702634</v>
      </c>
      <c r="AR51">
        <f>(O51+273.15)</f>
        <v>305.38821640014646</v>
      </c>
      <c r="AS51">
        <f>(Y51*AK51+Z51*AL51)*AM51</f>
        <v>320.1279615945823</v>
      </c>
      <c r="AT51">
        <f>((AS51+0.00000010773*(AR51^4-AQ51^4))-AP51*44100)/(L51*0.92*2*29.3+0.00000043092*AQ51^3)</f>
        <v>-4.1873999738705949</v>
      </c>
      <c r="AU51">
        <f>0.61365*EXP(17.502*J51/(240.97+J51))</f>
        <v>4.7188246697094547</v>
      </c>
      <c r="AV51">
        <f>AU51*1000/AA51</f>
        <v>53.60642049905573</v>
      </c>
      <c r="AW51">
        <f>(AV51-U51)</f>
        <v>20.230680447786199</v>
      </c>
      <c r="AX51">
        <f>IF(D51,P51,(O51+P51)/2)</f>
        <v>32.014492988586426</v>
      </c>
      <c r="AY51">
        <f>0.61365*EXP(17.502*AX51/(240.97+AX51))</f>
        <v>4.7790016822961254</v>
      </c>
      <c r="AZ51">
        <f>IF(AW51&lt;&gt;0,(1000-(AV51+U51)/2)/AW51*AP51,0)</f>
        <v>0.92193098613493507</v>
      </c>
      <c r="BA51">
        <f>U51*AA51/1000</f>
        <v>2.9379739228534163</v>
      </c>
      <c r="BB51">
        <f>(AY51-BA51)</f>
        <v>1.8410277594427091</v>
      </c>
      <c r="BC51">
        <f>1/(1.6/F51+1.37/N51)</f>
        <v>0.59461733085588642</v>
      </c>
      <c r="BD51">
        <f>G51*AA51*0.001</f>
        <v>33.771855971168279</v>
      </c>
      <c r="BE51">
        <f>G51/S51</f>
        <v>0.97302027230316923</v>
      </c>
      <c r="BF51">
        <f>(1-AP51*AA51/AU51/F51)*100</f>
        <v>69.042904998665648</v>
      </c>
      <c r="BG51">
        <f>(S51-E51/(N51/1.35))</f>
        <v>394.68737922150592</v>
      </c>
      <c r="BH51">
        <f>E51*BF51/100/BG51</f>
        <v>-2.2027915924752407E-3</v>
      </c>
    </row>
    <row r="52" spans="1:60" x14ac:dyDescent="0.35">
      <c r="A52" s="1" t="s">
        <v>9</v>
      </c>
      <c r="B52" s="1" t="s">
        <v>1576</v>
      </c>
      <c r="K52" s="1">
        <v>0.93296000000000012</v>
      </c>
    </row>
    <row r="53" spans="1:60" x14ac:dyDescent="0.35">
      <c r="A53" s="1" t="s">
        <v>9</v>
      </c>
      <c r="B53" s="1" t="s">
        <v>1575</v>
      </c>
    </row>
    <row r="54" spans="1:60" x14ac:dyDescent="0.35">
      <c r="A54" s="1" t="s">
        <v>9</v>
      </c>
      <c r="B54" s="1" t="s">
        <v>1574</v>
      </c>
    </row>
    <row r="55" spans="1:60" x14ac:dyDescent="0.35">
      <c r="A55" s="1" t="s">
        <v>9</v>
      </c>
      <c r="B55" s="1" t="s">
        <v>1573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6D43E-622A-4318-BA9D-646EA1B43378}">
  <dimension ref="A1:BD55"/>
  <sheetViews>
    <sheetView topLeftCell="A7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1119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1118</v>
      </c>
    </row>
    <row r="12" spans="1:56" x14ac:dyDescent="0.35">
      <c r="A12" s="1" t="s">
        <v>9</v>
      </c>
      <c r="B12" s="1" t="s">
        <v>1117</v>
      </c>
    </row>
    <row r="13" spans="1:56" x14ac:dyDescent="0.35">
      <c r="A13" s="1" t="s">
        <v>9</v>
      </c>
      <c r="B13" s="1" t="s">
        <v>1116</v>
      </c>
    </row>
    <row r="14" spans="1:56" x14ac:dyDescent="0.35">
      <c r="A14" s="1" t="s">
        <v>9</v>
      </c>
      <c r="B14" s="1" t="s">
        <v>1115</v>
      </c>
    </row>
    <row r="15" spans="1:56" x14ac:dyDescent="0.35">
      <c r="A15" s="1" t="s">
        <v>9</v>
      </c>
      <c r="B15" s="1" t="s">
        <v>1114</v>
      </c>
    </row>
    <row r="16" spans="1:56" x14ac:dyDescent="0.35">
      <c r="A16" s="1" t="s">
        <v>9</v>
      </c>
      <c r="B16" s="1" t="s">
        <v>1113</v>
      </c>
    </row>
    <row r="17" spans="1:56" x14ac:dyDescent="0.35">
      <c r="A17" s="1" t="s">
        <v>9</v>
      </c>
      <c r="B17" s="1" t="s">
        <v>1112</v>
      </c>
    </row>
    <row r="18" spans="1:56" x14ac:dyDescent="0.35">
      <c r="A18" s="1">
        <v>1</v>
      </c>
      <c r="B18" s="1" t="s">
        <v>1111</v>
      </c>
      <c r="C18" s="1">
        <v>526.00001685321331</v>
      </c>
      <c r="D18" s="1">
        <v>0</v>
      </c>
      <c r="E18">
        <f>(R18-S18*(1000-T18)/(1000-U18))*AK18</f>
        <v>-6.2464558847168847</v>
      </c>
      <c r="F18">
        <f>IF(AV18&lt;&gt;0,1/(1/AV18-1/N18),0)</f>
        <v>2.891247315213834</v>
      </c>
      <c r="G18">
        <f>((AY18-AL18/2)*S18-E18)/(AY18+AL18/2)</f>
        <v>390.14406318898466</v>
      </c>
      <c r="H18">
        <f>AL18*1000</f>
        <v>29.632913049953448</v>
      </c>
      <c r="I18">
        <f>(AQ18-AW18)</f>
        <v>1.5325265327813757</v>
      </c>
      <c r="J18">
        <f>(P18+AP18*D18)</f>
        <v>28.229686737060547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28.269287109375</v>
      </c>
      <c r="P18" s="1">
        <v>28.229686737060547</v>
      </c>
      <c r="Q18" s="1">
        <v>28.277542114257813</v>
      </c>
      <c r="R18" s="1">
        <v>400.00030517578125</v>
      </c>
      <c r="S18" s="1">
        <v>395.04116821289063</v>
      </c>
      <c r="T18" s="1">
        <v>-7.1191906929016113E-2</v>
      </c>
      <c r="U18" s="1">
        <v>26.140956878662109</v>
      </c>
      <c r="V18" s="1">
        <v>-0.16344060003757477</v>
      </c>
      <c r="W18" s="1">
        <v>60.013751983642578</v>
      </c>
      <c r="X18" s="1">
        <v>299.45855712890625</v>
      </c>
      <c r="Y18" s="1">
        <v>0.22911134362220764</v>
      </c>
      <c r="Z18" s="1">
        <v>0.2383711189031601</v>
      </c>
      <c r="AA18" s="1">
        <v>88.498046875</v>
      </c>
      <c r="AB18" s="1">
        <v>-3.0964541435241699</v>
      </c>
      <c r="AC18" s="1">
        <v>6.6571392118930817E-2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1.1009505776798021</v>
      </c>
      <c r="AL18">
        <f>(U18-T18)/(1000-U18)*AK18</f>
        <v>2.9632913049953448E-2</v>
      </c>
      <c r="AM18">
        <f>(P18+273.15)</f>
        <v>301.37968673706052</v>
      </c>
      <c r="AN18">
        <f>(O18+273.15)</f>
        <v>301.41928710937498</v>
      </c>
      <c r="AO18">
        <f>(Y18*AG18+Z18*AH18)*AI18</f>
        <v>3.6657814160187208E-2</v>
      </c>
      <c r="AP18">
        <f>((AO18+0.00000010773*(AN18^4-AM18^4))-AL18*44100)/(L18*51.4+0.00000043092*AM18^3)</f>
        <v>-10.724928952039255</v>
      </c>
      <c r="AQ18">
        <f>0.61365*EXP(17.502*J18/(240.97+J18))</f>
        <v>3.8459501599865686</v>
      </c>
      <c r="AR18">
        <f>AQ18*1000/AA18</f>
        <v>43.458023038845383</v>
      </c>
      <c r="AS18">
        <f>(AR18-U18)</f>
        <v>17.317066160183273</v>
      </c>
      <c r="AT18">
        <f>IF(D18,P18,(O18+P18)/2)</f>
        <v>28.249486923217773</v>
      </c>
      <c r="AU18">
        <f>0.61365*EXP(17.502*AT18/(240.97+AT18))</f>
        <v>3.8503841301611517</v>
      </c>
      <c r="AV18">
        <f>IF(AS18&lt;&gt;0,(1000-(AR18+U18)/2)/AS18*AL18,0)</f>
        <v>1.6516482945353756</v>
      </c>
      <c r="AW18">
        <f>U18*AA18/1000</f>
        <v>2.3134236272051929</v>
      </c>
      <c r="AX18">
        <f>(AU18-AW18)</f>
        <v>1.5369605029559588</v>
      </c>
      <c r="AY18">
        <f>1/(1.6/F18+1.37/N18)</f>
        <v>1.100079931736051</v>
      </c>
      <c r="AZ18">
        <f>G18*AA18*0.001</f>
        <v>34.526987592101726</v>
      </c>
      <c r="BA18">
        <f>G18/S18</f>
        <v>0.98760355776067654</v>
      </c>
      <c r="BB18">
        <f>(1-AL18*AA18/AQ18/F18)*100</f>
        <v>76.415909192308646</v>
      </c>
      <c r="BC18">
        <f>(S18-E18/(N18/1.35))</f>
        <v>397.23016868054725</v>
      </c>
      <c r="BD18">
        <f>E18*BB18/100/BC18</f>
        <v>-1.2016423809042444E-2</v>
      </c>
    </row>
    <row r="19" spans="1:56" x14ac:dyDescent="0.35">
      <c r="A19" s="1" t="s">
        <v>9</v>
      </c>
      <c r="B19" s="1" t="s">
        <v>1110</v>
      </c>
      <c r="K19" s="1">
        <v>2.72</v>
      </c>
    </row>
    <row r="20" spans="1:56" x14ac:dyDescent="0.35">
      <c r="A20" s="1" t="s">
        <v>9</v>
      </c>
      <c r="B20" s="1" t="s">
        <v>1109</v>
      </c>
      <c r="K20" s="1">
        <v>2.72</v>
      </c>
    </row>
    <row r="21" spans="1:56" x14ac:dyDescent="0.35">
      <c r="A21" s="1">
        <v>2</v>
      </c>
      <c r="B21" s="1" t="s">
        <v>1108</v>
      </c>
      <c r="C21" s="1">
        <v>728.50001686438918</v>
      </c>
      <c r="D21" s="1">
        <v>0</v>
      </c>
      <c r="E21">
        <f>(R21-S21*(1000-T21)/(1000-U21))*AK21</f>
        <v>-5.2860161473110159</v>
      </c>
      <c r="F21">
        <f>IF(AV21&lt;&gt;0,1/(1/AV21-1/N21),0)</f>
        <v>2.6757950649122306</v>
      </c>
      <c r="G21">
        <f>((AY21-AL21/2)*S21-E21)/(AY21+AL21/2)</f>
        <v>388.17054349463228</v>
      </c>
      <c r="H21">
        <f>AL21*1000</f>
        <v>29.575909376833209</v>
      </c>
      <c r="I21">
        <f>(AQ21-AW21)</f>
        <v>1.5994483030016911</v>
      </c>
      <c r="J21">
        <f>(P21+AP21*D21)</f>
        <v>28.500785827636719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28.464092254638672</v>
      </c>
      <c r="P21" s="1">
        <v>28.500785827636719</v>
      </c>
      <c r="Q21" s="1">
        <v>28.492954254150391</v>
      </c>
      <c r="R21" s="1">
        <v>399.94610595703125</v>
      </c>
      <c r="S21" s="1">
        <v>394.1619873046875</v>
      </c>
      <c r="T21" s="1">
        <v>-7.3849670588970184E-2</v>
      </c>
      <c r="U21" s="1">
        <v>26.074651718139648</v>
      </c>
      <c r="V21" s="1">
        <v>-0.16763605177402496</v>
      </c>
      <c r="W21" s="1">
        <v>59.188503265380859</v>
      </c>
      <c r="X21" s="1">
        <v>299.63040161132813</v>
      </c>
      <c r="Y21" s="1">
        <v>24.976163864135742</v>
      </c>
      <c r="Z21" s="1">
        <v>0.1872897744178772</v>
      </c>
      <c r="AA21" s="1">
        <v>88.499717712402344</v>
      </c>
      <c r="AB21" s="1">
        <v>-2.8760135173797607</v>
      </c>
      <c r="AC21" s="1">
        <v>9.211365133523941E-2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1.1015823588651767</v>
      </c>
      <c r="AL21">
        <f>(U21-T21)/(1000-U21)*AK21</f>
        <v>2.9575909376833208E-2</v>
      </c>
      <c r="AM21">
        <f>(P21+273.15)</f>
        <v>301.6507858276367</v>
      </c>
      <c r="AN21">
        <f>(O21+273.15)</f>
        <v>301.61409225463865</v>
      </c>
      <c r="AO21">
        <f>(Y21*AG21+Z21*AH21)*AI21</f>
        <v>3.9961861289399963</v>
      </c>
      <c r="AP21">
        <f>((AO21+0.00000010773*(AN21^4-AM21^4))-AL21*44100)/(L21*51.4+0.00000043092*AM21^3)</f>
        <v>-10.676387486280051</v>
      </c>
      <c r="AQ21">
        <f>0.61365*EXP(17.502*J21/(240.97+J21))</f>
        <v>3.9070476195062569</v>
      </c>
      <c r="AR21">
        <f>AQ21*1000/AA21</f>
        <v>44.147571545968034</v>
      </c>
      <c r="AS21">
        <f>(AR21-U21)</f>
        <v>18.072919827828386</v>
      </c>
      <c r="AT21">
        <f>IF(D21,P21,(O21+P21)/2)</f>
        <v>28.482439041137695</v>
      </c>
      <c r="AU21">
        <f>0.61365*EXP(17.502*AT21/(240.97+AT21))</f>
        <v>3.902886270152937</v>
      </c>
      <c r="AV21">
        <f>IF(AS21&lt;&gt;0,(1000-(AR21+U21)/2)/AS21*AL21,0)</f>
        <v>1.5790180332201877</v>
      </c>
      <c r="AW21">
        <f>U21*AA21/1000</f>
        <v>2.3075993165045658</v>
      </c>
      <c r="AX21">
        <f>(AU21-AW21)</f>
        <v>1.5952869536483711</v>
      </c>
      <c r="AY21">
        <f>1/(1.6/F21+1.37/N21)</f>
        <v>1.0486757563976559</v>
      </c>
      <c r="AZ21">
        <f>G21*AA21*0.001</f>
        <v>34.352983523544758</v>
      </c>
      <c r="BA21">
        <f>G21/S21</f>
        <v>0.98479953926804253</v>
      </c>
      <c r="BB21">
        <f>(1-AL21*AA21/AQ21/F21)*100</f>
        <v>74.963221947970041</v>
      </c>
      <c r="BC21">
        <f>(S21-E21/(N21/1.35))</f>
        <v>396.01441242895919</v>
      </c>
      <c r="BD21">
        <f>E21*BB21/100/BC21</f>
        <v>-1.0006120717702755E-2</v>
      </c>
    </row>
    <row r="22" spans="1:56" x14ac:dyDescent="0.35">
      <c r="A22" s="1" t="s">
        <v>9</v>
      </c>
      <c r="B22" s="1" t="s">
        <v>1107</v>
      </c>
      <c r="K22" s="1">
        <v>2.72</v>
      </c>
    </row>
    <row r="23" spans="1:56" x14ac:dyDescent="0.35">
      <c r="A23" s="1" t="s">
        <v>9</v>
      </c>
      <c r="B23" s="1" t="s">
        <v>1106</v>
      </c>
      <c r="K23" s="1">
        <v>2.72</v>
      </c>
    </row>
    <row r="24" spans="1:56" x14ac:dyDescent="0.35">
      <c r="A24" s="1">
        <v>3</v>
      </c>
      <c r="B24" s="1" t="s">
        <v>1105</v>
      </c>
      <c r="C24" s="1">
        <v>931.50001686438918</v>
      </c>
      <c r="D24" s="1">
        <v>0</v>
      </c>
      <c r="E24">
        <f>(R24-S24*(1000-T24)/(1000-U24))*AK24</f>
        <v>-4.2692024882504995</v>
      </c>
      <c r="F24">
        <f>IF(AV24&lt;&gt;0,1/(1/AV24-1/N24),0)</f>
        <v>2.5283743396344018</v>
      </c>
      <c r="G24">
        <f>((AY24-AL24/2)*S24-E24)/(AY24+AL24/2)</f>
        <v>386.33199857647054</v>
      </c>
      <c r="H24">
        <f>AL24*1000</f>
        <v>29.455329839152665</v>
      </c>
      <c r="I24">
        <f>(AQ24-AW24)</f>
        <v>1.6474742957748836</v>
      </c>
      <c r="J24">
        <f>(P24+AP24*D24)</f>
        <v>28.671787261962891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28.630277633666992</v>
      </c>
      <c r="P24" s="1">
        <v>28.671787261962891</v>
      </c>
      <c r="Q24" s="1">
        <v>28.668445587158203</v>
      </c>
      <c r="R24" s="1">
        <v>400.11019897460938</v>
      </c>
      <c r="S24" s="1">
        <v>393.46401977539063</v>
      </c>
      <c r="T24" s="1">
        <v>-7.5918011367321014E-2</v>
      </c>
      <c r="U24" s="1">
        <v>25.971939086914063</v>
      </c>
      <c r="V24" s="1">
        <v>-0.17067903280258179</v>
      </c>
      <c r="W24" s="1">
        <v>58.390163421630859</v>
      </c>
      <c r="X24" s="1">
        <v>299.59341430664063</v>
      </c>
      <c r="Y24" s="1">
        <v>49.616462707519531</v>
      </c>
      <c r="Z24" s="1">
        <v>0.15454459190368652</v>
      </c>
      <c r="AA24" s="1">
        <v>88.501121520996094</v>
      </c>
      <c r="AB24" s="1">
        <v>-2.8151309490203857</v>
      </c>
      <c r="AC24" s="1">
        <v>9.5662467181682587E-2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1.101446376127355</v>
      </c>
      <c r="AL24">
        <f>(U24-T24)/(1000-U24)*AK24</f>
        <v>2.9455329839152663E-2</v>
      </c>
      <c r="AM24">
        <f>(P24+273.15)</f>
        <v>301.82178726196287</v>
      </c>
      <c r="AN24">
        <f>(O24+273.15)</f>
        <v>301.78027763366697</v>
      </c>
      <c r="AO24">
        <f>(Y24*AG24+Z24*AH24)*AI24</f>
        <v>7.9386338557608269</v>
      </c>
      <c r="AP24">
        <f>((AO24+0.00000010773*(AN24^4-AM24^4))-AL24*44100)/(L24*51.4+0.00000043092*AM24^3)</f>
        <v>-10.599104975640941</v>
      </c>
      <c r="AQ24">
        <f>0.61365*EXP(17.502*J24/(240.97+J24))</f>
        <v>3.9460200330417732</v>
      </c>
      <c r="AR24">
        <f>AQ24*1000/AA24</f>
        <v>44.587231949434852</v>
      </c>
      <c r="AS24">
        <f>(AR24-U24)</f>
        <v>18.615292862520789</v>
      </c>
      <c r="AT24">
        <f>IF(D24,P24,(O24+P24)/2)</f>
        <v>28.651032447814941</v>
      </c>
      <c r="AU24">
        <f>0.61365*EXP(17.502*AT24/(240.97+AT24))</f>
        <v>3.9412718614326558</v>
      </c>
      <c r="AV24">
        <f>IF(AS24&lt;&gt;0,(1000-(AR24+U24)/2)/AS24*AL24,0)</f>
        <v>1.5264953509454626</v>
      </c>
      <c r="AW24">
        <f>U24*AA24/1000</f>
        <v>2.2985457372668896</v>
      </c>
      <c r="AX24">
        <f>(AU24-AW24)</f>
        <v>1.6427261241657662</v>
      </c>
      <c r="AY24">
        <f>1/(1.6/F24+1.37/N24)</f>
        <v>1.011686838052017</v>
      </c>
      <c r="AZ24">
        <f>G24*AA24*0.001</f>
        <v>34.190815153465515</v>
      </c>
      <c r="BA24">
        <f>G24/S24</f>
        <v>0.98187376522256997</v>
      </c>
      <c r="BB24">
        <f>(1-AL24*AA24/AQ24/F24)*100</f>
        <v>73.871648807219387</v>
      </c>
      <c r="BC24">
        <f>(S24-E24/(N24/1.35))</f>
        <v>394.9601139471539</v>
      </c>
      <c r="BD24">
        <f>E24*BB24/100/BC24</f>
        <v>-7.9849335606872272E-3</v>
      </c>
    </row>
    <row r="25" spans="1:56" x14ac:dyDescent="0.35">
      <c r="A25" s="1" t="s">
        <v>9</v>
      </c>
      <c r="B25" s="1" t="s">
        <v>1104</v>
      </c>
      <c r="K25" s="1">
        <v>2.72</v>
      </c>
    </row>
    <row r="26" spans="1:56" x14ac:dyDescent="0.35">
      <c r="A26" s="1" t="s">
        <v>9</v>
      </c>
      <c r="B26" s="1" t="s">
        <v>1103</v>
      </c>
      <c r="K26" s="1">
        <v>2.72</v>
      </c>
    </row>
    <row r="27" spans="1:56" x14ac:dyDescent="0.35">
      <c r="A27" s="1">
        <v>4</v>
      </c>
      <c r="B27" s="1" t="s">
        <v>1102</v>
      </c>
      <c r="C27" s="1">
        <v>1134.5000168643892</v>
      </c>
      <c r="D27" s="1">
        <v>0</v>
      </c>
      <c r="E27">
        <f>(R27-S27*(1000-T27)/(1000-U27))*AK27</f>
        <v>-3.1632374466861402</v>
      </c>
      <c r="F27">
        <f>IF(AV27&lt;&gt;0,1/(1/AV27-1/N27),0)</f>
        <v>2.4151060487089198</v>
      </c>
      <c r="G27">
        <f>((AY27-AL27/2)*S27-E27)/(AY27+AL27/2)</f>
        <v>383.96674105073782</v>
      </c>
      <c r="H27">
        <f>AL27*1000</f>
        <v>29.435601314748805</v>
      </c>
      <c r="I27">
        <f>(AQ27-AW27)</f>
        <v>1.6926160395199545</v>
      </c>
      <c r="J27">
        <f>(P27+AP27*D27)</f>
        <v>28.861000061035156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28.785039901733398</v>
      </c>
      <c r="P27" s="1">
        <v>28.861000061035156</v>
      </c>
      <c r="Q27" s="1">
        <v>28.828718185424805</v>
      </c>
      <c r="R27" s="1">
        <v>399.99404907226563</v>
      </c>
      <c r="S27" s="1">
        <v>392.37939453125</v>
      </c>
      <c r="T27" s="1">
        <v>-7.9348504543304443E-2</v>
      </c>
      <c r="U27" s="1">
        <v>25.952959060668945</v>
      </c>
      <c r="V27" s="1">
        <v>-0.1768018901348114</v>
      </c>
      <c r="W27" s="1">
        <v>57.827579498291016</v>
      </c>
      <c r="X27" s="1">
        <v>299.57742309570313</v>
      </c>
      <c r="Y27" s="1">
        <v>100.07881164550781</v>
      </c>
      <c r="Z27" s="1">
        <v>0.11001496762037277</v>
      </c>
      <c r="AA27" s="1">
        <v>88.503265380859375</v>
      </c>
      <c r="AB27" s="1">
        <v>-2.715986967086792</v>
      </c>
      <c r="AC27" s="1">
        <v>0.10199124366044998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1.1013875849106729</v>
      </c>
      <c r="AL27">
        <f>(U27-T27)/(1000-U27)*AK27</f>
        <v>2.9435601314748806E-2</v>
      </c>
      <c r="AM27">
        <f>(P27+273.15)</f>
        <v>302.01100006103513</v>
      </c>
      <c r="AN27">
        <f>(O27+273.15)</f>
        <v>301.93503990173338</v>
      </c>
      <c r="AO27">
        <f>(Y27*AG27+Z27*AH27)*AI27</f>
        <v>16.012609505371529</v>
      </c>
      <c r="AP27">
        <f>((AO27+0.00000010773*(AN27^4-AM27^4))-AL27*44100)/(L27*51.4+0.00000043092*AM27^3)</f>
        <v>-10.527140443853613</v>
      </c>
      <c r="AQ27">
        <f>0.61365*EXP(17.502*J27/(240.97+J27))</f>
        <v>3.9895376626849171</v>
      </c>
      <c r="AR27">
        <f>AQ27*1000/AA27</f>
        <v>45.077858376372802</v>
      </c>
      <c r="AS27">
        <f>(AR27-U27)</f>
        <v>19.124899315703857</v>
      </c>
      <c r="AT27">
        <f>IF(D27,P27,(O27+P27)/2)</f>
        <v>28.823019981384277</v>
      </c>
      <c r="AU27">
        <f>0.61365*EXP(17.502*AT27/(240.97+AT27))</f>
        <v>3.9807690913097504</v>
      </c>
      <c r="AV27">
        <f>IF(AS27&lt;&gt;0,(1000-(AR27+U27)/2)/AS27*AL27,0)</f>
        <v>1.4844618753034844</v>
      </c>
      <c r="AW27">
        <f>U27*AA27/1000</f>
        <v>2.2969216231649625</v>
      </c>
      <c r="AX27">
        <f>(AU27-AW27)</f>
        <v>1.6838474681447879</v>
      </c>
      <c r="AY27">
        <f>1/(1.6/F27+1.37/N27)</f>
        <v>0.98219547935420759</v>
      </c>
      <c r="AZ27">
        <f>G27*AA27*0.001</f>
        <v>33.982310380637159</v>
      </c>
      <c r="BA27">
        <f>G27/S27</f>
        <v>0.97855989993928649</v>
      </c>
      <c r="BB27">
        <f>(1-AL27*AA27/AQ27/F27)*100</f>
        <v>72.962070478052922</v>
      </c>
      <c r="BC27">
        <f>(S27-E27/(N27/1.35))</f>
        <v>393.48791564752759</v>
      </c>
      <c r="BD27">
        <f>E27*BB27/100/BC27</f>
        <v>-5.8653987669260331E-3</v>
      </c>
    </row>
    <row r="28" spans="1:56" x14ac:dyDescent="0.35">
      <c r="A28" s="1" t="s">
        <v>9</v>
      </c>
      <c r="B28" s="1" t="s">
        <v>1101</v>
      </c>
      <c r="K28" s="1">
        <v>2.72</v>
      </c>
    </row>
    <row r="29" spans="1:56" x14ac:dyDescent="0.35">
      <c r="A29" s="1" t="s">
        <v>9</v>
      </c>
      <c r="B29" s="1" t="s">
        <v>1100</v>
      </c>
      <c r="K29" s="1">
        <v>2.72</v>
      </c>
    </row>
    <row r="30" spans="1:56" x14ac:dyDescent="0.35">
      <c r="A30" s="1">
        <v>5</v>
      </c>
      <c r="B30" s="1" t="s">
        <v>1099</v>
      </c>
      <c r="C30" s="1">
        <v>1336.5000168643892</v>
      </c>
      <c r="D30" s="1">
        <v>0</v>
      </c>
      <c r="E30">
        <f>(R30-S30*(1000-T30)/(1000-U30))*AK30</f>
        <v>-2.402238051583061</v>
      </c>
      <c r="F30">
        <f>IF(AV30&lt;&gt;0,1/(1/AV30-1/N30),0)</f>
        <v>2.3380027711391649</v>
      </c>
      <c r="G30">
        <f>((AY30-AL30/2)*S30-E30)/(AY30+AL30/2)</f>
        <v>382.22870856723273</v>
      </c>
      <c r="H30">
        <f>AL30*1000</f>
        <v>29.388887796403875</v>
      </c>
      <c r="I30">
        <f>(AQ30-AW30)</f>
        <v>1.7239015420899428</v>
      </c>
      <c r="J30">
        <f>(P30+AP30*D30)</f>
        <v>28.985658645629883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28.930465698242188</v>
      </c>
      <c r="P30" s="1">
        <v>28.985658645629883</v>
      </c>
      <c r="Q30" s="1">
        <v>28.979875564575195</v>
      </c>
      <c r="R30" s="1">
        <v>399.826904296875</v>
      </c>
      <c r="S30" s="1">
        <v>391.5552978515625</v>
      </c>
      <c r="T30" s="1">
        <v>-8.0065973103046417E-2</v>
      </c>
      <c r="U30" s="1">
        <v>25.926223754882813</v>
      </c>
      <c r="V30" s="1">
        <v>-0.1769024133682251</v>
      </c>
      <c r="W30" s="1">
        <v>57.282905578613281</v>
      </c>
      <c r="X30" s="1">
        <v>299.40945434570313</v>
      </c>
      <c r="Y30" s="1">
        <v>150.22445678710938</v>
      </c>
      <c r="Z30" s="1">
        <v>0.22657974064350128</v>
      </c>
      <c r="AA30" s="1">
        <v>88.502471923828125</v>
      </c>
      <c r="AB30" s="1">
        <v>-2.5702853202819824</v>
      </c>
      <c r="AC30" s="1">
        <v>0.10609661787748337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1.1007700527415554</v>
      </c>
      <c r="AL30">
        <f>(U30-T30)/(1000-U30)*AK30</f>
        <v>2.9388887796403876E-2</v>
      </c>
      <c r="AM30">
        <f>(P30+273.15)</f>
        <v>302.13565864562986</v>
      </c>
      <c r="AN30">
        <f>(O30+273.15)</f>
        <v>302.08046569824216</v>
      </c>
      <c r="AO30">
        <f>(Y30*AG30+Z30*AH30)*AI30</f>
        <v>24.035912548692977</v>
      </c>
      <c r="AP30">
        <f>((AO30+0.00000010773*(AN30^4-AM30^4))-AL30*44100)/(L30*51.4+0.00000043092*AM30^3)</f>
        <v>-10.44113084206608</v>
      </c>
      <c r="AQ30">
        <f>0.61365*EXP(17.502*J30/(240.97+J30))</f>
        <v>4.0184364320473449</v>
      </c>
      <c r="AR30">
        <f>AQ30*1000/AA30</f>
        <v>45.40479316222843</v>
      </c>
      <c r="AS30">
        <f>(AR30-U30)</f>
        <v>19.478569407345617</v>
      </c>
      <c r="AT30">
        <f>IF(D30,P30,(O30+P30)/2)</f>
        <v>28.958062171936035</v>
      </c>
      <c r="AU30">
        <f>0.61365*EXP(17.502*AT30/(240.97+AT30))</f>
        <v>4.0120232422413951</v>
      </c>
      <c r="AV30">
        <f>IF(AS30&lt;&gt;0,(1000-(AR30+U30)/2)/AS30*AL30,0)</f>
        <v>1.4549691806127221</v>
      </c>
      <c r="AW30">
        <f>U30*AA30/1000</f>
        <v>2.2945348899574021</v>
      </c>
      <c r="AX30">
        <f>(AU30-AW30)</f>
        <v>1.717488352283993</v>
      </c>
      <c r="AY30">
        <f>1/(1.6/F30+1.37/N30)</f>
        <v>0.96156133251538711</v>
      </c>
      <c r="AZ30">
        <f>G30*AA30*0.001</f>
        <v>33.828185548452595</v>
      </c>
      <c r="BA30">
        <f>G30/S30</f>
        <v>0.97618065868217307</v>
      </c>
      <c r="BB30">
        <f>(1-AL30*AA30/AQ30/F30)*100</f>
        <v>72.315516363149442</v>
      </c>
      <c r="BC30">
        <f>(S30-E30/(N30/1.35))</f>
        <v>392.39713525750716</v>
      </c>
      <c r="BD30">
        <f>E30*BB30/100/BC30</f>
        <v>-4.4271241943046671E-3</v>
      </c>
    </row>
    <row r="31" spans="1:56" x14ac:dyDescent="0.35">
      <c r="A31" s="1" t="s">
        <v>9</v>
      </c>
      <c r="B31" s="1" t="s">
        <v>1098</v>
      </c>
      <c r="K31" s="1">
        <v>2.72</v>
      </c>
    </row>
    <row r="32" spans="1:56" x14ac:dyDescent="0.35">
      <c r="A32" s="1" t="s">
        <v>9</v>
      </c>
      <c r="B32" s="1" t="s">
        <v>1097</v>
      </c>
      <c r="K32" s="1">
        <v>2.72</v>
      </c>
    </row>
    <row r="33" spans="1:56" x14ac:dyDescent="0.35">
      <c r="A33" s="1">
        <v>6</v>
      </c>
      <c r="B33" s="1" t="s">
        <v>1096</v>
      </c>
      <c r="C33" s="1">
        <v>1539.5000168643892</v>
      </c>
      <c r="D33" s="1">
        <v>0</v>
      </c>
      <c r="E33">
        <f>(R33-S33*(1000-T33)/(1000-U33))*AK33</f>
        <v>-0.87065674729299825</v>
      </c>
      <c r="F33">
        <f>IF(AV33&lt;&gt;0,1/(1/AV33-1/N33),0)</f>
        <v>2.2978684103633449</v>
      </c>
      <c r="G33">
        <f>((AY33-AL33/2)*S33-E33)/(AY33+AL33/2)</f>
        <v>379.22294351935034</v>
      </c>
      <c r="H33">
        <f>AL33*1000</f>
        <v>29.541236741584683</v>
      </c>
      <c r="I33">
        <f>(AQ33-AW33)</f>
        <v>1.7511394129862903</v>
      </c>
      <c r="J33">
        <f>(P33+AP33*D33)</f>
        <v>29.147390365600586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29.078310012817383</v>
      </c>
      <c r="P33" s="1">
        <v>29.147390365600586</v>
      </c>
      <c r="Q33" s="1">
        <v>29.122453689575195</v>
      </c>
      <c r="R33" s="1">
        <v>399.94158935546875</v>
      </c>
      <c r="S33" s="1">
        <v>390.2630615234375</v>
      </c>
      <c r="T33" s="1">
        <v>-8.1483393907546997E-2</v>
      </c>
      <c r="U33" s="1">
        <v>26.045713424682617</v>
      </c>
      <c r="V33" s="1">
        <v>-0.17849685251712799</v>
      </c>
      <c r="W33" s="1">
        <v>57.055519104003906</v>
      </c>
      <c r="X33" s="1">
        <v>299.53207397460938</v>
      </c>
      <c r="Y33" s="1">
        <v>300.505859375</v>
      </c>
      <c r="Z33" s="1">
        <v>0.21217061579227448</v>
      </c>
      <c r="AA33" s="1">
        <v>88.500633239746094</v>
      </c>
      <c r="AB33" s="1">
        <v>-2.4231433868408203</v>
      </c>
      <c r="AC33" s="1">
        <v>0.11072680354118347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1.1012208602007694</v>
      </c>
      <c r="AL33">
        <f>(U33-T33)/(1000-U33)*AK33</f>
        <v>2.9541236741584685E-2</v>
      </c>
      <c r="AM33">
        <f>(P33+273.15)</f>
        <v>302.29739036560056</v>
      </c>
      <c r="AN33">
        <f>(O33+273.15)</f>
        <v>302.22831001281736</v>
      </c>
      <c r="AO33">
        <f>(Y33*AG33+Z33*AH33)*AI33</f>
        <v>48.0809364253073</v>
      </c>
      <c r="AP33">
        <f>((AO33+0.00000010773*(AN33^4-AM33^4))-AL33*44100)/(L33*51.4+0.00000043092*AM33^3)</f>
        <v>-10.298733371596667</v>
      </c>
      <c r="AQ33">
        <f>0.61365*EXP(17.502*J33/(240.97+J33))</f>
        <v>4.0562015442516577</v>
      </c>
      <c r="AR33">
        <f>AQ33*1000/AA33</f>
        <v>45.832457867996318</v>
      </c>
      <c r="AS33">
        <f>(AR33-U33)</f>
        <v>19.786744443313701</v>
      </c>
      <c r="AT33">
        <f>IF(D33,P33,(O33+P33)/2)</f>
        <v>29.112850189208984</v>
      </c>
      <c r="AU33">
        <f>0.61365*EXP(17.502*AT33/(240.97+AT33))</f>
        <v>4.0481103679854167</v>
      </c>
      <c r="AV33">
        <f>IF(AS33&lt;&gt;0,(1000-(AR33+U33)/2)/AS33*AL33,0)</f>
        <v>1.4393247856321225</v>
      </c>
      <c r="AW33">
        <f>U33*AA33/1000</f>
        <v>2.3050621312653674</v>
      </c>
      <c r="AX33">
        <f>(AU33-AW33)</f>
        <v>1.7430482367200493</v>
      </c>
      <c r="AY33">
        <f>1/(1.6/F33+1.37/N33)</f>
        <v>0.95063543441964549</v>
      </c>
      <c r="AZ33">
        <f>G33*AA33*0.001</f>
        <v>33.561470640502975</v>
      </c>
      <c r="BA33">
        <f>G33/S33</f>
        <v>0.97171108646308779</v>
      </c>
      <c r="BB33">
        <f>(1-AL33*AA33/AQ33/F33)*100</f>
        <v>71.950161157463938</v>
      </c>
      <c r="BC33">
        <f>(S33-E33/(N33/1.35))</f>
        <v>390.56817342403633</v>
      </c>
      <c r="BD33">
        <f>E33*BB33/100/BC33</f>
        <v>-1.6039169994671498E-3</v>
      </c>
    </row>
    <row r="34" spans="1:56" x14ac:dyDescent="0.35">
      <c r="A34" s="1" t="s">
        <v>9</v>
      </c>
      <c r="B34" s="1" t="s">
        <v>1095</v>
      </c>
      <c r="K34" s="1">
        <v>2.72</v>
      </c>
    </row>
    <row r="35" spans="1:56" x14ac:dyDescent="0.35">
      <c r="A35" s="1" t="s">
        <v>9</v>
      </c>
      <c r="B35" s="1" t="s">
        <v>1094</v>
      </c>
      <c r="K35" s="1">
        <v>2.72</v>
      </c>
    </row>
    <row r="36" spans="1:56" x14ac:dyDescent="0.35">
      <c r="A36" s="1">
        <v>7</v>
      </c>
      <c r="B36" s="1" t="s">
        <v>1093</v>
      </c>
      <c r="C36" s="1">
        <v>1742.5000168643892</v>
      </c>
      <c r="D36" s="1">
        <v>0</v>
      </c>
      <c r="E36">
        <f>(R36-S36*(1000-T36)/(1000-U36))*AK36</f>
        <v>5.754722932083494E-2</v>
      </c>
      <c r="F36">
        <f>IF(AV36&lt;&gt;0,1/(1/AV36-1/N36),0)</f>
        <v>2.23518703789984</v>
      </c>
      <c r="G36">
        <f>((AY36-AL36/2)*S36-E36)/(AY36+AL36/2)</f>
        <v>377.31338688049738</v>
      </c>
      <c r="H36">
        <f>AL36*1000</f>
        <v>29.511396051551863</v>
      </c>
      <c r="I36">
        <f>(AQ36-AW36)</f>
        <v>1.7798321847632108</v>
      </c>
      <c r="J36">
        <f>(P36+AP36*D36)</f>
        <v>29.257953643798828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29.220239639282227</v>
      </c>
      <c r="P36" s="1">
        <v>29.257953643798828</v>
      </c>
      <c r="Q36" s="1">
        <v>29.262413024902344</v>
      </c>
      <c r="R36" s="1">
        <v>399.9871826171875</v>
      </c>
      <c r="S36" s="1">
        <v>389.49838256835938</v>
      </c>
      <c r="T36" s="1">
        <v>-8.220323920249939E-2</v>
      </c>
      <c r="U36" s="1">
        <v>26.015562057495117</v>
      </c>
      <c r="V36" s="1">
        <v>-0.17860019207000732</v>
      </c>
      <c r="W36" s="1">
        <v>56.523128509521484</v>
      </c>
      <c r="X36" s="1">
        <v>299.57623291015625</v>
      </c>
      <c r="Y36" s="1">
        <v>501.12646484375</v>
      </c>
      <c r="Z36" s="1">
        <v>0.30778312683105469</v>
      </c>
      <c r="AA36" s="1">
        <v>88.499496459960938</v>
      </c>
      <c r="AB36" s="1">
        <v>-2.4320437908172607</v>
      </c>
      <c r="AC36" s="1">
        <v>0.11697346717119217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1.1013832092285154</v>
      </c>
      <c r="AL36">
        <f>(U36-T36)/(1000-U36)*AK36</f>
        <v>2.9511396051551862E-2</v>
      </c>
      <c r="AM36">
        <f>(P36+273.15)</f>
        <v>302.40795364379881</v>
      </c>
      <c r="AN36">
        <f>(O36+273.15)</f>
        <v>302.3702396392822</v>
      </c>
      <c r="AO36">
        <f>(Y36*AG36+Z36*AH36)*AI36</f>
        <v>80.180232582832105</v>
      </c>
      <c r="AP36">
        <f>((AO36+0.00000010773*(AN36^4-AM36^4))-AL36*44100)/(L36*51.4+0.00000043092*AM36^3)</f>
        <v>-10.020502349050512</v>
      </c>
      <c r="AQ36">
        <f>0.61365*EXP(17.502*J36/(240.97+J36))</f>
        <v>4.0821963269743939</v>
      </c>
      <c r="AR36">
        <f>AQ36*1000/AA36</f>
        <v>46.126774617539958</v>
      </c>
      <c r="AS36">
        <f>(AR36-U36)</f>
        <v>20.111212560044841</v>
      </c>
      <c r="AT36">
        <f>IF(D36,P36,(O36+P36)/2)</f>
        <v>29.239096641540527</v>
      </c>
      <c r="AU36">
        <f>0.61365*EXP(17.502*AT36/(240.97+AT36))</f>
        <v>4.0777525682321141</v>
      </c>
      <c r="AV36">
        <f>IF(AS36&lt;&gt;0,(1000-(AR36+U36)/2)/AS36*AL36,0)</f>
        <v>1.4144788849388878</v>
      </c>
      <c r="AW36">
        <f>U36*AA36/1000</f>
        <v>2.3023641422111831</v>
      </c>
      <c r="AX36">
        <f>(AU36-AW36)</f>
        <v>1.7753884260209309</v>
      </c>
      <c r="AY36">
        <f>1/(1.6/F36+1.37/N36)</f>
        <v>0.9333109697566504</v>
      </c>
      <c r="AZ36">
        <f>G36*AA36*0.001</f>
        <v>33.392044746526452</v>
      </c>
      <c r="BA36">
        <f>G36/S36</f>
        <v>0.96871618411477367</v>
      </c>
      <c r="BB36">
        <f>(1-AL36*AA36/AQ36/F36)*100</f>
        <v>71.376496087873775</v>
      </c>
      <c r="BC36">
        <f>(S36-E36/(N36/1.35))</f>
        <v>389.47821578671221</v>
      </c>
      <c r="BD36">
        <f>E36*BB36/100/BC36</f>
        <v>1.0546211372026846E-4</v>
      </c>
    </row>
    <row r="37" spans="1:56" x14ac:dyDescent="0.35">
      <c r="A37" s="1" t="s">
        <v>9</v>
      </c>
      <c r="B37" s="1" t="s">
        <v>1092</v>
      </c>
      <c r="K37" s="1">
        <v>2.72</v>
      </c>
    </row>
    <row r="38" spans="1:56" x14ac:dyDescent="0.35">
      <c r="A38" s="1" t="s">
        <v>9</v>
      </c>
      <c r="B38" s="1" t="s">
        <v>1091</v>
      </c>
      <c r="K38" s="1">
        <v>2.72</v>
      </c>
    </row>
    <row r="39" spans="1:56" x14ac:dyDescent="0.35">
      <c r="A39" s="1">
        <v>8</v>
      </c>
      <c r="B39" s="1" t="s">
        <v>1090</v>
      </c>
      <c r="C39" s="1">
        <v>1945.5000168643892</v>
      </c>
      <c r="D39" s="1">
        <v>0</v>
      </c>
      <c r="E39">
        <f>(R39-S39*(1000-T39)/(1000-U39))*AK39</f>
        <v>0.53261775123183308</v>
      </c>
      <c r="F39">
        <f>IF(AV39&lt;&gt;0,1/(1/AV39-1/N39),0)</f>
        <v>1.9599008026489646</v>
      </c>
      <c r="G39">
        <f>((AY39-AL39/2)*S39-E39)/(AY39+AL39/2)</f>
        <v>375.53518228368904</v>
      </c>
      <c r="H39">
        <f>AL39*1000</f>
        <v>29.111419599447029</v>
      </c>
      <c r="I39">
        <f>(AQ39-AW39)</f>
        <v>1.9110257848381198</v>
      </c>
      <c r="J39">
        <f>(P39+AP39*D39)</f>
        <v>29.676551818847656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29.374162673950195</v>
      </c>
      <c r="P39" s="1">
        <v>29.676551818847656</v>
      </c>
      <c r="Q39" s="1">
        <v>29.404657363891602</v>
      </c>
      <c r="R39" s="1">
        <v>399.97219848632813</v>
      </c>
      <c r="S39" s="1">
        <v>389.205322265625</v>
      </c>
      <c r="T39" s="1">
        <v>-8.3902403712272644E-2</v>
      </c>
      <c r="U39" s="1">
        <v>25.659828186035156</v>
      </c>
      <c r="V39" s="1">
        <v>-0.18068115413188934</v>
      </c>
      <c r="W39" s="1">
        <v>55.257625579833984</v>
      </c>
      <c r="X39" s="1">
        <v>299.68942260742188</v>
      </c>
      <c r="Y39" s="1">
        <v>749.92523193359375</v>
      </c>
      <c r="Z39" s="1">
        <v>0.37457767128944397</v>
      </c>
      <c r="AA39" s="1">
        <v>88.500541687011719</v>
      </c>
      <c r="AB39" s="1">
        <v>-2.3963825702667236</v>
      </c>
      <c r="AC39" s="1">
        <v>0.12764136493206024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1.1017993478214039</v>
      </c>
      <c r="AL39">
        <f>(U39-T39)/(1000-U39)*AK39</f>
        <v>2.911141959944703E-2</v>
      </c>
      <c r="AM39">
        <f>(P39+273.15)</f>
        <v>302.82655181884763</v>
      </c>
      <c r="AN39">
        <f>(O39+273.15)</f>
        <v>302.52416267395017</v>
      </c>
      <c r="AO39">
        <f>(Y39*AG39+Z39*AH39)*AI39</f>
        <v>119.98803442743338</v>
      </c>
      <c r="AP39">
        <f>((AO39+0.00000010773*(AN39^4-AM39^4))-AL39*44100)/(L39*51.4+0.00000043092*AM39^3)</f>
        <v>-9.571386147746022</v>
      </c>
      <c r="AQ39">
        <f>0.61365*EXP(17.502*J39/(240.97+J39))</f>
        <v>4.1819344788978823</v>
      </c>
      <c r="AR39">
        <f>AQ39*1000/AA39</f>
        <v>47.253207711288169</v>
      </c>
      <c r="AS39">
        <f>(AR39-U39)</f>
        <v>21.593379525253013</v>
      </c>
      <c r="AT39">
        <f>IF(D39,P39,(O39+P39)/2)</f>
        <v>29.525357246398926</v>
      </c>
      <c r="AU39">
        <f>0.61365*EXP(17.502*AT39/(240.97+AT39))</f>
        <v>4.145667468112018</v>
      </c>
      <c r="AV39">
        <f>IF(AS39&lt;&gt;0,(1000-(AR39+U39)/2)/AS39*AL39,0)</f>
        <v>1.2990147547541009</v>
      </c>
      <c r="AW39">
        <f>U39*AA39/1000</f>
        <v>2.2709086940597625</v>
      </c>
      <c r="AX39">
        <f>(AU39-AW39)</f>
        <v>1.8747587740522555</v>
      </c>
      <c r="AY39">
        <f>1/(1.6/F39+1.37/N39)</f>
        <v>0.85324353832212607</v>
      </c>
      <c r="AZ39">
        <f>G39*AA39*0.001</f>
        <v>33.23506705463717</v>
      </c>
      <c r="BA39">
        <f>G39/S39</f>
        <v>0.96487679073256261</v>
      </c>
      <c r="BB39">
        <f>(1-AL39*AA39/AQ39/F39)*100</f>
        <v>68.566119484903993</v>
      </c>
      <c r="BC39">
        <f>(S39-E39/(N39/1.35))</f>
        <v>389.01867234316558</v>
      </c>
      <c r="BD39">
        <f>E39*BB39/100/BC39</f>
        <v>9.3876039807486958E-4</v>
      </c>
    </row>
    <row r="40" spans="1:56" x14ac:dyDescent="0.35">
      <c r="A40" s="1" t="s">
        <v>9</v>
      </c>
      <c r="B40" s="1" t="s">
        <v>1089</v>
      </c>
      <c r="K40" s="1">
        <v>2.72</v>
      </c>
    </row>
    <row r="41" spans="1:56" x14ac:dyDescent="0.35">
      <c r="A41" s="1" t="s">
        <v>9</v>
      </c>
      <c r="B41" s="1" t="s">
        <v>1088</v>
      </c>
      <c r="K41" s="1">
        <v>2.72</v>
      </c>
    </row>
    <row r="42" spans="1:56" x14ac:dyDescent="0.35">
      <c r="A42" s="1">
        <v>9</v>
      </c>
      <c r="B42" s="1" t="s">
        <v>1087</v>
      </c>
      <c r="C42" s="1">
        <v>2147.5000168643892</v>
      </c>
      <c r="D42" s="1">
        <v>0</v>
      </c>
      <c r="E42">
        <f>(R42-S42*(1000-T42)/(1000-U42))*AK42</f>
        <v>0.41438759867313091</v>
      </c>
      <c r="F42">
        <f>IF(AV42&lt;&gt;0,1/(1/AV42-1/N42),0)</f>
        <v>1.8656016549447438</v>
      </c>
      <c r="G42">
        <f>((AY42-AL42/2)*S42-E42)/(AY42+AL42/2)</f>
        <v>376.07460246975694</v>
      </c>
      <c r="H42">
        <f>AL42*1000</f>
        <v>28.40333972807068</v>
      </c>
      <c r="I42">
        <f>(AQ42-AW42)</f>
        <v>1.9280537140209706</v>
      </c>
      <c r="J42">
        <f>(P42+AP42*D42)</f>
        <v>29.525077819824219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29.528903961181641</v>
      </c>
      <c r="P42" s="1">
        <v>29.525077819824219</v>
      </c>
      <c r="Q42" s="1">
        <v>29.549482345581055</v>
      </c>
      <c r="R42" s="1">
        <v>400.20053100585938</v>
      </c>
      <c r="S42" s="1">
        <v>389.773193359375</v>
      </c>
      <c r="T42" s="1">
        <v>-8.4475614130496979E-2</v>
      </c>
      <c r="U42" s="1">
        <v>25.056488037109375</v>
      </c>
      <c r="V42" s="1">
        <v>-0.18030208349227905</v>
      </c>
      <c r="W42" s="1">
        <v>53.479778289794922</v>
      </c>
      <c r="X42" s="1">
        <v>299.59588623046875</v>
      </c>
      <c r="Y42" s="1">
        <v>1001.006591796875</v>
      </c>
      <c r="Z42" s="1">
        <v>0.12704183161258698</v>
      </c>
      <c r="AA42" s="1">
        <v>88.501907348632813</v>
      </c>
      <c r="AB42" s="1">
        <v>-2.3526675701141357</v>
      </c>
      <c r="AC42" s="1">
        <v>0.14952418208122253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1.1014554640826053</v>
      </c>
      <c r="AL42">
        <f>(U42-T42)/(1000-U42)*AK42</f>
        <v>2.840333972807068E-2</v>
      </c>
      <c r="AM42">
        <f>(P42+273.15)</f>
        <v>302.6750778198242</v>
      </c>
      <c r="AN42">
        <f>(O42+273.15)</f>
        <v>302.67890396118162</v>
      </c>
      <c r="AO42">
        <f>(Y42*AG42+Z42*AH42)*AI42</f>
        <v>160.16105110762146</v>
      </c>
      <c r="AP42">
        <f>((AO42+0.00000010773*(AN42^4-AM42^4))-AL42*44100)/(L42*51.4+0.00000043092*AM42^3)</f>
        <v>-8.9573300139034302</v>
      </c>
      <c r="AQ42">
        <f>0.61365*EXP(17.502*J42/(240.97+J42))</f>
        <v>4.145600696763351</v>
      </c>
      <c r="AR42">
        <f>AQ42*1000/AA42</f>
        <v>46.841936190512996</v>
      </c>
      <c r="AS42">
        <f>(AR42-U42)</f>
        <v>21.785448153403621</v>
      </c>
      <c r="AT42">
        <f>IF(D42,P42,(O42+P42)/2)</f>
        <v>29.52699089050293</v>
      </c>
      <c r="AU42">
        <f>0.61365*EXP(17.502*AT42/(240.97+AT42))</f>
        <v>4.1460578599817737</v>
      </c>
      <c r="AV42">
        <f>IF(AS42&lt;&gt;0,(1000-(AR42+U42)/2)/AS42*AL42,0)</f>
        <v>1.2569060709989386</v>
      </c>
      <c r="AW42">
        <f>U42*AA42/1000</f>
        <v>2.2175469827423804</v>
      </c>
      <c r="AX42">
        <f>(AU42-AW42)</f>
        <v>1.9285108772393933</v>
      </c>
      <c r="AY42">
        <f>1/(1.6/F42+1.37/N42)</f>
        <v>0.82422383821205136</v>
      </c>
      <c r="AZ42">
        <f>G42*AA42*0.001</f>
        <v>33.283319623952345</v>
      </c>
      <c r="BA42">
        <f>G42/S42</f>
        <v>0.96485496918976721</v>
      </c>
      <c r="BB42">
        <f>(1-AL42*AA42/AQ42/F42)*100</f>
        <v>67.497583451663616</v>
      </c>
      <c r="BC42">
        <f>(S42-E42/(N42/1.35))</f>
        <v>389.62797586900484</v>
      </c>
      <c r="BD42">
        <f>E42*BB42/100/BC42</f>
        <v>7.1786840922782901E-4</v>
      </c>
    </row>
    <row r="43" spans="1:56" x14ac:dyDescent="0.35">
      <c r="A43" s="1" t="s">
        <v>9</v>
      </c>
      <c r="B43" s="1" t="s">
        <v>1086</v>
      </c>
      <c r="K43" s="1">
        <v>2.72</v>
      </c>
    </row>
    <row r="44" spans="1:56" x14ac:dyDescent="0.35">
      <c r="A44" s="1" t="s">
        <v>9</v>
      </c>
      <c r="B44" s="1" t="s">
        <v>1085</v>
      </c>
      <c r="K44" s="1">
        <v>2.72</v>
      </c>
    </row>
    <row r="45" spans="1:56" x14ac:dyDescent="0.35">
      <c r="A45" s="1">
        <v>10</v>
      </c>
      <c r="B45" s="1" t="s">
        <v>1084</v>
      </c>
      <c r="C45" s="1">
        <v>2350.5000168643892</v>
      </c>
      <c r="D45" s="1">
        <v>0</v>
      </c>
      <c r="E45">
        <f>(R45-S45*(1000-T45)/(1000-U45))*AK45</f>
        <v>6.8641584162889568E-2</v>
      </c>
      <c r="F45">
        <f>IF(AV45&lt;&gt;0,1/(1/AV45-1/N45),0)</f>
        <v>1.5901192412924579</v>
      </c>
      <c r="G45">
        <f>((AY45-AL45/2)*S45-E45)/(AY45+AL45/2)</f>
        <v>375.9554657591716</v>
      </c>
      <c r="H45">
        <f>AL45*1000</f>
        <v>27.126235190217919</v>
      </c>
      <c r="I45">
        <f>(AQ45-AW45)</f>
        <v>2.0570707143008335</v>
      </c>
      <c r="J45">
        <f>(P45+AP45*D45)</f>
        <v>29.655733108520508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29.691057205200195</v>
      </c>
      <c r="P45" s="1">
        <v>29.655733108520508</v>
      </c>
      <c r="Q45" s="1">
        <v>29.696479797363281</v>
      </c>
      <c r="R45" s="1">
        <v>399.87234497070313</v>
      </c>
      <c r="S45" s="1">
        <v>390.20050048828125</v>
      </c>
      <c r="T45" s="1">
        <v>-8.4443569183349609E-2</v>
      </c>
      <c r="U45" s="1">
        <v>23.952817916870117</v>
      </c>
      <c r="V45" s="1">
        <v>-0.17855662107467651</v>
      </c>
      <c r="W45" s="1">
        <v>50.648433685302734</v>
      </c>
      <c r="X45" s="1">
        <v>299.6016845703125</v>
      </c>
      <c r="Y45" s="1">
        <v>1249.960693359375</v>
      </c>
      <c r="Z45" s="1">
        <v>0.12442220002412796</v>
      </c>
      <c r="AA45" s="1">
        <v>88.501220703125</v>
      </c>
      <c r="AB45" s="1">
        <v>-2.3643131256103516</v>
      </c>
      <c r="AC45" s="1">
        <v>0.16664569079875946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1.1014767815085016</v>
      </c>
      <c r="AL45">
        <f>(U45-T45)/(1000-U45)*AK45</f>
        <v>2.712623519021792E-2</v>
      </c>
      <c r="AM45">
        <f>(P45+273.15)</f>
        <v>302.80573310852049</v>
      </c>
      <c r="AN45">
        <f>(O45+273.15)</f>
        <v>302.84105720520017</v>
      </c>
      <c r="AO45">
        <f>(Y45*AG45+Z45*AH45)*AI45</f>
        <v>199.99370646729221</v>
      </c>
      <c r="AP45">
        <f>((AO45+0.00000010773*(AN45^4-AM45^4))-AL45*44100)/(L45*51.4+0.00000043092*AM45^3)</f>
        <v>-8.1647648124073502</v>
      </c>
      <c r="AQ45">
        <f>0.61365*EXP(17.502*J45/(240.97+J45))</f>
        <v>4.1769243392235227</v>
      </c>
      <c r="AR45">
        <f>AQ45*1000/AA45</f>
        <v>47.196234199242348</v>
      </c>
      <c r="AS45">
        <f>(AR45-U45)</f>
        <v>23.24341628237223</v>
      </c>
      <c r="AT45">
        <f>IF(D45,P45,(O45+P45)/2)</f>
        <v>29.673395156860352</v>
      </c>
      <c r="AU45">
        <f>0.61365*EXP(17.502*AT45/(240.97+AT45))</f>
        <v>4.1811744736970216</v>
      </c>
      <c r="AV45">
        <f>IF(AS45&lt;&gt;0,(1000-(AR45+U45)/2)/AS45*AL45,0)</f>
        <v>1.1255330073586123</v>
      </c>
      <c r="AW45">
        <f>U45*AA45/1000</f>
        <v>2.1198536249226891</v>
      </c>
      <c r="AX45">
        <f>(AU45-AW45)</f>
        <v>2.0613208487743324</v>
      </c>
      <c r="AY45">
        <f>1/(1.6/F45+1.37/N45)</f>
        <v>0.73429831864124795</v>
      </c>
      <c r="AZ45">
        <f>G45*AA45*0.001</f>
        <v>33.272517649698599</v>
      </c>
      <c r="BA45">
        <f>G45/S45</f>
        <v>0.96349303829368749</v>
      </c>
      <c r="BB45">
        <f>(1-AL45*AA45/AQ45/F45)*100</f>
        <v>63.854645998176011</v>
      </c>
      <c r="BC45">
        <f>(S45-E45/(N45/1.35))</f>
        <v>390.17644581430193</v>
      </c>
      <c r="BD45">
        <f>E45*BB45/100/BC45</f>
        <v>1.1233594709510923E-4</v>
      </c>
    </row>
    <row r="46" spans="1:56" x14ac:dyDescent="0.35">
      <c r="A46" s="1" t="s">
        <v>9</v>
      </c>
      <c r="B46" s="1" t="s">
        <v>1083</v>
      </c>
      <c r="K46" s="1">
        <v>2.72</v>
      </c>
    </row>
    <row r="47" spans="1:56" x14ac:dyDescent="0.35">
      <c r="A47" s="1" t="s">
        <v>9</v>
      </c>
      <c r="B47" s="1" t="s">
        <v>1082</v>
      </c>
      <c r="K47" s="1">
        <v>2.72</v>
      </c>
    </row>
    <row r="48" spans="1:56" x14ac:dyDescent="0.35">
      <c r="A48" s="1">
        <v>11</v>
      </c>
      <c r="B48" s="1" t="s">
        <v>1081</v>
      </c>
      <c r="C48" s="1">
        <v>2553.5000168643892</v>
      </c>
      <c r="D48" s="1">
        <v>0</v>
      </c>
      <c r="E48">
        <f>(R48-S48*(1000-T48)/(1000-U48))*AK48</f>
        <v>-0.41657764873233932</v>
      </c>
      <c r="F48">
        <f>IF(AV48&lt;&gt;0,1/(1/AV48-1/N48),0)</f>
        <v>1.294563518989724</v>
      </c>
      <c r="G48">
        <f>((AY48-AL48/2)*S48-E48)/(AY48+AL48/2)</f>
        <v>376.61012358317174</v>
      </c>
      <c r="H48">
        <f>AL48*1000</f>
        <v>25.286483987794245</v>
      </c>
      <c r="I48">
        <f>(AQ48-AW48)</f>
        <v>2.2288055188806966</v>
      </c>
      <c r="J48">
        <f>(P48+AP48*D48)</f>
        <v>29.781585693359375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29.863418579101563</v>
      </c>
      <c r="P48" s="1">
        <v>29.781585693359375</v>
      </c>
      <c r="Q48" s="1">
        <v>29.849956512451172</v>
      </c>
      <c r="R48" s="1">
        <v>400.00772094726563</v>
      </c>
      <c r="S48" s="1">
        <v>391.4014892578125</v>
      </c>
      <c r="T48" s="1">
        <v>-8.5009388625621796E-2</v>
      </c>
      <c r="U48" s="1">
        <v>22.356225967407227</v>
      </c>
      <c r="V48" s="1">
        <v>-0.17797324061393738</v>
      </c>
      <c r="W48" s="1">
        <v>46.804359436035156</v>
      </c>
      <c r="X48" s="1">
        <v>299.63409423828125</v>
      </c>
      <c r="Y48" s="1">
        <v>1599.812255859375</v>
      </c>
      <c r="Z48" s="1">
        <v>0.20693399012088776</v>
      </c>
      <c r="AA48" s="1">
        <v>88.498207092285156</v>
      </c>
      <c r="AB48" s="1">
        <v>-2.2908358573913574</v>
      </c>
      <c r="AC48" s="1">
        <v>0.19039179384708405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1.1015959346995632</v>
      </c>
      <c r="AL48">
        <f>(U48-T48)/(1000-U48)*AK48</f>
        <v>2.5286483987794244E-2</v>
      </c>
      <c r="AM48">
        <f>(P48+273.15)</f>
        <v>302.93158569335935</v>
      </c>
      <c r="AN48">
        <f>(O48+273.15)</f>
        <v>303.01341857910154</v>
      </c>
      <c r="AO48">
        <f>(Y48*AG48+Z48*AH48)*AI48</f>
        <v>255.96995521612553</v>
      </c>
      <c r="AP48">
        <f>((AO48+0.00000010773*(AN48^4-AM48^4))-AL48*44100)/(L48*51.4+0.00000043092*AM48^3)</f>
        <v>-7.0351996283711644</v>
      </c>
      <c r="AQ48">
        <f>0.61365*EXP(17.502*J48/(240.97+J48))</f>
        <v>4.2072914343462244</v>
      </c>
      <c r="AR48">
        <f>AQ48*1000/AA48</f>
        <v>47.540979332597075</v>
      </c>
      <c r="AS48">
        <f>(AR48-U48)</f>
        <v>25.184753365189849</v>
      </c>
      <c r="AT48">
        <f>IF(D48,P48,(O48+P48)/2)</f>
        <v>29.822502136230469</v>
      </c>
      <c r="AU48">
        <f>0.61365*EXP(17.502*AT48/(240.97+AT48))</f>
        <v>4.2172055656779808</v>
      </c>
      <c r="AV48">
        <f>IF(AS48&lt;&gt;0,(1000-(AR48+U48)/2)/AS48*AL48,0)</f>
        <v>0.96894960028548316</v>
      </c>
      <c r="AW48">
        <f>U48*AA48/1000</f>
        <v>1.9784859154655279</v>
      </c>
      <c r="AX48">
        <f>(AU48-AW48)</f>
        <v>2.2387196502124529</v>
      </c>
      <c r="AY48">
        <f>1/(1.6/F48+1.37/N48)</f>
        <v>0.6283110857351677</v>
      </c>
      <c r="AZ48">
        <f>G48*AA48*0.001</f>
        <v>33.32932070991464</v>
      </c>
      <c r="BA48">
        <f>G48/S48</f>
        <v>0.96220922484815119</v>
      </c>
      <c r="BB48">
        <f>(1-AL48*AA48/AQ48/F48)*100</f>
        <v>58.913707092602444</v>
      </c>
      <c r="BC48">
        <f>(S48-E48/(N48/1.35))</f>
        <v>391.54747422668447</v>
      </c>
      <c r="BD48">
        <f>E48*BB48/100/BC48</f>
        <v>-6.2679841383764159E-4</v>
      </c>
    </row>
    <row r="49" spans="1:56" x14ac:dyDescent="0.35">
      <c r="A49" s="1" t="s">
        <v>9</v>
      </c>
      <c r="B49" s="1" t="s">
        <v>1080</v>
      </c>
      <c r="K49" s="1">
        <v>2.72</v>
      </c>
    </row>
    <row r="50" spans="1:56" x14ac:dyDescent="0.35">
      <c r="A50" s="1" t="s">
        <v>9</v>
      </c>
      <c r="B50" s="1" t="s">
        <v>1079</v>
      </c>
      <c r="K50" s="1">
        <v>2.72</v>
      </c>
    </row>
    <row r="51" spans="1:56" x14ac:dyDescent="0.35">
      <c r="A51" s="1">
        <v>12</v>
      </c>
      <c r="B51" s="1" t="s">
        <v>1078</v>
      </c>
      <c r="C51" s="1">
        <v>2755.5000168643892</v>
      </c>
      <c r="D51" s="1">
        <v>0</v>
      </c>
      <c r="E51">
        <f>(R51-S51*(1000-T51)/(1000-U51))*AK51</f>
        <v>-0.72895997244035471</v>
      </c>
      <c r="F51">
        <f>IF(AV51&lt;&gt;0,1/(1/AV51-1/N51),0)</f>
        <v>1.0276317590672135</v>
      </c>
      <c r="G51">
        <f>((AY51-AL51/2)*S51-E51)/(AY51+AL51/2)</f>
        <v>376.77395073688496</v>
      </c>
      <c r="H51">
        <f>AL51*1000</f>
        <v>23.103629671602789</v>
      </c>
      <c r="I51">
        <f>(AQ51-AW51)</f>
        <v>2.4341046042460546</v>
      </c>
      <c r="J51">
        <f>(P51+AP51*D51)</f>
        <v>29.935039520263672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30.07537841796875</v>
      </c>
      <c r="P51" s="1">
        <v>29.935039520263672</v>
      </c>
      <c r="Q51" s="1">
        <v>30.033945083618164</v>
      </c>
      <c r="R51" s="1">
        <v>399.94076538085938</v>
      </c>
      <c r="S51" s="1">
        <v>392.37335205078125</v>
      </c>
      <c r="T51" s="1">
        <v>-8.5276424884796143E-2</v>
      </c>
      <c r="U51" s="1">
        <v>20.458383560180664</v>
      </c>
      <c r="V51" s="1">
        <v>-0.176365926861763</v>
      </c>
      <c r="W51" s="1">
        <v>42.311363220214844</v>
      </c>
      <c r="X51" s="1">
        <v>299.63613891601563</v>
      </c>
      <c r="Y51" s="1">
        <v>1999.360595703125</v>
      </c>
      <c r="Z51" s="1">
        <v>0.14537771046161652</v>
      </c>
      <c r="AA51" s="1">
        <v>88.495460510253906</v>
      </c>
      <c r="AB51" s="1">
        <v>-2.2761096954345703</v>
      </c>
      <c r="AC51" s="1">
        <v>0.21973901987075806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1.1016034518971161</v>
      </c>
      <c r="AL51">
        <f>(U51-T51)/(1000-U51)*AK51</f>
        <v>2.3103629671602788E-2</v>
      </c>
      <c r="AM51">
        <f>(P51+273.15)</f>
        <v>303.08503952026365</v>
      </c>
      <c r="AN51">
        <f>(O51+273.15)</f>
        <v>303.22537841796873</v>
      </c>
      <c r="AO51">
        <f>(Y51*AG51+Z51*AH51)*AI51</f>
        <v>319.89768816222931</v>
      </c>
      <c r="AP51">
        <f>((AO51+0.00000010773*(AN51^4-AM51^4))-AL51*44100)/(L51*51.4+0.00000043092*AM51^3)</f>
        <v>-5.7153575685104103</v>
      </c>
      <c r="AQ51">
        <f>0.61365*EXP(17.502*J51/(240.97+J51))</f>
        <v>4.24457867869965</v>
      </c>
      <c r="AR51">
        <f>AQ51*1000/AA51</f>
        <v>47.963801241622257</v>
      </c>
      <c r="AS51">
        <f>(AR51-U51)</f>
        <v>27.505417681441592</v>
      </c>
      <c r="AT51">
        <f>IF(D51,P51,(O51+P51)/2)</f>
        <v>30.005208969116211</v>
      </c>
      <c r="AU51">
        <f>0.61365*EXP(17.502*AT51/(240.97+AT51))</f>
        <v>4.261724660584628</v>
      </c>
      <c r="AV51">
        <f>IF(AS51&lt;&gt;0,(1000-(AR51+U51)/2)/AS51*AL51,0)</f>
        <v>0.81123033725703131</v>
      </c>
      <c r="AW51">
        <f>U51*AA51/1000</f>
        <v>1.8104740744535956</v>
      </c>
      <c r="AX51">
        <f>(AU51-AW51)</f>
        <v>2.4512505861310325</v>
      </c>
      <c r="AY51">
        <f>1/(1.6/F51+1.37/N51)</f>
        <v>0.52284617125358568</v>
      </c>
      <c r="AZ51">
        <f>G51*AA51*0.001</f>
        <v>33.342784278728352</v>
      </c>
      <c r="BA51">
        <f>G51/S51</f>
        <v>0.96024347414939282</v>
      </c>
      <c r="BB51">
        <f>(1-AL51*AA51/AQ51/F51)*100</f>
        <v>53.126314446309294</v>
      </c>
      <c r="BC51">
        <f>(S51-E51/(N51/1.35))</f>
        <v>392.62880790447247</v>
      </c>
      <c r="BD51">
        <f>E51*BB51/100/BC51</f>
        <v>-9.8635036286134166E-4</v>
      </c>
    </row>
    <row r="52" spans="1:56" x14ac:dyDescent="0.35">
      <c r="A52" s="1" t="s">
        <v>9</v>
      </c>
      <c r="B52" s="1" t="s">
        <v>1077</v>
      </c>
      <c r="K52" s="1">
        <v>1.41168</v>
      </c>
    </row>
    <row r="53" spans="1:56" x14ac:dyDescent="0.35">
      <c r="A53" s="1" t="s">
        <v>9</v>
      </c>
      <c r="B53" s="1" t="s">
        <v>1076</v>
      </c>
      <c r="K53" s="1">
        <v>1.41168</v>
      </c>
    </row>
    <row r="54" spans="1:56" x14ac:dyDescent="0.35">
      <c r="A54" s="1" t="s">
        <v>9</v>
      </c>
      <c r="B54" s="1" t="s">
        <v>1075</v>
      </c>
    </row>
    <row r="55" spans="1:56" x14ac:dyDescent="0.35">
      <c r="A55" s="1" t="s">
        <v>9</v>
      </c>
      <c r="B55" s="1" t="s">
        <v>1074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D68DF-36EE-41F0-A4C5-992FD3B5BCB2}">
  <dimension ref="A1:BD55"/>
  <sheetViews>
    <sheetView topLeftCell="A8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1934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1933</v>
      </c>
    </row>
    <row r="12" spans="1:56" x14ac:dyDescent="0.35">
      <c r="A12" s="1" t="s">
        <v>9</v>
      </c>
      <c r="B12" s="1" t="s">
        <v>1932</v>
      </c>
    </row>
    <row r="13" spans="1:56" x14ac:dyDescent="0.35">
      <c r="A13" s="1" t="s">
        <v>9</v>
      </c>
      <c r="B13" s="1" t="s">
        <v>1931</v>
      </c>
    </row>
    <row r="14" spans="1:56" x14ac:dyDescent="0.35">
      <c r="A14" s="1" t="s">
        <v>9</v>
      </c>
      <c r="B14" s="1" t="s">
        <v>1930</v>
      </c>
    </row>
    <row r="15" spans="1:56" x14ac:dyDescent="0.35">
      <c r="A15" s="1" t="s">
        <v>9</v>
      </c>
      <c r="B15" s="1" t="s">
        <v>1929</v>
      </c>
    </row>
    <row r="16" spans="1:56" x14ac:dyDescent="0.35">
      <c r="A16" s="1" t="s">
        <v>9</v>
      </c>
      <c r="B16" s="1" t="s">
        <v>1928</v>
      </c>
    </row>
    <row r="17" spans="1:56" x14ac:dyDescent="0.35">
      <c r="A17" s="1" t="s">
        <v>9</v>
      </c>
      <c r="B17" s="1" t="s">
        <v>1927</v>
      </c>
    </row>
    <row r="18" spans="1:56" x14ac:dyDescent="0.35">
      <c r="A18" s="1">
        <v>1</v>
      </c>
      <c r="B18" s="1" t="s">
        <v>1926</v>
      </c>
      <c r="C18" s="1">
        <v>444.50000235810876</v>
      </c>
      <c r="D18" s="1">
        <v>0</v>
      </c>
      <c r="E18">
        <f>(R18-S18*(1000-T18)/(1000-U18))*AK18</f>
        <v>-7.2274087131172395</v>
      </c>
      <c r="F18">
        <f>IF(AV18&lt;&gt;0,1/(1/AV18-1/N18),0)</f>
        <v>0.22594476466327279</v>
      </c>
      <c r="G18">
        <f>((AY18-AL18/2)*S18-E18)/(AY18+AL18/2)</f>
        <v>362.37610785487885</v>
      </c>
      <c r="H18">
        <f>AL18*1000</f>
        <v>30.841692240252513</v>
      </c>
      <c r="I18">
        <f>(AQ18-AW18)</f>
        <v>11.601354343308454</v>
      </c>
      <c r="J18">
        <f>(P18+AP18*D18)</f>
        <v>52.432464599609375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30.353248596191406</v>
      </c>
      <c r="P18" s="1">
        <v>52.432464599609375</v>
      </c>
      <c r="Q18" s="1">
        <v>30.385038375854492</v>
      </c>
      <c r="R18" s="1">
        <v>400.06246948242188</v>
      </c>
      <c r="S18" s="1">
        <v>395.54833984375</v>
      </c>
      <c r="T18" s="1">
        <v>-8.5198365151882172E-2</v>
      </c>
      <c r="U18" s="1">
        <v>27.156036376953125</v>
      </c>
      <c r="V18" s="1">
        <v>-0.17340007424354553</v>
      </c>
      <c r="W18" s="1">
        <v>55.269351959228516</v>
      </c>
      <c r="X18" s="1">
        <v>299.58737182617188</v>
      </c>
      <c r="Y18" s="1">
        <v>0.16298958659172058</v>
      </c>
      <c r="Z18" s="1">
        <v>0.10608384013175964</v>
      </c>
      <c r="AA18" s="1">
        <v>88.485877990722656</v>
      </c>
      <c r="AB18" s="1">
        <v>-0.7173999547958374</v>
      </c>
      <c r="AC18" s="1">
        <v>0.15512576699256897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1.1014241611256317</v>
      </c>
      <c r="AL18">
        <f>(U18-T18)/(1000-U18)*AK18</f>
        <v>3.0841692240252513E-2</v>
      </c>
      <c r="AM18">
        <f>(P18+273.15)</f>
        <v>325.58246459960935</v>
      </c>
      <c r="AN18">
        <f>(O18+273.15)</f>
        <v>303.50324859619138</v>
      </c>
      <c r="AO18">
        <f>(Y18*AG18+Z18*AH18)*AI18</f>
        <v>2.6078333271779108E-2</v>
      </c>
      <c r="AP18">
        <f>((AO18+0.00000010773*(AN18^4-AM18^4))-AL18*44100)/(L18*51.4+0.00000043092*AM18^3)</f>
        <v>-13.265378249260689</v>
      </c>
      <c r="AQ18">
        <f>0.61365*EXP(17.502*J18/(240.97+J18))</f>
        <v>14.004280064871155</v>
      </c>
      <c r="AR18">
        <f>AQ18*1000/AA18</f>
        <v>158.2657072842679</v>
      </c>
      <c r="AS18">
        <f>(AR18-U18)</f>
        <v>131.10967090731478</v>
      </c>
      <c r="AT18">
        <f>IF(D18,P18,(O18+P18)/2)</f>
        <v>41.392856597900391</v>
      </c>
      <c r="AU18">
        <f>0.61365*EXP(17.502*AT18/(240.97+AT18))</f>
        <v>7.9834233559103982</v>
      </c>
      <c r="AV18">
        <f>IF(AS18&lt;&gt;0,(1000-(AR18+U18)/2)/AS18*AL18,0)</f>
        <v>0.21342691099963823</v>
      </c>
      <c r="AW18">
        <f>U18*AA18/1000</f>
        <v>2.4029257215627005</v>
      </c>
      <c r="AX18">
        <f>(AU18-AW18)</f>
        <v>5.5804976343476973</v>
      </c>
      <c r="AY18">
        <f>1/(1.6/F18+1.37/N18)</f>
        <v>0.13446269057268775</v>
      </c>
      <c r="AZ18">
        <f>G18*AA18*0.001</f>
        <v>32.065168066399764</v>
      </c>
      <c r="BA18">
        <f>G18/S18</f>
        <v>0.91613608591563078</v>
      </c>
      <c r="BB18">
        <f>(1-AL18*AA18/AQ18/F18)*100</f>
        <v>13.751988008826011</v>
      </c>
      <c r="BC18">
        <f>(S18-E18/(N18/1.35))</f>
        <v>398.081104237663</v>
      </c>
      <c r="BD18">
        <f>E18*BB18/100/BC18</f>
        <v>-2.4967584971914217E-3</v>
      </c>
    </row>
    <row r="19" spans="1:56" x14ac:dyDescent="0.35">
      <c r="A19" s="1" t="s">
        <v>9</v>
      </c>
      <c r="B19" s="1" t="s">
        <v>1925</v>
      </c>
      <c r="K19" s="1">
        <v>2.72</v>
      </c>
    </row>
    <row r="20" spans="1:56" x14ac:dyDescent="0.35">
      <c r="A20" s="1" t="s">
        <v>9</v>
      </c>
      <c r="B20" s="1" t="s">
        <v>1924</v>
      </c>
      <c r="K20" s="1">
        <v>2.72</v>
      </c>
    </row>
    <row r="21" spans="1:56" x14ac:dyDescent="0.35">
      <c r="A21" s="1">
        <v>2</v>
      </c>
      <c r="B21" s="1" t="s">
        <v>1923</v>
      </c>
      <c r="C21" s="1">
        <v>647.50000235810876</v>
      </c>
      <c r="D21" s="1">
        <v>0</v>
      </c>
      <c r="E21">
        <f>(R21-S21*(1000-T21)/(1000-U21))*AK21</f>
        <v>-6.748429517288252</v>
      </c>
      <c r="F21">
        <f>IF(AV21&lt;&gt;0,1/(1/AV21-1/N21),0)</f>
        <v>0.28047701326275781</v>
      </c>
      <c r="G21">
        <f>((AY21-AL21/2)*S21-E21)/(AY21+AL21/2)</f>
        <v>366.73343035479957</v>
      </c>
      <c r="H21">
        <f>AL21*1000</f>
        <v>30.130602456808049</v>
      </c>
      <c r="I21">
        <f>(AQ21-AW21)</f>
        <v>9.3857320056376565</v>
      </c>
      <c r="J21">
        <f>(P21+AP21*D21)</f>
        <v>48.866207122802734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30.339147567749023</v>
      </c>
      <c r="P21" s="1">
        <v>48.866207122802734</v>
      </c>
      <c r="Q21" s="1">
        <v>30.414495468139648</v>
      </c>
      <c r="R21" s="1">
        <v>400.10992431640625</v>
      </c>
      <c r="S21" s="1">
        <v>395.42025756835938</v>
      </c>
      <c r="T21" s="1">
        <v>-8.6815796792507172E-2</v>
      </c>
      <c r="U21" s="1">
        <v>26.540555953979492</v>
      </c>
      <c r="V21" s="1">
        <v>-0.17682468891143799</v>
      </c>
      <c r="W21" s="1">
        <v>54.057277679443359</v>
      </c>
      <c r="X21" s="1">
        <v>299.61688232421875</v>
      </c>
      <c r="Y21" s="1">
        <v>23.952018737792969</v>
      </c>
      <c r="Z21" s="1">
        <v>0.24491378664970398</v>
      </c>
      <c r="AA21" s="1">
        <v>88.4808349609375</v>
      </c>
      <c r="AB21" s="1">
        <v>-0.83065986633300781</v>
      </c>
      <c r="AC21" s="1">
        <v>0.16044603288173676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1.101532655603745</v>
      </c>
      <c r="AL21">
        <f>(U21-T21)/(1000-U21)*AK21</f>
        <v>3.0130602456808049E-2</v>
      </c>
      <c r="AM21">
        <f>(P21+273.15)</f>
        <v>322.01620712280271</v>
      </c>
      <c r="AN21">
        <f>(O21+273.15)</f>
        <v>303.489147567749</v>
      </c>
      <c r="AO21">
        <f>(Y21*AG21+Z21*AH21)*AI21</f>
        <v>3.8323229123877809</v>
      </c>
      <c r="AP21">
        <f>((AO21+0.00000010773*(AN21^4-AM21^4))-AL21*44100)/(L21*51.4+0.00000043092*AM21^3)</f>
        <v>-12.616176141685136</v>
      </c>
      <c r="AQ21">
        <f>0.61365*EXP(17.502*J21/(240.97+J21))</f>
        <v>11.734062556773244</v>
      </c>
      <c r="AR21">
        <f>AQ21*1000/AA21</f>
        <v>132.6169962337448</v>
      </c>
      <c r="AS21">
        <f>(AR21-U21)</f>
        <v>106.07644027976531</v>
      </c>
      <c r="AT21">
        <f>IF(D21,P21,(O21+P21)/2)</f>
        <v>39.602677345275879</v>
      </c>
      <c r="AU21">
        <f>0.61365*EXP(17.502*AT21/(240.97+AT21))</f>
        <v>7.2577293556130726</v>
      </c>
      <c r="AV21">
        <f>IF(AS21&lt;&gt;0,(1000-(AR21+U21)/2)/AS21*AL21,0)</f>
        <v>0.26144208758497289</v>
      </c>
      <c r="AW21">
        <f>U21*AA21/1000</f>
        <v>2.3483305511355868</v>
      </c>
      <c r="AX21">
        <f>(AU21-AW21)</f>
        <v>4.9093988044774859</v>
      </c>
      <c r="AY21">
        <f>1/(1.6/F21+1.37/N21)</f>
        <v>0.16501111602107202</v>
      </c>
      <c r="AZ21">
        <f>G21*AA21*0.001</f>
        <v>32.448880125881487</v>
      </c>
      <c r="BA21">
        <f>G21/S21</f>
        <v>0.92745230760313158</v>
      </c>
      <c r="BB21">
        <f>(1-AL21*AA21/AQ21/F21)*100</f>
        <v>18.995088029509354</v>
      </c>
      <c r="BC21">
        <f>(S21-E21/(N21/1.35))</f>
        <v>397.78516907048572</v>
      </c>
      <c r="BD21">
        <f>E21*BB21/100/BC21</f>
        <v>-3.2225186535075551E-3</v>
      </c>
    </row>
    <row r="22" spans="1:56" x14ac:dyDescent="0.35">
      <c r="A22" s="1" t="s">
        <v>9</v>
      </c>
      <c r="B22" s="1" t="s">
        <v>1922</v>
      </c>
      <c r="K22" s="1">
        <v>2.72</v>
      </c>
    </row>
    <row r="23" spans="1:56" x14ac:dyDescent="0.35">
      <c r="A23" s="1" t="s">
        <v>9</v>
      </c>
      <c r="B23" s="1" t="s">
        <v>1921</v>
      </c>
      <c r="K23" s="1">
        <v>2.72</v>
      </c>
    </row>
    <row r="24" spans="1:56" x14ac:dyDescent="0.35">
      <c r="A24" s="1">
        <v>3</v>
      </c>
      <c r="B24" s="1" t="s">
        <v>1920</v>
      </c>
      <c r="C24" s="1">
        <v>850.50000235810876</v>
      </c>
      <c r="D24" s="1">
        <v>0</v>
      </c>
      <c r="E24">
        <f>(R24-S24*(1000-T24)/(1000-U24))*AK24</f>
        <v>-6.1695700616302007</v>
      </c>
      <c r="F24">
        <f>IF(AV24&lt;&gt;0,1/(1/AV24-1/N24),0)</f>
        <v>0.26440378228082834</v>
      </c>
      <c r="G24">
        <f>((AY24-AL24/2)*S24-E24)/(AY24+AL24/2)</f>
        <v>362.91075775282167</v>
      </c>
      <c r="H24">
        <f>AL24*1000</f>
        <v>29.482805952340403</v>
      </c>
      <c r="I24">
        <f>(AQ24-AW24)</f>
        <v>9.6917212331660885</v>
      </c>
      <c r="J24">
        <f>(P24+AP24*D24)</f>
        <v>49.297760009765625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30.282325744628906</v>
      </c>
      <c r="P24" s="1">
        <v>49.297760009765625</v>
      </c>
      <c r="Q24" s="1">
        <v>30.38299560546875</v>
      </c>
      <c r="R24" s="1">
        <v>399.93240356445313</v>
      </c>
      <c r="S24" s="1">
        <v>394.9619140625</v>
      </c>
      <c r="T24" s="1">
        <v>-8.72182697057724E-2</v>
      </c>
      <c r="U24" s="1">
        <v>25.98326301574707</v>
      </c>
      <c r="V24" s="1">
        <v>-0.17821909487247467</v>
      </c>
      <c r="W24" s="1">
        <v>53.093391418457031</v>
      </c>
      <c r="X24" s="1">
        <v>299.60916137695313</v>
      </c>
      <c r="Y24" s="1">
        <v>51.223155975341797</v>
      </c>
      <c r="Z24" s="1">
        <v>0.51210254430770874</v>
      </c>
      <c r="AA24" s="1">
        <v>88.478485107421875</v>
      </c>
      <c r="AB24" s="1">
        <v>-1.0100147724151611</v>
      </c>
      <c r="AC24" s="1">
        <v>0.16713692247867584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1.1015042697682096</v>
      </c>
      <c r="AL24">
        <f>(U24-T24)/(1000-U24)*AK24</f>
        <v>2.9482805952340402E-2</v>
      </c>
      <c r="AM24">
        <f>(P24+273.15)</f>
        <v>322.4477600097656</v>
      </c>
      <c r="AN24">
        <f>(O24+273.15)</f>
        <v>303.43232574462888</v>
      </c>
      <c r="AO24">
        <f>(Y24*AG24+Z24*AH24)*AI24</f>
        <v>8.1957047728664065</v>
      </c>
      <c r="AP24">
        <f>((AO24+0.00000010773*(AN24^4-AM24^4))-AL24*44100)/(L24*51.4+0.00000043092*AM24^3)</f>
        <v>-12.401187895628942</v>
      </c>
      <c r="AQ24">
        <f>0.61365*EXP(17.502*J24/(240.97+J24))</f>
        <v>11.990680982947092</v>
      </c>
      <c r="AR24">
        <f>AQ24*1000/AA24</f>
        <v>135.52086666480767</v>
      </c>
      <c r="AS24">
        <f>(AR24-U24)</f>
        <v>109.5376036490606</v>
      </c>
      <c r="AT24">
        <f>IF(D24,P24,(O24+P24)/2)</f>
        <v>39.790042877197266</v>
      </c>
      <c r="AU24">
        <f>0.61365*EXP(17.502*AT24/(240.97+AT24))</f>
        <v>7.3309006188069032</v>
      </c>
      <c r="AV24">
        <f>IF(AS24&lt;&gt;0,(1000-(AR24+U24)/2)/AS24*AL24,0)</f>
        <v>0.24742195914047754</v>
      </c>
      <c r="AW24">
        <f>U24*AA24/1000</f>
        <v>2.2989597497810026</v>
      </c>
      <c r="AX24">
        <f>(AU24-AW24)</f>
        <v>5.0319408690259007</v>
      </c>
      <c r="AY24">
        <f>1/(1.6/F24+1.37/N24)</f>
        <v>0.15607974794705412</v>
      </c>
      <c r="AZ24">
        <f>G24*AA24*0.001</f>
        <v>32.109794075156223</v>
      </c>
      <c r="BA24">
        <f>G24/S24</f>
        <v>0.91885000763742897</v>
      </c>
      <c r="BB24">
        <f>(1-AL24*AA24/AQ24/F24)*100</f>
        <v>17.719867897394771</v>
      </c>
      <c r="BC24">
        <f>(S24-E24/(N24/1.35))</f>
        <v>397.12397075503054</v>
      </c>
      <c r="BD24">
        <f>E24*BB24/100/BC24</f>
        <v>-2.7528926614013519E-3</v>
      </c>
    </row>
    <row r="25" spans="1:56" x14ac:dyDescent="0.35">
      <c r="A25" s="1" t="s">
        <v>9</v>
      </c>
      <c r="B25" s="1" t="s">
        <v>1919</v>
      </c>
      <c r="K25" s="1">
        <v>2.72</v>
      </c>
    </row>
    <row r="26" spans="1:56" x14ac:dyDescent="0.35">
      <c r="A26" s="1" t="s">
        <v>9</v>
      </c>
      <c r="B26" s="1" t="s">
        <v>1918</v>
      </c>
      <c r="K26" s="1">
        <v>2.72</v>
      </c>
    </row>
    <row r="27" spans="1:56" x14ac:dyDescent="0.35">
      <c r="A27" s="1">
        <v>4</v>
      </c>
      <c r="B27" s="1" t="s">
        <v>1917</v>
      </c>
      <c r="C27" s="1">
        <v>1052.5000023581088</v>
      </c>
      <c r="D27" s="1">
        <v>0</v>
      </c>
      <c r="E27">
        <f>(R27-S27*(1000-T27)/(1000-U27))*AK27</f>
        <v>-5.2010210126727054</v>
      </c>
      <c r="F27">
        <f>IF(AV27&lt;&gt;0,1/(1/AV27-1/N27),0)</f>
        <v>0.23995843935998562</v>
      </c>
      <c r="G27">
        <f>((AY27-AL27/2)*S27-E27)/(AY27+AL27/2)</f>
        <v>354.36120750203202</v>
      </c>
      <c r="H27">
        <f>AL27*1000</f>
        <v>29.095523397750704</v>
      </c>
      <c r="I27">
        <f>(AQ27-AW27)</f>
        <v>10.432082699412488</v>
      </c>
      <c r="J27">
        <f>(P27+AP27*D27)</f>
        <v>50.452442169189453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30.244918823242188</v>
      </c>
      <c r="P27" s="1">
        <v>50.452442169189453</v>
      </c>
      <c r="Q27" s="1">
        <v>30.350025177001953</v>
      </c>
      <c r="R27" s="1">
        <v>400.02386474609375</v>
      </c>
      <c r="S27" s="1">
        <v>394.32998657226563</v>
      </c>
      <c r="T27" s="1">
        <v>-8.8371753692626953E-2</v>
      </c>
      <c r="U27" s="1">
        <v>25.646953582763672</v>
      </c>
      <c r="V27" s="1">
        <v>-0.180959552526474</v>
      </c>
      <c r="W27" s="1">
        <v>52.517471313476563</v>
      </c>
      <c r="X27" s="1">
        <v>299.6275634765625</v>
      </c>
      <c r="Y27" s="1">
        <v>101.17405700683594</v>
      </c>
      <c r="Z27" s="1">
        <v>0.33266255259513855</v>
      </c>
      <c r="AA27" s="1">
        <v>88.476425170898438</v>
      </c>
      <c r="AB27" s="1">
        <v>-0.94125103950500488</v>
      </c>
      <c r="AC27" s="1">
        <v>0.1731780618429184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1.1015719245461855</v>
      </c>
      <c r="AL27">
        <f>(U27-T27)/(1000-U27)*AK27</f>
        <v>2.9095523397750702E-2</v>
      </c>
      <c r="AM27">
        <f>(P27+273.15)</f>
        <v>323.60244216918943</v>
      </c>
      <c r="AN27">
        <f>(O27+273.15)</f>
        <v>303.39491882324216</v>
      </c>
      <c r="AO27">
        <f>(Y27*AG27+Z27*AH27)*AI27</f>
        <v>16.187848759267126</v>
      </c>
      <c r="AP27">
        <f>((AO27+0.00000010773*(AN27^4-AM27^4))-AL27*44100)/(L27*51.4+0.00000043092*AM27^3)</f>
        <v>-12.322691463544245</v>
      </c>
      <c r="AQ27">
        <f>0.61365*EXP(17.502*J27/(240.97+J27))</f>
        <v>12.701233468939384</v>
      </c>
      <c r="AR27">
        <f>AQ27*1000/AA27</f>
        <v>143.55500286552103</v>
      </c>
      <c r="AS27">
        <f>(AR27-U27)</f>
        <v>117.90804928275736</v>
      </c>
      <c r="AT27">
        <f>IF(D27,P27,(O27+P27)/2)</f>
        <v>40.34868049621582</v>
      </c>
      <c r="AU27">
        <f>0.61365*EXP(17.502*AT27/(240.97+AT27))</f>
        <v>7.5528724195315373</v>
      </c>
      <c r="AV27">
        <f>IF(AS27&lt;&gt;0,(1000-(AR27+U27)/2)/AS27*AL27,0)</f>
        <v>0.22588800186564084</v>
      </c>
      <c r="AW27">
        <f>U27*AA27/1000</f>
        <v>2.2691507695268958</v>
      </c>
      <c r="AX27">
        <f>(AU27-AW27)</f>
        <v>5.283721650004642</v>
      </c>
      <c r="AY27">
        <f>1/(1.6/F27+1.37/N27)</f>
        <v>0.14238013262218324</v>
      </c>
      <c r="AZ27">
        <f>G27*AA27*0.001</f>
        <v>31.352612859022749</v>
      </c>
      <c r="BA27">
        <f>G27/S27</f>
        <v>0.89864128919622788</v>
      </c>
      <c r="BB27">
        <f>(1-AL27*AA27/AQ27/F27)*100</f>
        <v>15.535967219537039</v>
      </c>
      <c r="BC27">
        <f>(S27-E27/(N27/1.35))</f>
        <v>396.15262610405006</v>
      </c>
      <c r="BD27">
        <f>E27*BB27/100/BC27</f>
        <v>-2.03969093315523E-3</v>
      </c>
    </row>
    <row r="28" spans="1:56" x14ac:dyDescent="0.35">
      <c r="A28" s="1" t="s">
        <v>9</v>
      </c>
      <c r="B28" s="1" t="s">
        <v>1916</v>
      </c>
      <c r="K28" s="1">
        <v>2.72</v>
      </c>
    </row>
    <row r="29" spans="1:56" x14ac:dyDescent="0.35">
      <c r="A29" s="1" t="s">
        <v>9</v>
      </c>
      <c r="B29" s="1" t="s">
        <v>1915</v>
      </c>
      <c r="K29" s="1">
        <v>2.72</v>
      </c>
    </row>
    <row r="30" spans="1:56" x14ac:dyDescent="0.35">
      <c r="A30" s="1">
        <v>5</v>
      </c>
      <c r="B30" s="1" t="s">
        <v>1914</v>
      </c>
      <c r="C30" s="1">
        <v>1255.5000023581088</v>
      </c>
      <c r="D30" s="1">
        <v>0</v>
      </c>
      <c r="E30">
        <f>(R30-S30*(1000-T30)/(1000-U30))*AK30</f>
        <v>-4.3393578714226635</v>
      </c>
      <c r="F30">
        <f>IF(AV30&lt;&gt;0,1/(1/AV30-1/N30),0)</f>
        <v>0.70577729774595854</v>
      </c>
      <c r="G30">
        <f>((AY30-AL30/2)*S30-E30)/(AY30+AL30/2)</f>
        <v>375.99895380764025</v>
      </c>
      <c r="H30">
        <f>AL30*1000</f>
        <v>28.767694850267326</v>
      </c>
      <c r="I30">
        <f>(AQ30-AW30)</f>
        <v>4.060931935196141</v>
      </c>
      <c r="J30">
        <f>(P30+AP30*D30)</f>
        <v>37.000698089599609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30.228591918945313</v>
      </c>
      <c r="P30" s="1">
        <v>37.000698089599609</v>
      </c>
      <c r="Q30" s="1">
        <v>30.332094192504883</v>
      </c>
      <c r="R30" s="1">
        <v>399.99359130859375</v>
      </c>
      <c r="S30" s="1">
        <v>393.65240478515625</v>
      </c>
      <c r="T30" s="1">
        <v>-8.8829211890697479E-2</v>
      </c>
      <c r="U30" s="1">
        <v>25.364482879638672</v>
      </c>
      <c r="V30" s="1">
        <v>-0.18206894397735596</v>
      </c>
      <c r="W30" s="1">
        <v>51.988353729248047</v>
      </c>
      <c r="X30" s="1">
        <v>299.62075805664063</v>
      </c>
      <c r="Y30" s="1">
        <v>148.90789794921875</v>
      </c>
      <c r="Z30" s="1">
        <v>0.14145217835903168</v>
      </c>
      <c r="AA30" s="1">
        <v>88.4775390625</v>
      </c>
      <c r="AB30" s="1">
        <v>-0.97287029027938843</v>
      </c>
      <c r="AC30" s="1">
        <v>0.1822090744972229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1.1015469046200022</v>
      </c>
      <c r="AL30">
        <f>(U30-T30)/(1000-U30)*AK30</f>
        <v>2.8767694850267325E-2</v>
      </c>
      <c r="AM30">
        <f>(P30+273.15)</f>
        <v>310.15069808959959</v>
      </c>
      <c r="AN30">
        <f>(O30+273.15)</f>
        <v>303.37859191894529</v>
      </c>
      <c r="AO30">
        <f>(Y30*AG30+Z30*AH30)*AI30</f>
        <v>23.825263139338858</v>
      </c>
      <c r="AP30">
        <f>((AO30+0.00000010773*(AN30^4-AM30^4))-AL30*44100)/(L30*51.4+0.00000043092*AM30^3)</f>
        <v>-10.817765812939369</v>
      </c>
      <c r="AQ30">
        <f>0.61365*EXP(17.502*J30/(240.97+J30))</f>
        <v>6.3051189599794837</v>
      </c>
      <c r="AR30">
        <f>AQ30*1000/AA30</f>
        <v>71.262368130804191</v>
      </c>
      <c r="AS30">
        <f>(AR30-U30)</f>
        <v>45.897885251165519</v>
      </c>
      <c r="AT30">
        <f>IF(D30,P30,(O30+P30)/2)</f>
        <v>33.614645004272461</v>
      </c>
      <c r="AU30">
        <f>0.61365*EXP(17.502*AT30/(240.97+AT30))</f>
        <v>5.2292289178723284</v>
      </c>
      <c r="AV30">
        <f>IF(AS30&lt;&gt;0,(1000-(AR30+U30)/2)/AS30*AL30,0)</f>
        <v>0.59649434431114168</v>
      </c>
      <c r="AW30">
        <f>U30*AA30/1000</f>
        <v>2.2441870247833431</v>
      </c>
      <c r="AX30">
        <f>(AU30-AW30)</f>
        <v>2.9850418930889853</v>
      </c>
      <c r="AY30">
        <f>1/(1.6/F30+1.37/N30)</f>
        <v>0.3812959771829319</v>
      </c>
      <c r="AZ30">
        <f>G30*AA30*0.001</f>
        <v>33.267462122974628</v>
      </c>
      <c r="BA30">
        <f>G30/S30</f>
        <v>0.95515472339829666</v>
      </c>
      <c r="BB30">
        <f>(1-AL30*AA30/AQ30/F30)*100</f>
        <v>42.802489276953551</v>
      </c>
      <c r="BC30">
        <f>(S30-E30/(N30/1.35))</f>
        <v>395.17308412479815</v>
      </c>
      <c r="BD30">
        <f>E30*BB30/100/BC30</f>
        <v>-4.7001004426145626E-3</v>
      </c>
    </row>
    <row r="31" spans="1:56" x14ac:dyDescent="0.35">
      <c r="A31" s="1" t="s">
        <v>9</v>
      </c>
      <c r="B31" s="1" t="s">
        <v>1913</v>
      </c>
      <c r="K31" s="1">
        <v>2.72</v>
      </c>
    </row>
    <row r="32" spans="1:56" x14ac:dyDescent="0.35">
      <c r="A32" s="1" t="s">
        <v>9</v>
      </c>
      <c r="B32" s="1" t="s">
        <v>1912</v>
      </c>
      <c r="K32" s="1">
        <v>2.72</v>
      </c>
    </row>
    <row r="33" spans="1:56" x14ac:dyDescent="0.35">
      <c r="A33" s="1">
        <v>6</v>
      </c>
      <c r="B33" s="1" t="s">
        <v>1911</v>
      </c>
      <c r="C33" s="1">
        <v>1458.5000023581088</v>
      </c>
      <c r="D33" s="1">
        <v>0</v>
      </c>
      <c r="E33">
        <f>(R33-S33*(1000-T33)/(1000-U33))*AK33</f>
        <v>-2.9766844953991609</v>
      </c>
      <c r="F33">
        <f>IF(AV33&lt;&gt;0,1/(1/AV33-1/N33),0)</f>
        <v>0.72096756008530283</v>
      </c>
      <c r="G33">
        <f>((AY33-AL33/2)*S33-E33)/(AY33+AL33/2)</f>
        <v>371.71775130977693</v>
      </c>
      <c r="H33">
        <f>AL33*1000</f>
        <v>28.726754350400931</v>
      </c>
      <c r="I33">
        <f>(AQ33-AW33)</f>
        <v>3.9848427253921304</v>
      </c>
      <c r="J33">
        <f>(P33+AP33*D33)</f>
        <v>36.770088195800781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30.232639312744141</v>
      </c>
      <c r="P33" s="1">
        <v>36.770088195800781</v>
      </c>
      <c r="Q33" s="1">
        <v>30.329582214355469</v>
      </c>
      <c r="R33" s="1">
        <v>399.8397216796875</v>
      </c>
      <c r="S33" s="1">
        <v>392.30984497070313</v>
      </c>
      <c r="T33" s="1">
        <v>-8.9673899114131927E-2</v>
      </c>
      <c r="U33" s="1">
        <v>25.332563400268555</v>
      </c>
      <c r="V33" s="1">
        <v>-0.18375608325004578</v>
      </c>
      <c r="W33" s="1">
        <v>51.910449981689453</v>
      </c>
      <c r="X33" s="1">
        <v>299.56988525390625</v>
      </c>
      <c r="Y33" s="1">
        <v>301.34884643554688</v>
      </c>
      <c r="Z33" s="1">
        <v>0.19777032732963562</v>
      </c>
      <c r="AA33" s="1">
        <v>88.476814270019531</v>
      </c>
      <c r="AB33" s="1">
        <v>-0.91637617349624634</v>
      </c>
      <c r="AC33" s="1">
        <v>0.18320661783218384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1.1013598722570079</v>
      </c>
      <c r="AL33">
        <f>(U33-T33)/(1000-U33)*AK33</f>
        <v>2.8726754350400931E-2</v>
      </c>
      <c r="AM33">
        <f>(P33+273.15)</f>
        <v>309.92008819580076</v>
      </c>
      <c r="AN33">
        <f>(O33+273.15)</f>
        <v>303.38263931274412</v>
      </c>
      <c r="AO33">
        <f>(Y33*AG33+Z33*AH33)*AI33</f>
        <v>48.215814351980043</v>
      </c>
      <c r="AP33">
        <f>((AO33+0.00000010773*(AN33^4-AM33^4))-AL33*44100)/(L33*51.4+0.00000043092*AM33^3)</f>
        <v>-10.582517027260923</v>
      </c>
      <c r="AQ33">
        <f>0.61365*EXP(17.502*J33/(240.97+J33))</f>
        <v>6.2261872323411858</v>
      </c>
      <c r="AR33">
        <f>AQ33*1000/AA33</f>
        <v>70.370834254267848</v>
      </c>
      <c r="AS33">
        <f>(AR33-U33)</f>
        <v>45.038270853999293</v>
      </c>
      <c r="AT33">
        <f>IF(D33,P33,(O33+P33)/2)</f>
        <v>33.501363754272461</v>
      </c>
      <c r="AU33">
        <f>0.61365*EXP(17.502*AT33/(240.97+AT33))</f>
        <v>5.1961845658049359</v>
      </c>
      <c r="AV33">
        <f>IF(AS33&lt;&gt;0,(1000-(AR33+U33)/2)/AS33*AL33,0)</f>
        <v>0.60730862518252782</v>
      </c>
      <c r="AW33">
        <f>U33*AA33/1000</f>
        <v>2.2413445069490554</v>
      </c>
      <c r="AX33">
        <f>(AU33-AW33)</f>
        <v>2.9548400588558805</v>
      </c>
      <c r="AY33">
        <f>1/(1.6/F33+1.37/N33)</f>
        <v>0.3883690592090811</v>
      </c>
      <c r="AZ33">
        <f>G33*AA33*0.001</f>
        <v>32.88840244350444</v>
      </c>
      <c r="BA33">
        <f>G33/S33</f>
        <v>0.94751063751034859</v>
      </c>
      <c r="BB33">
        <f>(1-AL33*AA33/AQ33/F33)*100</f>
        <v>43.378921567896377</v>
      </c>
      <c r="BC33">
        <f>(S33-E33/(N33/1.35))</f>
        <v>393.35299069569538</v>
      </c>
      <c r="BD33">
        <f>E33*BB33/100/BC33</f>
        <v>-3.2826841618750274E-3</v>
      </c>
    </row>
    <row r="34" spans="1:56" x14ac:dyDescent="0.35">
      <c r="A34" s="1" t="s">
        <v>9</v>
      </c>
      <c r="B34" s="1" t="s">
        <v>1910</v>
      </c>
      <c r="K34" s="1">
        <v>2.72</v>
      </c>
    </row>
    <row r="35" spans="1:56" x14ac:dyDescent="0.35">
      <c r="A35" s="1" t="s">
        <v>9</v>
      </c>
      <c r="B35" s="1" t="s">
        <v>1909</v>
      </c>
      <c r="K35" s="1">
        <v>2.72</v>
      </c>
    </row>
    <row r="36" spans="1:56" x14ac:dyDescent="0.35">
      <c r="A36" s="1">
        <v>7</v>
      </c>
      <c r="B36" s="1" t="s">
        <v>1908</v>
      </c>
      <c r="C36" s="1">
        <v>1661.5000023581088</v>
      </c>
      <c r="D36" s="1">
        <v>0</v>
      </c>
      <c r="E36">
        <f>(R36-S36*(1000-T36)/(1000-U36))*AK36</f>
        <v>-1.9238443256823221</v>
      </c>
      <c r="F36">
        <f>IF(AV36&lt;&gt;0,1/(1/AV36-1/N36),0)</f>
        <v>0.16881418330296949</v>
      </c>
      <c r="G36">
        <f>((AY36-AL36/2)*S36-E36)/(AY36+AL36/2)</f>
        <v>310.35868137427218</v>
      </c>
      <c r="H36">
        <f>AL36*1000</f>
        <v>28.987642960999221</v>
      </c>
      <c r="I36">
        <f>(AQ36-AW36)</f>
        <v>14.181649019043515</v>
      </c>
      <c r="J36">
        <f>(P36+AP36*D36)</f>
        <v>55.745826721191406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30.254106521606445</v>
      </c>
      <c r="P36" s="1">
        <v>55.745826721191406</v>
      </c>
      <c r="Q36" s="1">
        <v>30.342082977294922</v>
      </c>
      <c r="R36" s="1">
        <v>400.02459716796875</v>
      </c>
      <c r="S36" s="1">
        <v>391.46853637695313</v>
      </c>
      <c r="T36" s="1">
        <v>-9.0112023055553436E-2</v>
      </c>
      <c r="U36" s="1">
        <v>25.555492401123047</v>
      </c>
      <c r="V36" s="1">
        <v>-0.18442019820213318</v>
      </c>
      <c r="W36" s="1">
        <v>52.301002502441406</v>
      </c>
      <c r="X36" s="1">
        <v>299.58908081054688</v>
      </c>
      <c r="Y36" s="1">
        <v>500.18283081054688</v>
      </c>
      <c r="Z36" s="1">
        <v>0.20693272352218628</v>
      </c>
      <c r="AA36" s="1">
        <v>88.473678588867188</v>
      </c>
      <c r="AB36" s="1">
        <v>-0.88748061656951904</v>
      </c>
      <c r="AC36" s="1">
        <v>0.17819839715957642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1.101430444156422</v>
      </c>
      <c r="AL36">
        <f>(U36-T36)/(1000-U36)*AK36</f>
        <v>2.8987642960999222E-2</v>
      </c>
      <c r="AM36">
        <f>(P36+273.15)</f>
        <v>328.89582672119138</v>
      </c>
      <c r="AN36">
        <f>(O36+273.15)</f>
        <v>303.40410652160642</v>
      </c>
      <c r="AO36">
        <f>(Y36*AG36+Z36*AH36)*AI36</f>
        <v>80.029251140894303</v>
      </c>
      <c r="AP36">
        <f>((AO36+0.00000010773*(AN36^4-AM36^4))-AL36*44100)/(L36*51.4+0.00000043092*AM36^3)</f>
        <v>-12.334896617092351</v>
      </c>
      <c r="AQ36">
        <f>0.61365*EXP(17.502*J36/(240.97+J36))</f>
        <v>16.442637439920713</v>
      </c>
      <c r="AR36">
        <f>AQ36*1000/AA36</f>
        <v>185.84778775085002</v>
      </c>
      <c r="AS36">
        <f>(AR36-U36)</f>
        <v>160.29229534972697</v>
      </c>
      <c r="AT36">
        <f>IF(D36,P36,(O36+P36)/2)</f>
        <v>42.999966621398926</v>
      </c>
      <c r="AU36">
        <f>0.61365*EXP(17.502*AT36/(240.97+AT36))</f>
        <v>8.6876142902116751</v>
      </c>
      <c r="AV36">
        <f>IF(AS36&lt;&gt;0,(1000-(AR36+U36)/2)/AS36*AL36,0)</f>
        <v>0.16172705931700687</v>
      </c>
      <c r="AW36">
        <f>U36*AA36/1000</f>
        <v>2.2609884208771982</v>
      </c>
      <c r="AX36">
        <f>(AU36-AW36)</f>
        <v>6.4266258693344769</v>
      </c>
      <c r="AY36">
        <f>1/(1.6/F36+1.37/N36)</f>
        <v>0.10169311828121295</v>
      </c>
      <c r="AZ36">
        <f>G36*AA36*0.001</f>
        <v>27.458574223172</v>
      </c>
      <c r="BA36">
        <f>G36/S36</f>
        <v>0.79280619649958639</v>
      </c>
      <c r="BB36">
        <f>(1-AL36*AA36/AQ36/F36)*100</f>
        <v>7.6054029774393133</v>
      </c>
      <c r="BC36">
        <f>(S36-E36/(N36/1.35))</f>
        <v>392.14272606248676</v>
      </c>
      <c r="BD36">
        <f>E36*BB36/100/BC36</f>
        <v>-3.7311954016310266E-4</v>
      </c>
    </row>
    <row r="37" spans="1:56" x14ac:dyDescent="0.35">
      <c r="A37" s="1" t="s">
        <v>9</v>
      </c>
      <c r="B37" s="1" t="s">
        <v>1907</v>
      </c>
      <c r="K37" s="1">
        <v>2.72</v>
      </c>
    </row>
    <row r="38" spans="1:56" x14ac:dyDescent="0.35">
      <c r="A38" s="1" t="s">
        <v>9</v>
      </c>
      <c r="B38" s="1" t="s">
        <v>1906</v>
      </c>
      <c r="K38" s="1">
        <v>2.72</v>
      </c>
    </row>
    <row r="39" spans="1:56" x14ac:dyDescent="0.35">
      <c r="A39" s="1">
        <v>8</v>
      </c>
      <c r="B39" s="1" t="s">
        <v>1905</v>
      </c>
      <c r="C39" s="1">
        <v>1864.5000023581088</v>
      </c>
      <c r="D39" s="1">
        <v>0</v>
      </c>
      <c r="E39">
        <f>(R39-S39*(1000-T39)/(1000-U39))*AK39</f>
        <v>-0.97174699246020579</v>
      </c>
      <c r="F39">
        <f>IF(AV39&lt;&gt;0,1/(1/AV39-1/N39),0)</f>
        <v>1.7792900198454564</v>
      </c>
      <c r="G39">
        <f>((AY39-AL39/2)*S39-E39)/(AY39+AL39/2)</f>
        <v>377.3845012716186</v>
      </c>
      <c r="H39">
        <f>AL39*1000</f>
        <v>29.509065187480356</v>
      </c>
      <c r="I39">
        <f>(AQ39-AW39)</f>
        <v>2.0642293706224368</v>
      </c>
      <c r="J39">
        <f>(P39+AP39*D39)</f>
        <v>30.422178268432617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30.302614212036133</v>
      </c>
      <c r="P39" s="1">
        <v>30.422178268432617</v>
      </c>
      <c r="Q39" s="1">
        <v>30.374139785766602</v>
      </c>
      <c r="R39" s="1">
        <v>399.95681762695313</v>
      </c>
      <c r="S39" s="1">
        <v>390.38021850585938</v>
      </c>
      <c r="T39" s="1">
        <v>-9.122050553560257E-2</v>
      </c>
      <c r="U39" s="1">
        <v>26.003561019897461</v>
      </c>
      <c r="V39" s="1">
        <v>-0.18617057800292969</v>
      </c>
      <c r="W39" s="1">
        <v>53.070281982421875</v>
      </c>
      <c r="X39" s="1">
        <v>299.59051513671875</v>
      </c>
      <c r="Y39" s="1">
        <v>750.19635009765625</v>
      </c>
      <c r="Z39" s="1">
        <v>0.22264681756496429</v>
      </c>
      <c r="AA39" s="1">
        <v>88.4737548828125</v>
      </c>
      <c r="AB39" s="1">
        <v>-0.8198399543762207</v>
      </c>
      <c r="AC39" s="1">
        <v>0.17672516405582428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1.1014357174144069</v>
      </c>
      <c r="AL39">
        <f>(U39-T39)/(1000-U39)*AK39</f>
        <v>2.9509065187480355E-2</v>
      </c>
      <c r="AM39">
        <f>(P39+273.15)</f>
        <v>303.57217826843259</v>
      </c>
      <c r="AN39">
        <f>(O39+273.15)</f>
        <v>303.45261421203611</v>
      </c>
      <c r="AO39">
        <f>(Y39*AG39+Z39*AH39)*AI39</f>
        <v>120.03141333271378</v>
      </c>
      <c r="AP39">
        <f>((AO39+0.00000010773*(AN39^4-AM39^4))-AL39*44100)/(L39*51.4+0.00000043092*AM39^3)</f>
        <v>-9.6899501952725995</v>
      </c>
      <c r="AQ39">
        <f>0.61365*EXP(17.502*J39/(240.97+J39))</f>
        <v>4.3648620543771024</v>
      </c>
      <c r="AR39">
        <f>AQ39*1000/AA39</f>
        <v>49.335105762817008</v>
      </c>
      <c r="AS39">
        <f>(AR39-U39)</f>
        <v>23.331544742919547</v>
      </c>
      <c r="AT39">
        <f>IF(D39,P39,(O39+P39)/2)</f>
        <v>30.362396240234375</v>
      </c>
      <c r="AU39">
        <f>0.61365*EXP(17.502*AT39/(240.97+AT39))</f>
        <v>4.3499427158752768</v>
      </c>
      <c r="AV39">
        <f>IF(AS39&lt;&gt;0,(1000-(AR39+U39)/2)/AS39*AL39,0)</f>
        <v>1.2171280849924728</v>
      </c>
      <c r="AW39">
        <f>U39*AA39/1000</f>
        <v>2.3006326837546656</v>
      </c>
      <c r="AX39">
        <f>(AU39-AW39)</f>
        <v>2.0493100321206112</v>
      </c>
      <c r="AY39">
        <f>1/(1.6/F39+1.37/N39)</f>
        <v>0.79689811675295064</v>
      </c>
      <c r="AZ39">
        <f>G39*AA39*0.001</f>
        <v>33.38862386207763</v>
      </c>
      <c r="BA39">
        <f>G39/S39</f>
        <v>0.96671010307853056</v>
      </c>
      <c r="BB39">
        <f>(1-AL39*AA39/AQ39/F39)*100</f>
        <v>66.383488328288422</v>
      </c>
      <c r="BC39">
        <f>(S39-E39/(N39/1.35))</f>
        <v>390.72075635007019</v>
      </c>
      <c r="BD39">
        <f>E39*BB39/100/BC39</f>
        <v>-1.650998931682936E-3</v>
      </c>
    </row>
    <row r="40" spans="1:56" x14ac:dyDescent="0.35">
      <c r="A40" s="1" t="s">
        <v>9</v>
      </c>
      <c r="B40" s="1" t="s">
        <v>1904</v>
      </c>
      <c r="K40" s="1">
        <v>2.72</v>
      </c>
    </row>
    <row r="41" spans="1:56" x14ac:dyDescent="0.35">
      <c r="A41" s="1" t="s">
        <v>9</v>
      </c>
      <c r="B41" s="1" t="s">
        <v>1903</v>
      </c>
      <c r="K41" s="1">
        <v>2.72</v>
      </c>
    </row>
    <row r="42" spans="1:56" x14ac:dyDescent="0.35">
      <c r="A42" s="1">
        <v>9</v>
      </c>
      <c r="B42" s="1" t="s">
        <v>1902</v>
      </c>
      <c r="C42" s="1">
        <v>2067.5000023581088</v>
      </c>
      <c r="D42" s="1">
        <v>0</v>
      </c>
      <c r="E42">
        <f>(R42-S42*(1000-T42)/(1000-U42))*AK42</f>
        <v>-0.57416761527380544</v>
      </c>
      <c r="F42">
        <f>IF(AV42&lt;&gt;0,1/(1/AV42-1/N42),0)</f>
        <v>1.3159286789483418</v>
      </c>
      <c r="G42">
        <f>((AY42-AL42/2)*S42-E42)/(AY42+AL42/2)</f>
        <v>372.70662410418572</v>
      </c>
      <c r="H42">
        <f>AL42*1000</f>
        <v>30.098480604192385</v>
      </c>
      <c r="I42">
        <f>(AQ42-AW42)</f>
        <v>2.6030000374404381</v>
      </c>
      <c r="J42">
        <f>(P42+AP42*D42)</f>
        <v>32.630317687988281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30.369579315185547</v>
      </c>
      <c r="P42" s="1">
        <v>32.630317687988281</v>
      </c>
      <c r="Q42" s="1">
        <v>30.424535751342773</v>
      </c>
      <c r="R42" s="1">
        <v>399.96762084960938</v>
      </c>
      <c r="S42" s="1">
        <v>389.83843994140625</v>
      </c>
      <c r="T42" s="1">
        <v>-8.9822925627231598E-2</v>
      </c>
      <c r="U42" s="1">
        <v>26.505928039550781</v>
      </c>
      <c r="V42" s="1">
        <v>-0.18261860311031342</v>
      </c>
      <c r="W42" s="1">
        <v>53.889083862304688</v>
      </c>
      <c r="X42" s="1">
        <v>299.66397094726563</v>
      </c>
      <c r="Y42" s="1">
        <v>1000.85302734375</v>
      </c>
      <c r="Z42" s="1">
        <v>0.15454697608947754</v>
      </c>
      <c r="AA42" s="1">
        <v>88.474899291992188</v>
      </c>
      <c r="AB42" s="1">
        <v>-0.6463475227355957</v>
      </c>
      <c r="AC42" s="1">
        <v>0.17414079606533051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1.1017057755414175</v>
      </c>
      <c r="AL42">
        <f>(U42-T42)/(1000-U42)*AK42</f>
        <v>3.0098480604192384E-2</v>
      </c>
      <c r="AM42">
        <f>(P42+273.15)</f>
        <v>305.78031768798826</v>
      </c>
      <c r="AN42">
        <f>(O42+273.15)</f>
        <v>303.51957931518552</v>
      </c>
      <c r="AO42">
        <f>(Y42*AG42+Z42*AH42)*AI42</f>
        <v>160.13648079567065</v>
      </c>
      <c r="AP42">
        <f>((AO42+0.00000010773*(AN42^4-AM42^4))-AL42*44100)/(L42*51.4+0.00000043092*AM42^3)</f>
        <v>-9.7670050212356987</v>
      </c>
      <c r="AQ42">
        <f>0.61365*EXP(17.502*J42/(240.97+J42))</f>
        <v>4.9481093513804852</v>
      </c>
      <c r="AR42">
        <f>AQ42*1000/AA42</f>
        <v>55.926702273492566</v>
      </c>
      <c r="AS42">
        <f>(AR42-U42)</f>
        <v>29.420774233941785</v>
      </c>
      <c r="AT42">
        <f>IF(D42,P42,(O42+P42)/2)</f>
        <v>31.499948501586914</v>
      </c>
      <c r="AU42">
        <f>0.61365*EXP(17.502*AT42/(240.97+AT42))</f>
        <v>4.6415866559209773</v>
      </c>
      <c r="AV42">
        <f>IF(AS42&lt;&gt;0,(1000-(AR42+U42)/2)/AS42*AL42,0)</f>
        <v>0.98086922908320628</v>
      </c>
      <c r="AW42">
        <f>U42*AA42/1000</f>
        <v>2.3451093139400472</v>
      </c>
      <c r="AX42">
        <f>(AU42-AW42)</f>
        <v>2.2964773419809301</v>
      </c>
      <c r="AY42">
        <f>1/(1.6/F42+1.37/N42)</f>
        <v>0.63633396473016834</v>
      </c>
      <c r="AZ42">
        <f>G42*AA42*0.001</f>
        <v>32.975181033076218</v>
      </c>
      <c r="BA42">
        <f>G42/S42</f>
        <v>0.95605406219100542</v>
      </c>
      <c r="BB42">
        <f>(1-AL42*AA42/AQ42/F42)*100</f>
        <v>59.102853345087404</v>
      </c>
      <c r="BC42">
        <f>(S42-E42/(N42/1.35))</f>
        <v>390.03965054811567</v>
      </c>
      <c r="BD42">
        <f>E42*BB42/100/BC42</f>
        <v>-8.7003832336887091E-4</v>
      </c>
    </row>
    <row r="43" spans="1:56" x14ac:dyDescent="0.35">
      <c r="A43" s="1" t="s">
        <v>9</v>
      </c>
      <c r="B43" s="1" t="s">
        <v>1901</v>
      </c>
      <c r="K43" s="1">
        <v>2.72</v>
      </c>
    </row>
    <row r="44" spans="1:56" x14ac:dyDescent="0.35">
      <c r="A44" s="1" t="s">
        <v>9</v>
      </c>
      <c r="B44" s="1" t="s">
        <v>1900</v>
      </c>
      <c r="K44" s="1">
        <v>2.72</v>
      </c>
    </row>
    <row r="45" spans="1:56" x14ac:dyDescent="0.35">
      <c r="A45" s="1">
        <v>10</v>
      </c>
      <c r="B45" s="1" t="s">
        <v>1899</v>
      </c>
      <c r="C45" s="1">
        <v>2270.5000023581088</v>
      </c>
      <c r="D45" s="1">
        <v>0</v>
      </c>
      <c r="E45">
        <f>(R45-S45*(1000-T45)/(1000-U45))*AK45</f>
        <v>-0.51082158546399259</v>
      </c>
      <c r="F45">
        <f>IF(AV45&lt;&gt;0,1/(1/AV45-1/N45),0)</f>
        <v>0.31421215376132661</v>
      </c>
      <c r="G45">
        <f>((AY45-AL45/2)*S45-E45)/(AY45+AL45/2)</f>
        <v>332.34946335623687</v>
      </c>
      <c r="H45">
        <f>AL45*1000</f>
        <v>30.579526731738223</v>
      </c>
      <c r="I45">
        <f>(AQ45-AW45)</f>
        <v>8.6091018517527189</v>
      </c>
      <c r="J45">
        <f>(P45+AP45*D45)</f>
        <v>47.568878173828125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30.445755004882813</v>
      </c>
      <c r="P45" s="1">
        <v>47.568878173828125</v>
      </c>
      <c r="Q45" s="1">
        <v>30.486015319824219</v>
      </c>
      <c r="R45" s="1">
        <v>400.0648193359375</v>
      </c>
      <c r="S45" s="1">
        <v>389.71026611328125</v>
      </c>
      <c r="T45" s="1">
        <v>-9.1756902635097504E-2</v>
      </c>
      <c r="U45" s="1">
        <v>26.920711517333984</v>
      </c>
      <c r="V45" s="1">
        <v>-0.18574064970016479</v>
      </c>
      <c r="W45" s="1">
        <v>54.494758605957031</v>
      </c>
      <c r="X45" s="1">
        <v>299.62884521484375</v>
      </c>
      <c r="Y45" s="1">
        <v>1250.251220703125</v>
      </c>
      <c r="Z45" s="1">
        <v>0.39946284890174866</v>
      </c>
      <c r="AA45" s="1">
        <v>88.475898742675781</v>
      </c>
      <c r="AB45" s="1">
        <v>-0.60876208543777466</v>
      </c>
      <c r="AC45" s="1">
        <v>0.17113977670669556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1.1015766368192781</v>
      </c>
      <c r="AL45">
        <f>(U45-T45)/(1000-U45)*AK45</f>
        <v>3.0579526731738225E-2</v>
      </c>
      <c r="AM45">
        <f>(P45+273.15)</f>
        <v>320.7188781738281</v>
      </c>
      <c r="AN45">
        <f>(O45+273.15)</f>
        <v>303.59575500488279</v>
      </c>
      <c r="AO45">
        <f>(Y45*AG45+Z45*AH45)*AI45</f>
        <v>200.04019084125321</v>
      </c>
      <c r="AP45">
        <f>((AO45+0.00000010773*(AN45^4-AM45^4))-AL45*44100)/(L45*51.4+0.00000043092*AM45^3)</f>
        <v>-11.053919651199307</v>
      </c>
      <c r="AQ45">
        <f>0.61365*EXP(17.502*J45/(240.97+J45))</f>
        <v>10.990935998041147</v>
      </c>
      <c r="AR45">
        <f>AQ45*1000/AA45</f>
        <v>124.22519753099427</v>
      </c>
      <c r="AS45">
        <f>(AR45-U45)</f>
        <v>97.304486013660281</v>
      </c>
      <c r="AT45">
        <f>IF(D45,P45,(O45+P45)/2)</f>
        <v>39.007316589355469</v>
      </c>
      <c r="AU45">
        <f>0.61365*EXP(17.502*AT45/(240.97+AT45))</f>
        <v>7.0294109217574352</v>
      </c>
      <c r="AV45">
        <f>IF(AS45&lt;&gt;0,(1000-(AR45+U45)/2)/AS45*AL45,0)</f>
        <v>0.29051632362254687</v>
      </c>
      <c r="AW45">
        <f>U45*AA45/1000</f>
        <v>2.3818341462884272</v>
      </c>
      <c r="AX45">
        <f>(AU45-AW45)</f>
        <v>4.647576775469008</v>
      </c>
      <c r="AY45">
        <f>1/(1.6/F45+1.37/N45)</f>
        <v>0.18356264745362777</v>
      </c>
      <c r="AZ45">
        <f>G45*AA45*0.001</f>
        <v>29.404917467089049</v>
      </c>
      <c r="BA45">
        <f>G45/S45</f>
        <v>0.85281167127280477</v>
      </c>
      <c r="BB45">
        <f>(1-AL45*AA45/AQ45/F45)*100</f>
        <v>21.657381328931802</v>
      </c>
      <c r="BC45">
        <f>(S45-E45/(N45/1.35))</f>
        <v>389.88927781369296</v>
      </c>
      <c r="BD45">
        <f>E45*BB45/100/BC45</f>
        <v>-2.8374870756845105E-4</v>
      </c>
    </row>
    <row r="46" spans="1:56" x14ac:dyDescent="0.35">
      <c r="A46" s="1" t="s">
        <v>9</v>
      </c>
      <c r="B46" s="1" t="s">
        <v>1898</v>
      </c>
      <c r="K46" s="1">
        <v>2.72</v>
      </c>
    </row>
    <row r="47" spans="1:56" x14ac:dyDescent="0.35">
      <c r="A47" s="1" t="s">
        <v>9</v>
      </c>
      <c r="B47" s="1" t="s">
        <v>1897</v>
      </c>
      <c r="K47" s="1">
        <v>2.72</v>
      </c>
    </row>
    <row r="48" spans="1:56" x14ac:dyDescent="0.35">
      <c r="A48" s="1">
        <v>11</v>
      </c>
      <c r="B48" s="1" t="s">
        <v>1896</v>
      </c>
      <c r="C48" s="1">
        <v>2472.5000023581088</v>
      </c>
      <c r="D48" s="1">
        <v>0</v>
      </c>
      <c r="E48">
        <f>(R48-S48*(1000-T48)/(1000-U48))*AK48</f>
        <v>-1.0604473447455431</v>
      </c>
      <c r="F48">
        <f>IF(AV48&lt;&gt;0,1/(1/AV48-1/N48),0)</f>
        <v>0.26054436087884336</v>
      </c>
      <c r="G48">
        <f>((AY48-AL48/2)*S48-E48)/(AY48+AL48/2)</f>
        <v>325.24864669248643</v>
      </c>
      <c r="H48">
        <f>AL48*1000</f>
        <v>30.82331650213807</v>
      </c>
      <c r="I48">
        <f>(AQ48-AW48)</f>
        <v>10.225746694563142</v>
      </c>
      <c r="J48">
        <f>(P48+AP48*D48)</f>
        <v>50.332809448242188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30.540719985961914</v>
      </c>
      <c r="P48" s="1">
        <v>50.332809448242188</v>
      </c>
      <c r="Q48" s="1">
        <v>30.556303024291992</v>
      </c>
      <c r="R48" s="1">
        <v>399.91818237304688</v>
      </c>
      <c r="S48" s="1">
        <v>389.9696044921875</v>
      </c>
      <c r="T48" s="1">
        <v>-9.1394290328025818E-2</v>
      </c>
      <c r="U48" s="1">
        <v>27.129133224487305</v>
      </c>
      <c r="V48" s="1">
        <v>-0.18399988114833832</v>
      </c>
      <c r="W48" s="1">
        <v>54.617820739746094</v>
      </c>
      <c r="X48" s="1">
        <v>299.64492797851563</v>
      </c>
      <c r="Y48" s="1">
        <v>1601.3138427734375</v>
      </c>
      <c r="Z48" s="1">
        <v>0.15716326236724854</v>
      </c>
      <c r="AA48" s="1">
        <v>88.473983764648438</v>
      </c>
      <c r="AB48" s="1">
        <v>-0.55423176288604736</v>
      </c>
      <c r="AC48" s="1">
        <v>0.17615371942520142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1.1016357646268953</v>
      </c>
      <c r="AL48">
        <f>(U48-T48)/(1000-U48)*AK48</f>
        <v>3.0823316502138071E-2</v>
      </c>
      <c r="AM48">
        <f>(P48+273.15)</f>
        <v>323.48280944824216</v>
      </c>
      <c r="AN48">
        <f>(O48+273.15)</f>
        <v>303.69071998596189</v>
      </c>
      <c r="AO48">
        <f>(Y48*AG48+Z48*AH48)*AI48</f>
        <v>256.21020911700543</v>
      </c>
      <c r="AP48">
        <f>((AO48+0.00000010773*(AN48^4-AM48^4))-AL48*44100)/(L48*51.4+0.00000043092*AM48^3)</f>
        <v>-10.966754151849727</v>
      </c>
      <c r="AQ48">
        <f>0.61365*EXP(17.502*J48/(240.97+J48))</f>
        <v>12.625969187015416</v>
      </c>
      <c r="AR48">
        <f>AQ48*1000/AA48</f>
        <v>142.70827027075023</v>
      </c>
      <c r="AS48">
        <f>(AR48-U48)</f>
        <v>115.57913704626293</v>
      </c>
      <c r="AT48">
        <f>IF(D48,P48,(O48+P48)/2)</f>
        <v>40.436764717102051</v>
      </c>
      <c r="AU48">
        <f>0.61365*EXP(17.502*AT48/(240.97+AT48))</f>
        <v>7.5883984927870465</v>
      </c>
      <c r="AV48">
        <f>IF(AS48&lt;&gt;0,(1000-(AR48+U48)/2)/AS48*AL48,0)</f>
        <v>0.24403920293963247</v>
      </c>
      <c r="AW48">
        <f>U48*AA48/1000</f>
        <v>2.4002224924522744</v>
      </c>
      <c r="AX48">
        <f>(AU48-AW48)</f>
        <v>5.1881760003347726</v>
      </c>
      <c r="AY48">
        <f>1/(1.6/F48+1.37/N48)</f>
        <v>0.15392621271568871</v>
      </c>
      <c r="AZ48">
        <f>G48*AA48*0.001</f>
        <v>28.776043486944921</v>
      </c>
      <c r="BA48">
        <f>G48/S48</f>
        <v>0.83403589137676581</v>
      </c>
      <c r="BB48">
        <f>(1-AL48*AA48/AQ48/F48)*100</f>
        <v>17.101142414676783</v>
      </c>
      <c r="BC48">
        <f>(S48-E48/(N48/1.35))</f>
        <v>390.34122638088968</v>
      </c>
      <c r="BD48">
        <f>E48*BB48/100/BC48</f>
        <v>-4.6458994951416251E-4</v>
      </c>
    </row>
    <row r="49" spans="1:56" x14ac:dyDescent="0.35">
      <c r="A49" s="1" t="s">
        <v>9</v>
      </c>
      <c r="B49" s="1" t="s">
        <v>1895</v>
      </c>
      <c r="K49" s="1">
        <v>2.72</v>
      </c>
    </row>
    <row r="50" spans="1:56" x14ac:dyDescent="0.35">
      <c r="A50" s="1" t="s">
        <v>9</v>
      </c>
      <c r="B50" s="1" t="s">
        <v>1890</v>
      </c>
      <c r="K50" s="1">
        <v>2.72</v>
      </c>
    </row>
    <row r="51" spans="1:56" x14ac:dyDescent="0.35">
      <c r="A51" s="1">
        <v>12</v>
      </c>
      <c r="B51" s="1" t="s">
        <v>1894</v>
      </c>
      <c r="C51" s="1">
        <v>2675.5000023581088</v>
      </c>
      <c r="D51" s="1">
        <v>0</v>
      </c>
      <c r="E51">
        <f>(R51-S51*(1000-T51)/(1000-U51))*AK51</f>
        <v>-2.1073833336262764</v>
      </c>
      <c r="F51">
        <f>IF(AV51&lt;&gt;0,1/(1/AV51-1/N51),0)</f>
        <v>0.4113779858428655</v>
      </c>
      <c r="G51">
        <f>((AY51-AL51/2)*S51-E51)/(AY51+AL51/2)</f>
        <v>352.37638859914114</v>
      </c>
      <c r="H51">
        <f>AL51*1000</f>
        <v>30.27656226439121</v>
      </c>
      <c r="I51">
        <f>(AQ51-AW51)</f>
        <v>6.7400202881617783</v>
      </c>
      <c r="J51">
        <f>(P51+AP51*D51)</f>
        <v>43.885860443115234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30.660026550292969</v>
      </c>
      <c r="P51" s="1">
        <v>43.885860443115234</v>
      </c>
      <c r="Q51" s="1">
        <v>30.648937225341797</v>
      </c>
      <c r="R51" s="1">
        <v>400.05325317382813</v>
      </c>
      <c r="S51" s="1">
        <v>391.2152099609375</v>
      </c>
      <c r="T51" s="1">
        <v>-9.2243693768978119E-2</v>
      </c>
      <c r="U51" s="1">
        <v>26.655797958374023</v>
      </c>
      <c r="V51" s="1">
        <v>-0.1844417005777359</v>
      </c>
      <c r="W51" s="1">
        <v>53.298397064208984</v>
      </c>
      <c r="X51" s="1">
        <v>299.67459106445313</v>
      </c>
      <c r="Y51" s="1">
        <v>1999.78955078125</v>
      </c>
      <c r="Z51" s="1">
        <v>0.2684876024723053</v>
      </c>
      <c r="AA51" s="1">
        <v>88.471336364746094</v>
      </c>
      <c r="AB51" s="1">
        <v>-0.54743093252182007</v>
      </c>
      <c r="AC51" s="1">
        <v>0.19315896928310394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1.1017448200899009</v>
      </c>
      <c r="AL51">
        <f>(U51-T51)/(1000-U51)*AK51</f>
        <v>3.027656226439121E-2</v>
      </c>
      <c r="AM51">
        <f>(P51+273.15)</f>
        <v>317.03586044311521</v>
      </c>
      <c r="AN51">
        <f>(O51+273.15)</f>
        <v>303.81002655029295</v>
      </c>
      <c r="AO51">
        <f>(Y51*AG51+Z51*AH51)*AI51</f>
        <v>319.96632097319525</v>
      </c>
      <c r="AP51">
        <f>((AO51+0.00000010773*(AN51^4-AM51^4))-AL51*44100)/(L51*51.4+0.00000043092*AM51^3)</f>
        <v>-9.5831855901371021</v>
      </c>
      <c r="AQ51">
        <f>0.61365*EXP(17.502*J51/(240.97+J51))</f>
        <v>9.0982943554077984</v>
      </c>
      <c r="AR51">
        <f>AQ51*1000/AA51</f>
        <v>102.83889369431151</v>
      </c>
      <c r="AS51">
        <f>(AR51-U51)</f>
        <v>76.183095735937485</v>
      </c>
      <c r="AT51">
        <f>IF(D51,P51,(O51+P51)/2)</f>
        <v>37.272943496704102</v>
      </c>
      <c r="AU51">
        <f>0.61365*EXP(17.502*AT51/(240.97+AT51))</f>
        <v>6.39941835878773</v>
      </c>
      <c r="AV51">
        <f>IF(AS51&lt;&gt;0,(1000-(AR51+U51)/2)/AS51*AL51,0)</f>
        <v>0.37168659193339121</v>
      </c>
      <c r="AW51">
        <f>U51*AA51/1000</f>
        <v>2.3582740672460205</v>
      </c>
      <c r="AX51">
        <f>(AU51-AW51)</f>
        <v>4.0411442915417091</v>
      </c>
      <c r="AY51">
        <f>1/(1.6/F51+1.37/N51)</f>
        <v>0.23557139511742756</v>
      </c>
      <c r="AZ51">
        <f>G51*AA51*0.001</f>
        <v>31.175210002749097</v>
      </c>
      <c r="BA51">
        <f>G51/S51</f>
        <v>0.90072261923130648</v>
      </c>
      <c r="BB51">
        <f>(1-AL51*AA51/AQ51/F51)*100</f>
        <v>28.433773532661888</v>
      </c>
      <c r="BC51">
        <f>(S51-E51/(N51/1.35))</f>
        <v>391.95371883508585</v>
      </c>
      <c r="BD51">
        <f>E51*BB51/100/BC51</f>
        <v>-1.5287738724083198E-3</v>
      </c>
    </row>
    <row r="52" spans="1:56" x14ac:dyDescent="0.35">
      <c r="A52" s="1" t="s">
        <v>9</v>
      </c>
      <c r="B52" s="1" t="s">
        <v>1893</v>
      </c>
      <c r="K52" s="1">
        <v>1.5041600000000002</v>
      </c>
    </row>
    <row r="53" spans="1:56" x14ac:dyDescent="0.35">
      <c r="A53" s="1" t="s">
        <v>9</v>
      </c>
      <c r="B53" s="1" t="s">
        <v>1892</v>
      </c>
      <c r="K53" s="1">
        <v>1.5041600000000002</v>
      </c>
    </row>
    <row r="54" spans="1:56" x14ac:dyDescent="0.35">
      <c r="A54" s="1" t="s">
        <v>9</v>
      </c>
      <c r="B54" s="1" t="s">
        <v>1891</v>
      </c>
      <c r="K54" s="1">
        <v>1.5041600000000002</v>
      </c>
    </row>
    <row r="55" spans="1:56" x14ac:dyDescent="0.35">
      <c r="A55" s="1" t="s">
        <v>9</v>
      </c>
      <c r="B55" s="1" t="s">
        <v>1890</v>
      </c>
      <c r="K55" s="1">
        <v>1.5041600000000002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0D08-23CE-4093-B00B-399CD4366E91}">
  <dimension ref="A1:BD55"/>
  <sheetViews>
    <sheetView topLeftCell="A3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1164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1163</v>
      </c>
    </row>
    <row r="12" spans="1:56" x14ac:dyDescent="0.35">
      <c r="A12" s="1" t="s">
        <v>9</v>
      </c>
      <c r="B12" s="1" t="s">
        <v>1162</v>
      </c>
    </row>
    <row r="13" spans="1:56" x14ac:dyDescent="0.35">
      <c r="A13" s="1" t="s">
        <v>9</v>
      </c>
      <c r="B13" s="1" t="s">
        <v>1161</v>
      </c>
    </row>
    <row r="14" spans="1:56" x14ac:dyDescent="0.35">
      <c r="A14" s="1" t="s">
        <v>9</v>
      </c>
      <c r="B14" s="1" t="s">
        <v>1160</v>
      </c>
    </row>
    <row r="15" spans="1:56" x14ac:dyDescent="0.35">
      <c r="A15" s="1" t="s">
        <v>9</v>
      </c>
      <c r="B15" s="1" t="s">
        <v>1159</v>
      </c>
    </row>
    <row r="16" spans="1:56" x14ac:dyDescent="0.35">
      <c r="A16" s="1" t="s">
        <v>9</v>
      </c>
      <c r="B16" s="1" t="s">
        <v>1158</v>
      </c>
    </row>
    <row r="17" spans="1:56" x14ac:dyDescent="0.35">
      <c r="A17" s="1" t="s">
        <v>9</v>
      </c>
      <c r="B17" s="1" t="s">
        <v>1157</v>
      </c>
    </row>
    <row r="18" spans="1:56" x14ac:dyDescent="0.35">
      <c r="A18" s="1">
        <v>1</v>
      </c>
      <c r="B18" s="1" t="s">
        <v>1156</v>
      </c>
      <c r="C18" s="1">
        <v>396.50000253692269</v>
      </c>
      <c r="D18" s="1">
        <v>0</v>
      </c>
      <c r="E18">
        <f>(R18-S18*(1000-T18)/(1000-U18))*AK18</f>
        <v>-9.1353980761365694</v>
      </c>
      <c r="F18">
        <f>IF(AV18&lt;&gt;0,1/(1/AV18-1/N18),0)</f>
        <v>-38.703540482271833</v>
      </c>
      <c r="G18">
        <f>((AY18-AL18/2)*S18-E18)/(AY18+AL18/2)</f>
        <v>391.28916489114306</v>
      </c>
      <c r="H18">
        <f>AL18*1000</f>
        <v>41.553568543113045</v>
      </c>
      <c r="I18">
        <f>(AQ18-AW18)</f>
        <v>0.82414702098760761</v>
      </c>
      <c r="J18">
        <f>(P18+AP18*D18)</f>
        <v>29.047832489013672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30.676092147827148</v>
      </c>
      <c r="P18" s="1">
        <v>29.047832489013672</v>
      </c>
      <c r="Q18" s="1">
        <v>30.714593887329102</v>
      </c>
      <c r="R18" s="1">
        <v>400.09597778320313</v>
      </c>
      <c r="S18" s="1">
        <v>393.54290771484375</v>
      </c>
      <c r="T18" s="1">
        <v>-8.9417748153209686E-2</v>
      </c>
      <c r="U18" s="1">
        <v>36.26934814453125</v>
      </c>
      <c r="V18" s="1">
        <v>-0.17862561345100403</v>
      </c>
      <c r="W18" s="1">
        <v>72.453567504882813</v>
      </c>
      <c r="X18" s="1">
        <v>299.58755493164063</v>
      </c>
      <c r="Y18" s="1">
        <v>0.1656079888343811</v>
      </c>
      <c r="Z18" s="1">
        <v>0.13751617074012756</v>
      </c>
      <c r="AA18" s="1">
        <v>88.470596313476563</v>
      </c>
      <c r="AB18" s="1">
        <v>0.25925242900848389</v>
      </c>
      <c r="AC18" s="1">
        <v>6.1161670833826065E-2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1.1014248343075019</v>
      </c>
      <c r="AL18">
        <f>(U18-T18)/(1000-U18)*AK18</f>
        <v>4.1553568543113047E-2</v>
      </c>
      <c r="AM18">
        <f>(P18+273.15)</f>
        <v>302.19783248901365</v>
      </c>
      <c r="AN18">
        <f>(O18+273.15)</f>
        <v>303.82609214782713</v>
      </c>
      <c r="AO18">
        <f>(Y18*AG18+Z18*AH18)*AI18</f>
        <v>2.6497277621240656E-2</v>
      </c>
      <c r="AP18">
        <f>((AO18+0.00000010773*(AN18^4-AM18^4))-AL18*44100)/(L18*51.4+0.00000043092*AM18^3)</f>
        <v>-14.872878283738913</v>
      </c>
      <c r="AQ18">
        <f>0.61365*EXP(17.502*J18/(240.97+J18))</f>
        <v>4.0329178792353719</v>
      </c>
      <c r="AR18">
        <f>AQ18*1000/AA18</f>
        <v>45.584838887550767</v>
      </c>
      <c r="AS18">
        <f>(AR18-U18)</f>
        <v>9.3154907430195166</v>
      </c>
      <c r="AT18">
        <f>IF(D18,P18,(O18+P18)/2)</f>
        <v>29.86196231842041</v>
      </c>
      <c r="AU18">
        <f>0.61365*EXP(17.502*AT18/(240.97+AT18))</f>
        <v>4.2267861237310136</v>
      </c>
      <c r="AV18">
        <f>IF(AS18&lt;&gt;0,(1000-(AR18+U18)/2)/AS18*AL18,0)</f>
        <v>4.2781322913435629</v>
      </c>
      <c r="AW18">
        <f>U18*AA18/1000</f>
        <v>3.2087708582477643</v>
      </c>
      <c r="AX18">
        <f>(AU18-AW18)</f>
        <v>1.0180152654832493</v>
      </c>
      <c r="AY18">
        <f>1/(1.6/F18+1.37/N18)</f>
        <v>3.1817687938422141</v>
      </c>
      <c r="AZ18">
        <f>G18*AA18*0.001</f>
        <v>34.617585748921691</v>
      </c>
      <c r="BA18">
        <f>G18/S18</f>
        <v>0.99427319669718528</v>
      </c>
      <c r="BB18">
        <f>(1-AL18*AA18/AQ18/F18)*100</f>
        <v>102.35525105582965</v>
      </c>
      <c r="BC18">
        <f>(S18-E18/(N18/1.35))</f>
        <v>396.74430560029424</v>
      </c>
      <c r="BD18">
        <f>E18*BB18/100/BC18</f>
        <v>-2.3568226446580368E-2</v>
      </c>
    </row>
    <row r="19" spans="1:56" x14ac:dyDescent="0.35">
      <c r="A19" s="1" t="s">
        <v>9</v>
      </c>
      <c r="B19" s="1" t="s">
        <v>1155</v>
      </c>
      <c r="K19" s="1">
        <v>2.72</v>
      </c>
    </row>
    <row r="20" spans="1:56" x14ac:dyDescent="0.35">
      <c r="A20" s="1" t="s">
        <v>9</v>
      </c>
      <c r="B20" s="1" t="s">
        <v>1154</v>
      </c>
      <c r="K20" s="1">
        <v>2.72</v>
      </c>
    </row>
    <row r="21" spans="1:56" x14ac:dyDescent="0.35">
      <c r="A21" s="1">
        <v>2</v>
      </c>
      <c r="B21" s="1" t="s">
        <v>1153</v>
      </c>
      <c r="C21" s="1">
        <v>599.50000253692269</v>
      </c>
      <c r="D21" s="1">
        <v>0</v>
      </c>
      <c r="E21">
        <f>(R21-S21*(1000-T21)/(1000-U21))*AK21</f>
        <v>-7.323715225600659</v>
      </c>
      <c r="F21">
        <f>IF(AV21&lt;&gt;0,1/(1/AV21-1/N21),0)</f>
        <v>17.992618537431866</v>
      </c>
      <c r="G21">
        <f>((AY21-AL21/2)*S21-E21)/(AY21+AL21/2)</f>
        <v>388.37605171825265</v>
      </c>
      <c r="H21">
        <f>AL21*1000</f>
        <v>40.532140553209125</v>
      </c>
      <c r="I21">
        <f>(AQ21-AW21)</f>
        <v>1.0831563744712498</v>
      </c>
      <c r="J21">
        <f>(P21+AP21*D21)</f>
        <v>29.815286636352539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30.643346786499023</v>
      </c>
      <c r="P21" s="1">
        <v>29.815286636352539</v>
      </c>
      <c r="Q21" s="1">
        <v>30.71160888671875</v>
      </c>
      <c r="R21" s="1">
        <v>399.93344116210938</v>
      </c>
      <c r="S21" s="1">
        <v>392.15234375</v>
      </c>
      <c r="T21" s="1">
        <v>-8.6901247501373291E-2</v>
      </c>
      <c r="U21" s="1">
        <v>35.406707763671875</v>
      </c>
      <c r="V21" s="1">
        <v>-0.17391526699066162</v>
      </c>
      <c r="W21" s="1">
        <v>70.859359741210938</v>
      </c>
      <c r="X21" s="1">
        <v>299.61428833007813</v>
      </c>
      <c r="Y21" s="1">
        <v>25.284055709838867</v>
      </c>
      <c r="Z21" s="1">
        <v>0.16502177715301514</v>
      </c>
      <c r="AA21" s="1">
        <v>88.466270446777344</v>
      </c>
      <c r="AB21" s="1">
        <v>0.16361644864082336</v>
      </c>
      <c r="AC21" s="1">
        <v>7.8826963901519775E-2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1.101523118860581</v>
      </c>
      <c r="AL21">
        <f>(U21-T21)/(1000-U21)*AK21</f>
        <v>4.0532140553209126E-2</v>
      </c>
      <c r="AM21">
        <f>(P21+273.15)</f>
        <v>302.96528663635252</v>
      </c>
      <c r="AN21">
        <f>(O21+273.15)</f>
        <v>303.793346786499</v>
      </c>
      <c r="AO21">
        <f>(Y21*AG21+Z21*AH21)*AI21</f>
        <v>4.0454488231513892</v>
      </c>
      <c r="AP21">
        <f>((AO21+0.00000010773*(AN21^4-AM21^4))-AL21*44100)/(L21*51.4+0.00000043092*AM21^3)</f>
        <v>-14.537948371233162</v>
      </c>
      <c r="AQ21">
        <f>0.61365*EXP(17.502*J21/(240.97+J21))</f>
        <v>4.215455759122257</v>
      </c>
      <c r="AR21">
        <f>AQ21*1000/AA21</f>
        <v>47.650429229503239</v>
      </c>
      <c r="AS21">
        <f>(AR21-U21)</f>
        <v>12.243721465831364</v>
      </c>
      <c r="AT21">
        <f>IF(D21,P21,(O21+P21)/2)</f>
        <v>30.229316711425781</v>
      </c>
      <c r="AU21">
        <f>0.61365*EXP(17.502*AT21/(240.97+AT21))</f>
        <v>4.3168905433832974</v>
      </c>
      <c r="AV21">
        <f>IF(AS21&lt;&gt;0,(1000-(AR21+U21)/2)/AS21*AL21,0)</f>
        <v>3.1729649262561019</v>
      </c>
      <c r="AW21">
        <f>U21*AA21/1000</f>
        <v>3.1322993846510072</v>
      </c>
      <c r="AX21">
        <f>(AU21-AW21)</f>
        <v>1.1845911587322902</v>
      </c>
      <c r="AY21">
        <f>1/(1.6/F21+1.37/N21)</f>
        <v>2.2494362243255055</v>
      </c>
      <c r="AZ21">
        <f>G21*AA21*0.001</f>
        <v>34.358180826358527</v>
      </c>
      <c r="BA21">
        <f>G21/S21</f>
        <v>0.99037034435230931</v>
      </c>
      <c r="BB21">
        <f>(1-AL21*AA21/AQ21/F21)*100</f>
        <v>95.272425838335067</v>
      </c>
      <c r="BC21">
        <f>(S21-E21/(N21/1.35))</f>
        <v>394.71885768201196</v>
      </c>
      <c r="BD21">
        <f>E21*BB21/100/BC21</f>
        <v>-1.7677090975324886E-2</v>
      </c>
    </row>
    <row r="22" spans="1:56" x14ac:dyDescent="0.35">
      <c r="A22" s="1" t="s">
        <v>9</v>
      </c>
      <c r="B22" s="1" t="s">
        <v>1152</v>
      </c>
      <c r="K22" s="1">
        <v>2.72</v>
      </c>
    </row>
    <row r="23" spans="1:56" x14ac:dyDescent="0.35">
      <c r="A23" s="1" t="s">
        <v>9</v>
      </c>
      <c r="B23" s="1" t="s">
        <v>1151</v>
      </c>
      <c r="K23" s="1">
        <v>2.72</v>
      </c>
    </row>
    <row r="24" spans="1:56" x14ac:dyDescent="0.35">
      <c r="A24" s="1">
        <v>3</v>
      </c>
      <c r="B24" s="1" t="s">
        <v>1150</v>
      </c>
      <c r="C24" s="1">
        <v>802.50000253692269</v>
      </c>
      <c r="D24" s="1">
        <v>0</v>
      </c>
      <c r="E24">
        <f>(R24-S24*(1000-T24)/(1000-U24))*AK24</f>
        <v>-6.208025064428754</v>
      </c>
      <c r="F24">
        <f>IF(AV24&lt;&gt;0,1/(1/AV24-1/N24),0)</f>
        <v>-4.0093616495154327</v>
      </c>
      <c r="G24">
        <f>((AY24-AL24/2)*S24-E24)/(AY24+AL24/2)</f>
        <v>391.77017980288764</v>
      </c>
      <c r="H24">
        <f>AL24*1000</f>
        <v>39.878964186893448</v>
      </c>
      <c r="I24">
        <f>(AQ24-AW24)</f>
        <v>3.4612842874741201E-2</v>
      </c>
      <c r="J24">
        <f>(P24+AP24*D24)</f>
        <v>24.669012069702148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30.5833740234375</v>
      </c>
      <c r="P24" s="1">
        <v>24.669012069702148</v>
      </c>
      <c r="Q24" s="1">
        <v>30.670272827148438</v>
      </c>
      <c r="R24" s="1">
        <v>399.89306640625</v>
      </c>
      <c r="S24" s="1">
        <v>391.361572265625</v>
      </c>
      <c r="T24" s="1">
        <v>-8.6393930017948151E-2</v>
      </c>
      <c r="U24" s="1">
        <v>34.850067138671875</v>
      </c>
      <c r="V24" s="1">
        <v>-0.17348277568817139</v>
      </c>
      <c r="W24" s="1">
        <v>69.980445861816406</v>
      </c>
      <c r="X24" s="1">
        <v>299.659912109375</v>
      </c>
      <c r="Y24" s="1">
        <v>50.550991058349609</v>
      </c>
      <c r="Z24" s="1">
        <v>0.20562463998794556</v>
      </c>
      <c r="AA24" s="1">
        <v>88.460601806640625</v>
      </c>
      <c r="AB24" s="1">
        <v>-2.4489324539899826E-2</v>
      </c>
      <c r="AC24" s="1">
        <v>8.0141700804233551E-2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1.1016908533432901</v>
      </c>
      <c r="AL24">
        <f>(U24-T24)/(1000-U24)*AK24</f>
        <v>3.9878964186893448E-2</v>
      </c>
      <c r="AM24">
        <f>(P24+273.15)</f>
        <v>297.81901206970213</v>
      </c>
      <c r="AN24">
        <f>(O24+273.15)</f>
        <v>303.73337402343748</v>
      </c>
      <c r="AO24">
        <f>(Y24*AG24+Z24*AH24)*AI24</f>
        <v>8.0881583885515056</v>
      </c>
      <c r="AP24">
        <f>((AO24+0.00000010773*(AN24^4-AM24^4))-AL24*44100)/(L24*51.4+0.00000043092*AM24^3)</f>
        <v>-13.849977764257474</v>
      </c>
      <c r="AQ24">
        <f>0.61365*EXP(17.502*J24/(240.97+J24))</f>
        <v>3.1174707549634855</v>
      </c>
      <c r="AR24">
        <f>AQ24*1000/AA24</f>
        <v>35.24134689675445</v>
      </c>
      <c r="AS24">
        <f>(AR24-U24)</f>
        <v>0.39127975808257531</v>
      </c>
      <c r="AT24">
        <f>IF(D24,P24,(O24+P24)/2)</f>
        <v>27.626193046569824</v>
      </c>
      <c r="AU24">
        <f>0.61365*EXP(17.502*AT24/(240.97+AT24))</f>
        <v>3.7129257420496389</v>
      </c>
      <c r="AV24">
        <f>IF(AS24&lt;&gt;0,(1000-(AR24+U24)/2)/AS24*AL24,0)</f>
        <v>98.347478746162565</v>
      </c>
      <c r="AW24">
        <f>U24*AA24/1000</f>
        <v>3.0828579120887443</v>
      </c>
      <c r="AX24">
        <f>(AU24-AW24)</f>
        <v>0.63006782996089461</v>
      </c>
      <c r="AY24">
        <f>1/(1.6/F24+1.37/N24)</f>
        <v>-23.022621035751058</v>
      </c>
      <c r="AZ24">
        <f>G24*AA24*0.001</f>
        <v>34.656225875259246</v>
      </c>
      <c r="BA24">
        <f>G24/S24</f>
        <v>1.0010440665773523</v>
      </c>
      <c r="BB24">
        <f>(1-AL24*AA24/AQ24/F24)*100</f>
        <v>128.22384244435864</v>
      </c>
      <c r="BC24">
        <f>(S24-E24/(N24/1.35))</f>
        <v>393.53710508296348</v>
      </c>
      <c r="BD24">
        <f>E24*BB24/100/BC24</f>
        <v>-2.0227236961153378E-2</v>
      </c>
    </row>
    <row r="25" spans="1:56" x14ac:dyDescent="0.35">
      <c r="A25" s="1" t="s">
        <v>9</v>
      </c>
      <c r="B25" s="1" t="s">
        <v>1149</v>
      </c>
      <c r="K25" s="1">
        <v>2.72</v>
      </c>
    </row>
    <row r="26" spans="1:56" x14ac:dyDescent="0.35">
      <c r="A26" s="1" t="s">
        <v>9</v>
      </c>
      <c r="B26" s="1" t="s">
        <v>1148</v>
      </c>
      <c r="K26" s="1">
        <v>2.72</v>
      </c>
    </row>
    <row r="27" spans="1:56" x14ac:dyDescent="0.35">
      <c r="A27" s="1">
        <v>4</v>
      </c>
      <c r="B27" s="1" t="s">
        <v>1147</v>
      </c>
      <c r="C27" s="1">
        <v>1005.5000025369227</v>
      </c>
      <c r="D27" s="1">
        <v>0</v>
      </c>
      <c r="E27">
        <f>(R27-S27*(1000-T27)/(1000-U27))*AK27</f>
        <v>-5.7435547398653837</v>
      </c>
      <c r="F27">
        <f>IF(AV27&lt;&gt;0,1/(1/AV27-1/N27),0)</f>
        <v>39.824959111526226</v>
      </c>
      <c r="G27">
        <f>((AY27-AL27/2)*S27-E27)/(AY27+AL27/2)</f>
        <v>387.22532450695218</v>
      </c>
      <c r="H27">
        <f>AL27*1000</f>
        <v>39.677940535885618</v>
      </c>
      <c r="I27">
        <f>(AQ27-AW27)</f>
        <v>0.95916137333250884</v>
      </c>
      <c r="J27">
        <f>(P27+AP27*D27)</f>
        <v>29.024591445922852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30.545391082763672</v>
      </c>
      <c r="P27" s="1">
        <v>29.024591445922852</v>
      </c>
      <c r="Q27" s="1">
        <v>30.632535934448242</v>
      </c>
      <c r="R27" s="1">
        <v>399.9359130859375</v>
      </c>
      <c r="S27" s="1">
        <v>391.06341552734375</v>
      </c>
      <c r="T27" s="1">
        <v>-8.5749715566635132E-2</v>
      </c>
      <c r="U27" s="1">
        <v>34.68658447265625</v>
      </c>
      <c r="V27" s="1">
        <v>-0.17256040871143341</v>
      </c>
      <c r="W27" s="1">
        <v>69.802345275878906</v>
      </c>
      <c r="X27" s="1">
        <v>299.60739135742188</v>
      </c>
      <c r="Y27" s="1">
        <v>100.47620391845703</v>
      </c>
      <c r="Z27" s="1">
        <v>0.34314435720443726</v>
      </c>
      <c r="AA27" s="1">
        <v>88.45892333984375</v>
      </c>
      <c r="AB27" s="1">
        <v>5.7448845356702805E-2</v>
      </c>
      <c r="AC27" s="1">
        <v>8.106791228055954E-2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1.1014977623434625</v>
      </c>
      <c r="AL27">
        <f>(U27-T27)/(1000-U27)*AK27</f>
        <v>3.9677940535885615E-2</v>
      </c>
      <c r="AM27">
        <f>(P27+273.15)</f>
        <v>302.17459144592283</v>
      </c>
      <c r="AN27">
        <f>(O27+273.15)</f>
        <v>303.69539108276365</v>
      </c>
      <c r="AO27">
        <f>(Y27*AG27+Z27*AH27)*AI27</f>
        <v>16.076192267622218</v>
      </c>
      <c r="AP27">
        <f>((AO27+0.00000010773*(AN27^4-AM27^4))-AL27*44100)/(L27*51.4+0.00000043092*AM27^3)</f>
        <v>-14.073648260136382</v>
      </c>
      <c r="AQ27">
        <f>0.61365*EXP(17.502*J27/(240.97+J27))</f>
        <v>4.0274992901202227</v>
      </c>
      <c r="AR27">
        <f>AQ27*1000/AA27</f>
        <v>45.529598802002972</v>
      </c>
      <c r="AS27">
        <f>(AR27-U27)</f>
        <v>10.843014329346722</v>
      </c>
      <c r="AT27">
        <f>IF(D27,P27,(O27+P27)/2)</f>
        <v>29.784991264343262</v>
      </c>
      <c r="AU27">
        <f>0.61365*EXP(17.502*AT27/(240.97+AT27))</f>
        <v>4.2081158348634427</v>
      </c>
      <c r="AV27">
        <f>IF(AS27&lt;&gt;0,(1000-(AR27+U27)/2)/AS27*AL27,0)</f>
        <v>3.5125411535987947</v>
      </c>
      <c r="AW27">
        <f>U27*AA27/1000</f>
        <v>3.0683379167877138</v>
      </c>
      <c r="AX27">
        <f>(AU27-AW27)</f>
        <v>1.1397779180757288</v>
      </c>
      <c r="AY27">
        <f>1/(1.6/F27+1.37/N27)</f>
        <v>2.5264883980162463</v>
      </c>
      <c r="AZ27">
        <f>G27*AA27*0.001</f>
        <v>34.2535352958066</v>
      </c>
      <c r="BA27">
        <f>G27/S27</f>
        <v>0.99018550222803137</v>
      </c>
      <c r="BB27">
        <f>(1-AL27*AA27/AQ27/F27)*100</f>
        <v>97.811734767672888</v>
      </c>
      <c r="BC27">
        <f>(S27-E27/(N27/1.35))</f>
        <v>393.07617992424571</v>
      </c>
      <c r="BD27">
        <f>E27*BB27/100/BC27</f>
        <v>-1.4292065546876736E-2</v>
      </c>
    </row>
    <row r="28" spans="1:56" x14ac:dyDescent="0.35">
      <c r="A28" s="1" t="s">
        <v>9</v>
      </c>
      <c r="B28" s="1" t="s">
        <v>1146</v>
      </c>
      <c r="K28" s="1">
        <v>2.72</v>
      </c>
    </row>
    <row r="29" spans="1:56" x14ac:dyDescent="0.35">
      <c r="A29" s="1" t="s">
        <v>9</v>
      </c>
      <c r="B29" s="1" t="s">
        <v>1145</v>
      </c>
      <c r="K29" s="1">
        <v>2.72</v>
      </c>
    </row>
    <row r="30" spans="1:56" x14ac:dyDescent="0.35">
      <c r="A30" s="1">
        <v>5</v>
      </c>
      <c r="B30" s="1" t="s">
        <v>1144</v>
      </c>
      <c r="C30" s="1">
        <v>1208.5000025369227</v>
      </c>
      <c r="D30" s="1">
        <v>0</v>
      </c>
      <c r="E30">
        <f>(R30-S30*(1000-T30)/(1000-U30))*AK30</f>
        <v>-5.0773751717412567</v>
      </c>
      <c r="F30">
        <f>IF(AV30&lt;&gt;0,1/(1/AV30-1/N30),0)</f>
        <v>-3.2994597781957085</v>
      </c>
      <c r="G30">
        <f>((AY30-AL30/2)*S30-E30)/(AY30+AL30/2)</f>
        <v>391.89451485521124</v>
      </c>
      <c r="H30">
        <f>AL30*1000</f>
        <v>39.694406676513061</v>
      </c>
      <c r="I30">
        <f>(AQ30-AW30)</f>
        <v>-0.14754391696007207</v>
      </c>
      <c r="J30">
        <f>(P30+AP30*D30)</f>
        <v>23.588266372680664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30.518238067626953</v>
      </c>
      <c r="P30" s="1">
        <v>23.588266372680664</v>
      </c>
      <c r="Q30" s="1">
        <v>30.608091354370117</v>
      </c>
      <c r="R30" s="1">
        <v>400.00677490234375</v>
      </c>
      <c r="S30" s="1">
        <v>390.54312133789063</v>
      </c>
      <c r="T30" s="1">
        <v>-8.4189146757125854E-2</v>
      </c>
      <c r="U30" s="1">
        <v>34.699413299560547</v>
      </c>
      <c r="V30" s="1">
        <v>-0.16967052221298218</v>
      </c>
      <c r="W30" s="1">
        <v>69.931427001953125</v>
      </c>
      <c r="X30" s="1">
        <v>299.63064575195313</v>
      </c>
      <c r="Y30" s="1">
        <v>150.22615051269531</v>
      </c>
      <c r="Z30" s="1">
        <v>0.24884650111198425</v>
      </c>
      <c r="AA30" s="1">
        <v>88.452224731445313</v>
      </c>
      <c r="AB30" s="1">
        <v>8.1991083920001984E-2</v>
      </c>
      <c r="AC30" s="1">
        <v>8.4445066750049591E-2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1.101583256441004</v>
      </c>
      <c r="AL30">
        <f>(U30-T30)/(1000-U30)*AK30</f>
        <v>3.9694406676513062E-2</v>
      </c>
      <c r="AM30">
        <f>(P30+273.15)</f>
        <v>296.73826637268064</v>
      </c>
      <c r="AN30">
        <f>(O30+273.15)</f>
        <v>303.66823806762693</v>
      </c>
      <c r="AO30">
        <f>(Y30*AG30+Z30*AH30)*AI30</f>
        <v>24.03618354478067</v>
      </c>
      <c r="AP30">
        <f>((AO30+0.00000010773*(AN30^4-AM30^4))-AL30*44100)/(L30*51.4+0.00000043092*AM30^3)</f>
        <v>-13.571034148153837</v>
      </c>
      <c r="AQ30">
        <f>0.61365*EXP(17.502*J30/(240.97+J30))</f>
        <v>2.9216963862619596</v>
      </c>
      <c r="AR30">
        <f>AQ30*1000/AA30</f>
        <v>33.031349919492513</v>
      </c>
      <c r="AS30">
        <f>(AR30-U30)</f>
        <v>-1.668063380068034</v>
      </c>
      <c r="AT30">
        <f>IF(D30,P30,(O30+P30)/2)</f>
        <v>27.053252220153809</v>
      </c>
      <c r="AU30">
        <f>0.61365*EXP(17.502*AT30/(240.97+AT30))</f>
        <v>3.5903692898487578</v>
      </c>
      <c r="AV30">
        <f>IF(AS30&lt;&gt;0,(1000-(AR30+U30)/2)/AS30*AL30,0)</f>
        <v>-22.990817318395333</v>
      </c>
      <c r="AW30">
        <f>U30*AA30/1000</f>
        <v>3.0692403032220317</v>
      </c>
      <c r="AX30">
        <f>(AU30-AW30)</f>
        <v>0.52112898662672613</v>
      </c>
      <c r="AY30">
        <f>1/(1.6/F30+1.37/N30)</f>
        <v>-7.7341082070683376</v>
      </c>
      <c r="AZ30">
        <f>G30*AA30*0.001</f>
        <v>34.663941698993874</v>
      </c>
      <c r="BA30">
        <f>G30/S30</f>
        <v>1.0034602927141338</v>
      </c>
      <c r="BB30">
        <f>(1-AL30*AA30/AQ30/F30)*100</f>
        <v>136.42169503120567</v>
      </c>
      <c r="BC30">
        <f>(S30-E30/(N30/1.35))</f>
        <v>392.32243057028325</v>
      </c>
      <c r="BD30">
        <f>E30*BB30/100/BC30</f>
        <v>-1.7655481136560014E-2</v>
      </c>
    </row>
    <row r="31" spans="1:56" x14ac:dyDescent="0.35">
      <c r="A31" s="1" t="s">
        <v>9</v>
      </c>
      <c r="B31" s="1" t="s">
        <v>1143</v>
      </c>
      <c r="K31" s="1">
        <v>2.72</v>
      </c>
    </row>
    <row r="32" spans="1:56" x14ac:dyDescent="0.35">
      <c r="A32" s="1" t="s">
        <v>9</v>
      </c>
      <c r="B32" s="1" t="s">
        <v>1142</v>
      </c>
      <c r="K32" s="1">
        <v>2.72</v>
      </c>
    </row>
    <row r="33" spans="1:56" x14ac:dyDescent="0.35">
      <c r="A33" s="1">
        <v>6</v>
      </c>
      <c r="B33" s="1" t="s">
        <v>1141</v>
      </c>
      <c r="C33" s="1">
        <v>1411.5000025369227</v>
      </c>
      <c r="D33" s="1">
        <v>0</v>
      </c>
      <c r="E33">
        <f>(R33-S33*(1000-T33)/(1000-U33))*AK33</f>
        <v>-4.8623868793398888</v>
      </c>
      <c r="F33">
        <f>IF(AV33&lt;&gt;0,1/(1/AV33-1/N33),0)</f>
        <v>-1.9937021101551804</v>
      </c>
      <c r="G33">
        <f>((AY33-AL33/2)*S33-E33)/(AY33+AL33/2)</f>
        <v>395.13978695898686</v>
      </c>
      <c r="H33">
        <f>AL33*1000</f>
        <v>39.983311268173104</v>
      </c>
      <c r="I33">
        <f>(AQ33-AW33)</f>
        <v>-0.82994971255197303</v>
      </c>
      <c r="J33">
        <f>(P33+AP33*D33)</f>
        <v>19.40235710144043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30.509014129638672</v>
      </c>
      <c r="P33" s="1">
        <v>19.40235710144043</v>
      </c>
      <c r="Q33" s="1">
        <v>30.598682403564453</v>
      </c>
      <c r="R33" s="1">
        <v>400.04782104492188</v>
      </c>
      <c r="S33" s="1">
        <v>390.2955322265625</v>
      </c>
      <c r="T33" s="1">
        <v>-8.1241391599178314E-2</v>
      </c>
      <c r="U33" s="1">
        <v>34.946670532226563</v>
      </c>
      <c r="V33" s="1">
        <v>-0.16381624341011047</v>
      </c>
      <c r="W33" s="1">
        <v>70.466941833496094</v>
      </c>
      <c r="X33" s="1">
        <v>299.62960815429688</v>
      </c>
      <c r="Y33" s="1">
        <v>300.05984497070313</v>
      </c>
      <c r="Z33" s="1">
        <v>0.15061153471469879</v>
      </c>
      <c r="AA33" s="1">
        <v>88.452247619628906</v>
      </c>
      <c r="AB33" s="1">
        <v>0.12590435147285461</v>
      </c>
      <c r="AC33" s="1">
        <v>8.5653945803642273E-2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1.1015794417437383</v>
      </c>
      <c r="AL33">
        <f>(U33-T33)/(1000-U33)*AK33</f>
        <v>3.9983311268173102E-2</v>
      </c>
      <c r="AM33">
        <f>(P33+273.15)</f>
        <v>292.55235710144041</v>
      </c>
      <c r="AN33">
        <f>(O33+273.15)</f>
        <v>303.65901412963865</v>
      </c>
      <c r="AO33">
        <f>(Y33*AG33+Z33*AH33)*AI33</f>
        <v>48.009574122214872</v>
      </c>
      <c r="AP33">
        <f>((AO33+0.00000010773*(AN33^4-AM33^4))-AL33*44100)/(L33*51.4+0.00000043092*AM33^3)</f>
        <v>-13.149750122908097</v>
      </c>
      <c r="AQ33">
        <f>0.61365*EXP(17.502*J33/(240.97+J33))</f>
        <v>2.2611618428461195</v>
      </c>
      <c r="AR33">
        <f>AQ33*1000/AA33</f>
        <v>25.563644833196225</v>
      </c>
      <c r="AS33">
        <f>(AR33-U33)</f>
        <v>-9.3830256990303376</v>
      </c>
      <c r="AT33">
        <f>IF(D33,P33,(O33+P33)/2)</f>
        <v>24.955685615539551</v>
      </c>
      <c r="AU33">
        <f>0.61365*EXP(17.502*AT33/(240.97+AT33))</f>
        <v>3.1712866260360224</v>
      </c>
      <c r="AV33">
        <f>IF(AS33&lt;&gt;0,(1000-(AR33+U33)/2)/AS33*AL33,0)</f>
        <v>-4.1323141516157786</v>
      </c>
      <c r="AW33">
        <f>U33*AA33/1000</f>
        <v>3.0911115553980926</v>
      </c>
      <c r="AX33">
        <f>(AU33-AW33)</f>
        <v>8.0175070637929835E-2</v>
      </c>
      <c r="AY33">
        <f>1/(1.6/F33+1.37/N33)</f>
        <v>-2.2376539103346755</v>
      </c>
      <c r="AZ33">
        <f>G33*AA33*0.001</f>
        <v>34.951002280463719</v>
      </c>
      <c r="BA33">
        <f>G33/S33</f>
        <v>1.0124117606593874</v>
      </c>
      <c r="BB33">
        <f>(1-AL33*AA33/AQ33/F33)*100</f>
        <v>178.45049971546052</v>
      </c>
      <c r="BC33">
        <f>(S33-E33/(N33/1.35))</f>
        <v>391.99950122101973</v>
      </c>
      <c r="BD33">
        <f>E33*BB33/100/BC33</f>
        <v>-2.2135114093904732E-2</v>
      </c>
    </row>
    <row r="34" spans="1:56" x14ac:dyDescent="0.35">
      <c r="A34" s="1" t="s">
        <v>9</v>
      </c>
      <c r="B34" s="1" t="s">
        <v>1140</v>
      </c>
      <c r="K34" s="1">
        <v>2.72</v>
      </c>
    </row>
    <row r="35" spans="1:56" x14ac:dyDescent="0.35">
      <c r="A35" s="1" t="s">
        <v>9</v>
      </c>
      <c r="B35" s="1" t="s">
        <v>1139</v>
      </c>
      <c r="K35" s="1">
        <v>2.72</v>
      </c>
    </row>
    <row r="36" spans="1:56" x14ac:dyDescent="0.35">
      <c r="A36" s="1">
        <v>7</v>
      </c>
      <c r="B36" s="1" t="s">
        <v>1138</v>
      </c>
      <c r="C36" s="1">
        <v>1614.5000025369227</v>
      </c>
      <c r="D36" s="1">
        <v>0</v>
      </c>
      <c r="E36">
        <f>(R36-S36*(1000-T36)/(1000-U36))*AK36</f>
        <v>-4.8268203836806238</v>
      </c>
      <c r="F36">
        <f>IF(AV36&lt;&gt;0,1/(1/AV36-1/N36),0)</f>
        <v>-1.5228668481757828</v>
      </c>
      <c r="G36">
        <f>((AY36-AL36/2)*S36-E36)/(AY36+AL36/2)</f>
        <v>397.75951137898051</v>
      </c>
      <c r="H36">
        <f>AL36*1000</f>
        <v>40.514250307499275</v>
      </c>
      <c r="I36">
        <f>(AQ36-AW36)</f>
        <v>-1.3836879920026672</v>
      </c>
      <c r="J36">
        <f>(P36+AP36*D36)</f>
        <v>15.319915771484375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30.527317047119141</v>
      </c>
      <c r="P36" s="1">
        <v>15.319915771484375</v>
      </c>
      <c r="Q36" s="1">
        <v>30.608118057250977</v>
      </c>
      <c r="R36" s="1">
        <v>399.98388671875</v>
      </c>
      <c r="S36" s="1">
        <v>390.02297973632813</v>
      </c>
      <c r="T36" s="1">
        <v>-7.6524451375007629E-2</v>
      </c>
      <c r="U36" s="1">
        <v>35.393814086914063</v>
      </c>
      <c r="V36" s="1">
        <v>-0.15414158999919891</v>
      </c>
      <c r="W36" s="1">
        <v>71.293014526367188</v>
      </c>
      <c r="X36" s="1">
        <v>299.68252563476563</v>
      </c>
      <c r="Y36" s="1">
        <v>499.94635009765625</v>
      </c>
      <c r="Z36" s="1">
        <v>0.10215596854686737</v>
      </c>
      <c r="AA36" s="1">
        <v>88.451202392578125</v>
      </c>
      <c r="AB36" s="1">
        <v>0.16690623760223389</v>
      </c>
      <c r="AC36" s="1">
        <v>8.036506175994873E-2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1.101773991304285</v>
      </c>
      <c r="AL36">
        <f>(U36-T36)/(1000-U36)*AK36</f>
        <v>4.0514250307499278E-2</v>
      </c>
      <c r="AM36">
        <f>(P36+273.15)</f>
        <v>288.46991577148435</v>
      </c>
      <c r="AN36">
        <f>(O36+273.15)</f>
        <v>303.67731704711912</v>
      </c>
      <c r="AO36">
        <f>(Y36*AG36+Z36*AH36)*AI36</f>
        <v>79.991414227677524</v>
      </c>
      <c r="AP36">
        <f>((AO36+0.00000010773*(AN36^4-AM36^4))-AL36*44100)/(L36*51.4+0.00000043092*AM36^3)</f>
        <v>-12.766982433256322</v>
      </c>
      <c r="AQ36">
        <f>0.61365*EXP(17.502*J36/(240.97+J36))</f>
        <v>1.7469374212442514</v>
      </c>
      <c r="AR36">
        <f>AQ36*1000/AA36</f>
        <v>19.750295914471771</v>
      </c>
      <c r="AS36">
        <f>(AR36-U36)</f>
        <v>-15.643518172442292</v>
      </c>
      <c r="AT36">
        <f>IF(D36,P36,(O36+P36)/2)</f>
        <v>22.923616409301758</v>
      </c>
      <c r="AU36">
        <f>0.61365*EXP(17.502*AT36/(240.97+AT36))</f>
        <v>2.8067119510495049</v>
      </c>
      <c r="AV36">
        <f>IF(AS36&lt;&gt;0,(1000-(AR36+U36)/2)/AS36*AL36,0)</f>
        <v>-2.5184353503747881</v>
      </c>
      <c r="AW36">
        <f>U36*AA36/1000</f>
        <v>3.1306254132469187</v>
      </c>
      <c r="AX36">
        <f>(AU36-AW36)</f>
        <v>-0.32391346219741379</v>
      </c>
      <c r="AY36">
        <f>1/(1.6/F36+1.37/N36)</f>
        <v>-1.4388085833458326</v>
      </c>
      <c r="AZ36">
        <f>G36*AA36*0.001</f>
        <v>35.182307044555188</v>
      </c>
      <c r="BA36">
        <f>G36/S36</f>
        <v>1.0198360918320315</v>
      </c>
      <c r="BB36">
        <f>(1-AL36*AA36/AQ36/F36)*100</f>
        <v>234.70144900720521</v>
      </c>
      <c r="BC36">
        <f>(S36-E36/(N36/1.35))</f>
        <v>391.71448485093606</v>
      </c>
      <c r="BD36">
        <f>E36*BB36/100/BC36</f>
        <v>-2.892059859819732E-2</v>
      </c>
    </row>
    <row r="37" spans="1:56" x14ac:dyDescent="0.35">
      <c r="A37" s="1" t="s">
        <v>9</v>
      </c>
      <c r="B37" s="1" t="s">
        <v>1137</v>
      </c>
      <c r="K37" s="1">
        <v>2.72</v>
      </c>
    </row>
    <row r="38" spans="1:56" x14ac:dyDescent="0.35">
      <c r="A38" s="1" t="s">
        <v>9</v>
      </c>
      <c r="B38" s="1" t="s">
        <v>1136</v>
      </c>
      <c r="K38" s="1">
        <v>2.72</v>
      </c>
    </row>
    <row r="39" spans="1:56" x14ac:dyDescent="0.35">
      <c r="A39" s="1">
        <v>8</v>
      </c>
      <c r="B39" s="1" t="s">
        <v>1135</v>
      </c>
      <c r="C39" s="1">
        <v>1817.5000025369227</v>
      </c>
      <c r="D39" s="1">
        <v>0</v>
      </c>
      <c r="E39">
        <f>(R39-S39*(1000-T39)/(1000-U39))*AK39</f>
        <v>-5.5208983732183317</v>
      </c>
      <c r="F39">
        <f>IF(AV39&lt;&gt;0,1/(1/AV39-1/N39),0)</f>
        <v>-0.96682535227541899</v>
      </c>
      <c r="G39">
        <f>((AY39-AL39/2)*S39-E39)/(AY39+AL39/2)</f>
        <v>404.61593108709235</v>
      </c>
      <c r="H39">
        <f>AL39*1000</f>
        <v>41.258025720363847</v>
      </c>
      <c r="I39">
        <f>(AQ39-AW39)</f>
        <v>-2.7695010368388635</v>
      </c>
      <c r="J39">
        <f>(P39+AP39*D39)</f>
        <v>-5.1821718215942383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30.571243286132813</v>
      </c>
      <c r="P39" s="1">
        <v>-5.1821718215942383</v>
      </c>
      <c r="Q39" s="1">
        <v>30.637474060058594</v>
      </c>
      <c r="R39" s="1">
        <v>400.09207153320313</v>
      </c>
      <c r="S39" s="1">
        <v>390.47842407226563</v>
      </c>
      <c r="T39" s="1">
        <v>-7.1383513510227203E-2</v>
      </c>
      <c r="U39" s="1">
        <v>36.03497314453125</v>
      </c>
      <c r="V39" s="1">
        <v>-0.14341935515403748</v>
      </c>
      <c r="W39" s="1">
        <v>72.399246215820313</v>
      </c>
      <c r="X39" s="1">
        <v>299.60906982421875</v>
      </c>
      <c r="Y39" s="1">
        <v>749.1011962890625</v>
      </c>
      <c r="Z39" s="1">
        <v>9.2991523444652557E-2</v>
      </c>
      <c r="AA39" s="1">
        <v>88.447441101074219</v>
      </c>
      <c r="AB39" s="1">
        <v>0.44098001718521118</v>
      </c>
      <c r="AC39" s="1">
        <v>8.8985323905944824E-2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1.1015039331772745</v>
      </c>
      <c r="AL39">
        <f>(U39-T39)/(1000-U39)*AK39</f>
        <v>4.1258025720363849E-2</v>
      </c>
      <c r="AM39">
        <f>(P39+273.15)</f>
        <v>267.96782817840574</v>
      </c>
      <c r="AN39">
        <f>(O39+273.15)</f>
        <v>303.72124328613279</v>
      </c>
      <c r="AO39">
        <f>(Y39*AG39+Z39*AH39)*AI39</f>
        <v>119.85618872725536</v>
      </c>
      <c r="AP39">
        <f>((AO39+0.00000010773*(AN39^4-AM39^4))-AL39*44100)/(L39*51.4+0.00000043092*AM39^3)</f>
        <v>-11.313759077799059</v>
      </c>
      <c r="AQ39">
        <f>0.61365*EXP(17.502*J39/(240.97+J39))</f>
        <v>0.4177001279408557</v>
      </c>
      <c r="AR39">
        <f>AQ39*1000/AA39</f>
        <v>4.7225801305379154</v>
      </c>
      <c r="AS39">
        <f>(AR39-U39)</f>
        <v>-31.312393013993336</v>
      </c>
      <c r="AT39">
        <f>IF(D39,P39,(O39+P39)/2)</f>
        <v>12.694535732269287</v>
      </c>
      <c r="AU39">
        <f>0.61365*EXP(17.502*AT39/(240.97+AT39))</f>
        <v>1.4733662271386461</v>
      </c>
      <c r="AV39">
        <f>IF(AS39&lt;&gt;0,(1000-(AR39+U39)/2)/AS39*AL39,0)</f>
        <v>-1.2907744742358291</v>
      </c>
      <c r="AW39">
        <f>U39*AA39/1000</f>
        <v>3.1872011647797192</v>
      </c>
      <c r="AX39">
        <f>(AU39-AW39)</f>
        <v>-1.7138349376410731</v>
      </c>
      <c r="AY39">
        <f>1/(1.6/F39+1.37/N39)</f>
        <v>-0.76966280497760464</v>
      </c>
      <c r="AZ39">
        <f>G39*AA39*0.001</f>
        <v>35.787243733381906</v>
      </c>
      <c r="BA39">
        <f>G39/S39</f>
        <v>1.036205603544974</v>
      </c>
      <c r="BB39">
        <f>(1-AL39*AA39/AQ39/F39)*100</f>
        <v>1003.6101002428225</v>
      </c>
      <c r="BC39">
        <f>(S39-E39/(N39/1.35))</f>
        <v>392.41316104054044</v>
      </c>
      <c r="BD39">
        <f>E39*BB39/100/BC39</f>
        <v>-0.14119886690557912</v>
      </c>
    </row>
    <row r="40" spans="1:56" x14ac:dyDescent="0.35">
      <c r="A40" s="1" t="s">
        <v>9</v>
      </c>
      <c r="B40" s="1" t="s">
        <v>1134</v>
      </c>
      <c r="K40" s="1">
        <v>2.72</v>
      </c>
    </row>
    <row r="41" spans="1:56" x14ac:dyDescent="0.35">
      <c r="A41" s="1" t="s">
        <v>9</v>
      </c>
      <c r="B41" s="1" t="s">
        <v>1133</v>
      </c>
      <c r="K41" s="1">
        <v>2.72</v>
      </c>
    </row>
    <row r="42" spans="1:56" x14ac:dyDescent="0.35">
      <c r="A42" s="1">
        <v>9</v>
      </c>
      <c r="B42" s="1" t="s">
        <v>1132</v>
      </c>
      <c r="C42" s="1">
        <v>2020.5000025369227</v>
      </c>
      <c r="D42" s="1">
        <v>0</v>
      </c>
      <c r="E42">
        <f>(R42-S42*(1000-T42)/(1000-U42))*AK42</f>
        <v>-6.5266962467743204</v>
      </c>
      <c r="F42">
        <f>IF(AV42&lt;&gt;0,1/(1/AV42-1/N42),0)</f>
        <v>-0.92827297201788617</v>
      </c>
      <c r="G42">
        <f>((AY42-AL42/2)*S42-E42)/(AY42+AL42/2)</f>
        <v>405.14632523939042</v>
      </c>
      <c r="H42">
        <f>AL42*1000</f>
        <v>42.108012319213408</v>
      </c>
      <c r="I42">
        <f>(AQ42-AW42)</f>
        <v>-2.9846402541705825</v>
      </c>
      <c r="J42">
        <f>(P42+AP42*D42)</f>
        <v>-10.985562324523926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30.622793197631836</v>
      </c>
      <c r="P42" s="1">
        <v>-10.985562324523926</v>
      </c>
      <c r="Q42" s="1">
        <v>30.680858612060547</v>
      </c>
      <c r="R42" s="1">
        <v>400.16619873046875</v>
      </c>
      <c r="S42" s="1">
        <v>391.14028930664063</v>
      </c>
      <c r="T42" s="1">
        <v>-6.3726536929607391E-2</v>
      </c>
      <c r="U42" s="1">
        <v>36.753929138183594</v>
      </c>
      <c r="V42" s="1">
        <v>-0.12765176594257355</v>
      </c>
      <c r="W42" s="1">
        <v>73.622451782226563</v>
      </c>
      <c r="X42" s="1">
        <v>299.65032958984375</v>
      </c>
      <c r="Y42" s="1">
        <v>1000.103759765625</v>
      </c>
      <c r="Z42" s="1">
        <v>0.20955321192741394</v>
      </c>
      <c r="AA42" s="1">
        <v>88.4427490234375</v>
      </c>
      <c r="AB42" s="1">
        <v>0.47040200233459473</v>
      </c>
      <c r="AC42" s="1">
        <v>7.2271421551704407E-2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1.1016556234920725</v>
      </c>
      <c r="AL42">
        <f>(U42-T42)/(1000-U42)*AK42</f>
        <v>4.2108012319213406E-2</v>
      </c>
      <c r="AM42">
        <f>(P42+273.15)</f>
        <v>262.16443767547605</v>
      </c>
      <c r="AN42">
        <f>(O42+273.15)</f>
        <v>303.77279319763181</v>
      </c>
      <c r="AO42">
        <f>(Y42*AG42+Z42*AH42)*AI42</f>
        <v>160.01659798585024</v>
      </c>
      <c r="AP42">
        <f>((AO42+0.00000010773*(AN42^4-AM42^4))-AL42*44100)/(L42*51.4+0.00000043092*AM42^3)</f>
        <v>-10.940878831248504</v>
      </c>
      <c r="AQ42">
        <f>0.61365*EXP(17.502*J42/(240.97+J42))</f>
        <v>0.2659782762229958</v>
      </c>
      <c r="AR42">
        <f>AQ42*1000/AA42</f>
        <v>3.0073497167360896</v>
      </c>
      <c r="AS42">
        <f>(AR42-U42)</f>
        <v>-33.746579421447507</v>
      </c>
      <c r="AT42">
        <f>IF(D42,P42,(O42+P42)/2)</f>
        <v>9.8186154365539551</v>
      </c>
      <c r="AU42">
        <f>0.61365*EXP(17.502*AT42/(240.97+AT42))</f>
        <v>1.2176095883142777</v>
      </c>
      <c r="AV42">
        <f>IF(AS42&lt;&gt;0,(1000-(AR42+U42)/2)/AS42*AL42,0)</f>
        <v>-1.2229647809300204</v>
      </c>
      <c r="AW42">
        <f>U42*AA42/1000</f>
        <v>3.2506185303935782</v>
      </c>
      <c r="AX42">
        <f>(AU42-AW42)</f>
        <v>-2.0330089420793005</v>
      </c>
      <c r="AY42">
        <f>1/(1.6/F42+1.37/N42)</f>
        <v>-0.73099391504132138</v>
      </c>
      <c r="AZ42">
        <f>G42*AA42*0.001</f>
        <v>35.83225476091539</v>
      </c>
      <c r="BA42">
        <f>G42/S42</f>
        <v>1.0358082159155166</v>
      </c>
      <c r="BB42">
        <f>(1-AL42*AA42/AQ42/F42)*100</f>
        <v>1608.3603296063266</v>
      </c>
      <c r="BC42">
        <f>(S42-E42/(N42/1.35))</f>
        <v>393.42749686883559</v>
      </c>
      <c r="BD42">
        <f>E42*BB42/100/BC42</f>
        <v>-0.26681610742123596</v>
      </c>
    </row>
    <row r="43" spans="1:56" x14ac:dyDescent="0.35">
      <c r="A43" s="1" t="s">
        <v>9</v>
      </c>
      <c r="B43" s="1" t="s">
        <v>1131</v>
      </c>
      <c r="K43" s="1">
        <v>2.72</v>
      </c>
    </row>
    <row r="44" spans="1:56" x14ac:dyDescent="0.35">
      <c r="A44" s="1" t="s">
        <v>9</v>
      </c>
      <c r="B44" s="1" t="s">
        <v>1130</v>
      </c>
      <c r="K44" s="1">
        <v>2.72</v>
      </c>
    </row>
    <row r="45" spans="1:56" x14ac:dyDescent="0.35">
      <c r="A45" s="1">
        <v>10</v>
      </c>
      <c r="B45" s="1" t="s">
        <v>1129</v>
      </c>
      <c r="C45" s="1">
        <v>2224.0000025257468</v>
      </c>
      <c r="D45" s="1">
        <v>0</v>
      </c>
      <c r="E45">
        <f>(R45-S45*(1000-T45)/(1000-U45))*AK45</f>
        <v>-7.8103211404353843</v>
      </c>
      <c r="F45">
        <f>IF(AV45&lt;&gt;0,1/(1/AV45-1/N45),0)</f>
        <v>-0.8987673546377013</v>
      </c>
      <c r="G45">
        <f>((AY45-AL45/2)*S45-E45)/(AY45+AL45/2)</f>
        <v>404.9977473474695</v>
      </c>
      <c r="H45">
        <f>AL45*1000</f>
        <v>43.051581825279094</v>
      </c>
      <c r="I45">
        <f>(AQ45-AW45)</f>
        <v>-3.1846804236408079</v>
      </c>
      <c r="J45">
        <f>(P45+AP45*D45)</f>
        <v>-18.961889266967773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30.705434799194336</v>
      </c>
      <c r="P45" s="1">
        <v>-18.961889266967773</v>
      </c>
      <c r="Q45" s="1">
        <v>30.744741439819336</v>
      </c>
      <c r="R45" s="1">
        <v>399.91094970703125</v>
      </c>
      <c r="S45" s="1">
        <v>391.69342041015625</v>
      </c>
      <c r="T45" s="1">
        <v>-4.8908781260251999E-2</v>
      </c>
      <c r="U45" s="1">
        <v>37.562931060791016</v>
      </c>
      <c r="V45" s="1">
        <v>-9.7512505948543549E-2</v>
      </c>
      <c r="W45" s="1">
        <v>74.891571044921875</v>
      </c>
      <c r="X45" s="1">
        <v>299.64413452148438</v>
      </c>
      <c r="Y45" s="1">
        <v>1250.9764404296875</v>
      </c>
      <c r="Z45" s="1">
        <v>0.16240224242210388</v>
      </c>
      <c r="AA45" s="1">
        <v>88.446502685546875</v>
      </c>
      <c r="AB45" s="1">
        <v>0.65656077861785889</v>
      </c>
      <c r="AC45" s="1">
        <v>7.9341962933540344E-2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1.1016328475054569</v>
      </c>
      <c r="AL45">
        <f>(U45-T45)/(1000-U45)*AK45</f>
        <v>4.3051581825279094E-2</v>
      </c>
      <c r="AM45">
        <f>(P45+273.15)</f>
        <v>254.1881107330322</v>
      </c>
      <c r="AN45">
        <f>(O45+273.15)</f>
        <v>303.85543479919431</v>
      </c>
      <c r="AO45">
        <f>(Y45*AG45+Z45*AH45)*AI45</f>
        <v>200.15622599490962</v>
      </c>
      <c r="AP45">
        <f>((AO45+0.00000010773*(AN45^4-AM45^4))-AL45*44100)/(L45*51.4+0.00000043092*AM45^3)</f>
        <v>-10.503837323883241</v>
      </c>
      <c r="AQ45">
        <f>0.61365*EXP(17.502*J45/(240.97+J45))</f>
        <v>0.13762945930445653</v>
      </c>
      <c r="AR45">
        <f>AQ45*1000/AA45</f>
        <v>1.5560757647339591</v>
      </c>
      <c r="AS45">
        <f>(AR45-U45)</f>
        <v>-36.006855296057054</v>
      </c>
      <c r="AT45">
        <f>IF(D45,P45,(O45+P45)/2)</f>
        <v>5.8717727661132813</v>
      </c>
      <c r="AU45">
        <f>0.61365*EXP(17.502*AT45/(240.97+AT45))</f>
        <v>0.93053088426199193</v>
      </c>
      <c r="AV45">
        <f>IF(AS45&lt;&gt;0,(1000-(AR45+U45)/2)/AS45*AL45,0)</f>
        <v>-1.1722632792168577</v>
      </c>
      <c r="AW45">
        <f>U45*AA45/1000</f>
        <v>3.3223098829452646</v>
      </c>
      <c r="AX45">
        <f>(AU45-AW45)</f>
        <v>-2.3917789986832725</v>
      </c>
      <c r="AY45">
        <f>1/(1.6/F45+1.37/N45)</f>
        <v>-0.70195857352764546</v>
      </c>
      <c r="AZ45">
        <f>G45*AA45*0.001</f>
        <v>35.820634348408397</v>
      </c>
      <c r="BA45">
        <f>G45/S45</f>
        <v>1.0339661741659634</v>
      </c>
      <c r="BB45">
        <f>(1-AL45*AA45/AQ45/F45)*100</f>
        <v>3178.301010863664</v>
      </c>
      <c r="BC45">
        <f>(S45-E45/(N45/1.35))</f>
        <v>394.43045993216617</v>
      </c>
      <c r="BD45">
        <f>E45*BB45/100/BC45</f>
        <v>-0.62935178941516745</v>
      </c>
    </row>
    <row r="46" spans="1:56" x14ac:dyDescent="0.35">
      <c r="A46" s="1" t="s">
        <v>9</v>
      </c>
      <c r="B46" s="1" t="s">
        <v>1128</v>
      </c>
      <c r="K46" s="1">
        <v>2.72</v>
      </c>
    </row>
    <row r="47" spans="1:56" x14ac:dyDescent="0.35">
      <c r="A47" s="1" t="s">
        <v>9</v>
      </c>
      <c r="B47" s="1" t="s">
        <v>1127</v>
      </c>
      <c r="K47" s="1">
        <v>2.72</v>
      </c>
    </row>
    <row r="48" spans="1:56" x14ac:dyDescent="0.35">
      <c r="A48" s="1">
        <v>11</v>
      </c>
      <c r="B48" s="1" t="s">
        <v>1126</v>
      </c>
      <c r="C48" s="1">
        <v>2427.0000025257468</v>
      </c>
      <c r="D48" s="1">
        <v>0</v>
      </c>
      <c r="E48">
        <f>(R48-S48*(1000-T48)/(1000-U48))*AK48</f>
        <v>-9.1706961421094579</v>
      </c>
      <c r="F48">
        <f>IF(AV48&lt;&gt;0,1/(1/AV48-1/N48),0)</f>
        <v>-27.530370332531604</v>
      </c>
      <c r="G48">
        <f>((AY48-AL48/2)*S48-E48)/(AY48+AL48/2)</f>
        <v>390.08469856286075</v>
      </c>
      <c r="H48">
        <f>AL48*1000</f>
        <v>44.349994726473668</v>
      </c>
      <c r="I48">
        <f>(AQ48-AW48)</f>
        <v>0.83772846720687211</v>
      </c>
      <c r="J48">
        <f>(P48+AP48*D48)</f>
        <v>29.993051528930664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30.805835723876953</v>
      </c>
      <c r="P48" s="1">
        <v>29.993051528930664</v>
      </c>
      <c r="Q48" s="1">
        <v>30.825918197631836</v>
      </c>
      <c r="R48" s="1">
        <v>399.99722290039063</v>
      </c>
      <c r="S48" s="1">
        <v>392.5194091796875</v>
      </c>
      <c r="T48" s="1">
        <v>-2.2907236590981483E-2</v>
      </c>
      <c r="U48" s="1">
        <v>38.679588317871094</v>
      </c>
      <c r="V48" s="1">
        <v>-4.5409709215164185E-2</v>
      </c>
      <c r="W48" s="1">
        <v>76.67572021484375</v>
      </c>
      <c r="X48" s="1">
        <v>299.6343994140625</v>
      </c>
      <c r="Y48" s="1">
        <v>1599.6912841796875</v>
      </c>
      <c r="Z48" s="1">
        <v>0.11918146163225174</v>
      </c>
      <c r="AA48" s="1">
        <v>88.44512939453125</v>
      </c>
      <c r="AB48" s="1">
        <v>0.92397713661193848</v>
      </c>
      <c r="AC48" s="1">
        <v>7.6548844575881958E-2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1.1015970566693472</v>
      </c>
      <c r="AL48">
        <f>(U48-T48)/(1000-U48)*AK48</f>
        <v>4.434999472647367E-2</v>
      </c>
      <c r="AM48">
        <f>(P48+273.15)</f>
        <v>303.14305152893064</v>
      </c>
      <c r="AN48">
        <f>(O48+273.15)</f>
        <v>303.95583572387693</v>
      </c>
      <c r="AO48">
        <f>(Y48*AG48+Z48*AH48)*AI48</f>
        <v>255.95059974780816</v>
      </c>
      <c r="AP48">
        <f>((AO48+0.00000010773*(AN48^4-AM48^4))-AL48*44100)/(L48*51.4+0.00000043092*AM48^3)</f>
        <v>-13.852121470430363</v>
      </c>
      <c r="AQ48">
        <f>0.61365*EXP(17.502*J48/(240.97+J48))</f>
        <v>4.2587496609081805</v>
      </c>
      <c r="AR48">
        <f>AQ48*1000/AA48</f>
        <v>48.15131924236303</v>
      </c>
      <c r="AS48">
        <f>(AR48-U48)</f>
        <v>9.4717309244919363</v>
      </c>
      <c r="AT48">
        <f>IF(D48,P48,(O48+P48)/2)</f>
        <v>30.399443626403809</v>
      </c>
      <c r="AU48">
        <f>0.61365*EXP(17.502*AT48/(240.97+AT48))</f>
        <v>4.3591831003330874</v>
      </c>
      <c r="AV48">
        <f>IF(AS48&lt;&gt;0,(1000-(AR48+U48)/2)/AS48*AL48,0)</f>
        <v>4.4790672284172457</v>
      </c>
      <c r="AW48">
        <f>U48*AA48/1000</f>
        <v>3.4210211937013084</v>
      </c>
      <c r="AX48">
        <f>(AU48-AW48)</f>
        <v>0.93816190663177901</v>
      </c>
      <c r="AY48">
        <f>1/(1.6/F48+1.37/N48)</f>
        <v>3.3611994078401093</v>
      </c>
      <c r="AZ48">
        <f>G48*AA48*0.001</f>
        <v>34.501091639218942</v>
      </c>
      <c r="BA48">
        <f>G48/S48</f>
        <v>0.99379722235413792</v>
      </c>
      <c r="BB48">
        <f>(1-AL48*AA48/AQ48/F48)*100</f>
        <v>103.34559470945183</v>
      </c>
      <c r="BC48">
        <f>(S48-E48/(N48/1.35))</f>
        <v>395.73317687681168</v>
      </c>
      <c r="BD48">
        <f>E48*BB48/100/BC48</f>
        <v>-2.3949244139340992E-2</v>
      </c>
    </row>
    <row r="49" spans="1:56" x14ac:dyDescent="0.35">
      <c r="A49" s="1" t="s">
        <v>9</v>
      </c>
      <c r="B49" s="1" t="s">
        <v>1125</v>
      </c>
      <c r="K49" s="1">
        <v>2.72</v>
      </c>
    </row>
    <row r="50" spans="1:56" x14ac:dyDescent="0.35">
      <c r="A50" s="1" t="s">
        <v>9</v>
      </c>
      <c r="B50" s="1" t="s">
        <v>1120</v>
      </c>
      <c r="K50" s="1">
        <v>2.72</v>
      </c>
    </row>
    <row r="51" spans="1:56" x14ac:dyDescent="0.35">
      <c r="A51" s="1">
        <v>12</v>
      </c>
      <c r="B51" s="1" t="s">
        <v>1124</v>
      </c>
      <c r="C51" s="1">
        <v>2631.0000025257468</v>
      </c>
      <c r="D51" s="1">
        <v>0</v>
      </c>
      <c r="E51">
        <f>(R51-S51*(1000-T51)/(1000-U51))*AK51</f>
        <v>-10.352014942304132</v>
      </c>
      <c r="F51">
        <f>IF(AV51&lt;&gt;0,1/(1/AV51-1/N51),0)</f>
        <v>-29.930517745037402</v>
      </c>
      <c r="G51">
        <f>((AY51-AL51/2)*S51-E51)/(AY51+AL51/2)</f>
        <v>390.82118770626141</v>
      </c>
      <c r="H51">
        <f>AL51*1000</f>
        <v>45.831264848353996</v>
      </c>
      <c r="I51">
        <f>(AQ51-AW51)</f>
        <v>0.87559274899716177</v>
      </c>
      <c r="J51">
        <f>(P51+AP51*D51)</f>
        <v>30.599689483642578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30.917665481567383</v>
      </c>
      <c r="P51" s="1">
        <v>30.599689483642578</v>
      </c>
      <c r="Q51" s="1">
        <v>30.916801452636719</v>
      </c>
      <c r="R51" s="1">
        <v>400.07904052734375</v>
      </c>
      <c r="S51" s="1">
        <v>393.12149047851563</v>
      </c>
      <c r="T51" s="1">
        <v>1.9316190853714943E-2</v>
      </c>
      <c r="U51" s="1">
        <v>39.957019805908203</v>
      </c>
      <c r="V51" s="1">
        <v>3.8045607507228851E-2</v>
      </c>
      <c r="W51" s="1">
        <v>78.70025634765625</v>
      </c>
      <c r="X51" s="1">
        <v>299.66659545898438</v>
      </c>
      <c r="Y51" s="1">
        <v>1998.85205078125</v>
      </c>
      <c r="Z51" s="1">
        <v>0.13882733881473541</v>
      </c>
      <c r="AA51" s="1">
        <v>88.440841674804688</v>
      </c>
      <c r="AB51" s="1">
        <v>1.4162592887878418</v>
      </c>
      <c r="AC51" s="1">
        <v>8.2445792853832245E-2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1.1017154244815599</v>
      </c>
      <c r="AL51">
        <f>(U51-T51)/(1000-U51)*AK51</f>
        <v>4.5831264848353995E-2</v>
      </c>
      <c r="AM51">
        <f>(P51+273.15)</f>
        <v>303.74968948364256</v>
      </c>
      <c r="AN51">
        <f>(O51+273.15)</f>
        <v>304.06766548156736</v>
      </c>
      <c r="AO51">
        <f>(Y51*AG51+Z51*AH51)*AI51</f>
        <v>319.81632097654801</v>
      </c>
      <c r="AP51">
        <f>((AO51+0.00000010773*(AN51^4-AM51^4))-AL51*44100)/(L51*51.4+0.00000043092*AM51^3)</f>
        <v>-13.904612408246562</v>
      </c>
      <c r="AQ51">
        <f>0.61365*EXP(17.502*J51/(240.97+J51))</f>
        <v>4.4094252114485242</v>
      </c>
      <c r="AR51">
        <f>AQ51*1000/AA51</f>
        <v>49.85734111013889</v>
      </c>
      <c r="AS51">
        <f>(AR51-U51)</f>
        <v>9.9003213042306868</v>
      </c>
      <c r="AT51">
        <f>IF(D51,P51,(O51+P51)/2)</f>
        <v>30.75867748260498</v>
      </c>
      <c r="AU51">
        <f>0.61365*EXP(17.502*AT51/(240.97+AT51))</f>
        <v>4.4496741860266367</v>
      </c>
      <c r="AV51">
        <f>IF(AS51&lt;&gt;0,(1000-(AR51+U51)/2)/AS51*AL51,0)</f>
        <v>4.4213829654684043</v>
      </c>
      <c r="AW51">
        <f>U51*AA51/1000</f>
        <v>3.5338324624513624</v>
      </c>
      <c r="AX51">
        <f>(AU51-AW51)</f>
        <v>0.91584172357527427</v>
      </c>
      <c r="AY51">
        <f>1/(1.6/F51+1.37/N51)</f>
        <v>3.3093588393770186</v>
      </c>
      <c r="AZ51">
        <f>G51*AA51*0.001</f>
        <v>34.564554785088596</v>
      </c>
      <c r="BA51">
        <f>G51/S51</f>
        <v>0.99414862115664493</v>
      </c>
      <c r="BB51">
        <f>(1-AL51*AA51/AQ51/F51)*100</f>
        <v>103.07127355094849</v>
      </c>
      <c r="BC51">
        <f>(S51-E51/(N51/1.35))</f>
        <v>396.74923811143105</v>
      </c>
      <c r="BD51">
        <f>E51*BB51/100/BC51</f>
        <v>-2.6893444559610191E-2</v>
      </c>
    </row>
    <row r="52" spans="1:56" x14ac:dyDescent="0.35">
      <c r="A52" s="1" t="s">
        <v>9</v>
      </c>
      <c r="B52" s="1" t="s">
        <v>1123</v>
      </c>
      <c r="K52" s="1">
        <v>2.2113600000000004</v>
      </c>
    </row>
    <row r="53" spans="1:56" x14ac:dyDescent="0.35">
      <c r="A53" s="1" t="s">
        <v>9</v>
      </c>
      <c r="B53" s="1" t="s">
        <v>1122</v>
      </c>
      <c r="K53" s="1">
        <v>2.2113600000000004</v>
      </c>
    </row>
    <row r="54" spans="1:56" x14ac:dyDescent="0.35">
      <c r="A54" s="1" t="s">
        <v>9</v>
      </c>
      <c r="B54" s="1" t="s">
        <v>1121</v>
      </c>
    </row>
    <row r="55" spans="1:56" x14ac:dyDescent="0.35">
      <c r="A55" s="1" t="s">
        <v>9</v>
      </c>
      <c r="B55" s="1" t="s">
        <v>1120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432FA-CBA9-4D09-8B92-6D05D14F8A4A}">
  <dimension ref="A1:BD55"/>
  <sheetViews>
    <sheetView topLeftCell="A5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1209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1208</v>
      </c>
    </row>
    <row r="12" spans="1:56" x14ac:dyDescent="0.35">
      <c r="A12" s="1" t="s">
        <v>9</v>
      </c>
      <c r="B12" s="1" t="s">
        <v>1207</v>
      </c>
    </row>
    <row r="13" spans="1:56" x14ac:dyDescent="0.35">
      <c r="A13" s="1" t="s">
        <v>9</v>
      </c>
      <c r="B13" s="1" t="s">
        <v>1206</v>
      </c>
    </row>
    <row r="14" spans="1:56" x14ac:dyDescent="0.35">
      <c r="A14" s="1" t="s">
        <v>9</v>
      </c>
      <c r="B14" s="1" t="s">
        <v>1205</v>
      </c>
    </row>
    <row r="15" spans="1:56" x14ac:dyDescent="0.35">
      <c r="A15" s="1" t="s">
        <v>9</v>
      </c>
      <c r="B15" s="1" t="s">
        <v>1204</v>
      </c>
    </row>
    <row r="16" spans="1:56" x14ac:dyDescent="0.35">
      <c r="A16" s="1" t="s">
        <v>9</v>
      </c>
      <c r="B16" s="1" t="s">
        <v>1203</v>
      </c>
    </row>
    <row r="17" spans="1:56" x14ac:dyDescent="0.35">
      <c r="A17" s="1" t="s">
        <v>9</v>
      </c>
      <c r="B17" s="1" t="s">
        <v>1202</v>
      </c>
    </row>
    <row r="18" spans="1:56" x14ac:dyDescent="0.35">
      <c r="A18" s="1">
        <v>1</v>
      </c>
      <c r="B18" s="1" t="s">
        <v>1201</v>
      </c>
      <c r="C18" s="1">
        <v>502.0000021904707</v>
      </c>
      <c r="D18" s="1">
        <v>0</v>
      </c>
      <c r="E18">
        <f>(R18-S18*(1000-T18)/(1000-U18))*AK18</f>
        <v>-5.6967050670757571</v>
      </c>
      <c r="F18">
        <f>IF(AV18&lt;&gt;0,1/(1/AV18-1/N18),0)</f>
        <v>0.11458679276199991</v>
      </c>
      <c r="G18">
        <f>((AY18-AL18/2)*S18-E18)/(AY18+AL18/2)</f>
        <v>291.11801728327498</v>
      </c>
      <c r="H18">
        <f>AL18*1000</f>
        <v>37.303651789982588</v>
      </c>
      <c r="I18">
        <f>(AQ18-AW18)</f>
        <v>24.547822835885476</v>
      </c>
      <c r="J18">
        <f>(P18+AP18*D18)</f>
        <v>66.871696472167969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30.884862899780273</v>
      </c>
      <c r="P18" s="1">
        <v>66.871696472167969</v>
      </c>
      <c r="Q18" s="1">
        <v>30.959438323974609</v>
      </c>
      <c r="R18" s="1">
        <v>400.08935546875</v>
      </c>
      <c r="S18" s="1">
        <v>391.9862060546875</v>
      </c>
      <c r="T18" s="1">
        <v>0.45430973172187805</v>
      </c>
      <c r="U18" s="1">
        <v>33.195621490478516</v>
      </c>
      <c r="V18" s="1">
        <v>0.89644402265548706</v>
      </c>
      <c r="W18" s="1">
        <v>65.501609802246094</v>
      </c>
      <c r="X18" s="1">
        <v>299.61447143554688</v>
      </c>
      <c r="Y18" s="1">
        <v>0.14073574542999268</v>
      </c>
      <c r="Z18" s="1">
        <v>0.17680865526199341</v>
      </c>
      <c r="AA18" s="1">
        <v>88.435798645019531</v>
      </c>
      <c r="AB18" s="1">
        <v>5.5727671831846237E-2</v>
      </c>
      <c r="AC18" s="1">
        <v>0.13965100049972534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1.1015237920424514</v>
      </c>
      <c r="AL18">
        <f>(U18-T18)/(1000-U18)*AK18</f>
        <v>3.7303651789982586E-2</v>
      </c>
      <c r="AM18">
        <f>(P18+273.15)</f>
        <v>340.02169647216795</v>
      </c>
      <c r="AN18">
        <f>(O18+273.15)</f>
        <v>304.03486289978025</v>
      </c>
      <c r="AO18">
        <f>(Y18*AG18+Z18*AH18)*AI18</f>
        <v>2.2517718765488581E-2</v>
      </c>
      <c r="AP18">
        <f>((AO18+0.00000010773*(AN18^4-AM18^4))-AL18*44100)/(L18*51.4+0.00000043092*AM18^3)</f>
        <v>-17.051133035961744</v>
      </c>
      <c r="AQ18">
        <f>0.61365*EXP(17.502*J18/(240.97+J18))</f>
        <v>27.483504133913719</v>
      </c>
      <c r="AR18">
        <f>AQ18*1000/AA18</f>
        <v>310.77351655105474</v>
      </c>
      <c r="AS18">
        <f>(AR18-U18)</f>
        <v>277.57789506057622</v>
      </c>
      <c r="AT18">
        <f>IF(D18,P18,(O18+P18)/2)</f>
        <v>48.878279685974121</v>
      </c>
      <c r="AU18">
        <f>0.61365*EXP(17.502*AT18/(240.97+AT18))</f>
        <v>11.741176440988614</v>
      </c>
      <c r="AV18">
        <f>IF(AS18&lt;&gt;0,(1000-(AR18+U18)/2)/AS18*AL18,0)</f>
        <v>0.11127686989355168</v>
      </c>
      <c r="AW18">
        <f>U18*AA18/1000</f>
        <v>2.935681298028241</v>
      </c>
      <c r="AX18">
        <f>(AU18-AW18)</f>
        <v>8.8054951429603729</v>
      </c>
      <c r="AY18">
        <f>1/(1.6/F18+1.37/N18)</f>
        <v>6.9838033780117381E-2</v>
      </c>
      <c r="AZ18">
        <f>G18*AA18*0.001</f>
        <v>25.745254358401024</v>
      </c>
      <c r="BA18">
        <f>G18/S18</f>
        <v>0.74267413696353379</v>
      </c>
      <c r="BB18">
        <f>(1-AL18*AA18/AQ18/F18)*100</f>
        <v>-4.7545227550588764</v>
      </c>
      <c r="BC18">
        <f>(S18-E18/(N18/1.35))</f>
        <v>393.98255250875292</v>
      </c>
      <c r="BD18">
        <f>E18*BB18/100/BC18</f>
        <v>6.8746988154175064E-4</v>
      </c>
    </row>
    <row r="19" spans="1:56" x14ac:dyDescent="0.35">
      <c r="A19" s="1" t="s">
        <v>9</v>
      </c>
      <c r="B19" s="1" t="s">
        <v>1200</v>
      </c>
      <c r="K19" s="1">
        <v>2.72</v>
      </c>
    </row>
    <row r="20" spans="1:56" x14ac:dyDescent="0.35">
      <c r="A20" s="1" t="s">
        <v>9</v>
      </c>
      <c r="B20" s="1" t="s">
        <v>1199</v>
      </c>
      <c r="K20" s="1">
        <v>2.72</v>
      </c>
    </row>
    <row r="21" spans="1:56" x14ac:dyDescent="0.35">
      <c r="A21" s="1">
        <v>2</v>
      </c>
      <c r="B21" s="1" t="s">
        <v>1198</v>
      </c>
      <c r="C21" s="1">
        <v>704.50000220164657</v>
      </c>
      <c r="D21" s="1">
        <v>0</v>
      </c>
      <c r="E21">
        <f>(R21-S21*(1000-T21)/(1000-U21))*AK21</f>
        <v>-3.3353413834594985</v>
      </c>
      <c r="F21">
        <f>IF(AV21&lt;&gt;0,1/(1/AV21-1/N21),0)</f>
        <v>-3.9567062642439357</v>
      </c>
      <c r="G21">
        <f>((AY21-AL21/2)*S21-E21)/(AY21+AL21/2)</f>
        <v>391.15034112105309</v>
      </c>
      <c r="H21">
        <f>AL21*1000</f>
        <v>35.196165538982314</v>
      </c>
      <c r="I21">
        <f>(AQ21-AW21)</f>
        <v>2.0640638824783508E-2</v>
      </c>
      <c r="J21">
        <f>(P21+AP21*D21)</f>
        <v>22.998689651489258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30.854030609130859</v>
      </c>
      <c r="P21" s="1">
        <v>22.998689651489258</v>
      </c>
      <c r="Q21" s="1">
        <v>30.964828491210938</v>
      </c>
      <c r="R21" s="1">
        <v>400.09652709960938</v>
      </c>
      <c r="S21" s="1">
        <v>390.64227294921875</v>
      </c>
      <c r="T21" s="1">
        <v>0.706307053565979</v>
      </c>
      <c r="U21" s="1">
        <v>31.64826774597168</v>
      </c>
      <c r="V21" s="1">
        <v>1.396148681640625</v>
      </c>
      <c r="W21" s="1">
        <v>62.558746337890625</v>
      </c>
      <c r="X21" s="1">
        <v>299.6053466796875</v>
      </c>
      <c r="Y21" s="1">
        <v>25.087215423583984</v>
      </c>
      <c r="Z21" s="1">
        <v>0.12310921400785446</v>
      </c>
      <c r="AA21" s="1">
        <v>88.436355590820313</v>
      </c>
      <c r="AB21" s="1">
        <v>-0.10846605151891708</v>
      </c>
      <c r="AC21" s="1">
        <v>0.1419215053319931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1.1014902451459097</v>
      </c>
      <c r="AL21">
        <f>(U21-T21)/(1000-U21)*AK21</f>
        <v>3.5196165538982312E-2</v>
      </c>
      <c r="AM21">
        <f>(P21+273.15)</f>
        <v>296.14868965148924</v>
      </c>
      <c r="AN21">
        <f>(O21+273.15)</f>
        <v>304.00403060913084</v>
      </c>
      <c r="AO21">
        <f>(Y21*AG21+Z21*AH21)*AI21</f>
        <v>4.0139543780545637</v>
      </c>
      <c r="AP21">
        <f>((AO21+0.00000010773*(AN21^4-AM21^4))-AL21*44100)/(L21*51.4+0.00000043092*AM21^3)</f>
        <v>-12.018868501097559</v>
      </c>
      <c r="AQ21">
        <f>0.61365*EXP(17.502*J21/(240.97+J21))</f>
        <v>2.8194980990410241</v>
      </c>
      <c r="AR21">
        <f>AQ21*1000/AA21</f>
        <v>31.881663148652947</v>
      </c>
      <c r="AS21">
        <f>(AR21-U21)</f>
        <v>0.23339540268126768</v>
      </c>
      <c r="AT21">
        <f>IF(D21,P21,(O21+P21)/2)</f>
        <v>26.926360130310059</v>
      </c>
      <c r="AU21">
        <f>0.61365*EXP(17.502*AT21/(240.97+AT21))</f>
        <v>3.5637088325906663</v>
      </c>
      <c r="AV21">
        <f>IF(AS21&lt;&gt;0,(1000-(AR21+U21)/2)/AS21*AL21,0)</f>
        <v>146.01041907966325</v>
      </c>
      <c r="AW21">
        <f>U21*AA21/1000</f>
        <v>2.7988574602162406</v>
      </c>
      <c r="AX21">
        <f>(AU21-AW21)</f>
        <v>0.76485137237442569</v>
      </c>
      <c r="AY21">
        <f>1/(1.6/F21+1.37/N21)</f>
        <v>-20.514392212164818</v>
      </c>
      <c r="AZ21">
        <f>G21*AA21*0.001</f>
        <v>34.591910656852114</v>
      </c>
      <c r="BA21">
        <f>G21/S21</f>
        <v>1.001300597009122</v>
      </c>
      <c r="BB21">
        <f>(1-AL21*AA21/AQ21/F21)*100</f>
        <v>127.90105159797278</v>
      </c>
      <c r="BC21">
        <f>(S21-E21/(N21/1.35))</f>
        <v>391.81110596155952</v>
      </c>
      <c r="BD21">
        <f>E21*BB21/100/BC21</f>
        <v>-1.0887738093482225E-2</v>
      </c>
    </row>
    <row r="22" spans="1:56" x14ac:dyDescent="0.35">
      <c r="A22" s="1" t="s">
        <v>9</v>
      </c>
      <c r="B22" s="1" t="s">
        <v>1197</v>
      </c>
      <c r="K22" s="1">
        <v>2.72</v>
      </c>
    </row>
    <row r="23" spans="1:56" x14ac:dyDescent="0.35">
      <c r="A23" s="1" t="s">
        <v>9</v>
      </c>
      <c r="B23" s="1" t="s">
        <v>1196</v>
      </c>
      <c r="K23" s="1">
        <v>2.72</v>
      </c>
    </row>
    <row r="24" spans="1:56" x14ac:dyDescent="0.35">
      <c r="A24" s="1">
        <v>3</v>
      </c>
      <c r="B24" s="1" t="s">
        <v>1195</v>
      </c>
      <c r="C24" s="1">
        <v>907.50000220164657</v>
      </c>
      <c r="D24" s="1">
        <v>0</v>
      </c>
      <c r="E24">
        <f>(R24-S24*(1000-T24)/(1000-U24))*AK24</f>
        <v>-1.8489777668516565</v>
      </c>
      <c r="F24">
        <f>IF(AV24&lt;&gt;0,1/(1/AV24-1/N24),0)</f>
        <v>5.7336967323347912</v>
      </c>
      <c r="G24">
        <f>((AY24-AL24/2)*S24-E24)/(AY24+AL24/2)</f>
        <v>383.15654108633987</v>
      </c>
      <c r="H24">
        <f>AL24*1000</f>
        <v>32.736359722170761</v>
      </c>
      <c r="I24">
        <f>(AQ24-AW24)</f>
        <v>1.2103343426027244</v>
      </c>
      <c r="J24">
        <f>(P24+AP24*D24)</f>
        <v>28.233242034912109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30.809989929199219</v>
      </c>
      <c r="P24" s="1">
        <v>28.233242034912109</v>
      </c>
      <c r="Q24" s="1">
        <v>30.932039260864258</v>
      </c>
      <c r="R24" s="1">
        <v>399.9266357421875</v>
      </c>
      <c r="S24" s="1">
        <v>390.01519775390625</v>
      </c>
      <c r="T24" s="1">
        <v>0.98222571611404419</v>
      </c>
      <c r="U24" s="1">
        <v>29.812694549560547</v>
      </c>
      <c r="V24" s="1">
        <v>1.9463567733764648</v>
      </c>
      <c r="W24" s="1">
        <v>59.076175689697266</v>
      </c>
      <c r="X24" s="1">
        <v>299.642333984375</v>
      </c>
      <c r="Y24" s="1">
        <v>50.050094604492188</v>
      </c>
      <c r="Z24" s="1">
        <v>0.33528515696525574</v>
      </c>
      <c r="AA24" s="1">
        <v>88.432518005371094</v>
      </c>
      <c r="AB24" s="1">
        <v>-0.12256211787462234</v>
      </c>
      <c r="AC24" s="1">
        <v>0.17189882695674896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1.1016262278837312</v>
      </c>
      <c r="AL24">
        <f>(U24-T24)/(1000-U24)*AK24</f>
        <v>3.273635972217076E-2</v>
      </c>
      <c r="AM24">
        <f>(P24+273.15)</f>
        <v>301.38324203491209</v>
      </c>
      <c r="AN24">
        <f>(O24+273.15)</f>
        <v>303.9599899291992</v>
      </c>
      <c r="AO24">
        <f>(Y24*AG24+Z24*AH24)*AI24</f>
        <v>8.0080149577256634</v>
      </c>
      <c r="AP24">
        <f>((AO24+0.00000010773*(AN24^4-AM24^4))-AL24*44100)/(L24*51.4+0.00000043092*AM24^3)</f>
        <v>-11.534152983167923</v>
      </c>
      <c r="AQ24">
        <f>0.61365*EXP(17.502*J24/(240.97+J24))</f>
        <v>3.846745990145366</v>
      </c>
      <c r="AR24">
        <f>AQ24*1000/AA24</f>
        <v>43.499224910815357</v>
      </c>
      <c r="AS24">
        <f>(AR24-U24)</f>
        <v>13.68653036125481</v>
      </c>
      <c r="AT24">
        <f>IF(D24,P24,(O24+P24)/2)</f>
        <v>29.521615982055664</v>
      </c>
      <c r="AU24">
        <f>0.61365*EXP(17.502*AT24/(240.97+AT24))</f>
        <v>4.1447735390344391</v>
      </c>
      <c r="AV24">
        <f>IF(AS24&lt;&gt;0,(1000-(AR24+U24)/2)/AS24*AL24,0)</f>
        <v>2.3041907777999189</v>
      </c>
      <c r="AW24">
        <f>U24*AA24/1000</f>
        <v>2.6364116475426416</v>
      </c>
      <c r="AX24">
        <f>(AU24-AW24)</f>
        <v>1.5083618914917976</v>
      </c>
      <c r="AY24">
        <f>1/(1.6/F24+1.37/N24)</f>
        <v>1.5755907959492477</v>
      </c>
      <c r="AZ24">
        <f>G24*AA24*0.001</f>
        <v>33.883497718493459</v>
      </c>
      <c r="BA24">
        <f>G24/S24</f>
        <v>0.982414386139142</v>
      </c>
      <c r="BB24">
        <f>(1-AL24*AA24/AQ24/F24)*100</f>
        <v>86.874551651312004</v>
      </c>
      <c r="BC24">
        <f>(S24-E24/(N24/1.35))</f>
        <v>390.66315129284465</v>
      </c>
      <c r="BD24">
        <f>E24*BB24/100/BC24</f>
        <v>-4.1117037523734279E-3</v>
      </c>
    </row>
    <row r="25" spans="1:56" x14ac:dyDescent="0.35">
      <c r="A25" s="1" t="s">
        <v>9</v>
      </c>
      <c r="B25" s="1" t="s">
        <v>1194</v>
      </c>
      <c r="K25" s="1">
        <v>2.72</v>
      </c>
    </row>
    <row r="26" spans="1:56" x14ac:dyDescent="0.35">
      <c r="A26" s="1" t="s">
        <v>9</v>
      </c>
      <c r="B26" s="1" t="s">
        <v>1193</v>
      </c>
      <c r="K26" s="1">
        <v>2.72</v>
      </c>
    </row>
    <row r="27" spans="1:56" x14ac:dyDescent="0.35">
      <c r="A27" s="1">
        <v>4</v>
      </c>
      <c r="B27" s="1" t="s">
        <v>1192</v>
      </c>
      <c r="C27" s="1">
        <v>1109.5000022016466</v>
      </c>
      <c r="D27" s="1">
        <v>0</v>
      </c>
      <c r="E27">
        <f>(R27-S27*(1000-T27)/(1000-U27))*AK27</f>
        <v>-9.7714160647771137E-2</v>
      </c>
      <c r="F27">
        <f>IF(AV27&lt;&gt;0,1/(1/AV27-1/N27),0)</f>
        <v>2.0537455833531388</v>
      </c>
      <c r="G27">
        <f>((AY27-AL27/2)*S27-E27)/(AY27+AL27/2)</f>
        <v>376.21950013771061</v>
      </c>
      <c r="H27">
        <f>AL27*1000</f>
        <v>30.475445076404633</v>
      </c>
      <c r="I27">
        <f>(AQ27-AW27)</f>
        <v>1.933157150176612</v>
      </c>
      <c r="J27">
        <f>(P27+AP27*D27)</f>
        <v>30.653003692626953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30.780378341674805</v>
      </c>
      <c r="P27" s="1">
        <v>30.653003692626953</v>
      </c>
      <c r="Q27" s="1">
        <v>30.902883529663086</v>
      </c>
      <c r="R27" s="1">
        <v>400.02200317382813</v>
      </c>
      <c r="S27" s="1">
        <v>389.34536743164063</v>
      </c>
      <c r="T27" s="1">
        <v>1.2833623886108398</v>
      </c>
      <c r="U27" s="1">
        <v>28.154613494873047</v>
      </c>
      <c r="V27" s="1">
        <v>2.5473310947418213</v>
      </c>
      <c r="W27" s="1">
        <v>55.883769989013672</v>
      </c>
      <c r="X27" s="1">
        <v>299.79766845703125</v>
      </c>
      <c r="Y27" s="1">
        <v>98.935615539550781</v>
      </c>
      <c r="Z27" s="1">
        <v>0.36671066284179688</v>
      </c>
      <c r="AA27" s="1">
        <v>88.43060302734375</v>
      </c>
      <c r="AB27" s="1">
        <v>-0.30867663025856018</v>
      </c>
      <c r="AC27" s="1">
        <v>0.183489590883255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1.1021973105037912</v>
      </c>
      <c r="AL27">
        <f>(U27-T27)/(1000-U27)*AK27</f>
        <v>3.0475445076404633E-2</v>
      </c>
      <c r="AM27">
        <f>(P27+273.15)</f>
        <v>303.80300369262693</v>
      </c>
      <c r="AN27">
        <f>(O27+273.15)</f>
        <v>303.93037834167478</v>
      </c>
      <c r="AO27">
        <f>(Y27*AG27+Z27*AH27)*AI27</f>
        <v>15.829698132506792</v>
      </c>
      <c r="AP27">
        <f>((AO27+0.00000010773*(AN27^4-AM27^4))-AL27*44100)/(L27*51.4+0.00000043092*AM27^3)</f>
        <v>-10.865921231014367</v>
      </c>
      <c r="AQ27">
        <f>0.61365*EXP(17.502*J27/(240.97+J27))</f>
        <v>4.4228865995300257</v>
      </c>
      <c r="AR27">
        <f>AQ27*1000/AA27</f>
        <v>50.015339126008435</v>
      </c>
      <c r="AS27">
        <f>(AR27-U27)</f>
        <v>21.860725631135388</v>
      </c>
      <c r="AT27">
        <f>IF(D27,P27,(O27+P27)/2)</f>
        <v>30.716691017150879</v>
      </c>
      <c r="AU27">
        <f>0.61365*EXP(17.502*AT27/(240.97+AT27))</f>
        <v>4.4390140289823306</v>
      </c>
      <c r="AV27">
        <f>IF(AS27&lt;&gt;0,(1000-(AR27+U27)/2)/AS27*AL27,0)</f>
        <v>1.3395855893198121</v>
      </c>
      <c r="AW27">
        <f>U27*AA27/1000</f>
        <v>2.4897294493534137</v>
      </c>
      <c r="AX27">
        <f>(AU27-AW27)</f>
        <v>1.9492845796289169</v>
      </c>
      <c r="AY27">
        <f>1/(1.6/F27+1.37/N27)</f>
        <v>0.88129421220943183</v>
      </c>
      <c r="AZ27">
        <f>G27*AA27*0.001</f>
        <v>33.269317267823588</v>
      </c>
      <c r="BA27">
        <f>G27/S27</f>
        <v>0.96628734180011888</v>
      </c>
      <c r="BB27">
        <f>(1-AL27*AA27/AQ27/F27)*100</f>
        <v>70.331185267698487</v>
      </c>
      <c r="BC27">
        <f>(S27-E27/(N27/1.35))</f>
        <v>389.37961026426478</v>
      </c>
      <c r="BD27">
        <f>E27*BB27/100/BC27</f>
        <v>-1.7649493077287497E-4</v>
      </c>
    </row>
    <row r="28" spans="1:56" x14ac:dyDescent="0.35">
      <c r="A28" s="1" t="s">
        <v>9</v>
      </c>
      <c r="B28" s="1" t="s">
        <v>1191</v>
      </c>
      <c r="K28" s="1">
        <v>2.72</v>
      </c>
    </row>
    <row r="29" spans="1:56" x14ac:dyDescent="0.35">
      <c r="A29" s="1" t="s">
        <v>9</v>
      </c>
      <c r="B29" s="1" t="s">
        <v>1190</v>
      </c>
      <c r="K29" s="1">
        <v>2.72</v>
      </c>
    </row>
    <row r="30" spans="1:56" x14ac:dyDescent="0.35">
      <c r="A30" s="1">
        <v>5</v>
      </c>
      <c r="B30" s="1" t="s">
        <v>1189</v>
      </c>
      <c r="C30" s="1">
        <v>1313.0000021904707</v>
      </c>
      <c r="D30" s="1">
        <v>0</v>
      </c>
      <c r="E30">
        <f>(R30-S30*(1000-T30)/(1000-U30))*AK30</f>
        <v>0.69796494855144453</v>
      </c>
      <c r="F30">
        <f>IF(AV30&lt;&gt;0,1/(1/AV30-1/N30),0)</f>
        <v>1.7695481343026995</v>
      </c>
      <c r="G30">
        <f>((AY30-AL30/2)*S30-E30)/(AY30+AL30/2)</f>
        <v>374.24159462556895</v>
      </c>
      <c r="H30">
        <f>AL30*1000</f>
        <v>29.183142281711387</v>
      </c>
      <c r="I30">
        <f>(AQ30-AW30)</f>
        <v>2.0453017094138501</v>
      </c>
      <c r="J30">
        <f>(P30+AP30*D30)</f>
        <v>30.825910568237305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30.775005340576172</v>
      </c>
      <c r="P30" s="1">
        <v>30.825910568237305</v>
      </c>
      <c r="Q30" s="1">
        <v>30.890338897705078</v>
      </c>
      <c r="R30" s="1">
        <v>400.098388671875</v>
      </c>
      <c r="S30" s="1">
        <v>389.1541748046875</v>
      </c>
      <c r="T30" s="1">
        <v>1.6149560213088989</v>
      </c>
      <c r="U30" s="1">
        <v>27.384178161621094</v>
      </c>
      <c r="V30" s="1">
        <v>3.2063450813293457</v>
      </c>
      <c r="W30" s="1">
        <v>54.368740081787109</v>
      </c>
      <c r="X30" s="1">
        <v>299.59942626953125</v>
      </c>
      <c r="Y30" s="1">
        <v>149.53669738769531</v>
      </c>
      <c r="Z30" s="1">
        <v>0.233128622174263</v>
      </c>
      <c r="AA30" s="1">
        <v>88.42657470703125</v>
      </c>
      <c r="AB30" s="1">
        <v>-0.39937639236450195</v>
      </c>
      <c r="AC30" s="1">
        <v>0.18392646312713623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1.1014684789320999</v>
      </c>
      <c r="AL30">
        <f>(U30-T30)/(1000-U30)*AK30</f>
        <v>2.9183142281711386E-2</v>
      </c>
      <c r="AM30">
        <f>(P30+273.15)</f>
        <v>303.97591056823728</v>
      </c>
      <c r="AN30">
        <f>(O30+273.15)</f>
        <v>303.92500534057615</v>
      </c>
      <c r="AO30">
        <f>(Y30*AG30+Z30*AH30)*AI30</f>
        <v>23.925871047246346</v>
      </c>
      <c r="AP30">
        <f>((AO30+0.00000010773*(AN30^4-AM30^4))-AL30*44100)/(L30*51.4+0.00000043092*AM30^3)</f>
        <v>-10.348717284521994</v>
      </c>
      <c r="AQ30">
        <f>0.61365*EXP(17.502*J30/(240.97+J30))</f>
        <v>4.4667907854130915</v>
      </c>
      <c r="AR30">
        <f>AQ30*1000/AA30</f>
        <v>50.514122029629114</v>
      </c>
      <c r="AS30">
        <f>(AR30-U30)</f>
        <v>23.12994386800802</v>
      </c>
      <c r="AT30">
        <f>IF(D30,P30,(O30+P30)/2)</f>
        <v>30.800457954406738</v>
      </c>
      <c r="AU30">
        <f>0.61365*EXP(17.502*AT30/(240.97+AT30))</f>
        <v>4.460304172778927</v>
      </c>
      <c r="AV30">
        <f>IF(AS30&lt;&gt;0,(1000-(AR30+U30)/2)/AS30*AL30,0)</f>
        <v>1.2125616842292157</v>
      </c>
      <c r="AW30">
        <f>U30*AA30/1000</f>
        <v>2.4214890759992413</v>
      </c>
      <c r="AX30">
        <f>(AU30-AW30)</f>
        <v>2.0388150967796856</v>
      </c>
      <c r="AY30">
        <f>1/(1.6/F30+1.37/N30)</f>
        <v>0.79376663760683708</v>
      </c>
      <c r="AZ30">
        <f>G30*AA30*0.001</f>
        <v>33.092902325636381</v>
      </c>
      <c r="BA30">
        <f>G30/S30</f>
        <v>0.9616795061067942</v>
      </c>
      <c r="BB30">
        <f>(1-AL30*AA30/AQ30/F30)*100</f>
        <v>67.351978865365666</v>
      </c>
      <c r="BC30">
        <f>(S30-E30/(N30/1.35))</f>
        <v>388.90958080979112</v>
      </c>
      <c r="BD30">
        <f>E30*BB30/100/BC30</f>
        <v>1.2087467828825324E-3</v>
      </c>
    </row>
    <row r="31" spans="1:56" x14ac:dyDescent="0.35">
      <c r="A31" s="1" t="s">
        <v>9</v>
      </c>
      <c r="B31" s="1" t="s">
        <v>1188</v>
      </c>
      <c r="K31" s="1">
        <v>2.72</v>
      </c>
    </row>
    <row r="32" spans="1:56" x14ac:dyDescent="0.35">
      <c r="A32" s="1" t="s">
        <v>9</v>
      </c>
      <c r="B32" s="1" t="s">
        <v>1187</v>
      </c>
      <c r="K32" s="1">
        <v>2.72</v>
      </c>
    </row>
    <row r="33" spans="1:56" x14ac:dyDescent="0.35">
      <c r="A33" s="1">
        <v>6</v>
      </c>
      <c r="B33" s="1" t="s">
        <v>1186</v>
      </c>
      <c r="C33" s="1">
        <v>1515.5000022016466</v>
      </c>
      <c r="D33" s="1">
        <v>0</v>
      </c>
      <c r="E33">
        <f>(R33-S33*(1000-T33)/(1000-U33))*AK33</f>
        <v>1.6458408301634513</v>
      </c>
      <c r="F33">
        <f>IF(AV33&lt;&gt;0,1/(1/AV33-1/N33),0)</f>
        <v>1.7351997687437521</v>
      </c>
      <c r="G33">
        <f>((AY33-AL33/2)*S33-E33)/(AY33+AL33/2)</f>
        <v>372.2233784883058</v>
      </c>
      <c r="H33">
        <f>AL33*1000</f>
        <v>28.812925112665827</v>
      </c>
      <c r="I33">
        <f>(AQ33-AW33)</f>
        <v>2.0465565943121042</v>
      </c>
      <c r="J33">
        <f>(P33+AP33*D33)</f>
        <v>30.847862243652344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30.784683227539063</v>
      </c>
      <c r="P33" s="1">
        <v>30.847862243652344</v>
      </c>
      <c r="Q33" s="1">
        <v>30.892066955566406</v>
      </c>
      <c r="R33" s="1">
        <v>399.9781494140625</v>
      </c>
      <c r="S33" s="1">
        <v>388.32598876953125</v>
      </c>
      <c r="T33" s="1">
        <v>1.9935410022735596</v>
      </c>
      <c r="U33" s="1">
        <v>27.434226989746094</v>
      </c>
      <c r="V33" s="1">
        <v>3.9556739330291748</v>
      </c>
      <c r="W33" s="1">
        <v>54.436229705810547</v>
      </c>
      <c r="X33" s="1">
        <v>299.60317993164063</v>
      </c>
      <c r="Y33" s="1">
        <v>301.39596557617188</v>
      </c>
      <c r="Z33" s="1">
        <v>0.18335805833339691</v>
      </c>
      <c r="AA33" s="1">
        <v>88.423675537109375</v>
      </c>
      <c r="AB33" s="1">
        <v>-0.46806231141090393</v>
      </c>
      <c r="AC33" s="1">
        <v>0.18809421360492706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1.1014822791604433</v>
      </c>
      <c r="AL33">
        <f>(U33-T33)/(1000-U33)*AK33</f>
        <v>2.8812925112665828E-2</v>
      </c>
      <c r="AM33">
        <f>(P33+273.15)</f>
        <v>303.99786224365232</v>
      </c>
      <c r="AN33">
        <f>(O33+273.15)</f>
        <v>303.93468322753904</v>
      </c>
      <c r="AO33">
        <f>(Y33*AG33+Z33*AH33)*AI33</f>
        <v>48.223353414311532</v>
      </c>
      <c r="AP33">
        <f>((AO33+0.00000010773*(AN33^4-AM33^4))-AL33*44100)/(L33*51.4+0.00000043092*AM33^3)</f>
        <v>-10.017031299159985</v>
      </c>
      <c r="AQ33">
        <f>0.61365*EXP(17.502*J33/(240.97+J33))</f>
        <v>4.4723917802648216</v>
      </c>
      <c r="AR33">
        <f>AQ33*1000/AA33</f>
        <v>50.579120954860812</v>
      </c>
      <c r="AS33">
        <f>(AR33-U33)</f>
        <v>23.144893965114719</v>
      </c>
      <c r="AT33">
        <f>IF(D33,P33,(O33+P33)/2)</f>
        <v>30.816272735595703</v>
      </c>
      <c r="AU33">
        <f>0.61365*EXP(17.502*AT33/(240.97+AT33))</f>
        <v>4.4643336124172004</v>
      </c>
      <c r="AV33">
        <f>IF(AS33&lt;&gt;0,(1000-(AR33+U33)/2)/AS33*AL33,0)</f>
        <v>1.1963342229323726</v>
      </c>
      <c r="AW33">
        <f>U33*AA33/1000</f>
        <v>2.4258351859527174</v>
      </c>
      <c r="AX33">
        <f>(AU33-AW33)</f>
        <v>2.038498426464483</v>
      </c>
      <c r="AY33">
        <f>1/(1.6/F33+1.37/N33)</f>
        <v>0.78264744607897918</v>
      </c>
      <c r="AZ33">
        <f>G33*AA33*0.001</f>
        <v>32.913359246776608</v>
      </c>
      <c r="BA33">
        <f>G33/S33</f>
        <v>0.95853326651597803</v>
      </c>
      <c r="BB33">
        <f>(1-AL33*AA33/AQ33/F33)*100</f>
        <v>67.170324341387527</v>
      </c>
      <c r="BC33">
        <f>(S33-E33/(N33/1.35))</f>
        <v>387.74922229372356</v>
      </c>
      <c r="BD33">
        <f>E33*BB33/100/BC33</f>
        <v>2.8511124206107015E-3</v>
      </c>
    </row>
    <row r="34" spans="1:56" x14ac:dyDescent="0.35">
      <c r="A34" s="1" t="s">
        <v>9</v>
      </c>
      <c r="B34" s="1" t="s">
        <v>1185</v>
      </c>
      <c r="K34" s="1">
        <v>2.72</v>
      </c>
    </row>
    <row r="35" spans="1:56" x14ac:dyDescent="0.35">
      <c r="A35" s="1" t="s">
        <v>9</v>
      </c>
      <c r="B35" s="1" t="s">
        <v>1184</v>
      </c>
      <c r="K35" s="1">
        <v>2.72</v>
      </c>
    </row>
    <row r="36" spans="1:56" x14ac:dyDescent="0.35">
      <c r="A36" s="1">
        <v>7</v>
      </c>
      <c r="B36" s="1" t="s">
        <v>1183</v>
      </c>
      <c r="C36" s="1">
        <v>1718.0000021904707</v>
      </c>
      <c r="D36" s="1">
        <v>0</v>
      </c>
      <c r="E36">
        <f>(R36-S36*(1000-T36)/(1000-U36))*AK36</f>
        <v>1.6656202242007967</v>
      </c>
      <c r="F36">
        <f>IF(AV36&lt;&gt;0,1/(1/AV36-1/N36),0)</f>
        <v>1.7234644768977943</v>
      </c>
      <c r="G36">
        <f>((AY36-AL36/2)*S36-E36)/(AY36+AL36/2)</f>
        <v>372.35438254002952</v>
      </c>
      <c r="H36">
        <f>AL36*1000</f>
        <v>28.533085090802441</v>
      </c>
      <c r="I36">
        <f>(AQ36-AW36)</f>
        <v>2.0357928989484986</v>
      </c>
      <c r="J36">
        <f>(P36+AP36*D36)</f>
        <v>30.864904403686523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30.819204330444336</v>
      </c>
      <c r="P36" s="1">
        <v>30.864904403686523</v>
      </c>
      <c r="Q36" s="1">
        <v>30.912605285644531</v>
      </c>
      <c r="R36" s="1">
        <v>400.0015869140625</v>
      </c>
      <c r="S36" s="1">
        <v>388.42916870117188</v>
      </c>
      <c r="T36" s="1">
        <v>2.4219880104064941</v>
      </c>
      <c r="U36" s="1">
        <v>27.607368469238281</v>
      </c>
      <c r="V36" s="1">
        <v>4.7959737777709961</v>
      </c>
      <c r="W36" s="1">
        <v>54.667579650878906</v>
      </c>
      <c r="X36" s="1">
        <v>299.6475830078125</v>
      </c>
      <c r="Y36" s="1">
        <v>500.60003662109375</v>
      </c>
      <c r="Z36" s="1">
        <v>0.2331271767616272</v>
      </c>
      <c r="AA36" s="1">
        <v>88.416664123535156</v>
      </c>
      <c r="AB36" s="1">
        <v>-0.33564043045043945</v>
      </c>
      <c r="AC36" s="1">
        <v>0.1892954558134079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1.1016455257640163</v>
      </c>
      <c r="AL36">
        <f>(U36-T36)/(1000-U36)*AK36</f>
        <v>2.8533085090802442E-2</v>
      </c>
      <c r="AM36">
        <f>(P36+273.15)</f>
        <v>304.0149044036865</v>
      </c>
      <c r="AN36">
        <f>(O36+273.15)</f>
        <v>303.96920433044431</v>
      </c>
      <c r="AO36">
        <f>(Y36*AG36+Z36*AH36)*AI36</f>
        <v>80.096004069089759</v>
      </c>
      <c r="AP36">
        <f>((AO36+0.00000010773*(AN36^4-AM36^4))-AL36*44100)/(L36*51.4+0.00000043092*AM36^3)</f>
        <v>-9.653062523333567</v>
      </c>
      <c r="AQ36">
        <f>0.61365*EXP(17.502*J36/(240.97+J36))</f>
        <v>4.4767443242278144</v>
      </c>
      <c r="AR36">
        <f>AQ36*1000/AA36</f>
        <v>50.632359506042185</v>
      </c>
      <c r="AS36">
        <f>(AR36-U36)</f>
        <v>23.024991036803904</v>
      </c>
      <c r="AT36">
        <f>IF(D36,P36,(O36+P36)/2)</f>
        <v>30.84205436706543</v>
      </c>
      <c r="AU36">
        <f>0.61365*EXP(17.502*AT36/(240.97+AT36))</f>
        <v>4.4709092991044228</v>
      </c>
      <c r="AV36">
        <f>IF(AS36&lt;&gt;0,(1000-(AR36+U36)/2)/AS36*AL36,0)</f>
        <v>1.190744206548374</v>
      </c>
      <c r="AW36">
        <f>U36*AA36/1000</f>
        <v>2.4409514252793159</v>
      </c>
      <c r="AX36">
        <f>(AU36-AW36)</f>
        <v>2.029957873825107</v>
      </c>
      <c r="AY36">
        <f>1/(1.6/F36+1.37/N36)</f>
        <v>0.77882038369430984</v>
      </c>
      <c r="AZ36">
        <f>G36*AA36*0.001</f>
        <v>32.922332375968118</v>
      </c>
      <c r="BA36">
        <f>G36/S36</f>
        <v>0.95861591390035616</v>
      </c>
      <c r="BB36">
        <f>(1-AL36*AA36/AQ36/F36)*100</f>
        <v>67.302222907033425</v>
      </c>
      <c r="BC36">
        <f>(S36-E36/(N36/1.35))</f>
        <v>387.84547075836969</v>
      </c>
      <c r="BD36">
        <f>E36*BB36/100/BC36</f>
        <v>2.8903249376209428E-3</v>
      </c>
    </row>
    <row r="37" spans="1:56" x14ac:dyDescent="0.35">
      <c r="A37" s="1" t="s">
        <v>9</v>
      </c>
      <c r="B37" s="1" t="s">
        <v>1182</v>
      </c>
      <c r="K37" s="1">
        <v>2.72</v>
      </c>
    </row>
    <row r="38" spans="1:56" x14ac:dyDescent="0.35">
      <c r="A38" s="1" t="s">
        <v>9</v>
      </c>
      <c r="B38" s="1" t="s">
        <v>1181</v>
      </c>
      <c r="K38" s="1">
        <v>2.72</v>
      </c>
    </row>
    <row r="39" spans="1:56" x14ac:dyDescent="0.35">
      <c r="A39" s="1">
        <v>8</v>
      </c>
      <c r="B39" s="1" t="s">
        <v>1180</v>
      </c>
      <c r="C39" s="1">
        <v>1920.5000022016466</v>
      </c>
      <c r="D39" s="1">
        <v>0</v>
      </c>
      <c r="E39">
        <f>(R39-S39*(1000-T39)/(1000-U39))*AK39</f>
        <v>1.4819793155269201</v>
      </c>
      <c r="F39">
        <f>IF(AV39&lt;&gt;0,1/(1/AV39-1/N39),0)</f>
        <v>1.61719566609943</v>
      </c>
      <c r="G39">
        <f>((AY39-AL39/2)*S39-E39)/(AY39+AL39/2)</f>
        <v>372.6495347920573</v>
      </c>
      <c r="H39">
        <f>AL39*1000</f>
        <v>27.722755523140602</v>
      </c>
      <c r="I39">
        <f>(AQ39-AW39)</f>
        <v>2.0677844829569758</v>
      </c>
      <c r="J39">
        <f>(P39+AP39*D39)</f>
        <v>30.908918380737305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30.869918823242188</v>
      </c>
      <c r="P39" s="1">
        <v>30.908918380737305</v>
      </c>
      <c r="Q39" s="1">
        <v>30.949148178100586</v>
      </c>
      <c r="R39" s="1">
        <v>399.97097778320313</v>
      </c>
      <c r="S39" s="1">
        <v>388.83963012695313</v>
      </c>
      <c r="T39" s="1">
        <v>2.8960416316986084</v>
      </c>
      <c r="U39" s="1">
        <v>27.374256134033203</v>
      </c>
      <c r="V39" s="1">
        <v>5.7178187370300293</v>
      </c>
      <c r="W39" s="1">
        <v>54.046539306640625</v>
      </c>
      <c r="X39" s="1">
        <v>299.620361328125</v>
      </c>
      <c r="Y39" s="1">
        <v>749.891845703125</v>
      </c>
      <c r="Z39" s="1">
        <v>0.41386863589286804</v>
      </c>
      <c r="AA39" s="1">
        <v>88.412193298339844</v>
      </c>
      <c r="AB39" s="1">
        <v>-0.34224900603294373</v>
      </c>
      <c r="AC39" s="1">
        <v>0.20473058521747589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1.1015454460592828</v>
      </c>
      <c r="AL39">
        <f>(U39-T39)/(1000-U39)*AK39</f>
        <v>2.7722755523140602E-2</v>
      </c>
      <c r="AM39">
        <f>(P39+273.15)</f>
        <v>304.05891838073728</v>
      </c>
      <c r="AN39">
        <f>(O39+273.15)</f>
        <v>304.01991882324216</v>
      </c>
      <c r="AO39">
        <f>(Y39*AG39+Z39*AH39)*AI39</f>
        <v>119.98269263067778</v>
      </c>
      <c r="AP39">
        <f>((AO39+0.00000010773*(AN39^4-AM39^4))-AL39*44100)/(L39*51.4+0.00000043092*AM39^3)</f>
        <v>-9.0327313076307973</v>
      </c>
      <c r="AQ39">
        <f>0.61365*EXP(17.502*J39/(240.97+J39))</f>
        <v>4.4880025076773844</v>
      </c>
      <c r="AR39">
        <f>AQ39*1000/AA39</f>
        <v>50.762257334041934</v>
      </c>
      <c r="AS39">
        <f>(AR39-U39)</f>
        <v>23.388001200008731</v>
      </c>
      <c r="AT39">
        <f>IF(D39,P39,(O39+P39)/2)</f>
        <v>30.889418601989746</v>
      </c>
      <c r="AU39">
        <f>0.61365*EXP(17.502*AT39/(240.97+AT39))</f>
        <v>4.4830116874451509</v>
      </c>
      <c r="AV39">
        <f>IF(AS39&lt;&gt;0,(1000-(AR39+U39)/2)/AS39*AL39,0)</f>
        <v>1.1390317438917201</v>
      </c>
      <c r="AW39">
        <f>U39*AA39/1000</f>
        <v>2.4202180247204086</v>
      </c>
      <c r="AX39">
        <f>(AU39-AW39)</f>
        <v>2.0627936627247423</v>
      </c>
      <c r="AY39">
        <f>1/(1.6/F39+1.37/N39)</f>
        <v>0.74349582524490321</v>
      </c>
      <c r="AZ39">
        <f>G39*AA39*0.001</f>
        <v>32.946762702571789</v>
      </c>
      <c r="BA39">
        <f>G39/S39</f>
        <v>0.95836305232157049</v>
      </c>
      <c r="BB39">
        <f>(1-AL39*AA39/AQ39/F39)*100</f>
        <v>66.229856980921312</v>
      </c>
      <c r="BC39">
        <f>(S39-E39/(N39/1.35))</f>
        <v>388.32028708273458</v>
      </c>
      <c r="BD39">
        <f>E39*BB39/100/BC39</f>
        <v>2.5275856395089581E-3</v>
      </c>
    </row>
    <row r="40" spans="1:56" x14ac:dyDescent="0.35">
      <c r="A40" s="1" t="s">
        <v>9</v>
      </c>
      <c r="B40" s="1" t="s">
        <v>1179</v>
      </c>
      <c r="K40" s="1">
        <v>2.72</v>
      </c>
    </row>
    <row r="41" spans="1:56" x14ac:dyDescent="0.35">
      <c r="A41" s="1" t="s">
        <v>9</v>
      </c>
      <c r="B41" s="1" t="s">
        <v>1178</v>
      </c>
      <c r="K41" s="1">
        <v>2.72</v>
      </c>
    </row>
    <row r="42" spans="1:56" x14ac:dyDescent="0.35">
      <c r="A42" s="1">
        <v>9</v>
      </c>
      <c r="B42" s="1" t="s">
        <v>1177</v>
      </c>
      <c r="C42" s="1">
        <v>2123.5000022016466</v>
      </c>
      <c r="D42" s="1">
        <v>0</v>
      </c>
      <c r="E42">
        <f>(R42-S42*(1000-T42)/(1000-U42))*AK42</f>
        <v>0.46662059736353034</v>
      </c>
      <c r="F42">
        <f>IF(AV42&lt;&gt;0,1/(1/AV42-1/N42),0)</f>
        <v>1.3938413771844196</v>
      </c>
      <c r="G42">
        <f>((AY42-AL42/2)*S42-E42)/(AY42+AL42/2)</f>
        <v>374.71621539684475</v>
      </c>
      <c r="H42">
        <f>AL42*1000</f>
        <v>26.041544975516622</v>
      </c>
      <c r="I42">
        <f>(AQ42-AW42)</f>
        <v>2.162366361423</v>
      </c>
      <c r="J42">
        <f>(P42+AP42*D42)</f>
        <v>30.953397750854492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30.943080902099609</v>
      </c>
      <c r="P42" s="1">
        <v>30.953397750854492</v>
      </c>
      <c r="Q42" s="1">
        <v>31.004594802856445</v>
      </c>
      <c r="R42" s="1">
        <v>400.04898071289063</v>
      </c>
      <c r="S42" s="1">
        <v>390.39657592773438</v>
      </c>
      <c r="T42" s="1">
        <v>3.4206070899963379</v>
      </c>
      <c r="U42" s="1">
        <v>26.435297012329102</v>
      </c>
      <c r="V42" s="1">
        <v>6.7248926162719727</v>
      </c>
      <c r="W42" s="1">
        <v>51.971626281738281</v>
      </c>
      <c r="X42" s="1">
        <v>299.63693237304688</v>
      </c>
      <c r="Y42" s="1">
        <v>1001.0593872070313</v>
      </c>
      <c r="Z42" s="1">
        <v>0.24098367989063263</v>
      </c>
      <c r="AA42" s="1">
        <v>88.405982971191406</v>
      </c>
      <c r="AB42" s="1">
        <v>-0.4293171763420105</v>
      </c>
      <c r="AC42" s="1">
        <v>0.22853915393352509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1.1016063690185545</v>
      </c>
      <c r="AL42">
        <f>(U42-T42)/(1000-U42)*AK42</f>
        <v>2.6041544975516622E-2</v>
      </c>
      <c r="AM42">
        <f>(P42+273.15)</f>
        <v>304.10339775085447</v>
      </c>
      <c r="AN42">
        <f>(O42+273.15)</f>
        <v>304.09308090209959</v>
      </c>
      <c r="AO42">
        <f>(Y42*AG42+Z42*AH42)*AI42</f>
        <v>160.16949837305765</v>
      </c>
      <c r="AP42">
        <f>((AO42+0.00000010773*(AN42^4-AM42^4))-AL42*44100)/(L42*51.4+0.00000043092*AM42^3)</f>
        <v>-8.0933275582448232</v>
      </c>
      <c r="AQ42">
        <f>0.61365*EXP(17.502*J42/(240.97+J42))</f>
        <v>4.4994047789333536</v>
      </c>
      <c r="AR42">
        <f>AQ42*1000/AA42</f>
        <v>50.89479951147154</v>
      </c>
      <c r="AS42">
        <f>(AR42-U42)</f>
        <v>24.459502499142438</v>
      </c>
      <c r="AT42">
        <f>IF(D42,P42,(O42+P42)/2)</f>
        <v>30.948239326477051</v>
      </c>
      <c r="AU42">
        <f>0.61365*EXP(17.502*AT42/(240.97+AT42))</f>
        <v>4.4980811264347702</v>
      </c>
      <c r="AV42">
        <f>IF(AS42&lt;&gt;0,(1000-(AR42+U42)/2)/AS42*AL42,0)</f>
        <v>1.0235141693131964</v>
      </c>
      <c r="AW42">
        <f>U42*AA42/1000</f>
        <v>2.3370384175103536</v>
      </c>
      <c r="AX42">
        <f>(AU42-AW42)</f>
        <v>2.1610427089244166</v>
      </c>
      <c r="AY42">
        <f>1/(1.6/F42+1.37/N42)</f>
        <v>0.6650982392994077</v>
      </c>
      <c r="AZ42">
        <f>G42*AA42*0.001</f>
        <v>33.127155357402749</v>
      </c>
      <c r="BA42">
        <f>G42/S42</f>
        <v>0.95983478980668058</v>
      </c>
      <c r="BB42">
        <f>(1-AL42*AA42/AQ42/F42)*100</f>
        <v>63.290371830203654</v>
      </c>
      <c r="BC42">
        <f>(S42-E42/(N42/1.35))</f>
        <v>390.23305396829079</v>
      </c>
      <c r="BD42">
        <f>E42*BB42/100/BC42</f>
        <v>7.5679368547722562E-4</v>
      </c>
    </row>
    <row r="43" spans="1:56" x14ac:dyDescent="0.35">
      <c r="A43" s="1" t="s">
        <v>9</v>
      </c>
      <c r="B43" s="1" t="s">
        <v>1176</v>
      </c>
      <c r="K43" s="1">
        <v>2.72</v>
      </c>
    </row>
    <row r="44" spans="1:56" x14ac:dyDescent="0.35">
      <c r="A44" s="1" t="s">
        <v>9</v>
      </c>
      <c r="B44" s="1" t="s">
        <v>1175</v>
      </c>
      <c r="K44" s="1">
        <v>2.72</v>
      </c>
    </row>
    <row r="45" spans="1:56" x14ac:dyDescent="0.35">
      <c r="A45" s="1">
        <v>10</v>
      </c>
      <c r="B45" s="1" t="s">
        <v>1174</v>
      </c>
      <c r="C45" s="1">
        <v>2326.5000022016466</v>
      </c>
      <c r="D45" s="1">
        <v>0</v>
      </c>
      <c r="E45">
        <f>(R45-S45*(1000-T45)/(1000-U45))*AK45</f>
        <v>-0.93997017108949699</v>
      </c>
      <c r="F45">
        <f>IF(AV45&lt;&gt;0,1/(1/AV45-1/N45),0)</f>
        <v>1.0670588369311307</v>
      </c>
      <c r="G45">
        <f>((AY45-AL45/2)*S45-E45)/(AY45+AL45/2)</f>
        <v>377.8539415471684</v>
      </c>
      <c r="H45">
        <f>AL45*1000</f>
        <v>23.134861304002253</v>
      </c>
      <c r="I45">
        <f>(AQ45-AW45)</f>
        <v>2.3545383636248856</v>
      </c>
      <c r="J45">
        <f>(P45+AP45*D45)</f>
        <v>31.029504776000977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31.032270431518555</v>
      </c>
      <c r="P45" s="1">
        <v>31.029504776000977</v>
      </c>
      <c r="Q45" s="1">
        <v>31.074317932128906</v>
      </c>
      <c r="R45" s="1">
        <v>400.03756713867188</v>
      </c>
      <c r="S45" s="1">
        <v>392.64395141601563</v>
      </c>
      <c r="T45" s="1">
        <v>3.9993603229522705</v>
      </c>
      <c r="U45" s="1">
        <v>24.488763809204102</v>
      </c>
      <c r="V45" s="1">
        <v>7.8209586143493652</v>
      </c>
      <c r="W45" s="1">
        <v>47.889060974121094</v>
      </c>
      <c r="X45" s="1">
        <v>299.597900390625</v>
      </c>
      <c r="Y45" s="1">
        <v>1249.8701171875</v>
      </c>
      <c r="Z45" s="1">
        <v>0.19776557385921478</v>
      </c>
      <c r="AA45" s="1">
        <v>88.384819030761719</v>
      </c>
      <c r="AB45" s="1">
        <v>-0.60801589488983154</v>
      </c>
      <c r="AC45" s="1">
        <v>0.26836258172988892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1.1014628690831798</v>
      </c>
      <c r="AL45">
        <f>(U45-T45)/(1000-U45)*AK45</f>
        <v>2.3134861304002254E-2</v>
      </c>
      <c r="AM45">
        <f>(P45+273.15)</f>
        <v>304.17950477600095</v>
      </c>
      <c r="AN45">
        <f>(O45+273.15)</f>
        <v>304.18227043151853</v>
      </c>
      <c r="AO45">
        <f>(Y45*AG45+Z45*AH45)*AI45</f>
        <v>199.97921428011614</v>
      </c>
      <c r="AP45">
        <f>((AO45+0.00000010773*(AN45^4-AM45^4))-AL45*44100)/(L45*51.4+0.00000043092*AM45^3)</f>
        <v>-6.7159204022029924</v>
      </c>
      <c r="AQ45">
        <f>0.61365*EXP(17.502*J45/(240.97+J45))</f>
        <v>4.5189733211884571</v>
      </c>
      <c r="AR45">
        <f>AQ45*1000/AA45</f>
        <v>51.128388005361643</v>
      </c>
      <c r="AS45">
        <f>(AR45-U45)</f>
        <v>26.639624196157541</v>
      </c>
      <c r="AT45">
        <f>IF(D45,P45,(O45+P45)/2)</f>
        <v>31.030887603759766</v>
      </c>
      <c r="AU45">
        <f>0.61365*EXP(17.502*AT45/(240.97+AT45))</f>
        <v>4.5193295566968299</v>
      </c>
      <c r="AV45">
        <f>IF(AS45&lt;&gt;0,(1000-(AR45+U45)/2)/AS45*AL45,0)</f>
        <v>0.83560357234679739</v>
      </c>
      <c r="AW45">
        <f>U45*AA45/1000</f>
        <v>2.1644349575635715</v>
      </c>
      <c r="AX45">
        <f>(AU45-AW45)</f>
        <v>2.3548945991332584</v>
      </c>
      <c r="AY45">
        <f>1/(1.6/F45+1.37/N45)</f>
        <v>0.53906054451446828</v>
      </c>
      <c r="AZ45">
        <f>G45*AA45*0.001</f>
        <v>33.396552243706495</v>
      </c>
      <c r="BA45">
        <f>G45/S45</f>
        <v>0.96233226103315961</v>
      </c>
      <c r="BB45">
        <f>(1-AL45*AA45/AQ45/F45)*100</f>
        <v>57.59506195230064</v>
      </c>
      <c r="BC45">
        <f>(S45-E45/(N45/1.35))</f>
        <v>392.97335342926488</v>
      </c>
      <c r="BD45">
        <f>E45*BB45/100/BC45</f>
        <v>-1.3776415058370866E-3</v>
      </c>
    </row>
    <row r="46" spans="1:56" x14ac:dyDescent="0.35">
      <c r="A46" s="1" t="s">
        <v>9</v>
      </c>
      <c r="B46" s="1" t="s">
        <v>1173</v>
      </c>
      <c r="K46" s="1">
        <v>2.72</v>
      </c>
    </row>
    <row r="47" spans="1:56" x14ac:dyDescent="0.35">
      <c r="A47" s="1" t="s">
        <v>9</v>
      </c>
      <c r="B47" s="1" t="s">
        <v>1172</v>
      </c>
      <c r="K47" s="1">
        <v>2.72</v>
      </c>
    </row>
    <row r="48" spans="1:56" x14ac:dyDescent="0.35">
      <c r="A48" s="1">
        <v>11</v>
      </c>
      <c r="B48" s="1" t="s">
        <v>1171</v>
      </c>
      <c r="C48" s="1">
        <v>2528.5000022016466</v>
      </c>
      <c r="D48" s="1">
        <v>0</v>
      </c>
      <c r="E48">
        <f>(R48-S48*(1000-T48)/(1000-U48))*AK48</f>
        <v>-1.354835319136211</v>
      </c>
      <c r="F48">
        <f>IF(AV48&lt;&gt;0,1/(1/AV48-1/N48),0)</f>
        <v>0.74797206695913887</v>
      </c>
      <c r="G48">
        <f>((AY48-AL48/2)*S48-E48)/(AY48+AL48/2)</f>
        <v>379.28372249073249</v>
      </c>
      <c r="H48">
        <f>AL48*1000</f>
        <v>19.202805718821363</v>
      </c>
      <c r="I48">
        <f>(AQ48-AW48)</f>
        <v>2.6108448953017138</v>
      </c>
      <c r="J48">
        <f>(P48+AP48*D48)</f>
        <v>31.065322875976563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31.121536254882813</v>
      </c>
      <c r="P48" s="1">
        <v>31.065322875976563</v>
      </c>
      <c r="Q48" s="1">
        <v>31.137060165405273</v>
      </c>
      <c r="R48" s="1">
        <v>400.08309936523438</v>
      </c>
      <c r="S48" s="1">
        <v>394.43673706054688</v>
      </c>
      <c r="T48" s="1">
        <v>4.6385550498962402</v>
      </c>
      <c r="U48" s="1">
        <v>21.693716049194336</v>
      </c>
      <c r="V48" s="1">
        <v>9.0247631072998047</v>
      </c>
      <c r="W48" s="1">
        <v>42.207248687744141</v>
      </c>
      <c r="X48" s="1">
        <v>299.60745239257813</v>
      </c>
      <c r="Y48" s="1">
        <v>1600.773193359375</v>
      </c>
      <c r="Z48" s="1">
        <v>0.32350271940231323</v>
      </c>
      <c r="AA48" s="1">
        <v>88.38336181640625</v>
      </c>
      <c r="AB48" s="1">
        <v>-0.74577987194061279</v>
      </c>
      <c r="AC48" s="1">
        <v>0.2990666925907135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1.1014979867374193</v>
      </c>
      <c r="AL48">
        <f>(U48-T48)/(1000-U48)*AK48</f>
        <v>1.9202805718821363E-2</v>
      </c>
      <c r="AM48">
        <f>(P48+273.15)</f>
        <v>304.21532287597654</v>
      </c>
      <c r="AN48">
        <f>(O48+273.15)</f>
        <v>304.27153625488279</v>
      </c>
      <c r="AO48">
        <f>(Y48*AG48+Z48*AH48)*AI48</f>
        <v>256.12370521268895</v>
      </c>
      <c r="AP48">
        <f>((AO48+0.00000010773*(AN48^4-AM48^4))-AL48*44100)/(L48*51.4+0.00000043092*AM48^3)</f>
        <v>-4.8309447759346442</v>
      </c>
      <c r="AQ48">
        <f>0.61365*EXP(17.502*J48/(240.97+J48))</f>
        <v>4.5282084500200357</v>
      </c>
      <c r="AR48">
        <f>AQ48*1000/AA48</f>
        <v>51.233720430619357</v>
      </c>
      <c r="AS48">
        <f>(AR48-U48)</f>
        <v>29.540004381425021</v>
      </c>
      <c r="AT48">
        <f>IF(D48,P48,(O48+P48)/2)</f>
        <v>31.093429565429688</v>
      </c>
      <c r="AU48">
        <f>0.61365*EXP(17.502*AT48/(240.97+AT48))</f>
        <v>4.5354668205331405</v>
      </c>
      <c r="AV48">
        <f>IF(AS48&lt;&gt;0,(1000-(AR48+U48)/2)/AS48*AL48,0)</f>
        <v>0.62635738921247985</v>
      </c>
      <c r="AW48">
        <f>U48*AA48/1000</f>
        <v>1.9173635547183221</v>
      </c>
      <c r="AX48">
        <f>(AU48-AW48)</f>
        <v>2.6181032658148187</v>
      </c>
      <c r="AY48">
        <f>1/(1.6/F48+1.37/N48)</f>
        <v>0.40084212191570512</v>
      </c>
      <c r="AZ48">
        <f>G48*AA48*0.001</f>
        <v>33.522370475971833</v>
      </c>
      <c r="BA48">
        <f>G48/S48</f>
        <v>0.96158315606518074</v>
      </c>
      <c r="BB48">
        <f>(1-AL48*AA48/AQ48/F48)*100</f>
        <v>49.890114026058228</v>
      </c>
      <c r="BC48">
        <f>(S48-E48/(N48/1.35))</f>
        <v>394.91152391599286</v>
      </c>
      <c r="BD48">
        <f>E48*BB48/100/BC48</f>
        <v>-1.7115957490421369E-3</v>
      </c>
    </row>
    <row r="49" spans="1:56" x14ac:dyDescent="0.35">
      <c r="A49" s="1" t="s">
        <v>9</v>
      </c>
      <c r="B49" s="1" t="s">
        <v>1170</v>
      </c>
      <c r="K49" s="1">
        <v>2.72</v>
      </c>
    </row>
    <row r="50" spans="1:56" x14ac:dyDescent="0.35">
      <c r="A50" s="1" t="s">
        <v>9</v>
      </c>
      <c r="B50" s="1" t="s">
        <v>1165</v>
      </c>
      <c r="K50" s="1">
        <v>2.72</v>
      </c>
    </row>
    <row r="51" spans="1:56" x14ac:dyDescent="0.35">
      <c r="A51" s="1">
        <v>12</v>
      </c>
      <c r="B51" s="1" t="s">
        <v>1169</v>
      </c>
      <c r="C51" s="1">
        <v>2731.0000022128224</v>
      </c>
      <c r="D51" s="1">
        <v>0</v>
      </c>
      <c r="E51">
        <f>(R51-S51*(1000-T51)/(1000-U51))*AK51</f>
        <v>-0.83637993734536353</v>
      </c>
      <c r="F51">
        <f>IF(AV51&lt;&gt;0,1/(1/AV51-1/N51),0)</f>
        <v>0.44526104308813902</v>
      </c>
      <c r="G51">
        <f>((AY51-AL51/2)*S51-E51)/(AY51+AL51/2)</f>
        <v>377.74606334392047</v>
      </c>
      <c r="H51">
        <f>AL51*1000</f>
        <v>13.926472958141341</v>
      </c>
      <c r="I51">
        <f>(AQ51-AW51)</f>
        <v>2.9769493102630493</v>
      </c>
      <c r="J51">
        <f>(P51+AP51*D51)</f>
        <v>31.135824203491211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31.260570526123047</v>
      </c>
      <c r="P51" s="1">
        <v>31.135824203491211</v>
      </c>
      <c r="Q51" s="1">
        <v>31.236083984375</v>
      </c>
      <c r="R51" s="1">
        <v>399.95538330078125</v>
      </c>
      <c r="S51" s="1">
        <v>395.71173095703125</v>
      </c>
      <c r="T51" s="1">
        <v>5.3407058715820313</v>
      </c>
      <c r="U51" s="1">
        <v>17.759082794189453</v>
      </c>
      <c r="V51" s="1">
        <v>10.308127403259277</v>
      </c>
      <c r="W51" s="1">
        <v>34.276912689208984</v>
      </c>
      <c r="X51" s="1">
        <v>299.61477661132813</v>
      </c>
      <c r="Y51" s="1">
        <v>1999.6973876953125</v>
      </c>
      <c r="Z51" s="1">
        <v>0.22919838130474091</v>
      </c>
      <c r="AA51" s="1">
        <v>88.376457214355469</v>
      </c>
      <c r="AB51" s="1">
        <v>-0.65461468696594238</v>
      </c>
      <c r="AC51" s="1">
        <v>0.33927130699157715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1.1015249140122354</v>
      </c>
      <c r="AL51">
        <f>(U51-T51)/(1000-U51)*AK51</f>
        <v>1.3926472958141341E-2</v>
      </c>
      <c r="AM51">
        <f>(P51+273.15)</f>
        <v>304.28582420349119</v>
      </c>
      <c r="AN51">
        <f>(O51+273.15)</f>
        <v>304.41057052612302</v>
      </c>
      <c r="AO51">
        <f>(Y51*AG51+Z51*AH51)*AI51</f>
        <v>319.95157487977485</v>
      </c>
      <c r="AP51">
        <f>((AO51+0.00000010773*(AN51^4-AM51^4))-AL51*44100)/(L51*51.4+0.00000043092*AM51^3)</f>
        <v>-2.3962424543176977</v>
      </c>
      <c r="AQ51">
        <f>0.61365*EXP(17.502*J51/(240.97+J51))</f>
        <v>4.5464341309899297</v>
      </c>
      <c r="AR51">
        <f>AQ51*1000/AA51</f>
        <v>51.443950960408358</v>
      </c>
      <c r="AS51">
        <f>(AR51-U51)</f>
        <v>33.684868166218905</v>
      </c>
      <c r="AT51">
        <f>IF(D51,P51,(O51+P51)/2)</f>
        <v>31.198197364807129</v>
      </c>
      <c r="AU51">
        <f>0.61365*EXP(17.502*AT51/(240.97+AT51))</f>
        <v>4.5626117885462634</v>
      </c>
      <c r="AV51">
        <f>IF(AS51&lt;&gt;0,(1000-(AR51+U51)/2)/AS51*AL51,0)</f>
        <v>0.39912864740025816</v>
      </c>
      <c r="AW51">
        <f>U51*AA51/1000</f>
        <v>1.5694848207268806</v>
      </c>
      <c r="AX51">
        <f>(AU51-AW51)</f>
        <v>2.993126967819383</v>
      </c>
      <c r="AY51">
        <f>1/(1.6/F51+1.37/N51)</f>
        <v>0.25322685963713093</v>
      </c>
      <c r="AZ51">
        <f>G51*AA51*0.001</f>
        <v>33.383858805005197</v>
      </c>
      <c r="BA51">
        <f>G51/S51</f>
        <v>0.95459910281239146</v>
      </c>
      <c r="BB51">
        <f>(1-AL51*AA51/AQ51/F51)*100</f>
        <v>39.201603506978131</v>
      </c>
      <c r="BC51">
        <f>(S51-E51/(N51/1.35))</f>
        <v>396.00483093368632</v>
      </c>
      <c r="BD51">
        <f>E51*BB51/100/BC51</f>
        <v>-8.2795542184925085E-4</v>
      </c>
    </row>
    <row r="52" spans="1:56" x14ac:dyDescent="0.35">
      <c r="A52" s="1" t="s">
        <v>9</v>
      </c>
      <c r="B52" s="1" t="s">
        <v>1168</v>
      </c>
      <c r="K52" s="1">
        <v>1.1342399999999999</v>
      </c>
    </row>
    <row r="53" spans="1:56" x14ac:dyDescent="0.35">
      <c r="A53" s="1" t="s">
        <v>9</v>
      </c>
      <c r="B53" s="1" t="s">
        <v>1167</v>
      </c>
    </row>
    <row r="54" spans="1:56" x14ac:dyDescent="0.35">
      <c r="A54" s="1" t="s">
        <v>9</v>
      </c>
      <c r="B54" s="1" t="s">
        <v>1166</v>
      </c>
    </row>
    <row r="55" spans="1:56" x14ac:dyDescent="0.35">
      <c r="A55" s="1" t="s">
        <v>9</v>
      </c>
      <c r="B55" s="1" t="s">
        <v>1165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28C55-C2AC-40AA-B249-CA1CA4BC3204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4879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4878</v>
      </c>
    </row>
    <row r="12" spans="1:56" x14ac:dyDescent="0.35">
      <c r="A12" s="1" t="s">
        <v>9</v>
      </c>
      <c r="B12" s="1" t="s">
        <v>4877</v>
      </c>
    </row>
    <row r="13" spans="1:56" x14ac:dyDescent="0.35">
      <c r="A13" s="1" t="s">
        <v>9</v>
      </c>
      <c r="B13" s="1" t="s">
        <v>4876</v>
      </c>
    </row>
    <row r="14" spans="1:56" x14ac:dyDescent="0.35">
      <c r="A14" s="1" t="s">
        <v>9</v>
      </c>
      <c r="B14" s="1" t="s">
        <v>4875</v>
      </c>
    </row>
    <row r="15" spans="1:56" x14ac:dyDescent="0.35">
      <c r="A15" s="1" t="s">
        <v>9</v>
      </c>
      <c r="B15" s="1" t="s">
        <v>4059</v>
      </c>
    </row>
    <row r="16" spans="1:56" x14ac:dyDescent="0.35">
      <c r="A16" s="1" t="s">
        <v>9</v>
      </c>
      <c r="B16" s="1" t="s">
        <v>4874</v>
      </c>
    </row>
    <row r="17" spans="1:56" x14ac:dyDescent="0.35">
      <c r="A17" s="1" t="s">
        <v>9</v>
      </c>
      <c r="B17" s="1" t="s">
        <v>4873</v>
      </c>
    </row>
    <row r="18" spans="1:56" x14ac:dyDescent="0.35">
      <c r="A18" s="1">
        <v>1</v>
      </c>
      <c r="B18" s="1" t="s">
        <v>4055</v>
      </c>
      <c r="C18" s="1">
        <v>306.00000337511301</v>
      </c>
      <c r="D18" s="1">
        <v>0</v>
      </c>
      <c r="E18">
        <f>(R18-S18*(1000-T18)/(1000-U18))*AK18</f>
        <v>-6.3754269231128058</v>
      </c>
      <c r="F18">
        <f>IF(AV18&lt;&gt;0,1/(1/AV18-1/N18),0)</f>
        <v>0.98963853273771207</v>
      </c>
      <c r="G18">
        <f>((AY18-AL18/2)*S18-E18)/(AY18+AL18/2)</f>
        <v>386.0740436387203</v>
      </c>
      <c r="H18">
        <f>AL18*1000</f>
        <v>28.703361987233741</v>
      </c>
      <c r="I18">
        <f>(AQ18-AW18)</f>
        <v>3.0201892746031</v>
      </c>
      <c r="J18">
        <f>(P18+AP18*D18)</f>
        <v>33.628890991210938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34.267284393310547</v>
      </c>
      <c r="P18" s="1">
        <v>33.628890991210938</v>
      </c>
      <c r="Q18" s="1">
        <v>34.364471435546875</v>
      </c>
      <c r="R18" s="1">
        <v>399.95822143554688</v>
      </c>
      <c r="S18" s="1">
        <v>395.44970703125</v>
      </c>
      <c r="T18" s="1">
        <v>-0.29358363151550293</v>
      </c>
      <c r="U18" s="1">
        <v>25.0648193359375</v>
      </c>
      <c r="V18" s="1">
        <v>-0.47800764441490173</v>
      </c>
      <c r="W18" s="1">
        <v>40.810092926025391</v>
      </c>
      <c r="X18" s="1">
        <v>300.161865234375</v>
      </c>
      <c r="Y18" s="1">
        <v>-7.6849199831485748E-2</v>
      </c>
      <c r="Z18" s="1">
        <v>8.4363467991352081E-2</v>
      </c>
      <c r="AA18" s="1">
        <v>88.299385070800781</v>
      </c>
      <c r="AB18" s="1">
        <v>241.64346313476563</v>
      </c>
      <c r="AC18" s="1">
        <v>9.6071186065673828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1.1035362692440256</v>
      </c>
      <c r="AL18">
        <f>(U18-T18)/(1000-U18)*AK18</f>
        <v>2.8703361987233743E-2</v>
      </c>
      <c r="AM18">
        <f>(P18+273.15)</f>
        <v>306.77889099121091</v>
      </c>
      <c r="AN18">
        <f>(O18+273.15)</f>
        <v>307.41728439331052</v>
      </c>
      <c r="AO18">
        <f>(Y18*AG18+Z18*AH18)*AI18</f>
        <v>-1.2295871698203564E-2</v>
      </c>
      <c r="AP18">
        <f>((AO18+0.00000010773*(AN18^4-AM18^4))-AL18*44100)/(L18*51.4+0.00000043092*AM18^3)</f>
        <v>-10.272761019618827</v>
      </c>
      <c r="AQ18">
        <f>0.61365*EXP(17.502*J18/(240.97+J18))</f>
        <v>5.2333974088770985</v>
      </c>
      <c r="AR18">
        <f>AQ18*1000/AA18</f>
        <v>59.268786579666688</v>
      </c>
      <c r="AS18">
        <f>(AR18-U18)</f>
        <v>34.203967243729188</v>
      </c>
      <c r="AT18">
        <f>IF(D18,P18,(O18+P18)/2)</f>
        <v>33.948087692260742</v>
      </c>
      <c r="AU18">
        <f>0.61365*EXP(17.502*AT18/(240.97+AT18))</f>
        <v>5.3275578877391929</v>
      </c>
      <c r="AV18">
        <f>IF(AS18&lt;&gt;0,(1000-(AR18+U18)/2)/AS18*AL18,0)</f>
        <v>0.80379661172585315</v>
      </c>
      <c r="AW18">
        <f>U18*AA18/1000</f>
        <v>2.2132081342739984</v>
      </c>
      <c r="AX18">
        <f>(AU18-AW18)</f>
        <v>3.1143497534651945</v>
      </c>
      <c r="AY18">
        <f>1/(1.6/F18+1.37/N18)</f>
        <v>0.51631041268978717</v>
      </c>
      <c r="AZ18">
        <f>G18*AA18*0.001</f>
        <v>34.090100645096506</v>
      </c>
      <c r="BA18">
        <f>G18/S18</f>
        <v>0.97629113582378046</v>
      </c>
      <c r="BB18">
        <f>(1-AL18*AA18/AQ18/F18)*100</f>
        <v>51.06381206070705</v>
      </c>
      <c r="BC18">
        <f>(S18-E18/(N18/1.35))</f>
        <v>397.46048426179368</v>
      </c>
      <c r="BD18">
        <f>E18*BB18/100/BC18</f>
        <v>-8.1908419855437273E-3</v>
      </c>
    </row>
    <row r="19" spans="1:56" x14ac:dyDescent="0.35">
      <c r="A19" s="1" t="s">
        <v>9</v>
      </c>
      <c r="B19" s="1" t="s">
        <v>4872</v>
      </c>
      <c r="K19" s="1">
        <v>2.72</v>
      </c>
    </row>
    <row r="20" spans="1:56" x14ac:dyDescent="0.35">
      <c r="A20" s="1" t="s">
        <v>9</v>
      </c>
      <c r="B20" s="1" t="s">
        <v>4871</v>
      </c>
      <c r="K20" s="1">
        <v>2.72</v>
      </c>
    </row>
    <row r="21" spans="1:56" x14ac:dyDescent="0.35">
      <c r="A21" s="1">
        <v>2</v>
      </c>
      <c r="B21" s="1" t="s">
        <v>4870</v>
      </c>
      <c r="C21" s="1">
        <v>510.00000337511301</v>
      </c>
      <c r="D21" s="1">
        <v>0</v>
      </c>
      <c r="E21">
        <f>(R21-S21*(1000-T21)/(1000-U21))*AK21</f>
        <v>-4.7332790646220504</v>
      </c>
      <c r="F21">
        <f>IF(AV21&lt;&gt;0,1/(1/AV21-1/N21),0)</f>
        <v>0.94549378977239584</v>
      </c>
      <c r="G21">
        <f>((AY21-AL21/2)*S21-E21)/(AY21+AL21/2)</f>
        <v>382.01012164285038</v>
      </c>
      <c r="H21">
        <f>AL21*1000</f>
        <v>27.856243492294951</v>
      </c>
      <c r="I21">
        <f>(AQ21-AW21)</f>
        <v>3.0442406282017251</v>
      </c>
      <c r="J21">
        <f>(P21+AP21*D21)</f>
        <v>33.490596771240234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34.216999053955078</v>
      </c>
      <c r="P21" s="1">
        <v>33.490596771240234</v>
      </c>
      <c r="Q21" s="1">
        <v>34.353431701660156</v>
      </c>
      <c r="R21" s="1">
        <v>399.904541015625</v>
      </c>
      <c r="S21" s="1">
        <v>394.2418212890625</v>
      </c>
      <c r="T21" s="1">
        <v>-0.29485112428665161</v>
      </c>
      <c r="U21" s="1">
        <v>24.334377288818359</v>
      </c>
      <c r="V21" s="1">
        <v>-0.48144027590751648</v>
      </c>
      <c r="W21" s="1">
        <v>39.733783721923828</v>
      </c>
      <c r="X21" s="1">
        <v>300.15228271484375</v>
      </c>
      <c r="Y21" s="1">
        <v>25.89390754699707</v>
      </c>
      <c r="Z21" s="1">
        <v>3.4950360655784607E-2</v>
      </c>
      <c r="AA21" s="1">
        <v>88.303581237792969</v>
      </c>
      <c r="AB21" s="1">
        <v>241.16360473632813</v>
      </c>
      <c r="AC21" s="1">
        <v>9.5126361846923828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1.1035010393928077</v>
      </c>
      <c r="AL21">
        <f>(U21-T21)/(1000-U21)*AK21</f>
        <v>2.7856243492294951E-2</v>
      </c>
      <c r="AM21">
        <f>(P21+273.15)</f>
        <v>306.64059677124021</v>
      </c>
      <c r="AN21">
        <f>(O21+273.15)</f>
        <v>307.36699905395506</v>
      </c>
      <c r="AO21">
        <f>(Y21*AG21+Z21*AH21)*AI21</f>
        <v>4.1430251149157016</v>
      </c>
      <c r="AP21">
        <f>((AO21+0.00000010773*(AN21^4-AM21^4))-AL21*44100)/(L21*51.4+0.00000043092*AM21^3)</f>
        <v>-9.926190363812081</v>
      </c>
      <c r="AQ21">
        <f>0.61365*EXP(17.502*J21/(240.97+J21))</f>
        <v>5.1930532899960014</v>
      </c>
      <c r="AR21">
        <f>AQ21*1000/AA21</f>
        <v>58.809090381188661</v>
      </c>
      <c r="AS21">
        <f>(AR21-U21)</f>
        <v>34.474713092370301</v>
      </c>
      <c r="AT21">
        <f>IF(D21,P21,(O21+P21)/2)</f>
        <v>33.853797912597656</v>
      </c>
      <c r="AU21">
        <f>0.61365*EXP(17.502*AT21/(240.97+AT21))</f>
        <v>5.2995910478845039</v>
      </c>
      <c r="AV21">
        <f>IF(AS21&lt;&gt;0,(1000-(AR21+U21)/2)/AS21*AL21,0)</f>
        <v>0.77442881339305114</v>
      </c>
      <c r="AW21">
        <f>U21*AA21/1000</f>
        <v>2.1488126617942762</v>
      </c>
      <c r="AX21">
        <f>(AU21-AW21)</f>
        <v>3.1507783860902276</v>
      </c>
      <c r="AY21">
        <f>1/(1.6/F21+1.37/N21)</f>
        <v>0.49694258999398339</v>
      </c>
      <c r="AZ21">
        <f>G21*AA21*0.001</f>
        <v>33.732861810148613</v>
      </c>
      <c r="BA21">
        <f>G21/S21</f>
        <v>0.96897411947261758</v>
      </c>
      <c r="BB21">
        <f>(1-AL21*AA21/AQ21/F21)*100</f>
        <v>49.902113182604943</v>
      </c>
      <c r="BC21">
        <f>(S21-E21/(N21/1.35))</f>
        <v>395.73467343586492</v>
      </c>
      <c r="BD21">
        <f>E21*BB21/100/BC21</f>
        <v>-5.9686614154092835E-3</v>
      </c>
    </row>
    <row r="22" spans="1:56" x14ac:dyDescent="0.35">
      <c r="A22" s="1" t="s">
        <v>9</v>
      </c>
      <c r="B22" s="1" t="s">
        <v>4869</v>
      </c>
      <c r="K22" s="1">
        <v>2.72</v>
      </c>
    </row>
    <row r="23" spans="1:56" x14ac:dyDescent="0.35">
      <c r="A23" s="1" t="s">
        <v>9</v>
      </c>
      <c r="B23" s="1" t="s">
        <v>4868</v>
      </c>
      <c r="K23" s="1">
        <v>2.72</v>
      </c>
    </row>
    <row r="24" spans="1:56" x14ac:dyDescent="0.35">
      <c r="A24" s="1">
        <v>3</v>
      </c>
      <c r="B24" s="1" t="s">
        <v>4867</v>
      </c>
      <c r="C24" s="1">
        <v>714.00000337511301</v>
      </c>
      <c r="D24" s="1">
        <v>0</v>
      </c>
      <c r="E24">
        <f>(R24-S24*(1000-T24)/(1000-U24))*AK24</f>
        <v>-3.7467503735963645</v>
      </c>
      <c r="F24">
        <f>IF(AV24&lt;&gt;0,1/(1/AV24-1/N24),0)</f>
        <v>0.91114497355098156</v>
      </c>
      <c r="G24">
        <f>((AY24-AL24/2)*S24-E24)/(AY24+AL24/2)</f>
        <v>379.57106107454973</v>
      </c>
      <c r="H24">
        <f>AL24*1000</f>
        <v>27.170939478689647</v>
      </c>
      <c r="I24">
        <f>(AQ24-AW24)</f>
        <v>3.0624374594780441</v>
      </c>
      <c r="J24">
        <f>(P24+AP24*D24)</f>
        <v>33.37225341796875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34.138507843017578</v>
      </c>
      <c r="P24" s="1">
        <v>33.37225341796875</v>
      </c>
      <c r="Q24" s="1">
        <v>34.293045043945313</v>
      </c>
      <c r="R24" s="1">
        <v>399.89608764648438</v>
      </c>
      <c r="S24" s="1">
        <v>393.59954833984375</v>
      </c>
      <c r="T24" s="1">
        <v>-0.29869937896728516</v>
      </c>
      <c r="U24" s="1">
        <v>23.741018295288086</v>
      </c>
      <c r="V24" s="1">
        <v>-0.48983544111251831</v>
      </c>
      <c r="W24" s="1">
        <v>38.932758331298828</v>
      </c>
      <c r="X24" s="1">
        <v>300.1298828125</v>
      </c>
      <c r="Y24" s="1">
        <v>50.031322479248047</v>
      </c>
      <c r="Z24" s="1">
        <v>4.7000572085380554E-2</v>
      </c>
      <c r="AA24" s="1">
        <v>88.2989501953125</v>
      </c>
      <c r="AB24" s="1">
        <v>241.05642700195313</v>
      </c>
      <c r="AC24" s="1">
        <v>9.4234886169433594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1.1034186868106615</v>
      </c>
      <c r="AL24">
        <f>(U24-T24)/(1000-U24)*AK24</f>
        <v>2.7170939478689645E-2</v>
      </c>
      <c r="AM24">
        <f>(P24+273.15)</f>
        <v>306.52225341796873</v>
      </c>
      <c r="AN24">
        <f>(O24+273.15)</f>
        <v>307.28850784301756</v>
      </c>
      <c r="AO24">
        <f>(Y24*AG24+Z24*AH24)*AI24</f>
        <v>8.0050114177537353</v>
      </c>
      <c r="AP24">
        <f>((AO24+0.00000010773*(AN24^4-AM24^4))-AL24*44100)/(L24*51.4+0.00000043092*AM24^3)</f>
        <v>-9.6449436767543144</v>
      </c>
      <c r="AQ24">
        <f>0.61365*EXP(17.502*J24/(240.97+J24))</f>
        <v>5.1587444515196896</v>
      </c>
      <c r="AR24">
        <f>AQ24*1000/AA24</f>
        <v>58.423621573176419</v>
      </c>
      <c r="AS24">
        <f>(AR24-U24)</f>
        <v>34.682603277888333</v>
      </c>
      <c r="AT24">
        <f>IF(D24,P24,(O24+P24)/2)</f>
        <v>33.755380630493164</v>
      </c>
      <c r="AU24">
        <f>0.61365*EXP(17.502*AT24/(240.97+AT24))</f>
        <v>5.2705362384439116</v>
      </c>
      <c r="AV24">
        <f>IF(AS24&lt;&gt;0,(1000-(AR24+U24)/2)/AS24*AL24,0)</f>
        <v>0.75123236976629881</v>
      </c>
      <c r="AW24">
        <f>U24*AA24/1000</f>
        <v>2.0963069920416455</v>
      </c>
      <c r="AX24">
        <f>(AU24-AW24)</f>
        <v>3.1742292464022661</v>
      </c>
      <c r="AY24">
        <f>1/(1.6/F24+1.37/N24)</f>
        <v>0.48167242954773876</v>
      </c>
      <c r="AZ24">
        <f>G24*AA24*0.001</f>
        <v>33.515726217403589</v>
      </c>
      <c r="BA24">
        <f>G24/S24</f>
        <v>0.96435847722776991</v>
      </c>
      <c r="BB24">
        <f>(1-AL24*AA24/AQ24/F24)*100</f>
        <v>48.957880866889205</v>
      </c>
      <c r="BC24">
        <f>(S24-E24/(N24/1.35))</f>
        <v>394.78125435429843</v>
      </c>
      <c r="BD24">
        <f>E24*BB24/100/BC24</f>
        <v>-4.6464455038151484E-3</v>
      </c>
    </row>
    <row r="25" spans="1:56" x14ac:dyDescent="0.35">
      <c r="A25" s="1" t="s">
        <v>9</v>
      </c>
      <c r="B25" s="1" t="s">
        <v>4866</v>
      </c>
      <c r="K25" s="1">
        <v>2.72</v>
      </c>
    </row>
    <row r="26" spans="1:56" x14ac:dyDescent="0.35">
      <c r="A26" s="1" t="s">
        <v>9</v>
      </c>
      <c r="B26" s="1" t="s">
        <v>4865</v>
      </c>
      <c r="K26" s="1">
        <v>2.72</v>
      </c>
    </row>
    <row r="27" spans="1:56" x14ac:dyDescent="0.35">
      <c r="A27" s="1">
        <v>4</v>
      </c>
      <c r="B27" s="1" t="s">
        <v>4864</v>
      </c>
      <c r="C27" s="1">
        <v>918.00000337511301</v>
      </c>
      <c r="D27" s="1">
        <v>0</v>
      </c>
      <c r="E27">
        <f>(R27-S27*(1000-T27)/(1000-U27))*AK27</f>
        <v>-2.7828048416693489</v>
      </c>
      <c r="F27">
        <f>IF(AV27&lt;&gt;0,1/(1/AV27-1/N27),0)</f>
        <v>0.83518622794067066</v>
      </c>
      <c r="G27">
        <f>((AY27-AL27/2)*S27-E27)/(AY27+AL27/2)</f>
        <v>377.18259424135607</v>
      </c>
      <c r="H27">
        <f>AL27*1000</f>
        <v>25.902685385453797</v>
      </c>
      <c r="I27">
        <f>(AQ27-AW27)</f>
        <v>3.1402939765627451</v>
      </c>
      <c r="J27">
        <f>(P27+AP27*D27)</f>
        <v>33.304492950439453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34.077686309814453</v>
      </c>
      <c r="P27" s="1">
        <v>33.304492950439453</v>
      </c>
      <c r="Q27" s="1">
        <v>34.233955383300781</v>
      </c>
      <c r="R27" s="1">
        <v>399.97909545898438</v>
      </c>
      <c r="S27" s="1">
        <v>393.27056884765625</v>
      </c>
      <c r="T27" s="1">
        <v>-0.29856857657432556</v>
      </c>
      <c r="U27" s="1">
        <v>22.639802932739258</v>
      </c>
      <c r="V27" s="1">
        <v>-0.49124032258987427</v>
      </c>
      <c r="W27" s="1">
        <v>37.249679565429688</v>
      </c>
      <c r="X27" s="1">
        <v>300.19659423828125</v>
      </c>
      <c r="Y27" s="1">
        <v>99.865547180175781</v>
      </c>
      <c r="Z27" s="1">
        <v>8.1951849162578583E-2</v>
      </c>
      <c r="AA27" s="1">
        <v>88.291183471679688</v>
      </c>
      <c r="AB27" s="1">
        <v>240.79763793945313</v>
      </c>
      <c r="AC27" s="1">
        <v>9.2569799423217773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1.1036639494054454</v>
      </c>
      <c r="AL27">
        <f>(U27-T27)/(1000-U27)*AK27</f>
        <v>2.5902685385453796E-2</v>
      </c>
      <c r="AM27">
        <f>(P27+273.15)</f>
        <v>306.45449295043943</v>
      </c>
      <c r="AN27">
        <f>(O27+273.15)</f>
        <v>307.22768630981443</v>
      </c>
      <c r="AO27">
        <f>(Y27*AG27+Z27*AH27)*AI27</f>
        <v>15.978487191681097</v>
      </c>
      <c r="AP27">
        <f>((AO27+0.00000010773*(AN27^4-AM27^4))-AL27*44100)/(L27*51.4+0.00000043092*AM27^3)</f>
        <v>-9.122878028540466</v>
      </c>
      <c r="AQ27">
        <f>0.61365*EXP(17.502*J27/(240.97+J27))</f>
        <v>5.139188971059899</v>
      </c>
      <c r="AR27">
        <f>AQ27*1000/AA27</f>
        <v>58.20727244763173</v>
      </c>
      <c r="AS27">
        <f>(AR27-U27)</f>
        <v>35.567469514892473</v>
      </c>
      <c r="AT27">
        <f>IF(D27,P27,(O27+P27)/2)</f>
        <v>33.691089630126953</v>
      </c>
      <c r="AU27">
        <f>0.61365*EXP(17.502*AT27/(240.97+AT27))</f>
        <v>5.2516311088042151</v>
      </c>
      <c r="AV27">
        <f>IF(AS27&lt;&gt;0,(1000-(AR27+U27)/2)/AS27*AL27,0)</f>
        <v>0.69882978872282664</v>
      </c>
      <c r="AW27">
        <f>U27*AA27/1000</f>
        <v>1.9988949944971537</v>
      </c>
      <c r="AX27">
        <f>(AU27-AW27)</f>
        <v>3.2527361143070612</v>
      </c>
      <c r="AY27">
        <f>1/(1.6/F27+1.37/N27)</f>
        <v>0.44726563027853156</v>
      </c>
      <c r="AZ27">
        <f>G27*AA27*0.001</f>
        <v>33.301897630487687</v>
      </c>
      <c r="BA27">
        <f>G27/S27</f>
        <v>0.95909184190050012</v>
      </c>
      <c r="BB27">
        <f>(1-AL27*AA27/AQ27/F27)*100</f>
        <v>46.717546166594516</v>
      </c>
      <c r="BC27">
        <f>(S27-E27/(N27/1.35))</f>
        <v>394.14825134330056</v>
      </c>
      <c r="BD27">
        <f>E27*BB27/100/BC27</f>
        <v>-3.2983988440957548E-3</v>
      </c>
    </row>
    <row r="28" spans="1:56" x14ac:dyDescent="0.35">
      <c r="A28" s="1" t="s">
        <v>9</v>
      </c>
      <c r="B28" s="1" t="s">
        <v>4863</v>
      </c>
      <c r="K28" s="1">
        <v>2.72</v>
      </c>
    </row>
    <row r="29" spans="1:56" x14ac:dyDescent="0.35">
      <c r="A29" s="1" t="s">
        <v>9</v>
      </c>
      <c r="B29" s="1" t="s">
        <v>4862</v>
      </c>
      <c r="K29" s="1">
        <v>2.72</v>
      </c>
    </row>
    <row r="30" spans="1:56" x14ac:dyDescent="0.35">
      <c r="A30" s="1">
        <v>5</v>
      </c>
      <c r="B30" s="1" t="s">
        <v>4861</v>
      </c>
      <c r="C30" s="1">
        <v>1121.5000033862889</v>
      </c>
      <c r="D30" s="1">
        <v>0</v>
      </c>
      <c r="E30">
        <f>(R30-S30*(1000-T30)/(1000-U30))*AK30</f>
        <v>-2.7984976893782174</v>
      </c>
      <c r="F30">
        <f>IF(AV30&lt;&gt;0,1/(1/AV30-1/N30),0)</f>
        <v>0.73430050739724373</v>
      </c>
      <c r="G30">
        <f>((AY30-AL30/2)*S30-E30)/(AY30+AL30/2)</f>
        <v>377.49888828291347</v>
      </c>
      <c r="H30">
        <f>AL30*1000</f>
        <v>24.132659966715376</v>
      </c>
      <c r="I30">
        <f>(AQ30-AW30)</f>
        <v>3.2643660832230839</v>
      </c>
      <c r="J30">
        <f>(P30+AP30*D30)</f>
        <v>33.263343811035156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34.032051086425781</v>
      </c>
      <c r="P30" s="1">
        <v>33.263343811035156</v>
      </c>
      <c r="Q30" s="1">
        <v>34.187698364257813</v>
      </c>
      <c r="R30" s="1">
        <v>399.8363037109375</v>
      </c>
      <c r="S30" s="1">
        <v>393.76193237304688</v>
      </c>
      <c r="T30" s="1">
        <v>-0.30099064111709595</v>
      </c>
      <c r="U30" s="1">
        <v>21.103633880615234</v>
      </c>
      <c r="V30" s="1">
        <v>-0.49641093611717224</v>
      </c>
      <c r="W30" s="1">
        <v>34.805316925048828</v>
      </c>
      <c r="X30" s="1">
        <v>300.19482421875</v>
      </c>
      <c r="Y30" s="1">
        <v>150.32516479492188</v>
      </c>
      <c r="Z30" s="1">
        <v>4.8206143081188202E-2</v>
      </c>
      <c r="AA30" s="1">
        <v>88.277633666992188</v>
      </c>
      <c r="AB30" s="1">
        <v>240.38726806640625</v>
      </c>
      <c r="AC30" s="1">
        <v>9.029780387878418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1.1036574419806984</v>
      </c>
      <c r="AL30">
        <f>(U30-T30)/(1000-U30)*AK30</f>
        <v>2.4132659966715375E-2</v>
      </c>
      <c r="AM30">
        <f>(P30+273.15)</f>
        <v>306.41334381103513</v>
      </c>
      <c r="AN30">
        <f>(O30+273.15)</f>
        <v>307.18205108642576</v>
      </c>
      <c r="AO30">
        <f>(Y30*AG30+Z30*AH30)*AI30</f>
        <v>24.052025829582817</v>
      </c>
      <c r="AP30">
        <f>((AO30+0.00000010773*(AN30^4-AM30^4))-AL30*44100)/(L30*51.4+0.00000043092*AM30^3)</f>
        <v>-8.420061412838546</v>
      </c>
      <c r="AQ30">
        <f>0.61365*EXP(17.502*J30/(240.97+J30))</f>
        <v>5.1273449439783603</v>
      </c>
      <c r="AR30">
        <f>AQ30*1000/AA30</f>
        <v>58.082038801811706</v>
      </c>
      <c r="AS30">
        <f>(AR30-U30)</f>
        <v>36.978404921196471</v>
      </c>
      <c r="AT30">
        <f>IF(D30,P30,(O30+P30)/2)</f>
        <v>33.647697448730469</v>
      </c>
      <c r="AU30">
        <f>0.61365*EXP(17.502*AT30/(240.97+AT30))</f>
        <v>5.2389047564137483</v>
      </c>
      <c r="AV30">
        <f>IF(AS30&lt;&gt;0,(1000-(AR30+U30)/2)/AS30*AL30,0)</f>
        <v>0.62677607537608038</v>
      </c>
      <c r="AW30">
        <f>U30*AA30/1000</f>
        <v>1.8629788607552764</v>
      </c>
      <c r="AX30">
        <f>(AU30-AW30)</f>
        <v>3.3759258956584719</v>
      </c>
      <c r="AY30">
        <f>1/(1.6/F30+1.37/N30)</f>
        <v>0.40015816472145183</v>
      </c>
      <c r="AZ30">
        <f>G30*AA30*0.001</f>
        <v>33.324708569535851</v>
      </c>
      <c r="BA30">
        <f>G30/S30</f>
        <v>0.95869828250759925</v>
      </c>
      <c r="BB30">
        <f>(1-AL30*AA30/AQ30/F30)*100</f>
        <v>43.416538397031289</v>
      </c>
      <c r="BC30">
        <f>(S30-E30/(N30/1.35))</f>
        <v>394.64456431305558</v>
      </c>
      <c r="BD30">
        <f>E30*BB30/100/BC30</f>
        <v>-3.0787471403891128E-3</v>
      </c>
    </row>
    <row r="31" spans="1:56" x14ac:dyDescent="0.35">
      <c r="A31" s="1" t="s">
        <v>9</v>
      </c>
      <c r="B31" s="1" t="s">
        <v>4860</v>
      </c>
      <c r="K31" s="1">
        <v>2.72</v>
      </c>
    </row>
    <row r="32" spans="1:56" x14ac:dyDescent="0.35">
      <c r="A32" s="1" t="s">
        <v>9</v>
      </c>
      <c r="B32" s="1" t="s">
        <v>535</v>
      </c>
      <c r="K32" s="1">
        <v>2.72</v>
      </c>
    </row>
    <row r="33" spans="1:56" x14ac:dyDescent="0.35">
      <c r="A33" s="1">
        <v>6</v>
      </c>
      <c r="B33" s="1" t="s">
        <v>534</v>
      </c>
      <c r="C33" s="1">
        <v>1325.5000033862889</v>
      </c>
      <c r="D33" s="1">
        <v>0</v>
      </c>
      <c r="E33">
        <f>(R33-S33*(1000-T33)/(1000-U33))*AK33</f>
        <v>-2.500464922658832</v>
      </c>
      <c r="F33">
        <f>IF(AV33&lt;&gt;0,1/(1/AV33-1/N33),0)</f>
        <v>0.63345860357934414</v>
      </c>
      <c r="G33">
        <f>((AY33-AL33/2)*S33-E33)/(AY33+AL33/2)</f>
        <v>377.06748300355144</v>
      </c>
      <c r="H33">
        <f>AL33*1000</f>
        <v>22.242496844900483</v>
      </c>
      <c r="I33">
        <f>(AQ33-AW33)</f>
        <v>3.4200923648384558</v>
      </c>
      <c r="J33">
        <f>(P33+AP33*D33)</f>
        <v>33.299873352050781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34.017379760742188</v>
      </c>
      <c r="P33" s="1">
        <v>33.299873352050781</v>
      </c>
      <c r="Q33" s="1">
        <v>34.165077209472656</v>
      </c>
      <c r="R33" s="1">
        <v>400.04974365234375</v>
      </c>
      <c r="S33" s="1">
        <v>394.3671875</v>
      </c>
      <c r="T33" s="1">
        <v>-0.3029460608959198</v>
      </c>
      <c r="U33" s="1">
        <v>19.459423065185547</v>
      </c>
      <c r="V33" s="1">
        <v>-0.50002568960189819</v>
      </c>
      <c r="W33" s="1">
        <v>32.118625640869141</v>
      </c>
      <c r="X33" s="1">
        <v>300.1781005859375</v>
      </c>
      <c r="Y33" s="1">
        <v>301.19015502929688</v>
      </c>
      <c r="Z33" s="1">
        <v>0.16993537545204163</v>
      </c>
      <c r="AA33" s="1">
        <v>88.274238586425781</v>
      </c>
      <c r="AB33" s="1">
        <v>240.14582824707031</v>
      </c>
      <c r="AC33" s="1">
        <v>8.7620468139648438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1.1035959580365347</v>
      </c>
      <c r="AL33">
        <f>(U33-T33)/(1000-U33)*AK33</f>
        <v>2.2242496844900483E-2</v>
      </c>
      <c r="AM33">
        <f>(P33+273.15)</f>
        <v>306.44987335205076</v>
      </c>
      <c r="AN33">
        <f>(O33+273.15)</f>
        <v>307.16737976074216</v>
      </c>
      <c r="AO33">
        <f>(Y33*AG33+Z33*AH33)*AI33</f>
        <v>48.190423727547568</v>
      </c>
      <c r="AP33">
        <f>((AO33+0.00000010773*(AN33^4-AM33^4))-AL33*44100)/(L33*51.4+0.00000043092*AM33^3)</f>
        <v>-7.5467762796964593</v>
      </c>
      <c r="AQ33">
        <f>0.61365*EXP(17.502*J33/(240.97+J33))</f>
        <v>5.1378581192488415</v>
      </c>
      <c r="AR33">
        <f>AQ33*1000/AA33</f>
        <v>58.203369426048013</v>
      </c>
      <c r="AS33">
        <f>(AR33-U33)</f>
        <v>38.743946360862466</v>
      </c>
      <c r="AT33">
        <f>IF(D33,P33,(O33+P33)/2)</f>
        <v>33.658626556396484</v>
      </c>
      <c r="AU33">
        <f>0.61365*EXP(17.502*AT33/(240.97+AT33))</f>
        <v>5.242107589147496</v>
      </c>
      <c r="AV33">
        <f>IF(AS33&lt;&gt;0,(1000-(AR33+U33)/2)/AS33*AL33,0)</f>
        <v>0.55179690363241474</v>
      </c>
      <c r="AW33">
        <f>U33*AA33/1000</f>
        <v>1.7177657544103859</v>
      </c>
      <c r="AX33">
        <f>(AU33-AW33)</f>
        <v>3.5243418347371103</v>
      </c>
      <c r="AY33">
        <f>1/(1.6/F33+1.37/N33)</f>
        <v>0.35138471243541541</v>
      </c>
      <c r="AZ33">
        <f>G33*AA33*0.001</f>
        <v>33.285344957838547</v>
      </c>
      <c r="BA33">
        <f>G33/S33</f>
        <v>0.95613300232680098</v>
      </c>
      <c r="BB33">
        <f>(1-AL33*AA33/AQ33/F33)*100</f>
        <v>39.672243946402311</v>
      </c>
      <c r="BC33">
        <f>(S33-E33/(N33/1.35))</f>
        <v>395.15582142097367</v>
      </c>
      <c r="BD33">
        <f>E33*BB33/100/BC33</f>
        <v>-2.5103781600489916E-3</v>
      </c>
    </row>
    <row r="34" spans="1:56" x14ac:dyDescent="0.35">
      <c r="A34" s="1" t="s">
        <v>9</v>
      </c>
      <c r="B34" s="1" t="s">
        <v>4859</v>
      </c>
      <c r="K34" s="1">
        <v>2.72</v>
      </c>
    </row>
    <row r="35" spans="1:56" x14ac:dyDescent="0.35">
      <c r="A35" s="1" t="s">
        <v>9</v>
      </c>
      <c r="B35" s="1" t="s">
        <v>527</v>
      </c>
      <c r="K35" s="1">
        <v>2.72</v>
      </c>
    </row>
    <row r="36" spans="1:56" x14ac:dyDescent="0.35">
      <c r="A36" s="1">
        <v>7</v>
      </c>
      <c r="B36" s="1" t="s">
        <v>531</v>
      </c>
      <c r="C36" s="1">
        <v>1528.5000033862889</v>
      </c>
      <c r="D36" s="1">
        <v>0</v>
      </c>
      <c r="E36">
        <f>(R36-S36*(1000-T36)/(1000-U36))*AK36</f>
        <v>-2.443816814407207</v>
      </c>
      <c r="F36">
        <f>IF(AV36&lt;&gt;0,1/(1/AV36-1/N36),0)</f>
        <v>0.53068310834918153</v>
      </c>
      <c r="G36">
        <f>((AY36-AL36/2)*S36-E36)/(AY36+AL36/2)</f>
        <v>377.31108194571812</v>
      </c>
      <c r="H36">
        <f>AL36*1000</f>
        <v>20.063882368165604</v>
      </c>
      <c r="I36">
        <f>(AQ36-AW36)</f>
        <v>3.6085460219412373</v>
      </c>
      <c r="J36">
        <f>(P36+AP36*D36)</f>
        <v>33.371623992919922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34.020469665527344</v>
      </c>
      <c r="P36" s="1">
        <v>33.371623992919922</v>
      </c>
      <c r="Q36" s="1">
        <v>34.154552459716797</v>
      </c>
      <c r="R36" s="1">
        <v>399.96737670898438</v>
      </c>
      <c r="S36" s="1">
        <v>395.00006103515625</v>
      </c>
      <c r="T36" s="1">
        <v>-0.30308157205581665</v>
      </c>
      <c r="U36" s="1">
        <v>17.559736251831055</v>
      </c>
      <c r="V36" s="1">
        <v>-0.5001450777053833</v>
      </c>
      <c r="W36" s="1">
        <v>28.977069854736328</v>
      </c>
      <c r="X36" s="1">
        <v>300.15118408203125</v>
      </c>
      <c r="Y36" s="1">
        <v>500.13037109375</v>
      </c>
      <c r="Z36" s="1">
        <v>0.12051520496606827</v>
      </c>
      <c r="AA36" s="1">
        <v>88.27105712890625</v>
      </c>
      <c r="AB36" s="1">
        <v>239.78237915039063</v>
      </c>
      <c r="AC36" s="1">
        <v>8.4448347091674805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1.1034970003015852</v>
      </c>
      <c r="AL36">
        <f>(U36-T36)/(1000-U36)*AK36</f>
        <v>2.0063882368165604E-2</v>
      </c>
      <c r="AM36">
        <f>(P36+273.15)</f>
        <v>306.5216239929199</v>
      </c>
      <c r="AN36">
        <f>(O36+273.15)</f>
        <v>307.17046966552732</v>
      </c>
      <c r="AO36">
        <f>(Y36*AG36+Z36*AH36)*AI36</f>
        <v>80.020857586394413</v>
      </c>
      <c r="AP36">
        <f>((AO36+0.00000010773*(AN36^4-AM36^4))-AL36*44100)/(L36*51.4+0.00000043092*AM36^3)</f>
        <v>-6.5083303301885955</v>
      </c>
      <c r="AQ36">
        <f>0.61365*EXP(17.502*J36/(240.97+J36))</f>
        <v>5.1585625037951424</v>
      </c>
      <c r="AR36">
        <f>AQ36*1000/AA36</f>
        <v>58.440021809887902</v>
      </c>
      <c r="AS36">
        <f>(AR36-U36)</f>
        <v>40.880285558056848</v>
      </c>
      <c r="AT36">
        <f>IF(D36,P36,(O36+P36)/2)</f>
        <v>33.696046829223633</v>
      </c>
      <c r="AU36">
        <f>0.61365*EXP(17.502*AT36/(240.97+AT36))</f>
        <v>5.2530866995819894</v>
      </c>
      <c r="AV36">
        <f>IF(AS36&lt;&gt;0,(1000-(AR36+U36)/2)/AS36*AL36,0)</f>
        <v>0.47214585225620836</v>
      </c>
      <c r="AW36">
        <f>U36*AA36/1000</f>
        <v>1.5500164818539051</v>
      </c>
      <c r="AX36">
        <f>(AU36-AW36)</f>
        <v>3.7030702177280843</v>
      </c>
      <c r="AY36">
        <f>1/(1.6/F36+1.37/N36)</f>
        <v>0.29984563388147206</v>
      </c>
      <c r="AZ36">
        <f>G36*AA36*0.001</f>
        <v>33.305648069799915</v>
      </c>
      <c r="BA36">
        <f>G36/S36</f>
        <v>0.95521778137683944</v>
      </c>
      <c r="BB36">
        <f>(1-AL36*AA36/AQ36/F36)*100</f>
        <v>35.305205251364001</v>
      </c>
      <c r="BC36">
        <f>(S36-E36/(N36/1.35))</f>
        <v>395.77082843086038</v>
      </c>
      <c r="BD36">
        <f>E36*BB36/100/BC36</f>
        <v>-2.1800357184348076E-3</v>
      </c>
    </row>
    <row r="37" spans="1:56" x14ac:dyDescent="0.35">
      <c r="A37" s="1" t="s">
        <v>9</v>
      </c>
      <c r="B37" s="1" t="s">
        <v>4858</v>
      </c>
      <c r="K37" s="1">
        <v>2.72</v>
      </c>
    </row>
    <row r="38" spans="1:56" x14ac:dyDescent="0.35">
      <c r="A38" s="1" t="s">
        <v>9</v>
      </c>
      <c r="B38" s="1" t="s">
        <v>4857</v>
      </c>
      <c r="K38" s="1">
        <v>2.72</v>
      </c>
    </row>
    <row r="39" spans="1:56" x14ac:dyDescent="0.35">
      <c r="A39" s="1">
        <v>8</v>
      </c>
      <c r="B39" s="1" t="s">
        <v>4856</v>
      </c>
      <c r="C39" s="1">
        <v>1732.0000033974648</v>
      </c>
      <c r="D39" s="1">
        <v>0</v>
      </c>
      <c r="E39">
        <f>(R39-S39*(1000-T39)/(1000-U39))*AK39</f>
        <v>-1.9355797154461767</v>
      </c>
      <c r="F39">
        <f>IF(AV39&lt;&gt;0,1/(1/AV39-1/N39),0)</f>
        <v>0.42759537238663797</v>
      </c>
      <c r="G39">
        <f>((AY39-AL39/2)*S39-E39)/(AY39+AL39/2)</f>
        <v>375.86587899511454</v>
      </c>
      <c r="H39">
        <f>AL39*1000</f>
        <v>17.540274038827349</v>
      </c>
      <c r="I39">
        <f>(AQ39-AW39)</f>
        <v>3.8350078509340255</v>
      </c>
      <c r="J39">
        <f>(P39+AP39*D39)</f>
        <v>33.479217529296875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34.053745269775391</v>
      </c>
      <c r="P39" s="1">
        <v>33.479217529296875</v>
      </c>
      <c r="Q39" s="1">
        <v>34.169471740722656</v>
      </c>
      <c r="R39" s="1">
        <v>400.01416015625</v>
      </c>
      <c r="S39" s="1">
        <v>395.48190307617188</v>
      </c>
      <c r="T39" s="1">
        <v>-0.30383020639419556</v>
      </c>
      <c r="U39" s="1">
        <v>15.347548484802246</v>
      </c>
      <c r="V39" s="1">
        <v>-0.50044858455657959</v>
      </c>
      <c r="W39" s="1">
        <v>25.279445648193359</v>
      </c>
      <c r="X39" s="1">
        <v>300.14813232421875</v>
      </c>
      <c r="Y39" s="1">
        <v>750.80419921875</v>
      </c>
      <c r="Z39" s="1">
        <v>0.12051579356193542</v>
      </c>
      <c r="AA39" s="1">
        <v>88.270637512207031</v>
      </c>
      <c r="AB39" s="1">
        <v>239.43873596191406</v>
      </c>
      <c r="AC39" s="1">
        <v>8.0452938079833984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1.103485780603745</v>
      </c>
      <c r="AL39">
        <f>(U39-T39)/(1000-U39)*AK39</f>
        <v>1.7540274038827349E-2</v>
      </c>
      <c r="AM39">
        <f>(P39+273.15)</f>
        <v>306.62921752929685</v>
      </c>
      <c r="AN39">
        <f>(O39+273.15)</f>
        <v>307.20374526977537</v>
      </c>
      <c r="AO39">
        <f>(Y39*AG39+Z39*AH39)*AI39</f>
        <v>120.12866918991494</v>
      </c>
      <c r="AP39">
        <f>((AO39+0.00000010773*(AN39^4-AM39^4))-AL39*44100)/(L39*51.4+0.00000043092*AM39^3)</f>
        <v>-5.2785185056820429</v>
      </c>
      <c r="AQ39">
        <f>0.61365*EXP(17.502*J39/(240.97+J39))</f>
        <v>5.1897457399370266</v>
      </c>
      <c r="AR39">
        <f>AQ39*1000/AA39</f>
        <v>58.793568124160565</v>
      </c>
      <c r="AS39">
        <f>(AR39-U39)</f>
        <v>43.446019639358319</v>
      </c>
      <c r="AT39">
        <f>IF(D39,P39,(O39+P39)/2)</f>
        <v>33.766481399536133</v>
      </c>
      <c r="AU39">
        <f>0.61365*EXP(17.502*AT39/(240.97+AT39))</f>
        <v>5.2738064670382752</v>
      </c>
      <c r="AV39">
        <f>IF(AS39&lt;&gt;0,(1000-(AR39+U39)/2)/AS39*AL39,0)</f>
        <v>0.38875934844198023</v>
      </c>
      <c r="AW39">
        <f>U39*AA39/1000</f>
        <v>1.3547378890030013</v>
      </c>
      <c r="AX39">
        <f>(AU39-AW39)</f>
        <v>3.9190685780352741</v>
      </c>
      <c r="AY39">
        <f>1/(1.6/F39+1.37/N39)</f>
        <v>0.24618883026368757</v>
      </c>
      <c r="AZ39">
        <f>G39*AA39*0.001</f>
        <v>33.177920757984829</v>
      </c>
      <c r="BA39">
        <f>G39/S39</f>
        <v>0.95039969230329313</v>
      </c>
      <c r="BB39">
        <f>(1-AL39*AA39/AQ39/F39)*100</f>
        <v>30.229222938148347</v>
      </c>
      <c r="BC39">
        <f>(S39-E39/(N39/1.35))</f>
        <v>396.09237507540564</v>
      </c>
      <c r="BD39">
        <f>E39*BB39/100/BC39</f>
        <v>-1.477207702411369E-3</v>
      </c>
    </row>
    <row r="40" spans="1:56" x14ac:dyDescent="0.35">
      <c r="A40" s="1" t="s">
        <v>9</v>
      </c>
      <c r="B40" s="1" t="s">
        <v>4855</v>
      </c>
      <c r="K40" s="1">
        <v>2.72</v>
      </c>
    </row>
    <row r="41" spans="1:56" x14ac:dyDescent="0.35">
      <c r="A41" s="1" t="s">
        <v>9</v>
      </c>
      <c r="B41" s="1" t="s">
        <v>4854</v>
      </c>
      <c r="K41" s="1">
        <v>2.72</v>
      </c>
    </row>
    <row r="42" spans="1:56" x14ac:dyDescent="0.35">
      <c r="A42" s="1">
        <v>9</v>
      </c>
      <c r="B42" s="1" t="s">
        <v>4853</v>
      </c>
      <c r="C42" s="1">
        <v>1935.0000033974648</v>
      </c>
      <c r="D42" s="1">
        <v>0</v>
      </c>
      <c r="E42">
        <f>(R42-S42*(1000-T42)/(1000-U42))*AK42</f>
        <v>-1.3822968225718635</v>
      </c>
      <c r="F42">
        <f>IF(AV42&lt;&gt;0,1/(1/AV42-1/N42),0)</f>
        <v>0.32206717119617378</v>
      </c>
      <c r="G42">
        <f>((AY42-AL42/2)*S42-E42)/(AY42+AL42/2)</f>
        <v>374.01683129908281</v>
      </c>
      <c r="H42">
        <f>AL42*1000</f>
        <v>14.466715271448205</v>
      </c>
      <c r="I42">
        <f>(AQ42-AW42)</f>
        <v>4.1103064044190036</v>
      </c>
      <c r="J42">
        <f>(P42+AP42*D42)</f>
        <v>33.603458404541016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34.110885620117188</v>
      </c>
      <c r="P42" s="1">
        <v>33.603458404541016</v>
      </c>
      <c r="Q42" s="1">
        <v>34.207088470458984</v>
      </c>
      <c r="R42" s="1">
        <v>400.10684204101563</v>
      </c>
      <c r="S42" s="1">
        <v>396.16665649414063</v>
      </c>
      <c r="T42" s="1">
        <v>-0.30280736088752747</v>
      </c>
      <c r="U42" s="1">
        <v>12.638555526733398</v>
      </c>
      <c r="V42" s="1">
        <v>-0.49719452857971191</v>
      </c>
      <c r="W42" s="1">
        <v>20.751874923706055</v>
      </c>
      <c r="X42" s="1">
        <v>300.216796875</v>
      </c>
      <c r="Y42" s="1">
        <v>1000.1202392578125</v>
      </c>
      <c r="Z42" s="1">
        <v>6.1464942991733551E-2</v>
      </c>
      <c r="AA42" s="1">
        <v>88.273635864257813</v>
      </c>
      <c r="AB42" s="1">
        <v>238.81535339355469</v>
      </c>
      <c r="AC42" s="1">
        <v>7.520543098449707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1.1037382238051467</v>
      </c>
      <c r="AL42">
        <f>(U42-T42)/(1000-U42)*AK42</f>
        <v>1.4466715271448206E-2</v>
      </c>
      <c r="AM42">
        <f>(P42+273.15)</f>
        <v>306.75345840454099</v>
      </c>
      <c r="AN42">
        <f>(O42+273.15)</f>
        <v>307.26088562011716</v>
      </c>
      <c r="AO42">
        <f>(Y42*AG42+Z42*AH42)*AI42</f>
        <v>160.0192347045413</v>
      </c>
      <c r="AP42">
        <f>((AO42+0.00000010773*(AN42^4-AM42^4))-AL42*44100)/(L42*51.4+0.00000043092*AM42^3)</f>
        <v>-3.8518678505425288</v>
      </c>
      <c r="AQ42">
        <f>0.61365*EXP(17.502*J42/(240.97+J42))</f>
        <v>5.2259576528360707</v>
      </c>
      <c r="AR42">
        <f>AQ42*1000/AA42</f>
        <v>59.20179452982147</v>
      </c>
      <c r="AS42">
        <f>(AR42-U42)</f>
        <v>46.563239003088071</v>
      </c>
      <c r="AT42">
        <f>IF(D42,P42,(O42+P42)/2)</f>
        <v>33.857172012329102</v>
      </c>
      <c r="AU42">
        <f>0.61365*EXP(17.502*AT42/(240.97+AT42))</f>
        <v>5.3005896163263033</v>
      </c>
      <c r="AV42">
        <f>IF(AS42&lt;&gt;0,(1000-(AR42+U42)/2)/AS42*AL42,0)</f>
        <v>0.29952959943118573</v>
      </c>
      <c r="AW42">
        <f>U42*AA42/1000</f>
        <v>1.1156512484170671</v>
      </c>
      <c r="AX42">
        <f>(AU42-AW42)</f>
        <v>4.1849383679092362</v>
      </c>
      <c r="AY42">
        <f>1/(1.6/F42+1.37/N42)</f>
        <v>0.18910830008267865</v>
      </c>
      <c r="AZ42">
        <f>G42*AA42*0.001</f>
        <v>33.015825573198782</v>
      </c>
      <c r="BA42">
        <f>G42/S42</f>
        <v>0.94408962785744843</v>
      </c>
      <c r="BB42">
        <f>(1-AL42*AA42/AQ42/F42)*100</f>
        <v>24.126764575677562</v>
      </c>
      <c r="BC42">
        <f>(S42-E42/(N42/1.35))</f>
        <v>396.60262588257547</v>
      </c>
      <c r="BD42">
        <f>E42*BB42/100/BC42</f>
        <v>-8.4090088757437359E-4</v>
      </c>
    </row>
    <row r="43" spans="1:56" x14ac:dyDescent="0.35">
      <c r="A43" s="1" t="s">
        <v>9</v>
      </c>
      <c r="B43" s="1" t="s">
        <v>4852</v>
      </c>
      <c r="K43" s="1">
        <v>2.72</v>
      </c>
    </row>
    <row r="44" spans="1:56" x14ac:dyDescent="0.35">
      <c r="A44" s="1" t="s">
        <v>9</v>
      </c>
      <c r="B44" s="1" t="s">
        <v>4851</v>
      </c>
      <c r="K44" s="1">
        <v>2.72</v>
      </c>
    </row>
    <row r="45" spans="1:56" x14ac:dyDescent="0.35">
      <c r="A45" s="1">
        <v>10</v>
      </c>
      <c r="B45" s="1" t="s">
        <v>4850</v>
      </c>
      <c r="C45" s="1">
        <v>2138.0000033974648</v>
      </c>
      <c r="D45" s="1">
        <v>0</v>
      </c>
      <c r="E45">
        <f>(R45-S45*(1000-T45)/(1000-U45))*AK45</f>
        <v>-0.94804456754517863</v>
      </c>
      <c r="F45">
        <f>IF(AV45&lt;&gt;0,1/(1/AV45-1/N45),0)</f>
        <v>0.22416756500717194</v>
      </c>
      <c r="G45">
        <f>((AY45-AL45/2)*S45-E45)/(AY45+AL45/2)</f>
        <v>372.27493527653087</v>
      </c>
      <c r="H45">
        <f>AL45*1000</f>
        <v>11.075021188885394</v>
      </c>
      <c r="I45">
        <f>(AQ45-AW45)</f>
        <v>4.4300067703224482</v>
      </c>
      <c r="J45">
        <f>(P45+AP45*D45)</f>
        <v>33.789905548095703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34.191558837890625</v>
      </c>
      <c r="P45" s="1">
        <v>33.789905548095703</v>
      </c>
      <c r="Q45" s="1">
        <v>34.266963958740234</v>
      </c>
      <c r="R45" s="1">
        <v>400.09661865234375</v>
      </c>
      <c r="S45" s="1">
        <v>396.97198486328125</v>
      </c>
      <c r="T45" s="1">
        <v>-0.30090409517288208</v>
      </c>
      <c r="U45" s="1">
        <v>9.6374998092651367</v>
      </c>
      <c r="V45" s="1">
        <v>-0.49183562397956848</v>
      </c>
      <c r="W45" s="1">
        <v>15.75274658203125</v>
      </c>
      <c r="X45" s="1">
        <v>300.1864013671875</v>
      </c>
      <c r="Y45" s="1">
        <v>1249.9498291015625</v>
      </c>
      <c r="Z45" s="1">
        <v>0.17595647275447845</v>
      </c>
      <c r="AA45" s="1">
        <v>88.270416259765625</v>
      </c>
      <c r="AB45" s="1">
        <v>238.06813049316406</v>
      </c>
      <c r="AC45" s="1">
        <v>6.832186222076416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1.1036264756146597</v>
      </c>
      <c r="AL45">
        <f>(U45-T45)/(1000-U45)*AK45</f>
        <v>1.1075021188885394E-2</v>
      </c>
      <c r="AM45">
        <f>(P45+273.15)</f>
        <v>306.93990554809568</v>
      </c>
      <c r="AN45">
        <f>(O45+273.15)</f>
        <v>307.3415588378906</v>
      </c>
      <c r="AO45">
        <f>(Y45*AG45+Z45*AH45)*AI45</f>
        <v>199.99196818608107</v>
      </c>
      <c r="AP45">
        <f>((AO45+0.00000010773*(AN45^4-AM45^4))-AL45*44100)/(L45*51.4+0.00000043092*AM45^3)</f>
        <v>-2.3141236194698216</v>
      </c>
      <c r="AQ45">
        <f>0.61365*EXP(17.502*J45/(240.97+J45))</f>
        <v>5.2807128901896938</v>
      </c>
      <c r="AR45">
        <f>AQ45*1000/AA45</f>
        <v>59.824266316467863</v>
      </c>
      <c r="AS45">
        <f>(AR45-U45)</f>
        <v>50.186766507202726</v>
      </c>
      <c r="AT45">
        <f>IF(D45,P45,(O45+P45)/2)</f>
        <v>33.990732192993164</v>
      </c>
      <c r="AU45">
        <f>0.61365*EXP(17.502*AT45/(240.97+AT45))</f>
        <v>5.3402485599941896</v>
      </c>
      <c r="AV45">
        <f>IF(AS45&lt;&gt;0,(1000-(AR45+U45)/2)/AS45*AL45,0)</f>
        <v>0.21301184888094316</v>
      </c>
      <c r="AW45">
        <f>U45*AA45/1000</f>
        <v>0.85070611986724542</v>
      </c>
      <c r="AX45">
        <f>(AU45-AW45)</f>
        <v>4.4895424401269439</v>
      </c>
      <c r="AY45">
        <f>1/(1.6/F45+1.37/N45)</f>
        <v>0.13409166106416603</v>
      </c>
      <c r="AZ45">
        <f>G45*AA45*0.001</f>
        <v>32.860863499936684</v>
      </c>
      <c r="BA45">
        <f>G45/S45</f>
        <v>0.93778641685443842</v>
      </c>
      <c r="BB45">
        <f>(1-AL45*AA45/AQ45/F45)*100</f>
        <v>17.416286004719804</v>
      </c>
      <c r="BC45">
        <f>(S45-E45/(N45/1.35))</f>
        <v>397.27099329878689</v>
      </c>
      <c r="BD45">
        <f>E45*BB45/100/BC45</f>
        <v>-4.1562096433175839E-4</v>
      </c>
    </row>
    <row r="46" spans="1:56" x14ac:dyDescent="0.35">
      <c r="A46" s="1" t="s">
        <v>9</v>
      </c>
      <c r="B46" s="1" t="s">
        <v>4849</v>
      </c>
      <c r="K46" s="1">
        <v>2.72</v>
      </c>
    </row>
    <row r="47" spans="1:56" x14ac:dyDescent="0.35">
      <c r="A47" s="1" t="s">
        <v>9</v>
      </c>
      <c r="B47" s="1" t="s">
        <v>4848</v>
      </c>
      <c r="K47" s="1">
        <v>2.72</v>
      </c>
    </row>
    <row r="48" spans="1:56" x14ac:dyDescent="0.35">
      <c r="A48" s="1">
        <v>11</v>
      </c>
      <c r="B48" s="1" t="s">
        <v>4847</v>
      </c>
      <c r="C48" s="1">
        <v>2341.0000033974648</v>
      </c>
      <c r="D48" s="1">
        <v>0</v>
      </c>
      <c r="E48">
        <f>(R48-S48*(1000-T48)/(1000-U48))*AK48</f>
        <v>-0.46400193484590613</v>
      </c>
      <c r="F48">
        <f>IF(AV48&lt;&gt;0,1/(1/AV48-1/N48),0)</f>
        <v>0.13816392332393052</v>
      </c>
      <c r="G48">
        <f>((AY48-AL48/2)*S48-E48)/(AY48+AL48/2)</f>
        <v>369.01937230534526</v>
      </c>
      <c r="H48">
        <f>AL48*1000</f>
        <v>7.4918940185285008</v>
      </c>
      <c r="I48">
        <f>(AQ48-AW48)</f>
        <v>4.7750634736587267</v>
      </c>
      <c r="J48">
        <f>(P48+AP48*D48)</f>
        <v>34.004608154296875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34.296192169189453</v>
      </c>
      <c r="P48" s="1">
        <v>34.004608154296875</v>
      </c>
      <c r="Q48" s="1">
        <v>34.344230651855469</v>
      </c>
      <c r="R48" s="1">
        <v>399.95513916015625</v>
      </c>
      <c r="S48" s="1">
        <v>397.67578125</v>
      </c>
      <c r="T48" s="1">
        <v>-0.29502829909324646</v>
      </c>
      <c r="U48" s="1">
        <v>6.4501991271972656</v>
      </c>
      <c r="V48" s="1">
        <v>-0.4793950617313385</v>
      </c>
      <c r="W48" s="1">
        <v>10.481006622314453</v>
      </c>
      <c r="X48" s="1">
        <v>300.1605224609375</v>
      </c>
      <c r="Y48" s="1">
        <v>1600.4080810546875</v>
      </c>
      <c r="Z48" s="1">
        <v>0.1880074143409729</v>
      </c>
      <c r="AA48" s="1">
        <v>88.263961791992188</v>
      </c>
      <c r="AB48" s="1">
        <v>236.7225341796875</v>
      </c>
      <c r="AC48" s="1">
        <v>5.9886412620544434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1.1035313325769758</v>
      </c>
      <c r="AL48">
        <f>(U48-T48)/(1000-U48)*AK48</f>
        <v>7.4918940185285006E-3</v>
      </c>
      <c r="AM48">
        <f>(P48+273.15)</f>
        <v>307.15460815429685</v>
      </c>
      <c r="AN48">
        <f>(O48+273.15)</f>
        <v>307.44619216918943</v>
      </c>
      <c r="AO48">
        <f>(Y48*AG48+Z48*AH48)*AI48</f>
        <v>256.06528724524469</v>
      </c>
      <c r="AP48">
        <f>((AO48+0.00000010773*(AN48^4-AM48^4))-AL48*44100)/(L48*51.4+0.00000043092*AM48^3)</f>
        <v>-0.57702407192642824</v>
      </c>
      <c r="AQ48">
        <f>0.61365*EXP(17.502*J48/(240.97+J48))</f>
        <v>5.3443836029724077</v>
      </c>
      <c r="AR48">
        <f>AQ48*1000/AA48</f>
        <v>60.550008117325198</v>
      </c>
      <c r="AS48">
        <f>(AR48-U48)</f>
        <v>54.099808990127933</v>
      </c>
      <c r="AT48">
        <f>IF(D48,P48,(O48+P48)/2)</f>
        <v>34.150400161743164</v>
      </c>
      <c r="AU48">
        <f>0.61365*EXP(17.502*AT48/(240.97+AT48))</f>
        <v>5.3879982857431186</v>
      </c>
      <c r="AV48">
        <f>IF(AS48&lt;&gt;0,(1000-(AR48+U48)/2)/AS48*AL48,0)</f>
        <v>0.13384362953854623</v>
      </c>
      <c r="AW48">
        <f>U48*AA48/1000</f>
        <v>0.56932012931368081</v>
      </c>
      <c r="AX48">
        <f>(AU48-AW48)</f>
        <v>4.8186781564294376</v>
      </c>
      <c r="AY48">
        <f>1/(1.6/F48+1.37/N48)</f>
        <v>8.4029980423674183E-2</v>
      </c>
      <c r="AZ48">
        <f>G48*AA48*0.001</f>
        <v>32.571111777663937</v>
      </c>
      <c r="BA48">
        <f>G48/S48</f>
        <v>0.92794027120640821</v>
      </c>
      <c r="BB48">
        <f>(1-AL48*AA48/AQ48/F48)*100</f>
        <v>10.446459074668057</v>
      </c>
      <c r="BC48">
        <f>(S48-E48/(N48/1.35))</f>
        <v>397.8221251006579</v>
      </c>
      <c r="BD48">
        <f>E48*BB48/100/BC48</f>
        <v>-1.2184282665797205E-4</v>
      </c>
    </row>
    <row r="49" spans="1:56" x14ac:dyDescent="0.35">
      <c r="A49" s="1" t="s">
        <v>9</v>
      </c>
      <c r="B49" s="1" t="s">
        <v>4846</v>
      </c>
      <c r="K49" s="1">
        <v>2.72</v>
      </c>
    </row>
    <row r="50" spans="1:56" x14ac:dyDescent="0.35">
      <c r="A50" s="1" t="s">
        <v>9</v>
      </c>
      <c r="B50" s="1" t="s">
        <v>4841</v>
      </c>
      <c r="K50" s="1">
        <v>2.72</v>
      </c>
    </row>
    <row r="51" spans="1:56" x14ac:dyDescent="0.35">
      <c r="A51" s="1">
        <v>12</v>
      </c>
      <c r="B51" s="1" t="s">
        <v>4845</v>
      </c>
      <c r="C51" s="1">
        <v>2543.5000034086406</v>
      </c>
      <c r="D51" s="1">
        <v>0</v>
      </c>
      <c r="E51">
        <f>(R51-S51*(1000-T51)/(1000-U51))*AK51</f>
        <v>0.12438564787506977</v>
      </c>
      <c r="F51">
        <f>IF(AV51&lt;&gt;0,1/(1/AV51-1/N51),0)</f>
        <v>8.2451926081800367E-2</v>
      </c>
      <c r="G51">
        <f>((AY51-AL51/2)*S51-E51)/(AY51+AL51/2)</f>
        <v>359.83537689973633</v>
      </c>
      <c r="H51">
        <f>AL51*1000</f>
        <v>4.8002920333649719</v>
      </c>
      <c r="I51">
        <f>(AQ51-AW51)</f>
        <v>5.0658136625854464</v>
      </c>
      <c r="J51">
        <f>(P51+AP51*D51)</f>
        <v>34.267055511474609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34.431991577148438</v>
      </c>
      <c r="P51" s="1">
        <v>34.267055511474609</v>
      </c>
      <c r="Q51" s="1">
        <v>34.449359893798828</v>
      </c>
      <c r="R51" s="1">
        <v>400.02069091796875</v>
      </c>
      <c r="S51" s="1">
        <v>398.17593383789063</v>
      </c>
      <c r="T51" s="1">
        <v>-0.28392782807350159</v>
      </c>
      <c r="U51" s="1">
        <v>4.04840087890625</v>
      </c>
      <c r="V51" s="1">
        <v>-0.45785662531852722</v>
      </c>
      <c r="W51" s="1">
        <v>6.528374195098877</v>
      </c>
      <c r="X51" s="1">
        <v>300.160400390625</v>
      </c>
      <c r="Y51" s="1">
        <v>1999.474853515625</v>
      </c>
      <c r="Z51" s="1">
        <v>2.2898999974131584E-2</v>
      </c>
      <c r="AA51" s="1">
        <v>88.258415222167969</v>
      </c>
      <c r="AB51" s="1">
        <v>235.64106750488281</v>
      </c>
      <c r="AC51" s="1">
        <v>5.2615056037902832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1.1035308837890623</v>
      </c>
      <c r="AL51">
        <f>(U51-T51)/(1000-U51)*AK51</f>
        <v>4.8002920333649717E-3</v>
      </c>
      <c r="AM51">
        <f>(P51+273.15)</f>
        <v>307.41705551147459</v>
      </c>
      <c r="AN51">
        <f>(O51+273.15)</f>
        <v>307.58199157714841</v>
      </c>
      <c r="AO51">
        <f>(Y51*AG51+Z51*AH51)*AI51</f>
        <v>319.9159694118207</v>
      </c>
      <c r="AP51">
        <f>((AO51+0.00000010773*(AN51^4-AM51^4))-AL51*44100)/(L51*51.4+0.00000043092*AM51^3)</f>
        <v>0.90014533636415917</v>
      </c>
      <c r="AQ51">
        <f>0.61365*EXP(17.502*J51/(240.97+J51))</f>
        <v>5.4231191083417443</v>
      </c>
      <c r="AR51">
        <f>AQ51*1000/AA51</f>
        <v>61.445915323659847</v>
      </c>
      <c r="AS51">
        <f>(AR51-U51)</f>
        <v>57.397514444753597</v>
      </c>
      <c r="AT51">
        <f>IF(D51,P51,(O51+P51)/2)</f>
        <v>34.349523544311523</v>
      </c>
      <c r="AU51">
        <f>0.61365*EXP(17.502*AT51/(240.97+AT51))</f>
        <v>5.4480672707940458</v>
      </c>
      <c r="AV51">
        <f>IF(AS51&lt;&gt;0,(1000-(AR51+U51)/2)/AS51*AL51,0)</f>
        <v>8.0893679040494409E-2</v>
      </c>
      <c r="AW51">
        <f>U51*AA51/1000</f>
        <v>0.35730544575629758</v>
      </c>
      <c r="AX51">
        <f>(AU51-AW51)</f>
        <v>5.090761825037748</v>
      </c>
      <c r="AY51">
        <f>1/(1.6/F51+1.37/N51)</f>
        <v>5.0696276506301215E-2</v>
      </c>
      <c r="AZ51">
        <f>G51*AA51*0.001</f>
        <v>31.758500106042238</v>
      </c>
      <c r="BA51">
        <f>G51/S51</f>
        <v>0.90370950707994346</v>
      </c>
      <c r="BB51">
        <f>(1-AL51*AA51/AQ51/F51)*100</f>
        <v>5.251174347046728</v>
      </c>
      <c r="BC51">
        <f>(S51-E51/(N51/1.35))</f>
        <v>398.1367032370901</v>
      </c>
      <c r="BD51">
        <f>E51*BB51/100/BC51</f>
        <v>1.6405689753084408E-5</v>
      </c>
    </row>
    <row r="52" spans="1:56" x14ac:dyDescent="0.35">
      <c r="A52" s="1" t="s">
        <v>9</v>
      </c>
      <c r="B52" s="1" t="s">
        <v>4844</v>
      </c>
    </row>
    <row r="53" spans="1:56" x14ac:dyDescent="0.35">
      <c r="A53" s="1" t="s">
        <v>9</v>
      </c>
      <c r="B53" s="1" t="s">
        <v>4843</v>
      </c>
    </row>
    <row r="54" spans="1:56" x14ac:dyDescent="0.35">
      <c r="A54" s="1" t="s">
        <v>9</v>
      </c>
      <c r="B54" s="1" t="s">
        <v>4842</v>
      </c>
    </row>
    <row r="55" spans="1:56" x14ac:dyDescent="0.35">
      <c r="A55" s="1" t="s">
        <v>9</v>
      </c>
      <c r="B55" s="1" t="s">
        <v>4841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3B34-25DE-4394-85E7-7B42A2FCBEAC}">
  <dimension ref="A1:BD55"/>
  <sheetViews>
    <sheetView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1255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1254</v>
      </c>
    </row>
    <row r="12" spans="1:56" x14ac:dyDescent="0.35">
      <c r="A12" s="1" t="s">
        <v>9</v>
      </c>
      <c r="B12" s="1" t="s">
        <v>1253</v>
      </c>
    </row>
    <row r="13" spans="1:56" x14ac:dyDescent="0.35">
      <c r="A13" s="1" t="s">
        <v>9</v>
      </c>
      <c r="B13" s="1" t="s">
        <v>1252</v>
      </c>
    </row>
    <row r="14" spans="1:56" x14ac:dyDescent="0.35">
      <c r="A14" s="1" t="s">
        <v>9</v>
      </c>
      <c r="B14" s="1" t="s">
        <v>1251</v>
      </c>
    </row>
    <row r="15" spans="1:56" x14ac:dyDescent="0.35">
      <c r="A15" s="1" t="s">
        <v>9</v>
      </c>
      <c r="B15" s="1" t="s">
        <v>1250</v>
      </c>
    </row>
    <row r="16" spans="1:56" x14ac:dyDescent="0.35">
      <c r="A16" s="1" t="s">
        <v>9</v>
      </c>
      <c r="B16" s="1" t="s">
        <v>1249</v>
      </c>
    </row>
    <row r="17" spans="1:56" x14ac:dyDescent="0.35">
      <c r="A17" s="1" t="s">
        <v>9</v>
      </c>
      <c r="B17" s="1" t="s">
        <v>1248</v>
      </c>
    </row>
    <row r="18" spans="1:56" x14ac:dyDescent="0.35">
      <c r="A18" s="1">
        <v>1</v>
      </c>
      <c r="B18" s="1" t="s">
        <v>1247</v>
      </c>
      <c r="C18" s="1">
        <v>332.00000154227018</v>
      </c>
      <c r="D18" s="1">
        <v>0</v>
      </c>
      <c r="E18">
        <f>(R18-S18*(1000-T18)/(1000-U18))*AK18</f>
        <v>-4.9504282315855317</v>
      </c>
      <c r="F18">
        <f>IF(AV18&lt;&gt;0,1/(1/AV18-1/N18),0)</f>
        <v>2.6133336129712723</v>
      </c>
      <c r="G18">
        <f>((AY18-AL18/2)*S18-E18)/(AY18+AL18/2)</f>
        <v>389.4357193987222</v>
      </c>
      <c r="H18">
        <f>AL18*1000</f>
        <v>26.715340325981117</v>
      </c>
      <c r="I18">
        <f>(AQ18-AW18)</f>
        <v>1.448021739769505</v>
      </c>
      <c r="J18">
        <f>(P18+AP18*D18)</f>
        <v>31.579362869262695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31.557886123657227</v>
      </c>
      <c r="P18" s="1">
        <v>31.579362869262695</v>
      </c>
      <c r="Q18" s="1">
        <v>31.622264862060547</v>
      </c>
      <c r="R18" s="1">
        <v>399.86407470703125</v>
      </c>
      <c r="S18" s="1">
        <v>394.78314208984375</v>
      </c>
      <c r="T18" s="1">
        <v>13.018543243408203</v>
      </c>
      <c r="U18" s="1">
        <v>36.390827178955078</v>
      </c>
      <c r="V18" s="1">
        <v>24.694177627563477</v>
      </c>
      <c r="W18" s="1">
        <v>69.027809143066406</v>
      </c>
      <c r="X18" s="1">
        <v>299.5914306640625</v>
      </c>
      <c r="Y18" s="1">
        <v>0.2402360737323761</v>
      </c>
      <c r="Z18" s="1">
        <v>0.31826010346412659</v>
      </c>
      <c r="AA18" s="1">
        <v>88.333969116210938</v>
      </c>
      <c r="AB18" s="1">
        <v>0.85270798206329346</v>
      </c>
      <c r="AC18" s="1">
        <v>0.16448894143104553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1.1014390833237591</v>
      </c>
      <c r="AL18">
        <f>(U18-T18)/(1000-U18)*AK18</f>
        <v>2.6715340325981118E-2</v>
      </c>
      <c r="AM18">
        <f>(P18+273.15)</f>
        <v>304.72936286926267</v>
      </c>
      <c r="AN18">
        <f>(O18+273.15)</f>
        <v>304.7078861236572</v>
      </c>
      <c r="AO18">
        <f>(Y18*AG18+Z18*AH18)*AI18</f>
        <v>3.8437770938029026E-2</v>
      </c>
      <c r="AP18">
        <f>((AO18+0.00000010773*(AN18^4-AM18^4))-AL18*44100)/(L18*51.4+0.00000043092*AM18^3)</f>
        <v>-9.6430597541715173</v>
      </c>
      <c r="AQ18">
        <f>0.61365*EXP(17.502*J18/(240.97+J18))</f>
        <v>4.6625679439086927</v>
      </c>
      <c r="AR18">
        <f>AQ18*1000/AA18</f>
        <v>52.783408133451843</v>
      </c>
      <c r="AS18">
        <f>(AR18-U18)</f>
        <v>16.392580954496765</v>
      </c>
      <c r="AT18">
        <f>IF(D18,P18,(O18+P18)/2)</f>
        <v>31.568624496459961</v>
      </c>
      <c r="AU18">
        <f>0.61365*EXP(17.502*AT18/(240.97+AT18))</f>
        <v>4.6597260445815349</v>
      </c>
      <c r="AV18">
        <f>IF(AS18&lt;&gt;0,(1000-(AR18+U18)/2)/AS18*AL18,0)</f>
        <v>1.5570568401944884</v>
      </c>
      <c r="AW18">
        <f>U18*AA18/1000</f>
        <v>3.2145462041391877</v>
      </c>
      <c r="AX18">
        <f>(AU18-AW18)</f>
        <v>1.4451798404423473</v>
      </c>
      <c r="AY18">
        <f>1/(1.6/F18+1.37/N18)</f>
        <v>1.033190936064921</v>
      </c>
      <c r="AZ18">
        <f>G18*AA18*0.001</f>
        <v>34.40040281011612</v>
      </c>
      <c r="BA18">
        <f>G18/S18</f>
        <v>0.98645478461209324</v>
      </c>
      <c r="BB18">
        <f>(1-AL18*AA18/AQ18/F18)*100</f>
        <v>80.63272906199775</v>
      </c>
      <c r="BC18">
        <f>(S18-E18/(N18/1.35))</f>
        <v>396.51796418961311</v>
      </c>
      <c r="BD18">
        <f>E18*BB18/100/BC18</f>
        <v>-1.0066795817286632E-2</v>
      </c>
    </row>
    <row r="19" spans="1:56" x14ac:dyDescent="0.35">
      <c r="A19" s="1" t="s">
        <v>9</v>
      </c>
      <c r="B19" s="1" t="s">
        <v>1246</v>
      </c>
      <c r="K19" s="1">
        <v>2.72</v>
      </c>
    </row>
    <row r="20" spans="1:56" x14ac:dyDescent="0.35">
      <c r="A20" s="1" t="s">
        <v>9</v>
      </c>
      <c r="B20" s="1" t="s">
        <v>1245</v>
      </c>
      <c r="K20" s="1">
        <v>2.72</v>
      </c>
    </row>
    <row r="21" spans="1:56" x14ac:dyDescent="0.35">
      <c r="A21" s="1">
        <v>2</v>
      </c>
      <c r="B21" s="1" t="s">
        <v>1244</v>
      </c>
      <c r="C21" s="1">
        <v>535.50000155344605</v>
      </c>
      <c r="D21" s="1">
        <v>0</v>
      </c>
      <c r="E21">
        <f>(R21-S21*(1000-T21)/(1000-U21))*AK21</f>
        <v>-3.6179749213464047</v>
      </c>
      <c r="F21">
        <f>IF(AV21&lt;&gt;0,1/(1/AV21-1/N21),0)</f>
        <v>2.2803444315993939</v>
      </c>
      <c r="G21">
        <f>((AY21-AL21/2)*S21-E21)/(AY21+AL21/2)</f>
        <v>387.39270514327802</v>
      </c>
      <c r="H21">
        <f>AL21*1000</f>
        <v>25.596641796557211</v>
      </c>
      <c r="I21">
        <f>(AQ21-AW21)</f>
        <v>1.5084692575089482</v>
      </c>
      <c r="J21">
        <f>(P21+AP21*D21)</f>
        <v>31.597179412841797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31.502101898193359</v>
      </c>
      <c r="P21" s="1">
        <v>31.597179412841797</v>
      </c>
      <c r="Q21" s="1">
        <v>31.601291656494141</v>
      </c>
      <c r="R21" s="1">
        <v>400.01666259765625</v>
      </c>
      <c r="S21" s="1">
        <v>394.14276123046875</v>
      </c>
      <c r="T21" s="1">
        <v>13.357077598571777</v>
      </c>
      <c r="U21" s="1">
        <v>35.761768341064453</v>
      </c>
      <c r="V21" s="1">
        <v>25.415420532226563</v>
      </c>
      <c r="W21" s="1">
        <v>68.046356201171875</v>
      </c>
      <c r="X21" s="1">
        <v>299.63827514648438</v>
      </c>
      <c r="Y21" s="1">
        <v>24.8104248046875</v>
      </c>
      <c r="Z21" s="1">
        <v>0.25408414006233215</v>
      </c>
      <c r="AA21" s="1">
        <v>88.329444885253906</v>
      </c>
      <c r="AB21" s="1">
        <v>0.77802842855453491</v>
      </c>
      <c r="AC21" s="1">
        <v>0.18761821091175079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1.1016113056856041</v>
      </c>
      <c r="AL21">
        <f>(U21-T21)/(1000-U21)*AK21</f>
        <v>2.5596641796557212E-2</v>
      </c>
      <c r="AM21">
        <f>(P21+273.15)</f>
        <v>304.74717941284177</v>
      </c>
      <c r="AN21">
        <f>(O21+273.15)</f>
        <v>304.65210189819334</v>
      </c>
      <c r="AO21">
        <f>(Y21*AG21+Z21*AH21)*AI21</f>
        <v>3.9696678800210066</v>
      </c>
      <c r="AP21">
        <f>((AO21+0.00000010773*(AN21^4-AM21^4))-AL21*44100)/(L21*51.4+0.00000043092*AM21^3)</f>
        <v>-9.2143452380489137</v>
      </c>
      <c r="AQ21">
        <f>0.61365*EXP(17.502*J21/(240.97+J21))</f>
        <v>4.6672864031902188</v>
      </c>
      <c r="AR21">
        <f>AQ21*1000/AA21</f>
        <v>52.839530569374105</v>
      </c>
      <c r="AS21">
        <f>(AR21-U21)</f>
        <v>17.077762228309652</v>
      </c>
      <c r="AT21">
        <f>IF(D21,P21,(O21+P21)/2)</f>
        <v>31.549640655517578</v>
      </c>
      <c r="AU21">
        <f>0.61365*EXP(17.502*AT21/(240.97+AT21))</f>
        <v>4.6547056806326195</v>
      </c>
      <c r="AV21">
        <f>IF(AS21&lt;&gt;0,(1000-(AR21+U21)/2)/AS21*AL21,0)</f>
        <v>1.432429706776543</v>
      </c>
      <c r="AW21">
        <f>U21*AA21/1000</f>
        <v>3.1588171456812706</v>
      </c>
      <c r="AX21">
        <f>(AU21-AW21)</f>
        <v>1.4958885349513489</v>
      </c>
      <c r="AY21">
        <f>1/(1.6/F21+1.37/N21)</f>
        <v>0.94582425512077595</v>
      </c>
      <c r="AZ21">
        <f>G21*AA21*0.001</f>
        <v>34.218182597902597</v>
      </c>
      <c r="BA21">
        <f>G21/S21</f>
        <v>0.98287408332423043</v>
      </c>
      <c r="BB21">
        <f>(1-AL21*AA21/AQ21/F21)*100</f>
        <v>78.756621317893106</v>
      </c>
      <c r="BC21">
        <f>(S21-E21/(N21/1.35))</f>
        <v>395.41063999899961</v>
      </c>
      <c r="BD21">
        <f>E21*BB21/100/BC21</f>
        <v>-7.2061662483041376E-3</v>
      </c>
    </row>
    <row r="22" spans="1:56" x14ac:dyDescent="0.35">
      <c r="A22" s="1" t="s">
        <v>9</v>
      </c>
      <c r="B22" s="1" t="s">
        <v>1243</v>
      </c>
      <c r="K22" s="1">
        <v>2.72</v>
      </c>
    </row>
    <row r="23" spans="1:56" x14ac:dyDescent="0.35">
      <c r="A23" s="1" t="s">
        <v>9</v>
      </c>
      <c r="B23" s="1" t="s">
        <v>1242</v>
      </c>
      <c r="K23" s="1">
        <v>2.72</v>
      </c>
    </row>
    <row r="24" spans="1:56" x14ac:dyDescent="0.35">
      <c r="A24" s="1">
        <v>3</v>
      </c>
      <c r="B24" s="1" t="s">
        <v>1241</v>
      </c>
      <c r="C24" s="1">
        <v>738.50000155344605</v>
      </c>
      <c r="D24" s="1">
        <v>0</v>
      </c>
      <c r="E24">
        <f>(R24-S24*(1000-T24)/(1000-U24))*AK24</f>
        <v>-2.9301646820236273</v>
      </c>
      <c r="F24">
        <f>IF(AV24&lt;&gt;0,1/(1/AV24-1/N24),0)</f>
        <v>2.0542206504372786</v>
      </c>
      <c r="G24">
        <f>((AY24-AL24/2)*S24-E24)/(AY24+AL24/2)</f>
        <v>386.31551683622348</v>
      </c>
      <c r="H24">
        <f>AL24*1000</f>
        <v>24.467621048468093</v>
      </c>
      <c r="I24">
        <f>(AQ24-AW24)</f>
        <v>1.5423788319852152</v>
      </c>
      <c r="J24">
        <f>(P24+AP24*D24)</f>
        <v>31.514135360717773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31.417369842529297</v>
      </c>
      <c r="P24" s="1">
        <v>31.514135360717773</v>
      </c>
      <c r="Q24" s="1">
        <v>31.532825469970703</v>
      </c>
      <c r="R24" s="1">
        <v>399.90631103515625</v>
      </c>
      <c r="S24" s="1">
        <v>393.81903076171875</v>
      </c>
      <c r="T24" s="1">
        <v>13.697579383850098</v>
      </c>
      <c r="U24" s="1">
        <v>35.128635406494141</v>
      </c>
      <c r="V24" s="1">
        <v>26.189596176147461</v>
      </c>
      <c r="W24" s="1">
        <v>67.165504455566406</v>
      </c>
      <c r="X24" s="1">
        <v>299.63082885742188</v>
      </c>
      <c r="Y24" s="1">
        <v>51.195236206054688</v>
      </c>
      <c r="Z24" s="1">
        <v>8.7748609483242035E-2</v>
      </c>
      <c r="AA24" s="1">
        <v>88.331069946289063</v>
      </c>
      <c r="AB24" s="1">
        <v>0.70501208305358887</v>
      </c>
      <c r="AC24" s="1">
        <v>0.19174723327159882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1.1015839296228744</v>
      </c>
      <c r="AL24">
        <f>(U24-T24)/(1000-U24)*AK24</f>
        <v>2.4467621048468093E-2</v>
      </c>
      <c r="AM24">
        <f>(P24+273.15)</f>
        <v>304.66413536071775</v>
      </c>
      <c r="AN24">
        <f>(O24+273.15)</f>
        <v>304.56736984252927</v>
      </c>
      <c r="AO24">
        <f>(Y24*AG24+Z24*AH24)*AI24</f>
        <v>8.1912376098803179</v>
      </c>
      <c r="AP24">
        <f>((AO24+0.00000010773*(AN24^4-AM24^4))-AL24*44100)/(L24*51.4+0.00000043092*AM24^3)</f>
        <v>-8.7732328124398453</v>
      </c>
      <c r="AQ24">
        <f>0.61365*EXP(17.502*J24/(240.97+J24))</f>
        <v>4.6453287831939356</v>
      </c>
      <c r="AR24">
        <f>AQ24*1000/AA24</f>
        <v>52.589975260331308</v>
      </c>
      <c r="AS24">
        <f>(AR24-U24)</f>
        <v>17.461339853837167</v>
      </c>
      <c r="AT24">
        <f>IF(D24,P24,(O24+P24)/2)</f>
        <v>31.465752601623535</v>
      </c>
      <c r="AU24">
        <f>0.61365*EXP(17.502*AT24/(240.97+AT24))</f>
        <v>4.6325774476124355</v>
      </c>
      <c r="AV24">
        <f>IF(AS24&lt;&gt;0,(1000-(AR24+U24)/2)/AS24*AL24,0)</f>
        <v>1.3397876899452308</v>
      </c>
      <c r="AW24">
        <f>U24*AA24/1000</f>
        <v>3.1029499512087204</v>
      </c>
      <c r="AX24">
        <f>(AU24-AW24)</f>
        <v>1.5296274964037151</v>
      </c>
      <c r="AY24">
        <f>1/(1.6/F24+1.37/N24)</f>
        <v>0.88143416836026323</v>
      </c>
      <c r="AZ24">
        <f>G24*AA24*0.001</f>
        <v>34.123662938997263</v>
      </c>
      <c r="BA24">
        <f>G24/S24</f>
        <v>0.9809467970326825</v>
      </c>
      <c r="BB24">
        <f>(1-AL24*AA24/AQ24/F24)*100</f>
        <v>77.351382966363275</v>
      </c>
      <c r="BC24">
        <f>(S24-E24/(N24/1.35))</f>
        <v>394.84587413940977</v>
      </c>
      <c r="BD24">
        <f>E24*BB24/100/BC24</f>
        <v>-5.7402724789191208E-3</v>
      </c>
    </row>
    <row r="25" spans="1:56" x14ac:dyDescent="0.35">
      <c r="A25" s="1" t="s">
        <v>9</v>
      </c>
      <c r="B25" s="1" t="s">
        <v>1240</v>
      </c>
      <c r="K25" s="1">
        <v>2.72</v>
      </c>
    </row>
    <row r="26" spans="1:56" x14ac:dyDescent="0.35">
      <c r="A26" s="1" t="s">
        <v>9</v>
      </c>
      <c r="B26" s="1" t="s">
        <v>1239</v>
      </c>
      <c r="K26" s="1">
        <v>2.72</v>
      </c>
    </row>
    <row r="27" spans="1:56" x14ac:dyDescent="0.35">
      <c r="A27" s="1">
        <v>4</v>
      </c>
      <c r="B27" s="1" t="s">
        <v>1238</v>
      </c>
      <c r="C27" s="1">
        <v>941.50000155344605</v>
      </c>
      <c r="D27" s="1">
        <v>0</v>
      </c>
      <c r="E27">
        <f>(R27-S27*(1000-T27)/(1000-U27))*AK27</f>
        <v>-2.1160481550820367</v>
      </c>
      <c r="F27">
        <f>IF(AV27&lt;&gt;0,1/(1/AV27-1/N27),0)</f>
        <v>1.921207231737452</v>
      </c>
      <c r="G27">
        <f>((AY27-AL27/2)*S27-E27)/(AY27+AL27/2)</f>
        <v>384.93006615875356</v>
      </c>
      <c r="H27">
        <f>AL27*1000</f>
        <v>23.652227687481542</v>
      </c>
      <c r="I27">
        <f>(AQ27-AW27)</f>
        <v>1.5586034250222456</v>
      </c>
      <c r="J27">
        <f>(P27+AP27*D27)</f>
        <v>31.447055816650391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31.355545043945313</v>
      </c>
      <c r="P27" s="1">
        <v>31.447055816650391</v>
      </c>
      <c r="Q27" s="1">
        <v>31.470291137695313</v>
      </c>
      <c r="R27" s="1">
        <v>399.8775634765625</v>
      </c>
      <c r="S27" s="1">
        <v>393.353759765625</v>
      </c>
      <c r="T27" s="1">
        <v>14.02690315246582</v>
      </c>
      <c r="U27" s="1">
        <v>34.748668670654297</v>
      </c>
      <c r="V27" s="1">
        <v>26.910783767700195</v>
      </c>
      <c r="W27" s="1">
        <v>66.665740966796875</v>
      </c>
      <c r="X27" s="1">
        <v>299.67782592773438</v>
      </c>
      <c r="Y27" s="1">
        <v>99.659271240234375</v>
      </c>
      <c r="Z27" s="1">
        <v>0.16895388066768646</v>
      </c>
      <c r="AA27" s="1">
        <v>88.321502685546875</v>
      </c>
      <c r="AB27" s="1">
        <v>0.65272939205169678</v>
      </c>
      <c r="AC27" s="1">
        <v>0.19341978430747986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1.1017567129696113</v>
      </c>
      <c r="AL27">
        <f>(U27-T27)/(1000-U27)*AK27</f>
        <v>2.3652227687481542E-2</v>
      </c>
      <c r="AM27">
        <f>(P27+273.15)</f>
        <v>304.59705581665037</v>
      </c>
      <c r="AN27">
        <f>(O27+273.15)</f>
        <v>304.50554504394529</v>
      </c>
      <c r="AO27">
        <f>(Y27*AG27+Z27*AH27)*AI27</f>
        <v>15.945483042028172</v>
      </c>
      <c r="AP27">
        <f>((AO27+0.00000010773*(AN27^4-AM27^4))-AL27*44100)/(L27*51.4+0.00000043092*AM27^3)</f>
        <v>-8.4155132908387333</v>
      </c>
      <c r="AQ27">
        <f>0.61365*EXP(17.502*J27/(240.97+J27))</f>
        <v>4.6276580583366176</v>
      </c>
      <c r="AR27">
        <f>AQ27*1000/AA27</f>
        <v>52.395599232641878</v>
      </c>
      <c r="AS27">
        <f>(AR27-U27)</f>
        <v>17.646930561987581</v>
      </c>
      <c r="AT27">
        <f>IF(D27,P27,(O27+P27)/2)</f>
        <v>31.401300430297852</v>
      </c>
      <c r="AU27">
        <f>0.61365*EXP(17.502*AT27/(240.97+AT27))</f>
        <v>4.6156383512507011</v>
      </c>
      <c r="AV27">
        <f>IF(AS27&lt;&gt;0,(1000-(AR27+U27)/2)/AS27*AL27,0)</f>
        <v>1.2819027974845634</v>
      </c>
      <c r="AW27">
        <f>U27*AA27/1000</f>
        <v>3.069054633314372</v>
      </c>
      <c r="AX27">
        <f>(AU27-AW27)</f>
        <v>1.5465837179363291</v>
      </c>
      <c r="AY27">
        <f>1/(1.6/F27+1.37/N27)</f>
        <v>0.84143907694599696</v>
      </c>
      <c r="AZ27">
        <f>G27*AA27*0.001</f>
        <v>33.997601871988088</v>
      </c>
      <c r="BA27">
        <f>G27/S27</f>
        <v>0.97858494193142942</v>
      </c>
      <c r="BB27">
        <f>(1-AL27*AA27/AQ27/F27)*100</f>
        <v>76.50350803798456</v>
      </c>
      <c r="BC27">
        <f>(S27-E27/(N27/1.35))</f>
        <v>394.09530512935544</v>
      </c>
      <c r="BD27">
        <f>E27*BB27/100/BC27</f>
        <v>-4.1077654296831781E-3</v>
      </c>
    </row>
    <row r="28" spans="1:56" x14ac:dyDescent="0.35">
      <c r="A28" s="1" t="s">
        <v>9</v>
      </c>
      <c r="B28" s="1" t="s">
        <v>1237</v>
      </c>
      <c r="K28" s="1">
        <v>2.72</v>
      </c>
    </row>
    <row r="29" spans="1:56" x14ac:dyDescent="0.35">
      <c r="A29" s="1" t="s">
        <v>9</v>
      </c>
      <c r="B29" s="1" t="s">
        <v>1236</v>
      </c>
      <c r="K29" s="1">
        <v>2.72</v>
      </c>
    </row>
    <row r="30" spans="1:56" x14ac:dyDescent="0.35">
      <c r="A30" s="1">
        <v>5</v>
      </c>
      <c r="B30" s="1" t="s">
        <v>1235</v>
      </c>
      <c r="C30" s="1">
        <v>1144.5000015534461</v>
      </c>
      <c r="D30" s="1">
        <v>0</v>
      </c>
      <c r="E30">
        <f>(R30-S30*(1000-T30)/(1000-U30))*AK30</f>
        <v>-1.4296282684413386</v>
      </c>
      <c r="F30">
        <f>IF(AV30&lt;&gt;0,1/(1/AV30-1/N30),0)</f>
        <v>1.8395844901051197</v>
      </c>
      <c r="G30">
        <f>((AY30-AL30/2)*S30-E30)/(AY30+AL30/2)</f>
        <v>383.85719853698185</v>
      </c>
      <c r="H30">
        <f>AL30*1000</f>
        <v>23.066073603448231</v>
      </c>
      <c r="I30">
        <f>(AQ30-AW30)</f>
        <v>1.5651565488838819</v>
      </c>
      <c r="J30">
        <f>(P30+AP30*D30)</f>
        <v>31.407644271850586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31.309970855712891</v>
      </c>
      <c r="P30" s="1">
        <v>31.407644271850586</v>
      </c>
      <c r="Q30" s="1">
        <v>31.421760559082031</v>
      </c>
      <c r="R30" s="1">
        <v>400.01870727539063</v>
      </c>
      <c r="S30" s="1">
        <v>393.08547973632813</v>
      </c>
      <c r="T30" s="1">
        <v>14.342817306518555</v>
      </c>
      <c r="U30" s="1">
        <v>34.558784484863281</v>
      </c>
      <c r="V30" s="1">
        <v>27.587051391601563</v>
      </c>
      <c r="W30" s="1">
        <v>66.470550537109375</v>
      </c>
      <c r="X30" s="1">
        <v>299.62213134765625</v>
      </c>
      <c r="Y30" s="1">
        <v>149.67031860351563</v>
      </c>
      <c r="Z30" s="1">
        <v>6.9413825869560242E-2</v>
      </c>
      <c r="AA30" s="1">
        <v>88.317535400390625</v>
      </c>
      <c r="AB30" s="1">
        <v>0.60260272026062012</v>
      </c>
      <c r="AC30" s="1">
        <v>0.19974951446056366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1.1015519534840301</v>
      </c>
      <c r="AL30">
        <f>(U30-T30)/(1000-U30)*AK30</f>
        <v>2.3066073603448232E-2</v>
      </c>
      <c r="AM30">
        <f>(P30+273.15)</f>
        <v>304.55764427185056</v>
      </c>
      <c r="AN30">
        <f>(O30+273.15)</f>
        <v>304.45997085571287</v>
      </c>
      <c r="AO30">
        <f>(Y30*AG30+Z30*AH30)*AI30</f>
        <v>23.94725044129973</v>
      </c>
      <c r="AP30">
        <f>((AO30+0.00000010773*(AN30^4-AM30^4))-AL30*44100)/(L30*51.4+0.00000043092*AM30^3)</f>
        <v>-8.139384798028594</v>
      </c>
      <c r="AQ30">
        <f>0.61365*EXP(17.502*J30/(240.97+J30))</f>
        <v>4.6173032210202649</v>
      </c>
      <c r="AR30">
        <f>AQ30*1000/AA30</f>
        <v>52.280707337309174</v>
      </c>
      <c r="AS30">
        <f>(AR30-U30)</f>
        <v>17.721922852445893</v>
      </c>
      <c r="AT30">
        <f>IF(D30,P30,(O30+P30)/2)</f>
        <v>31.358807563781738</v>
      </c>
      <c r="AU30">
        <f>0.61365*EXP(17.502*AT30/(240.97+AT30))</f>
        <v>4.6045000492089914</v>
      </c>
      <c r="AV30">
        <f>IF(AS30&lt;&gt;0,(1000-(AR30+U30)/2)/AS30*AL30,0)</f>
        <v>1.2450426927219613</v>
      </c>
      <c r="AW30">
        <f>U30*AA30/1000</f>
        <v>3.052146672136383</v>
      </c>
      <c r="AX30">
        <f>(AU30-AW30)</f>
        <v>1.5523533770726083</v>
      </c>
      <c r="AY30">
        <f>1/(1.6/F30+1.37/N30)</f>
        <v>0.81606531814920591</v>
      </c>
      <c r="AZ30">
        <f>G30*AA30*0.001</f>
        <v>33.901321720484667</v>
      </c>
      <c r="BA30">
        <f>G30/S30</f>
        <v>0.97652347472733825</v>
      </c>
      <c r="BB30">
        <f>(1-AL30*AA30/AQ30/F30)*100</f>
        <v>76.016504535481673</v>
      </c>
      <c r="BC30">
        <f>(S30-E30/(N30/1.35))</f>
        <v>393.586476942736</v>
      </c>
      <c r="BD30">
        <f>E30*BB30/100/BC30</f>
        <v>-2.7611554288191485E-3</v>
      </c>
    </row>
    <row r="31" spans="1:56" x14ac:dyDescent="0.35">
      <c r="A31" s="1" t="s">
        <v>9</v>
      </c>
      <c r="B31" s="1" t="s">
        <v>1234</v>
      </c>
      <c r="K31" s="1">
        <v>2.72</v>
      </c>
    </row>
    <row r="32" spans="1:56" x14ac:dyDescent="0.35">
      <c r="A32" s="1" t="s">
        <v>9</v>
      </c>
      <c r="B32" s="1" t="s">
        <v>1233</v>
      </c>
      <c r="K32" s="1">
        <v>2.72</v>
      </c>
    </row>
    <row r="33" spans="1:56" x14ac:dyDescent="0.35">
      <c r="A33" s="1">
        <v>6</v>
      </c>
      <c r="B33" s="1" t="s">
        <v>1232</v>
      </c>
      <c r="C33" s="1">
        <v>1347.5000015534461</v>
      </c>
      <c r="D33" s="1">
        <v>0</v>
      </c>
      <c r="E33">
        <f>(R33-S33*(1000-T33)/(1000-U33))*AK33</f>
        <v>-0.74675082956772276</v>
      </c>
      <c r="F33">
        <f>IF(AV33&lt;&gt;0,1/(1/AV33-1/N33),0)</f>
        <v>1.8587984314403008</v>
      </c>
      <c r="G33">
        <f>((AY33-AL33/2)*S33-E33)/(AY33+AL33/2)</f>
        <v>382.65580588900224</v>
      </c>
      <c r="H33">
        <f>AL33*1000</f>
        <v>22.90317769424022</v>
      </c>
      <c r="I33">
        <f>(AQ33-AW33)</f>
        <v>1.5431937877333586</v>
      </c>
      <c r="J33">
        <f>(P33+AP33*D33)</f>
        <v>31.375925064086914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31.288087844848633</v>
      </c>
      <c r="P33" s="1">
        <v>31.375925064086914</v>
      </c>
      <c r="Q33" s="1">
        <v>31.389987945556641</v>
      </c>
      <c r="R33" s="1">
        <v>400.03012084960938</v>
      </c>
      <c r="S33" s="1">
        <v>392.54580688476563</v>
      </c>
      <c r="T33" s="1">
        <v>14.641648292541504</v>
      </c>
      <c r="U33" s="1">
        <v>34.713016510009766</v>
      </c>
      <c r="V33" s="1">
        <v>28.197113037109375</v>
      </c>
      <c r="W33" s="1">
        <v>66.850860595703125</v>
      </c>
      <c r="X33" s="1">
        <v>299.60159301757813</v>
      </c>
      <c r="Y33" s="1">
        <v>301.113525390625</v>
      </c>
      <c r="Z33" s="1">
        <v>0.30646887421607971</v>
      </c>
      <c r="AA33" s="1">
        <v>88.31817626953125</v>
      </c>
      <c r="AB33" s="1">
        <v>0.74257767200469971</v>
      </c>
      <c r="AC33" s="1">
        <v>0.21593870222568512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1.1014764449175665</v>
      </c>
      <c r="AL33">
        <f>(U33-T33)/(1000-U33)*AK33</f>
        <v>2.2903177694240221E-2</v>
      </c>
      <c r="AM33">
        <f>(P33+273.15)</f>
        <v>304.52592506408689</v>
      </c>
      <c r="AN33">
        <f>(O33+273.15)</f>
        <v>304.43808784484861</v>
      </c>
      <c r="AO33">
        <f>(Y33*AG33+Z33*AH33)*AI33</f>
        <v>48.178162985634117</v>
      </c>
      <c r="AP33">
        <f>((AO33+0.00000010773*(AN33^4-AM33^4))-AL33*44100)/(L33*51.4+0.00000043092*AM33^3)</f>
        <v>-7.8815268308155524</v>
      </c>
      <c r="AQ33">
        <f>0.61365*EXP(17.502*J33/(240.97+J33))</f>
        <v>4.6089840987115496</v>
      </c>
      <c r="AR33">
        <f>AQ33*1000/AA33</f>
        <v>52.186133063320462</v>
      </c>
      <c r="AS33">
        <f>(AR33-U33)</f>
        <v>17.473116553310696</v>
      </c>
      <c r="AT33">
        <f>IF(D33,P33,(O33+P33)/2)</f>
        <v>31.332006454467773</v>
      </c>
      <c r="AU33">
        <f>0.61365*EXP(17.502*AT33/(240.97+AT33))</f>
        <v>4.5974869410540089</v>
      </c>
      <c r="AV33">
        <f>IF(AS33&lt;&gt;0,(1000-(AR33+U33)/2)/AS33*AL33,0)</f>
        <v>1.2538143550591181</v>
      </c>
      <c r="AW33">
        <f>U33*AA33/1000</f>
        <v>3.065790310978191</v>
      </c>
      <c r="AX33">
        <f>(AU33-AW33)</f>
        <v>1.5316966300758179</v>
      </c>
      <c r="AY33">
        <f>1/(1.6/F33+1.37/N33)</f>
        <v>0.82209691556399822</v>
      </c>
      <c r="AZ33">
        <f>G33*AA33*0.001</f>
        <v>33.795462915064434</v>
      </c>
      <c r="BA33">
        <f>G33/S33</f>
        <v>0.97480548557058799</v>
      </c>
      <c r="BB33">
        <f>(1-AL33*AA33/AQ33/F33)*100</f>
        <v>76.38932909052501</v>
      </c>
      <c r="BC33">
        <f>(S33-E33/(N33/1.35))</f>
        <v>392.80749734497459</v>
      </c>
      <c r="BD33">
        <f>E33*BB33/100/BC33</f>
        <v>-1.452207385399619E-3</v>
      </c>
    </row>
    <row r="34" spans="1:56" x14ac:dyDescent="0.35">
      <c r="A34" s="1" t="s">
        <v>9</v>
      </c>
      <c r="B34" s="1" t="s">
        <v>1231</v>
      </c>
      <c r="K34" s="1">
        <v>2.72</v>
      </c>
    </row>
    <row r="35" spans="1:56" x14ac:dyDescent="0.35">
      <c r="A35" s="1" t="s">
        <v>9</v>
      </c>
      <c r="B35" s="1" t="s">
        <v>1230</v>
      </c>
      <c r="K35" s="1">
        <v>2.72</v>
      </c>
    </row>
    <row r="36" spans="1:56" x14ac:dyDescent="0.35">
      <c r="A36" s="1">
        <v>7</v>
      </c>
      <c r="B36" s="1" t="s">
        <v>1229</v>
      </c>
      <c r="C36" s="1">
        <v>1550.5000015534461</v>
      </c>
      <c r="D36" s="1">
        <v>0</v>
      </c>
      <c r="E36">
        <f>(R36-S36*(1000-T36)/(1000-U36))*AK36</f>
        <v>-0.35783476045915541</v>
      </c>
      <c r="F36">
        <f>IF(AV36&lt;&gt;0,1/(1/AV36-1/N36),0)</f>
        <v>1.9413038322737459</v>
      </c>
      <c r="G36">
        <f>((AY36-AL36/2)*S36-E36)/(AY36+AL36/2)</f>
        <v>381.99754420766442</v>
      </c>
      <c r="H36">
        <f>AL36*1000</f>
        <v>23.029108219139154</v>
      </c>
      <c r="I36">
        <f>(AQ36-AW36)</f>
        <v>1.5067687254585138</v>
      </c>
      <c r="J36">
        <f>(P36+AP36*D36)</f>
        <v>31.364444732666016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31.288959503173828</v>
      </c>
      <c r="P36" s="1">
        <v>31.364444732666016</v>
      </c>
      <c r="Q36" s="1">
        <v>31.380416870117188</v>
      </c>
      <c r="R36" s="1">
        <v>399.96237182617188</v>
      </c>
      <c r="S36" s="1">
        <v>392.0914306640625</v>
      </c>
      <c r="T36" s="1">
        <v>14.925833702087402</v>
      </c>
      <c r="U36" s="1">
        <v>35.094867706298828</v>
      </c>
      <c r="V36" s="1">
        <v>28.74012565612793</v>
      </c>
      <c r="W36" s="1">
        <v>67.576179504394531</v>
      </c>
      <c r="X36" s="1">
        <v>299.67156982421875</v>
      </c>
      <c r="Y36" s="1">
        <v>500.00540161132813</v>
      </c>
      <c r="Z36" s="1">
        <v>0.29075086116790771</v>
      </c>
      <c r="AA36" s="1">
        <v>88.309425354003906</v>
      </c>
      <c r="AB36" s="1">
        <v>0.75671952962875366</v>
      </c>
      <c r="AC36" s="1">
        <v>0.21716512739658356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1.1017337125890392</v>
      </c>
      <c r="AL36">
        <f>(U36-T36)/(1000-U36)*AK36</f>
        <v>2.3029108219139154E-2</v>
      </c>
      <c r="AM36">
        <f>(P36+273.15)</f>
        <v>304.51444473266599</v>
      </c>
      <c r="AN36">
        <f>(O36+273.15)</f>
        <v>304.43895950317381</v>
      </c>
      <c r="AO36">
        <f>(Y36*AG36+Z36*AH36)*AI36</f>
        <v>80.000862469653839</v>
      </c>
      <c r="AP36">
        <f>((AO36+0.00000010773*(AN36^4-AM36^4))-AL36*44100)/(L36*51.4+0.00000043092*AM36^3)</f>
        <v>-7.6653692452403952</v>
      </c>
      <c r="AQ36">
        <f>0.61365*EXP(17.502*J36/(240.97+J36))</f>
        <v>4.6059763254765524</v>
      </c>
      <c r="AR36">
        <f>AQ36*1000/AA36</f>
        <v>52.157244903504733</v>
      </c>
      <c r="AS36">
        <f>(AR36-U36)</f>
        <v>17.062377197205905</v>
      </c>
      <c r="AT36">
        <f>IF(D36,P36,(O36+P36)/2)</f>
        <v>31.326702117919922</v>
      </c>
      <c r="AU36">
        <f>0.61365*EXP(17.502*AT36/(240.97+AT36))</f>
        <v>4.596100046329644</v>
      </c>
      <c r="AV36">
        <f>IF(AS36&lt;&gt;0,(1000-(AR36+U36)/2)/AS36*AL36,0)</f>
        <v>1.29081890481978</v>
      </c>
      <c r="AW36">
        <f>U36*AA36/1000</f>
        <v>3.0992076000180386</v>
      </c>
      <c r="AX36">
        <f>(AU36-AW36)</f>
        <v>1.4968924463116053</v>
      </c>
      <c r="AY36">
        <f>1/(1.6/F36+1.37/N36)</f>
        <v>0.84758776149098336</v>
      </c>
      <c r="AZ36">
        <f>G36*AA36*0.001</f>
        <v>33.733983615619543</v>
      </c>
      <c r="BA36">
        <f>G36/S36</f>
        <v>0.9742562941523546</v>
      </c>
      <c r="BB36">
        <f>(1-AL36*AA36/AQ36/F36)*100</f>
        <v>77.255889004370502</v>
      </c>
      <c r="BC36">
        <f>(S36-E36/(N36/1.35))</f>
        <v>392.21682984600585</v>
      </c>
      <c r="BD36">
        <f>E36*BB36/100/BC36</f>
        <v>-7.0483570393427731E-4</v>
      </c>
    </row>
    <row r="37" spans="1:56" x14ac:dyDescent="0.35">
      <c r="A37" s="1" t="s">
        <v>9</v>
      </c>
      <c r="B37" s="1" t="s">
        <v>1228</v>
      </c>
      <c r="K37" s="1">
        <v>2.72</v>
      </c>
    </row>
    <row r="38" spans="1:56" x14ac:dyDescent="0.35">
      <c r="A38" s="1" t="s">
        <v>9</v>
      </c>
      <c r="B38" s="1" t="s">
        <v>1227</v>
      </c>
      <c r="K38" s="1">
        <v>2.72</v>
      </c>
    </row>
    <row r="39" spans="1:56" x14ac:dyDescent="0.35">
      <c r="A39" s="1">
        <v>8</v>
      </c>
      <c r="B39" s="1" t="s">
        <v>1226</v>
      </c>
      <c r="C39" s="1">
        <v>1753.5000015534461</v>
      </c>
      <c r="D39" s="1">
        <v>0</v>
      </c>
      <c r="E39">
        <f>(R39-S39*(1000-T39)/(1000-U39))*AK39</f>
        <v>-1.2282502392218076E-2</v>
      </c>
      <c r="F39">
        <f>IF(AV39&lt;&gt;0,1/(1/AV39-1/N39),0)</f>
        <v>2.096851530615782</v>
      </c>
      <c r="G39">
        <f>((AY39-AL39/2)*S39-E39)/(AY39+AL39/2)</f>
        <v>381.56050321778787</v>
      </c>
      <c r="H39">
        <f>AL39*1000</f>
        <v>23.419115954333719</v>
      </c>
      <c r="I39">
        <f>(AQ39-AW39)</f>
        <v>1.456202003693575</v>
      </c>
      <c r="J39">
        <f>(P39+AP39*D39)</f>
        <v>31.372621536254883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31.315387725830078</v>
      </c>
      <c r="P39" s="1">
        <v>31.372621536254883</v>
      </c>
      <c r="Q39" s="1">
        <v>31.390056610107422</v>
      </c>
      <c r="R39" s="1">
        <v>399.98928833007813</v>
      </c>
      <c r="S39" s="1">
        <v>391.67556762695313</v>
      </c>
      <c r="T39" s="1">
        <v>15.196593284606934</v>
      </c>
      <c r="U39" s="1">
        <v>35.692466735839844</v>
      </c>
      <c r="V39" s="1">
        <v>29.2169189453125</v>
      </c>
      <c r="W39" s="1">
        <v>68.622215270996094</v>
      </c>
      <c r="X39" s="1">
        <v>299.70123291015625</v>
      </c>
      <c r="Y39" s="1">
        <v>750.09002685546875</v>
      </c>
      <c r="Z39" s="1">
        <v>0.12049116939306259</v>
      </c>
      <c r="AA39" s="1">
        <v>88.307609558105469</v>
      </c>
      <c r="AB39" s="1">
        <v>0.80008196830749512</v>
      </c>
      <c r="AC39" s="1">
        <v>0.21254819631576538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1.1018427680520448</v>
      </c>
      <c r="AL39">
        <f>(U39-T39)/(1000-U39)*AK39</f>
        <v>2.341911595433372E-2</v>
      </c>
      <c r="AM39">
        <f>(P39+273.15)</f>
        <v>304.52262153625486</v>
      </c>
      <c r="AN39">
        <f>(O39+273.15)</f>
        <v>304.46538772583006</v>
      </c>
      <c r="AO39">
        <f>(Y39*AG39+Z39*AH39)*AI39</f>
        <v>120.01440161434402</v>
      </c>
      <c r="AP39">
        <f>((AO39+0.00000010773*(AN39^4-AM39^4))-AL39*44100)/(L39*51.4+0.00000043092*AM39^3)</f>
        <v>-7.476756261593632</v>
      </c>
      <c r="AQ39">
        <f>0.61365*EXP(17.502*J39/(240.97+J39))</f>
        <v>4.608118420367787</v>
      </c>
      <c r="AR39">
        <f>AQ39*1000/AA39</f>
        <v>52.182574564377646</v>
      </c>
      <c r="AS39">
        <f>(AR39-U39)</f>
        <v>16.490107828537802</v>
      </c>
      <c r="AT39">
        <f>IF(D39,P39,(O39+P39)/2)</f>
        <v>31.34400463104248</v>
      </c>
      <c r="AU39">
        <f>0.61365*EXP(17.502*AT39/(240.97+AT39))</f>
        <v>4.6006253807190092</v>
      </c>
      <c r="AV39">
        <f>IF(AS39&lt;&gt;0,(1000-(AR39+U39)/2)/AS39*AL39,0)</f>
        <v>1.3577920954970646</v>
      </c>
      <c r="AW39">
        <f>U39*AA39/1000</f>
        <v>3.151916416674212</v>
      </c>
      <c r="AX39">
        <f>(AU39-AW39)</f>
        <v>1.4487089640447972</v>
      </c>
      <c r="AY39">
        <f>1/(1.6/F39+1.37/N39)</f>
        <v>0.89391127267643167</v>
      </c>
      <c r="AZ39">
        <f>G39*AA39*0.001</f>
        <v>33.694695940950659</v>
      </c>
      <c r="BA39">
        <f>G39/S39</f>
        <v>0.97417489053389406</v>
      </c>
      <c r="BB39">
        <f>(1-AL39*AA39/AQ39/F39)*100</f>
        <v>78.596868804654846</v>
      </c>
      <c r="BC39">
        <f>(S39-E39/(N39/1.35))</f>
        <v>391.67987189228</v>
      </c>
      <c r="BD39">
        <f>E39*BB39/100/BC39</f>
        <v>-2.4646817423886389E-5</v>
      </c>
    </row>
    <row r="40" spans="1:56" x14ac:dyDescent="0.35">
      <c r="A40" s="1" t="s">
        <v>9</v>
      </c>
      <c r="B40" s="1" t="s">
        <v>1225</v>
      </c>
      <c r="K40" s="1">
        <v>2.72</v>
      </c>
    </row>
    <row r="41" spans="1:56" x14ac:dyDescent="0.35">
      <c r="A41" s="1" t="s">
        <v>9</v>
      </c>
      <c r="B41" s="1" t="s">
        <v>1224</v>
      </c>
      <c r="K41" s="1">
        <v>2.72</v>
      </c>
    </row>
    <row r="42" spans="1:56" x14ac:dyDescent="0.35">
      <c r="A42" s="1">
        <v>9</v>
      </c>
      <c r="B42" s="1" t="s">
        <v>1223</v>
      </c>
      <c r="C42" s="1">
        <v>1956.5000015534461</v>
      </c>
      <c r="D42" s="1">
        <v>0</v>
      </c>
      <c r="E42">
        <f>(R42-S42*(1000-T42)/(1000-U42))*AK42</f>
        <v>0.1507374501616317</v>
      </c>
      <c r="F42">
        <f>IF(AV42&lt;&gt;0,1/(1/AV42-1/N42),0)</f>
        <v>2.3157314024140749</v>
      </c>
      <c r="G42">
        <f>((AY42-AL42/2)*S42-E42)/(AY42+AL42/2)</f>
        <v>381.50116506599318</v>
      </c>
      <c r="H42">
        <f>AL42*1000</f>
        <v>23.945926552511661</v>
      </c>
      <c r="I42">
        <f>(AQ42-AW42)</f>
        <v>1.3972114610703192</v>
      </c>
      <c r="J42">
        <f>(P42+AP42*D42)</f>
        <v>31.386507034301758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31.36260986328125</v>
      </c>
      <c r="P42" s="1">
        <v>31.386507034301758</v>
      </c>
      <c r="Q42" s="1">
        <v>31.421968460083008</v>
      </c>
      <c r="R42" s="1">
        <v>399.98590087890625</v>
      </c>
      <c r="S42" s="1">
        <v>391.34295654296875</v>
      </c>
      <c r="T42" s="1">
        <v>15.458925247192383</v>
      </c>
      <c r="U42" s="1">
        <v>36.403388977050781</v>
      </c>
      <c r="V42" s="1">
        <v>29.640176773071289</v>
      </c>
      <c r="W42" s="1">
        <v>69.798057556152344</v>
      </c>
      <c r="X42" s="1">
        <v>299.65847778320313</v>
      </c>
      <c r="Y42" s="1">
        <v>999.56658935546875</v>
      </c>
      <c r="Z42" s="1">
        <v>0.22657205164432526</v>
      </c>
      <c r="AA42" s="1">
        <v>88.303497314453125</v>
      </c>
      <c r="AB42" s="1">
        <v>1.0261470079421997</v>
      </c>
      <c r="AC42" s="1">
        <v>0.20498250424861908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1.1016855800853054</v>
      </c>
      <c r="AL42">
        <f>(U42-T42)/(1000-U42)*AK42</f>
        <v>2.3945926552511661E-2</v>
      </c>
      <c r="AM42">
        <f>(P42+273.15)</f>
        <v>304.53650703430174</v>
      </c>
      <c r="AN42">
        <f>(O42+273.15)</f>
        <v>304.51260986328123</v>
      </c>
      <c r="AO42">
        <f>(Y42*AG42+Z42*AH42)*AI42</f>
        <v>159.93065072214631</v>
      </c>
      <c r="AP42">
        <f>((AO42+0.00000010773*(AN42^4-AM42^4))-AL42*44100)/(L42*51.4+0.00000043092*AM42^3)</f>
        <v>-7.3367789054301893</v>
      </c>
      <c r="AQ42">
        <f>0.61365*EXP(17.502*J42/(240.97+J42))</f>
        <v>4.6117580218423155</v>
      </c>
      <c r="AR42">
        <f>AQ42*1000/AA42</f>
        <v>52.22622163445709</v>
      </c>
      <c r="AS42">
        <f>(AR42-U42)</f>
        <v>15.822832657406309</v>
      </c>
      <c r="AT42">
        <f>IF(D42,P42,(O42+P42)/2)</f>
        <v>31.374558448791504</v>
      </c>
      <c r="AU42">
        <f>0.61365*EXP(17.502*AT42/(240.97+AT42))</f>
        <v>4.6086259646017691</v>
      </c>
      <c r="AV42">
        <f>IF(AS42&lt;&gt;0,(1000-(AR42+U42)/2)/AS42*AL42,0)</f>
        <v>1.4463129311273721</v>
      </c>
      <c r="AW42">
        <f>U42*AA42/1000</f>
        <v>3.2145465607719963</v>
      </c>
      <c r="AX42">
        <f>(AU42-AW42)</f>
        <v>1.3940794038297728</v>
      </c>
      <c r="AY42">
        <f>1/(1.6/F42+1.37/N42)</f>
        <v>0.95551422304121236</v>
      </c>
      <c r="AZ42">
        <f>G42*AA42*0.001</f>
        <v>33.687887104865666</v>
      </c>
      <c r="BA42">
        <f>G42/S42</f>
        <v>0.97485123646042937</v>
      </c>
      <c r="BB42">
        <f>(1-AL42*AA42/AQ42/F42)*100</f>
        <v>80.20047124959558</v>
      </c>
      <c r="BC42">
        <f>(S42-E42/(N42/1.35))</f>
        <v>391.29013229270799</v>
      </c>
      <c r="BD42">
        <f>E42*BB42/100/BC42</f>
        <v>3.0895781774741633E-4</v>
      </c>
    </row>
    <row r="43" spans="1:56" x14ac:dyDescent="0.35">
      <c r="A43" s="1" t="s">
        <v>9</v>
      </c>
      <c r="B43" s="1" t="s">
        <v>1222</v>
      </c>
      <c r="K43" s="1">
        <v>2.72</v>
      </c>
    </row>
    <row r="44" spans="1:56" x14ac:dyDescent="0.35">
      <c r="A44" s="1" t="s">
        <v>9</v>
      </c>
      <c r="B44" s="1" t="s">
        <v>1221</v>
      </c>
      <c r="K44" s="1">
        <v>2.72</v>
      </c>
    </row>
    <row r="45" spans="1:56" x14ac:dyDescent="0.35">
      <c r="A45" s="1">
        <v>10</v>
      </c>
      <c r="B45" s="1" t="s">
        <v>1220</v>
      </c>
      <c r="C45" s="1">
        <v>2159.5000015534461</v>
      </c>
      <c r="D45" s="1">
        <v>0</v>
      </c>
      <c r="E45">
        <f>(R45-S45*(1000-T45)/(1000-U45))*AK45</f>
        <v>0.2097769544225272</v>
      </c>
      <c r="F45">
        <f>IF(AV45&lt;&gt;0,1/(1/AV45-1/N45),0)</f>
        <v>2.5813496748401255</v>
      </c>
      <c r="G45">
        <f>((AY45-AL45/2)*S45-E45)/(AY45+AL45/2)</f>
        <v>381.63535400151579</v>
      </c>
      <c r="H45">
        <f>AL45*1000</f>
        <v>24.547617323012812</v>
      </c>
      <c r="I45">
        <f>(AQ45-AW45)</f>
        <v>1.3396102754288974</v>
      </c>
      <c r="J45">
        <f>(P45+AP45*D45)</f>
        <v>31.422805786132813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31.428728103637695</v>
      </c>
      <c r="P45" s="1">
        <v>31.422805786132813</v>
      </c>
      <c r="Q45" s="1">
        <v>31.468988418579102</v>
      </c>
      <c r="R45" s="1">
        <v>399.99588012695313</v>
      </c>
      <c r="S45" s="1">
        <v>391.091552734375</v>
      </c>
      <c r="T45" s="1">
        <v>15.711954116821289</v>
      </c>
      <c r="U45" s="1">
        <v>37.164905548095703</v>
      </c>
      <c r="V45" s="1">
        <v>30.011224746704102</v>
      </c>
      <c r="W45" s="1">
        <v>70.988265991210938</v>
      </c>
      <c r="X45" s="1">
        <v>299.66989135742188</v>
      </c>
      <c r="Y45" s="1">
        <v>1249.5003662109375</v>
      </c>
      <c r="Z45" s="1">
        <v>0.24229265749454498</v>
      </c>
      <c r="AA45" s="1">
        <v>88.300346374511719</v>
      </c>
      <c r="AB45" s="1">
        <v>1.222652792930603</v>
      </c>
      <c r="AC45" s="1">
        <v>0.19841684401035309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1.1017275417552272</v>
      </c>
      <c r="AL45">
        <f>(U45-T45)/(1000-U45)*AK45</f>
        <v>2.4547617323012812E-2</v>
      </c>
      <c r="AM45">
        <f>(P45+273.15)</f>
        <v>304.57280578613279</v>
      </c>
      <c r="AN45">
        <f>(O45+273.15)</f>
        <v>304.57872810363767</v>
      </c>
      <c r="AO45">
        <f>(Y45*AG45+Z45*AH45)*AI45</f>
        <v>199.92005412518847</v>
      </c>
      <c r="AP45">
        <f>((AO45+0.00000010773*(AN45^4-AM45^4))-AL45*44100)/(L45*51.4+0.00000043092*AM45^3)</f>
        <v>-7.2234240696501422</v>
      </c>
      <c r="AQ45">
        <f>0.61365*EXP(17.502*J45/(240.97+J45))</f>
        <v>4.6212843083017603</v>
      </c>
      <c r="AR45">
        <f>AQ45*1000/AA45</f>
        <v>52.335970333585401</v>
      </c>
      <c r="AS45">
        <f>(AR45-U45)</f>
        <v>15.171064785489698</v>
      </c>
      <c r="AT45">
        <f>IF(D45,P45,(O45+P45)/2)</f>
        <v>31.425766944885254</v>
      </c>
      <c r="AU45">
        <f>0.61365*EXP(17.502*AT45/(240.97+AT45))</f>
        <v>4.6220621936613497</v>
      </c>
      <c r="AV45">
        <f>IF(AS45&lt;&gt;0,(1000-(AR45+U45)/2)/AS45*AL45,0)</f>
        <v>1.5456463359006694</v>
      </c>
      <c r="AW45">
        <f>U45*AA45/1000</f>
        <v>3.2816740328728629</v>
      </c>
      <c r="AX45">
        <f>(AU45-AW45)</f>
        <v>1.3403881607884869</v>
      </c>
      <c r="AY45">
        <f>1/(1.6/F45+1.37/N45)</f>
        <v>1.0251560303624727</v>
      </c>
      <c r="AZ45">
        <f>G45*AA45*0.001</f>
        <v>33.698533947093246</v>
      </c>
      <c r="BA45">
        <f>G45/S45</f>
        <v>0.97582101002503174</v>
      </c>
      <c r="BB45">
        <f>(1-AL45*AA45/AQ45/F45)*100</f>
        <v>81.82969468373355</v>
      </c>
      <c r="BC45">
        <f>(S45-E45/(N45/1.35))</f>
        <v>391.01803875143662</v>
      </c>
      <c r="BD45">
        <f>E45*BB45/100/BC45</f>
        <v>4.3900747359103319E-4</v>
      </c>
    </row>
    <row r="46" spans="1:56" x14ac:dyDescent="0.35">
      <c r="A46" s="1" t="s">
        <v>9</v>
      </c>
      <c r="B46" s="1" t="s">
        <v>1219</v>
      </c>
      <c r="K46" s="1">
        <v>2.72</v>
      </c>
    </row>
    <row r="47" spans="1:56" x14ac:dyDescent="0.35">
      <c r="A47" s="1" t="s">
        <v>9</v>
      </c>
      <c r="B47" s="1" t="s">
        <v>1218</v>
      </c>
      <c r="K47" s="1">
        <v>2.72</v>
      </c>
    </row>
    <row r="48" spans="1:56" x14ac:dyDescent="0.35">
      <c r="A48" s="1">
        <v>11</v>
      </c>
      <c r="B48" s="1" t="s">
        <v>1217</v>
      </c>
      <c r="C48" s="1">
        <v>2362.5000015534461</v>
      </c>
      <c r="D48" s="1">
        <v>0</v>
      </c>
      <c r="E48">
        <f>(R48-S48*(1000-T48)/(1000-U48))*AK48</f>
        <v>0.57459844869699583</v>
      </c>
      <c r="F48">
        <f>IF(AV48&lt;&gt;0,1/(1/AV48-1/N48),0)</f>
        <v>3.078882293010742</v>
      </c>
      <c r="G48">
        <f>((AY48-AL48/2)*S48-E48)/(AY48+AL48/2)</f>
        <v>381.3573267465095</v>
      </c>
      <c r="H48">
        <f>AL48*1000</f>
        <v>25.541465801002314</v>
      </c>
      <c r="I48">
        <f>(AQ48-AW48)</f>
        <v>1.2580634262485551</v>
      </c>
      <c r="J48">
        <f>(P48+AP48*D48)</f>
        <v>31.479316711425781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31.520244598388672</v>
      </c>
      <c r="P48" s="1">
        <v>31.479316711425781</v>
      </c>
      <c r="Q48" s="1">
        <v>31.534263610839844</v>
      </c>
      <c r="R48" s="1">
        <v>400.06246948242188</v>
      </c>
      <c r="S48" s="1">
        <v>390.48812866210938</v>
      </c>
      <c r="T48" s="1">
        <v>15.962942123413086</v>
      </c>
      <c r="U48" s="1">
        <v>38.259243011474609</v>
      </c>
      <c r="V48" s="1">
        <v>30.330533981323242</v>
      </c>
      <c r="W48" s="1">
        <v>72.69482421875</v>
      </c>
      <c r="X48" s="1">
        <v>299.66769409179688</v>
      </c>
      <c r="Y48" s="1">
        <v>1599.986328125</v>
      </c>
      <c r="Z48" s="1">
        <v>0.1348978728055954</v>
      </c>
      <c r="AA48" s="1">
        <v>88.294631958007813</v>
      </c>
      <c r="AB48" s="1">
        <v>1.3740978240966797</v>
      </c>
      <c r="AC48" s="1">
        <v>0.20111975073814392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1.1017194635727825</v>
      </c>
      <c r="AL48">
        <f>(U48-T48)/(1000-U48)*AK48</f>
        <v>2.5541465801002312E-2</v>
      </c>
      <c r="AM48">
        <f>(P48+273.15)</f>
        <v>304.62931671142576</v>
      </c>
      <c r="AN48">
        <f>(O48+273.15)</f>
        <v>304.67024459838865</v>
      </c>
      <c r="AO48">
        <f>(Y48*AG48+Z48*AH48)*AI48</f>
        <v>255.997806778003</v>
      </c>
      <c r="AP48">
        <f>((AO48+0.00000010773*(AN48^4-AM48^4))-AL48*44100)/(L48*51.4+0.00000043092*AM48^3)</f>
        <v>-7.1192837607566233</v>
      </c>
      <c r="AQ48">
        <f>0.61365*EXP(17.502*J48/(240.97+J48))</f>
        <v>4.636149206938688</v>
      </c>
      <c r="AR48">
        <f>AQ48*1000/AA48</f>
        <v>52.507713143236174</v>
      </c>
      <c r="AS48">
        <f>(AR48-U48)</f>
        <v>14.248470131761565</v>
      </c>
      <c r="AT48">
        <f>IF(D48,P48,(O48+P48)/2)</f>
        <v>31.499780654907227</v>
      </c>
      <c r="AU48">
        <f>0.61365*EXP(17.502*AT48/(240.97+AT48))</f>
        <v>4.6415423980159707</v>
      </c>
      <c r="AV48">
        <f>IF(AS48&lt;&gt;0,(1000-(AR48+U48)/2)/AS48*AL48,0)</f>
        <v>1.7112226802095678</v>
      </c>
      <c r="AW48">
        <f>U48*AA48/1000</f>
        <v>3.378085780690133</v>
      </c>
      <c r="AX48">
        <f>(AU48-AW48)</f>
        <v>1.2634566173258377</v>
      </c>
      <c r="AY48">
        <f>1/(1.6/F48+1.37/N48)</f>
        <v>1.1424659845444429</v>
      </c>
      <c r="AZ48">
        <f>G48*AA48*0.001</f>
        <v>33.671804809572784</v>
      </c>
      <c r="BA48">
        <f>G48/S48</f>
        <v>0.97661695389592551</v>
      </c>
      <c r="BB48">
        <f>(1-AL48*AA48/AQ48/F48)*100</f>
        <v>84.200998967458091</v>
      </c>
      <c r="BC48">
        <f>(S48-E48/(N48/1.35))</f>
        <v>390.28676707465468</v>
      </c>
      <c r="BD48">
        <f>E48*BB48/100/BC48</f>
        <v>1.2396465231982673E-3</v>
      </c>
    </row>
    <row r="49" spans="1:56" x14ac:dyDescent="0.35">
      <c r="A49" s="1" t="s">
        <v>9</v>
      </c>
      <c r="B49" s="1" t="s">
        <v>1216</v>
      </c>
      <c r="K49" s="1">
        <v>2.72</v>
      </c>
    </row>
    <row r="50" spans="1:56" x14ac:dyDescent="0.35">
      <c r="A50" s="1" t="s">
        <v>9</v>
      </c>
      <c r="B50" s="1" t="s">
        <v>1215</v>
      </c>
      <c r="K50" s="1">
        <v>2.72</v>
      </c>
    </row>
    <row r="51" spans="1:56" x14ac:dyDescent="0.35">
      <c r="A51" s="1">
        <v>12</v>
      </c>
      <c r="B51" s="1" t="s">
        <v>1214</v>
      </c>
      <c r="C51" s="1">
        <v>2566.0000015422702</v>
      </c>
      <c r="D51" s="1">
        <v>0</v>
      </c>
      <c r="E51">
        <f>(R51-S51*(1000-T51)/(1000-U51))*AK51</f>
        <v>0.76027303321265038</v>
      </c>
      <c r="F51">
        <f>IF(AV51&lt;&gt;0,1/(1/AV51-1/N51),0)</f>
        <v>4.1540455837388803</v>
      </c>
      <c r="G51">
        <f>((AY51-AL51/2)*S51-E51)/(AY51+AL51/2)</f>
        <v>381.61514754720355</v>
      </c>
      <c r="H51">
        <f>AL51*1000</f>
        <v>26.809075151145269</v>
      </c>
      <c r="I51">
        <f>(AQ51-AW51)</f>
        <v>1.1297588387376747</v>
      </c>
      <c r="J51">
        <f>(P51+AP51*D51)</f>
        <v>31.433567047119141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31.633655548095703</v>
      </c>
      <c r="P51" s="1">
        <v>31.433567047119141</v>
      </c>
      <c r="Q51" s="1">
        <v>31.620744705200195</v>
      </c>
      <c r="R51" s="1">
        <v>400.01654052734375</v>
      </c>
      <c r="S51" s="1">
        <v>389.83892822265625</v>
      </c>
      <c r="T51" s="1">
        <v>16.205297470092773</v>
      </c>
      <c r="U51" s="1">
        <v>39.578914642333984</v>
      </c>
      <c r="V51" s="1">
        <v>30.591182708740234</v>
      </c>
      <c r="W51" s="1">
        <v>74.714202880859375</v>
      </c>
      <c r="X51" s="1">
        <v>299.63082885742188</v>
      </c>
      <c r="Y51" s="1">
        <v>1999.61572265625</v>
      </c>
      <c r="Z51" s="1">
        <v>0.38899067044258118</v>
      </c>
      <c r="AA51" s="1">
        <v>88.288246154785156</v>
      </c>
      <c r="AB51" s="1">
        <v>1.721635103225708</v>
      </c>
      <c r="AC51" s="1">
        <v>0.20764154195785522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1.1015839296228744</v>
      </c>
      <c r="AL51">
        <f>(U51-T51)/(1000-U51)*AK51</f>
        <v>2.6809075151145268E-2</v>
      </c>
      <c r="AM51">
        <f>(P51+273.15)</f>
        <v>304.58356704711912</v>
      </c>
      <c r="AN51">
        <f>(O51+273.15)</f>
        <v>304.78365554809568</v>
      </c>
      <c r="AO51">
        <f>(Y51*AG51+Z51*AH51)*AI51</f>
        <v>319.93850847381691</v>
      </c>
      <c r="AP51">
        <f>((AO51+0.00000010773*(AN51^4-AM51^4))-AL51*44100)/(L51*51.4+0.00000043092*AM51^3)</f>
        <v>-7.037928171739015</v>
      </c>
      <c r="AQ51">
        <f>0.61365*EXP(17.502*J51/(240.97+J51))</f>
        <v>4.624111797219288</v>
      </c>
      <c r="AR51">
        <f>AQ51*1000/AA51</f>
        <v>52.375168820460985</v>
      </c>
      <c r="AS51">
        <f>(AR51-U51)</f>
        <v>12.796254178127001</v>
      </c>
      <c r="AT51">
        <f>IF(D51,P51,(O51+P51)/2)</f>
        <v>31.533611297607422</v>
      </c>
      <c r="AU51">
        <f>0.61365*EXP(17.502*AT51/(240.97+AT51))</f>
        <v>4.6504703113798174</v>
      </c>
      <c r="AV51">
        <f>IF(AS51&lt;&gt;0,(1000-(AR51+U51)/2)/AS51*AL51,0)</f>
        <v>1.9987468854643011</v>
      </c>
      <c r="AW51">
        <f>U51*AA51/1000</f>
        <v>3.4943529584816133</v>
      </c>
      <c r="AX51">
        <f>(AU51-AW51)</f>
        <v>1.1561173528982041</v>
      </c>
      <c r="AY51">
        <f>1/(1.6/F51+1.37/N51)</f>
        <v>1.3498971601753373</v>
      </c>
      <c r="AZ51">
        <f>G51*AA51*0.001</f>
        <v>33.692132083042161</v>
      </c>
      <c r="BA51">
        <f>G51/S51</f>
        <v>0.97890467041619889</v>
      </c>
      <c r="BB51">
        <f>(1-AL51*AA51/AQ51/F51)*100</f>
        <v>87.677888383800578</v>
      </c>
      <c r="BC51">
        <f>(S51-E51/(N51/1.35))</f>
        <v>389.57249905770834</v>
      </c>
      <c r="BD51">
        <f>E51*BB51/100/BC51</f>
        <v>1.7110841835208158E-3</v>
      </c>
    </row>
    <row r="52" spans="1:56" x14ac:dyDescent="0.35">
      <c r="A52" s="1" t="s">
        <v>9</v>
      </c>
      <c r="B52" s="1" t="s">
        <v>1213</v>
      </c>
      <c r="K52" s="1">
        <v>1.5966400000000001</v>
      </c>
    </row>
    <row r="53" spans="1:56" x14ac:dyDescent="0.35">
      <c r="A53" s="1" t="s">
        <v>9</v>
      </c>
      <c r="B53" s="1" t="s">
        <v>1212</v>
      </c>
      <c r="K53" s="1">
        <v>1.5966400000000001</v>
      </c>
    </row>
    <row r="54" spans="1:56" x14ac:dyDescent="0.35">
      <c r="A54" s="1" t="s">
        <v>9</v>
      </c>
      <c r="B54" s="1" t="s">
        <v>1211</v>
      </c>
    </row>
    <row r="55" spans="1:56" x14ac:dyDescent="0.35">
      <c r="A55" s="1" t="s">
        <v>9</v>
      </c>
      <c r="B55" s="1" t="s">
        <v>1210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66250-378D-466E-A80A-9FFD078A3A39}">
  <dimension ref="A1:BD55"/>
  <sheetViews>
    <sheetView topLeftCell="A9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3049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3048</v>
      </c>
    </row>
    <row r="12" spans="1:56" x14ac:dyDescent="0.35">
      <c r="A12" s="1" t="s">
        <v>9</v>
      </c>
      <c r="B12" s="1" t="s">
        <v>3047</v>
      </c>
    </row>
    <row r="13" spans="1:56" x14ac:dyDescent="0.35">
      <c r="A13" s="1" t="s">
        <v>9</v>
      </c>
      <c r="B13" s="1" t="s">
        <v>3046</v>
      </c>
    </row>
    <row r="14" spans="1:56" x14ac:dyDescent="0.35">
      <c r="A14" s="1" t="s">
        <v>9</v>
      </c>
      <c r="B14" s="1" t="s">
        <v>3045</v>
      </c>
    </row>
    <row r="15" spans="1:56" x14ac:dyDescent="0.35">
      <c r="A15" s="1" t="s">
        <v>9</v>
      </c>
      <c r="B15" s="1" t="s">
        <v>3044</v>
      </c>
    </row>
    <row r="16" spans="1:56" x14ac:dyDescent="0.35">
      <c r="A16" s="1" t="s">
        <v>9</v>
      </c>
      <c r="B16" s="1" t="s">
        <v>3043</v>
      </c>
    </row>
    <row r="17" spans="1:56" x14ac:dyDescent="0.35">
      <c r="A17" s="1" t="s">
        <v>9</v>
      </c>
      <c r="B17" s="1" t="s">
        <v>3042</v>
      </c>
    </row>
    <row r="18" spans="1:56" x14ac:dyDescent="0.35">
      <c r="A18" s="1">
        <v>1</v>
      </c>
      <c r="B18" s="1" t="s">
        <v>3041</v>
      </c>
      <c r="C18" s="1">
        <v>457.50000709667802</v>
      </c>
      <c r="D18" s="1">
        <v>0</v>
      </c>
      <c r="E18">
        <f>(R18-S18*(1000-T18)/(1000-U18))*AK18</f>
        <v>-3.9819806915703153</v>
      </c>
      <c r="F18">
        <f>IF(AV18&lt;&gt;0,1/(1/AV18-1/N18),0)</f>
        <v>2.1500409954043387</v>
      </c>
      <c r="G18">
        <f>((AY18-AL18/2)*S18-E18)/(AY18+AL18/2)</f>
        <v>386.52910825886568</v>
      </c>
      <c r="H18">
        <f>AL18*1000</f>
        <v>27.626730905721306</v>
      </c>
      <c r="I18">
        <f>(AQ18-AW18)</f>
        <v>1.644698094118338</v>
      </c>
      <c r="J18">
        <f>(P18+AP18*D18)</f>
        <v>28.006567001342773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28.772161483764648</v>
      </c>
      <c r="P18" s="1">
        <v>28.006567001342773</v>
      </c>
      <c r="Q18" s="1">
        <v>28.869386672973633</v>
      </c>
      <c r="R18" s="1">
        <v>400.01263427734375</v>
      </c>
      <c r="S18" s="1">
        <v>393.76217651367188</v>
      </c>
      <c r="T18" s="1">
        <v>-2.6789816096425056E-2</v>
      </c>
      <c r="U18" s="1">
        <v>24.401397705078125</v>
      </c>
      <c r="V18" s="1">
        <v>-5.9515286237001419E-2</v>
      </c>
      <c r="W18" s="1">
        <v>54.209262847900391</v>
      </c>
      <c r="X18" s="1">
        <v>300.1085205078125</v>
      </c>
      <c r="Y18" s="1">
        <v>-4.8667609691619873E-2</v>
      </c>
      <c r="Z18" s="1">
        <v>0.11330060660839081</v>
      </c>
      <c r="AA18" s="1">
        <v>88.175056457519531</v>
      </c>
      <c r="AB18" s="1">
        <v>13.261514663696289</v>
      </c>
      <c r="AC18" s="1">
        <v>1.0335254669189453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1.1033401489257808</v>
      </c>
      <c r="AL18">
        <f>(U18-T18)/(1000-U18)*AK18</f>
        <v>2.7626730905721306E-2</v>
      </c>
      <c r="AM18">
        <f>(P18+273.15)</f>
        <v>301.15656700134275</v>
      </c>
      <c r="AN18">
        <f>(O18+273.15)</f>
        <v>301.92216148376463</v>
      </c>
      <c r="AO18">
        <f>(Y18*AG18+Z18*AH18)*AI18</f>
        <v>-7.7868173766102444E-3</v>
      </c>
      <c r="AP18">
        <f>((AO18+0.00000010773*(AN18^4-AM18^4))-AL18*44100)/(L18*51.4+0.00000043092*AM18^3)</f>
        <v>-9.9306304094600968</v>
      </c>
      <c r="AQ18">
        <f>0.61365*EXP(17.502*J18/(240.97+J18))</f>
        <v>3.7962927144059893</v>
      </c>
      <c r="AR18">
        <f>AQ18*1000/AA18</f>
        <v>43.05404347810024</v>
      </c>
      <c r="AS18">
        <f>(AR18-U18)</f>
        <v>18.652645773022115</v>
      </c>
      <c r="AT18">
        <f>IF(D18,P18,(O18+P18)/2)</f>
        <v>28.389364242553711</v>
      </c>
      <c r="AU18">
        <f>0.61365*EXP(17.502*AT18/(240.97+AT18))</f>
        <v>3.8818348901068105</v>
      </c>
      <c r="AV18">
        <f>IF(AS18&lt;&gt;0,(1000-(AR18+U18)/2)/AS18*AL18,0)</f>
        <v>1.4311612716885354</v>
      </c>
      <c r="AW18">
        <f>U18*AA18/1000</f>
        <v>2.1515946202876512</v>
      </c>
      <c r="AX18">
        <f>(AU18-AW18)</f>
        <v>1.7302402698191592</v>
      </c>
      <c r="AY18">
        <f>1/(1.6/F18+1.37/N18)</f>
        <v>0.93963830358697598</v>
      </c>
      <c r="AZ18">
        <f>G18*AA18*0.001</f>
        <v>34.082225943200157</v>
      </c>
      <c r="BA18">
        <f>G18/S18</f>
        <v>0.98163087090068679</v>
      </c>
      <c r="BB18">
        <f>(1-AL18*AA18/AQ18/F18)*100</f>
        <v>70.155190462622173</v>
      </c>
      <c r="BC18">
        <f>(S18-E18/(N18/1.35))</f>
        <v>395.01807297419703</v>
      </c>
      <c r="BD18">
        <f>E18*BB18/100/BC18</f>
        <v>-7.0719957629343027E-3</v>
      </c>
    </row>
    <row r="19" spans="1:56" x14ac:dyDescent="0.35">
      <c r="A19" s="1" t="s">
        <v>9</v>
      </c>
      <c r="B19" s="1" t="s">
        <v>3040</v>
      </c>
      <c r="K19" s="1">
        <v>2.72</v>
      </c>
    </row>
    <row r="20" spans="1:56" x14ac:dyDescent="0.35">
      <c r="A20" s="1" t="s">
        <v>9</v>
      </c>
      <c r="B20" s="1" t="s">
        <v>3039</v>
      </c>
      <c r="K20" s="1">
        <v>2.72</v>
      </c>
    </row>
    <row r="21" spans="1:56" x14ac:dyDescent="0.35">
      <c r="A21" s="1">
        <v>2</v>
      </c>
      <c r="B21" s="1" t="s">
        <v>3038</v>
      </c>
      <c r="C21" s="1">
        <v>660.50000709667802</v>
      </c>
      <c r="D21" s="1">
        <v>0</v>
      </c>
      <c r="E21">
        <f>(R21-S21*(1000-T21)/(1000-U21))*AK21</f>
        <v>-2.6128182066238135</v>
      </c>
      <c r="F21">
        <f>IF(AV21&lt;&gt;0,1/(1/AV21-1/N21),0)</f>
        <v>2.1264491075532974</v>
      </c>
      <c r="G21">
        <f>((AY21-AL21/2)*S21-E21)/(AY21+AL21/2)</f>
        <v>383.55748876851936</v>
      </c>
      <c r="H21">
        <f>AL21*1000</f>
        <v>28.10447699966668</v>
      </c>
      <c r="I21">
        <f>(AQ21-AW21)</f>
        <v>1.6843132385201303</v>
      </c>
      <c r="J21">
        <f>(P21+AP21*D21)</f>
        <v>28.342824935913086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29.091228485107422</v>
      </c>
      <c r="P21" s="1">
        <v>28.342824935913086</v>
      </c>
      <c r="Q21" s="1">
        <v>29.195270538330078</v>
      </c>
      <c r="R21" s="1">
        <v>400.07830810546875</v>
      </c>
      <c r="S21" s="1">
        <v>392.450439453125</v>
      </c>
      <c r="T21" s="1">
        <v>-3.3817913383245468E-2</v>
      </c>
      <c r="U21" s="1">
        <v>24.80457878112793</v>
      </c>
      <c r="V21" s="1">
        <v>-7.374979555606842E-2</v>
      </c>
      <c r="W21" s="1">
        <v>54.093597412109375</v>
      </c>
      <c r="X21" s="1">
        <v>300.13214111328125</v>
      </c>
      <c r="Y21" s="1">
        <v>25.040267944335938</v>
      </c>
      <c r="Z21" s="1">
        <v>8.6781218647956848E-2</v>
      </c>
      <c r="AA21" s="1">
        <v>88.170524597167969</v>
      </c>
      <c r="AB21" s="1">
        <v>13.601841926574707</v>
      </c>
      <c r="AC21" s="1">
        <v>1.0325812101364136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1.1034269893870632</v>
      </c>
      <c r="AL21">
        <f>(U21-T21)/(1000-U21)*AK21</f>
        <v>2.8104476999666679E-2</v>
      </c>
      <c r="AM21">
        <f>(P21+273.15)</f>
        <v>301.49282493591306</v>
      </c>
      <c r="AN21">
        <f>(O21+273.15)</f>
        <v>302.2412284851074</v>
      </c>
      <c r="AO21">
        <f>(Y21*AG21+Z21*AH21)*AI21</f>
        <v>4.0064427815427734</v>
      </c>
      <c r="AP21">
        <f>((AO21+0.00000010773*(AN21^4-AM21^4))-AL21*44100)/(L21*51.4+0.00000043092*AM21^3)</f>
        <v>-10.06884624797525</v>
      </c>
      <c r="AQ21">
        <f>0.61365*EXP(17.502*J21/(240.97+J21))</f>
        <v>3.8713459620639612</v>
      </c>
      <c r="AR21">
        <f>AQ21*1000/AA21</f>
        <v>43.907484726344798</v>
      </c>
      <c r="AS21">
        <f>(AR21-U21)</f>
        <v>19.102905945216868</v>
      </c>
      <c r="AT21">
        <f>IF(D21,P21,(O21+P21)/2)</f>
        <v>28.717026710510254</v>
      </c>
      <c r="AU21">
        <f>0.61365*EXP(17.502*AT21/(240.97+AT21))</f>
        <v>3.9563869556234499</v>
      </c>
      <c r="AV21">
        <f>IF(AS21&lt;&gt;0,(1000-(AR21+U21)/2)/AS21*AL21,0)</f>
        <v>1.4206696495953395</v>
      </c>
      <c r="AW21">
        <f>U21*AA21/1000</f>
        <v>2.1870327235438309</v>
      </c>
      <c r="AX21">
        <f>(AU21-AW21)</f>
        <v>1.7693542320796189</v>
      </c>
      <c r="AY21">
        <f>1/(1.6/F21+1.37/N21)</f>
        <v>0.93240484205789498</v>
      </c>
      <c r="AZ21">
        <f>G21*AA21*0.001</f>
        <v>33.818464997892711</v>
      </c>
      <c r="BA21">
        <f>G21/S21</f>
        <v>0.97733993954243537</v>
      </c>
      <c r="BB21">
        <f>(1-AL21*AA21/AQ21/F21)*100</f>
        <v>69.898928471256596</v>
      </c>
      <c r="BC21">
        <f>(S21-E21/(N21/1.35))</f>
        <v>393.27450902851024</v>
      </c>
      <c r="BD21">
        <f>E21*BB21/100/BC21</f>
        <v>-4.6439112818256667E-3</v>
      </c>
    </row>
    <row r="22" spans="1:56" x14ac:dyDescent="0.35">
      <c r="A22" s="1" t="s">
        <v>9</v>
      </c>
      <c r="B22" s="1" t="s">
        <v>3037</v>
      </c>
      <c r="K22" s="1">
        <v>2.72</v>
      </c>
    </row>
    <row r="23" spans="1:56" x14ac:dyDescent="0.35">
      <c r="A23" s="1" t="s">
        <v>9</v>
      </c>
      <c r="B23" s="1" t="s">
        <v>3036</v>
      </c>
      <c r="K23" s="1">
        <v>2.72</v>
      </c>
    </row>
    <row r="24" spans="1:56" x14ac:dyDescent="0.35">
      <c r="A24" s="1">
        <v>3</v>
      </c>
      <c r="B24" s="1" t="s">
        <v>3035</v>
      </c>
      <c r="C24" s="1">
        <v>863.50000709667802</v>
      </c>
      <c r="D24" s="1">
        <v>0</v>
      </c>
      <c r="E24">
        <f>(R24-S24*(1000-T24)/(1000-U24))*AK24</f>
        <v>-1.9708011565489372</v>
      </c>
      <c r="F24">
        <f>IF(AV24&lt;&gt;0,1/(1/AV24-1/N24),0)</f>
        <v>2.1021492277990839</v>
      </c>
      <c r="G24">
        <f>((AY24-AL24/2)*S24-E24)/(AY24+AL24/2)</f>
        <v>381.87642644864502</v>
      </c>
      <c r="H24">
        <f>AL24*1000</f>
        <v>28.528815635616059</v>
      </c>
      <c r="I24">
        <f>(AQ24-AW24)</f>
        <v>1.7218338990057132</v>
      </c>
      <c r="J24">
        <f>(P24+AP24*D24)</f>
        <v>28.649557113647461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29.409643173217773</v>
      </c>
      <c r="P24" s="1">
        <v>28.649557113647461</v>
      </c>
      <c r="Q24" s="1">
        <v>29.513721466064453</v>
      </c>
      <c r="R24" s="1">
        <v>400.0177001953125</v>
      </c>
      <c r="S24" s="1">
        <v>391.67578125</v>
      </c>
      <c r="T24" s="1">
        <v>-3.8477111607789993E-2</v>
      </c>
      <c r="U24" s="1">
        <v>25.169490814208984</v>
      </c>
      <c r="V24" s="1">
        <v>-8.2377471029758453E-2</v>
      </c>
      <c r="W24" s="1">
        <v>53.886558532714844</v>
      </c>
      <c r="X24" s="1">
        <v>300.08474731445313</v>
      </c>
      <c r="Y24" s="1">
        <v>51.149150848388672</v>
      </c>
      <c r="Z24" s="1">
        <v>9.0397149324417114E-2</v>
      </c>
      <c r="AA24" s="1">
        <v>88.166290283203125</v>
      </c>
      <c r="AB24" s="1">
        <v>13.985730171203613</v>
      </c>
      <c r="AC24" s="1">
        <v>1.0337444543838501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1.1032527474796068</v>
      </c>
      <c r="AL24">
        <f>(U24-T24)/(1000-U24)*AK24</f>
        <v>2.8528815635616059E-2</v>
      </c>
      <c r="AM24">
        <f>(P24+273.15)</f>
        <v>301.79955711364744</v>
      </c>
      <c r="AN24">
        <f>(O24+273.15)</f>
        <v>302.55964317321775</v>
      </c>
      <c r="AO24">
        <f>(Y24*AG24+Z24*AH24)*AI24</f>
        <v>8.1838639528185695</v>
      </c>
      <c r="AP24">
        <f>((AO24+0.00000010773*(AN24^4-AM24^4))-AL24*44100)/(L24*51.4+0.00000043092*AM24^3)</f>
        <v>-10.183791511620658</v>
      </c>
      <c r="AQ24">
        <f>0.61365*EXP(17.502*J24/(240.97+J24))</f>
        <v>3.9409345324116769</v>
      </c>
      <c r="AR24">
        <f>AQ24*1000/AA24</f>
        <v>44.698881168219899</v>
      </c>
      <c r="AS24">
        <f>(AR24-U24)</f>
        <v>19.529390354010914</v>
      </c>
      <c r="AT24">
        <f>IF(D24,P24,(O24+P24)/2)</f>
        <v>29.029600143432617</v>
      </c>
      <c r="AU24">
        <f>0.61365*EXP(17.502*AT24/(240.97+AT24))</f>
        <v>4.0286665180562515</v>
      </c>
      <c r="AV24">
        <f>IF(AS24&lt;&gt;0,(1000-(AR24+U24)/2)/AS24*AL24,0)</f>
        <v>1.4097820866403987</v>
      </c>
      <c r="AW24">
        <f>U24*AA24/1000</f>
        <v>2.2191006334059638</v>
      </c>
      <c r="AX24">
        <f>(AU24-AW24)</f>
        <v>1.8095658846502878</v>
      </c>
      <c r="AY24">
        <f>1/(1.6/F24+1.37/N24)</f>
        <v>0.92490405604837189</v>
      </c>
      <c r="AZ24">
        <f>G24*AA24*0.001</f>
        <v>33.668627866583506</v>
      </c>
      <c r="BA24">
        <f>G24/S24</f>
        <v>0.97498095294510889</v>
      </c>
      <c r="BB24">
        <f>(1-AL24*AA24/AQ24/F24)*100</f>
        <v>69.638477402183568</v>
      </c>
      <c r="BC24">
        <f>(S24-E24/(N24/1.35))</f>
        <v>392.29736191264573</v>
      </c>
      <c r="BD24">
        <f>E24*BB24/100/BC24</f>
        <v>-3.4984581883344638E-3</v>
      </c>
    </row>
    <row r="25" spans="1:56" x14ac:dyDescent="0.35">
      <c r="A25" s="1" t="s">
        <v>9</v>
      </c>
      <c r="B25" s="1" t="s">
        <v>3034</v>
      </c>
      <c r="K25" s="1">
        <v>2.72</v>
      </c>
    </row>
    <row r="26" spans="1:56" x14ac:dyDescent="0.35">
      <c r="A26" s="1" t="s">
        <v>9</v>
      </c>
      <c r="B26" s="1" t="s">
        <v>3033</v>
      </c>
      <c r="K26" s="1">
        <v>2.72</v>
      </c>
    </row>
    <row r="27" spans="1:56" x14ac:dyDescent="0.35">
      <c r="A27" s="1">
        <v>4</v>
      </c>
      <c r="B27" s="1" t="s">
        <v>3032</v>
      </c>
      <c r="C27" s="1">
        <v>1066.500007096678</v>
      </c>
      <c r="D27" s="1">
        <v>0</v>
      </c>
      <c r="E27">
        <f>(R27-S27*(1000-T27)/(1000-U27))*AK27</f>
        <v>-1.2595946486134411</v>
      </c>
      <c r="F27">
        <f>IF(AV27&lt;&gt;0,1/(1/AV27-1/N27),0)</f>
        <v>2.0471596983125657</v>
      </c>
      <c r="G27">
        <f>((AY27-AL27/2)*S27-E27)/(AY27+AL27/2)</f>
        <v>380.07643502190001</v>
      </c>
      <c r="H27">
        <f>AL27*1000</f>
        <v>28.778653418793532</v>
      </c>
      <c r="I27">
        <f>(AQ27-AW27)</f>
        <v>1.7672038053205883</v>
      </c>
      <c r="J27">
        <f>(P27+AP27*D27)</f>
        <v>28.925138473510742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29.712499618530273</v>
      </c>
      <c r="P27" s="1">
        <v>28.925138473510742</v>
      </c>
      <c r="Q27" s="1">
        <v>29.818178176879883</v>
      </c>
      <c r="R27" s="1">
        <v>399.9642333984375</v>
      </c>
      <c r="S27" s="1">
        <v>390.91036987304688</v>
      </c>
      <c r="T27" s="1">
        <v>-4.2660139501094818E-2</v>
      </c>
      <c r="U27" s="1">
        <v>25.376640319824219</v>
      </c>
      <c r="V27" s="1">
        <v>-8.9745573699474335E-2</v>
      </c>
      <c r="W27" s="1">
        <v>53.385692596435547</v>
      </c>
      <c r="X27" s="1">
        <v>300.1322021484375</v>
      </c>
      <c r="Y27" s="1">
        <v>100.11519622802734</v>
      </c>
      <c r="Z27" s="1">
        <v>7.1112073957920074E-2</v>
      </c>
      <c r="AA27" s="1">
        <v>88.159027099609375</v>
      </c>
      <c r="AB27" s="1">
        <v>14.23046875</v>
      </c>
      <c r="AC27" s="1">
        <v>1.0386930704116821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1.1034272137810199</v>
      </c>
      <c r="AL27">
        <f>(U27-T27)/(1000-U27)*AK27</f>
        <v>2.8778653418793532E-2</v>
      </c>
      <c r="AM27">
        <f>(P27+273.15)</f>
        <v>302.07513847351072</v>
      </c>
      <c r="AN27">
        <f>(O27+273.15)</f>
        <v>302.86249961853025</v>
      </c>
      <c r="AO27">
        <f>(Y27*AG27+Z27*AH27)*AI27</f>
        <v>16.018431038444533</v>
      </c>
      <c r="AP27">
        <f>((AO27+0.00000010773*(AN27^4-AM27^4))-AL27*44100)/(L27*51.4+0.00000043092*AM27^3)</f>
        <v>-10.204313699748401</v>
      </c>
      <c r="AQ27">
        <f>0.61365*EXP(17.502*J27/(240.97+J27))</f>
        <v>4.0043837269730114</v>
      </c>
      <c r="AR27">
        <f>AQ27*1000/AA27</f>
        <v>45.422276750496884</v>
      </c>
      <c r="AS27">
        <f>(AR27-U27)</f>
        <v>20.045636430672666</v>
      </c>
      <c r="AT27">
        <f>IF(D27,P27,(O27+P27)/2)</f>
        <v>29.318819046020508</v>
      </c>
      <c r="AU27">
        <f>0.61365*EXP(17.502*AT27/(240.97+AT27))</f>
        <v>4.0965684218037079</v>
      </c>
      <c r="AV27">
        <f>IF(AS27&lt;&gt;0,(1000-(AR27+U27)/2)/AS27*AL27,0)</f>
        <v>1.3848352865424918</v>
      </c>
      <c r="AW27">
        <f>U27*AA27/1000</f>
        <v>2.2371799216524231</v>
      </c>
      <c r="AX27">
        <f>(AU27-AW27)</f>
        <v>1.8593885001512849</v>
      </c>
      <c r="AY27">
        <f>1/(1.6/F27+1.37/N27)</f>
        <v>0.90773910963778759</v>
      </c>
      <c r="AZ27">
        <f>G27*AA27*0.001</f>
        <v>33.507168735018602</v>
      </c>
      <c r="BA27">
        <f>G27/S27</f>
        <v>0.97228537361476153</v>
      </c>
      <c r="BB27">
        <f>(1-AL27*AA27/AQ27/F27)*100</f>
        <v>69.050770119630613</v>
      </c>
      <c r="BC27">
        <f>(S27-E27/(N27/1.35))</f>
        <v>391.30763961979346</v>
      </c>
      <c r="BD27">
        <f>E27*BB27/100/BC27</f>
        <v>-2.2227008041507232E-3</v>
      </c>
    </row>
    <row r="28" spans="1:56" x14ac:dyDescent="0.35">
      <c r="A28" s="1" t="s">
        <v>9</v>
      </c>
      <c r="B28" s="1" t="s">
        <v>3031</v>
      </c>
      <c r="K28" s="1">
        <v>2.72</v>
      </c>
    </row>
    <row r="29" spans="1:56" x14ac:dyDescent="0.35">
      <c r="A29" s="1" t="s">
        <v>9</v>
      </c>
      <c r="B29" s="1" t="s">
        <v>3030</v>
      </c>
      <c r="K29" s="1">
        <v>2.72</v>
      </c>
    </row>
    <row r="30" spans="1:56" x14ac:dyDescent="0.35">
      <c r="A30" s="1">
        <v>5</v>
      </c>
      <c r="B30" s="1" t="s">
        <v>3029</v>
      </c>
      <c r="C30" s="1">
        <v>1269.500007096678</v>
      </c>
      <c r="D30" s="1">
        <v>0</v>
      </c>
      <c r="E30">
        <f>(R30-S30*(1000-T30)/(1000-U30))*AK30</f>
        <v>-1.0686889096144025</v>
      </c>
      <c r="F30">
        <f>IF(AV30&lt;&gt;0,1/(1/AV30-1/N30),0)</f>
        <v>1.8936129323992237</v>
      </c>
      <c r="G30">
        <f>((AY30-AL30/2)*S30-E30)/(AY30+AL30/2)</f>
        <v>379.27193537344095</v>
      </c>
      <c r="H30">
        <f>AL30*1000</f>
        <v>28.546257331787803</v>
      </c>
      <c r="I30">
        <f>(AQ30-AW30)</f>
        <v>1.8484729119488921</v>
      </c>
      <c r="J30">
        <f>(P30+AP30*D30)</f>
        <v>29.197256088256836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29.992204666137695</v>
      </c>
      <c r="P30" s="1">
        <v>29.197256088256836</v>
      </c>
      <c r="Q30" s="1">
        <v>30.099365234375</v>
      </c>
      <c r="R30" s="1">
        <v>399.97598266601563</v>
      </c>
      <c r="S30" s="1">
        <v>390.83248901367188</v>
      </c>
      <c r="T30" s="1">
        <v>-4.4993318617343903E-2</v>
      </c>
      <c r="U30" s="1">
        <v>25.17686653137207</v>
      </c>
      <c r="V30" s="1">
        <v>-9.3138180673122406E-2</v>
      </c>
      <c r="W30" s="1">
        <v>52.117237091064453</v>
      </c>
      <c r="X30" s="1">
        <v>300.10055541992188</v>
      </c>
      <c r="Y30" s="1">
        <v>151.28092956542969</v>
      </c>
      <c r="Z30" s="1">
        <v>5.1827281713485718E-2</v>
      </c>
      <c r="AA30" s="1">
        <v>88.153732299804688</v>
      </c>
      <c r="AB30" s="1">
        <v>14.543049812316895</v>
      </c>
      <c r="AC30" s="1">
        <v>1.0539730787277222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1.1033108655144184</v>
      </c>
      <c r="AL30">
        <f>(U30-T30)/(1000-U30)*AK30</f>
        <v>2.8546257331787804E-2</v>
      </c>
      <c r="AM30">
        <f>(P30+273.15)</f>
        <v>302.34725608825681</v>
      </c>
      <c r="AN30">
        <f>(O30+273.15)</f>
        <v>303.14220466613767</v>
      </c>
      <c r="AO30">
        <f>(Y30*AG30+Z30*AH30)*AI30</f>
        <v>24.204948189445986</v>
      </c>
      <c r="AP30">
        <f>((AO30+0.00000010773*(AN30^4-AM30^4))-AL30*44100)/(L30*51.4+0.00000043092*AM30^3)</f>
        <v>-10.049456012009706</v>
      </c>
      <c r="AQ30">
        <f>0.61365*EXP(17.502*J30/(240.97+J30))</f>
        <v>4.0679076643033776</v>
      </c>
      <c r="AR30">
        <f>AQ30*1000/AA30</f>
        <v>46.145609019351646</v>
      </c>
      <c r="AS30">
        <f>(AR30-U30)</f>
        <v>20.968742487979576</v>
      </c>
      <c r="AT30">
        <f>IF(D30,P30,(O30+P30)/2)</f>
        <v>29.594730377197266</v>
      </c>
      <c r="AU30">
        <f>0.61365*EXP(17.502*AT30/(240.97+AT30))</f>
        <v>4.162273803198687</v>
      </c>
      <c r="AV30">
        <f>IF(AS30&lt;&gt;0,(1000-(AR30+U30)/2)/AS30*AL30,0)</f>
        <v>1.3128237173623047</v>
      </c>
      <c r="AW30">
        <f>U30*AA30/1000</f>
        <v>2.2194347523544855</v>
      </c>
      <c r="AX30">
        <f>(AU30-AW30)</f>
        <v>1.9428390508442015</v>
      </c>
      <c r="AY30">
        <f>1/(1.6/F30+1.37/N30)</f>
        <v>0.85835946397103591</v>
      </c>
      <c r="AZ30">
        <f>G30*AA30*0.001</f>
        <v>33.434236659739135</v>
      </c>
      <c r="BA30">
        <f>G30/S30</f>
        <v>0.97042069437623824</v>
      </c>
      <c r="BB30">
        <f>(1-AL30*AA30/AQ30/F30)*100</f>
        <v>67.331621147323844</v>
      </c>
      <c r="BC30">
        <f>(S30-E30/(N30/1.35))</f>
        <v>391.16954806115257</v>
      </c>
      <c r="BD30">
        <f>E30*BB30/100/BC30</f>
        <v>-1.8395234788382456E-3</v>
      </c>
    </row>
    <row r="31" spans="1:56" x14ac:dyDescent="0.35">
      <c r="A31" s="1" t="s">
        <v>9</v>
      </c>
      <c r="B31" s="1" t="s">
        <v>3028</v>
      </c>
      <c r="K31" s="1">
        <v>2.72</v>
      </c>
    </row>
    <row r="32" spans="1:56" x14ac:dyDescent="0.35">
      <c r="A32" s="1" t="s">
        <v>9</v>
      </c>
      <c r="B32" s="1" t="s">
        <v>3027</v>
      </c>
      <c r="K32" s="1">
        <v>2.72</v>
      </c>
    </row>
    <row r="33" spans="1:56" x14ac:dyDescent="0.35">
      <c r="A33" s="1">
        <v>6</v>
      </c>
      <c r="B33" s="1" t="s">
        <v>3026</v>
      </c>
      <c r="C33" s="1">
        <v>1472.0000071078539</v>
      </c>
      <c r="D33" s="1">
        <v>0</v>
      </c>
      <c r="E33">
        <f>(R33-S33*(1000-T33)/(1000-U33))*AK33</f>
        <v>-1.092227218445065</v>
      </c>
      <c r="F33">
        <f>IF(AV33&lt;&gt;0,1/(1/AV33-1/N33),0)</f>
        <v>1.6330654560167197</v>
      </c>
      <c r="G33">
        <f>((AY33-AL33/2)*S33-E33)/(AY33+AL33/2)</f>
        <v>378.94544667502402</v>
      </c>
      <c r="H33">
        <f>AL33*1000</f>
        <v>27.633701354942659</v>
      </c>
      <c r="I33">
        <f>(AQ33-AW33)</f>
        <v>1.9871537599728142</v>
      </c>
      <c r="J33">
        <f>(P33+AP33*D33)</f>
        <v>29.488178253173828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30.261457443237305</v>
      </c>
      <c r="P33" s="1">
        <v>29.488178253173828</v>
      </c>
      <c r="Q33" s="1">
        <v>30.363775253295898</v>
      </c>
      <c r="R33" s="1">
        <v>400.17184448242188</v>
      </c>
      <c r="S33" s="1">
        <v>391.3599853515625</v>
      </c>
      <c r="T33" s="1">
        <v>-4.7619733959436417E-2</v>
      </c>
      <c r="U33" s="1">
        <v>24.387041091918945</v>
      </c>
      <c r="V33" s="1">
        <v>-9.7055867314338684E-2</v>
      </c>
      <c r="W33" s="1">
        <v>49.704296112060547</v>
      </c>
      <c r="X33" s="1">
        <v>300.109130859375</v>
      </c>
      <c r="Y33" s="1">
        <v>300.26626586914063</v>
      </c>
      <c r="Z33" s="1">
        <v>0.11811812967061996</v>
      </c>
      <c r="AA33" s="1">
        <v>88.146720886230469</v>
      </c>
      <c r="AB33" s="1">
        <v>14.511458396911621</v>
      </c>
      <c r="AC33" s="1">
        <v>1.0845059156417847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1.103342392865349</v>
      </c>
      <c r="AL33">
        <f>(U33-T33)/(1000-U33)*AK33</f>
        <v>2.7633701354942659E-2</v>
      </c>
      <c r="AM33">
        <f>(P33+273.15)</f>
        <v>302.63817825317381</v>
      </c>
      <c r="AN33">
        <f>(O33+273.15)</f>
        <v>303.41145744323728</v>
      </c>
      <c r="AO33">
        <f>(Y33*AG33+Z33*AH33)*AI33</f>
        <v>48.042601465226653</v>
      </c>
      <c r="AP33">
        <f>((AO33+0.00000010773*(AN33^4-AM33^4))-AL33*44100)/(L33*51.4+0.00000043092*AM33^3)</f>
        <v>-9.523059273004975</v>
      </c>
      <c r="AQ33">
        <f>0.61365*EXP(17.502*J33/(240.97+J33))</f>
        <v>4.1367914643432266</v>
      </c>
      <c r="AR33">
        <f>AQ33*1000/AA33</f>
        <v>46.930747085674533</v>
      </c>
      <c r="AS33">
        <f>(AR33-U33)</f>
        <v>22.543705993755587</v>
      </c>
      <c r="AT33">
        <f>IF(D33,P33,(O33+P33)/2)</f>
        <v>29.874817848205566</v>
      </c>
      <c r="AU33">
        <f>0.61365*EXP(17.502*AT33/(240.97+AT33))</f>
        <v>4.2299114184047406</v>
      </c>
      <c r="AV33">
        <f>IF(AS33&lt;&gt;0,(1000-(AR33+U33)/2)/AS33*AL33,0)</f>
        <v>1.1820733526433798</v>
      </c>
      <c r="AW33">
        <f>U33*AA33/1000</f>
        <v>2.1496377043704125</v>
      </c>
      <c r="AX33">
        <f>(AU33-AW33)</f>
        <v>2.0802737140343281</v>
      </c>
      <c r="AY33">
        <f>1/(1.6/F33+1.37/N33)</f>
        <v>0.7693373197959481</v>
      </c>
      <c r="AZ33">
        <f>G33*AA33*0.001</f>
        <v>33.40279851917127</v>
      </c>
      <c r="BA33">
        <f>G33/S33</f>
        <v>0.96827846703493103</v>
      </c>
      <c r="BB33">
        <f>(1-AL33*AA33/AQ33/F33)*100</f>
        <v>63.943962259823529</v>
      </c>
      <c r="BC33">
        <f>(S33-E33/(N33/1.35))</f>
        <v>391.70446826194888</v>
      </c>
      <c r="BD33">
        <f>E33*BB33/100/BC33</f>
        <v>-1.7830109609241803E-3</v>
      </c>
    </row>
    <row r="34" spans="1:56" x14ac:dyDescent="0.35">
      <c r="A34" s="1" t="s">
        <v>9</v>
      </c>
      <c r="B34" s="1" t="s">
        <v>3025</v>
      </c>
      <c r="K34" s="1">
        <v>2.72</v>
      </c>
    </row>
    <row r="35" spans="1:56" x14ac:dyDescent="0.35">
      <c r="A35" s="1" t="s">
        <v>9</v>
      </c>
      <c r="B35" s="1" t="s">
        <v>3024</v>
      </c>
      <c r="K35" s="1">
        <v>2.72</v>
      </c>
    </row>
    <row r="36" spans="1:56" x14ac:dyDescent="0.35">
      <c r="A36" s="1">
        <v>7</v>
      </c>
      <c r="B36" s="1" t="s">
        <v>3023</v>
      </c>
      <c r="C36" s="1">
        <v>1675.0000071078539</v>
      </c>
      <c r="D36" s="1">
        <v>0</v>
      </c>
      <c r="E36">
        <f>(R36-S36*(1000-T36)/(1000-U36))*AK36</f>
        <v>-1.6962876257967818</v>
      </c>
      <c r="F36">
        <f>IF(AV36&lt;&gt;0,1/(1/AV36-1/N36),0)</f>
        <v>1.3353713802111533</v>
      </c>
      <c r="G36">
        <f>((AY36-AL36/2)*S36-E36)/(AY36+AL36/2)</f>
        <v>379.61045995181007</v>
      </c>
      <c r="H36">
        <f>AL36*1000</f>
        <v>26.074990955528694</v>
      </c>
      <c r="I36">
        <f>(AQ36-AW36)</f>
        <v>2.1781183745207073</v>
      </c>
      <c r="J36">
        <f>(P36+AP36*D36)</f>
        <v>29.78715705871582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30.527582168579102</v>
      </c>
      <c r="P36" s="1">
        <v>29.78715705871582</v>
      </c>
      <c r="Q36" s="1">
        <v>30.617277145385742</v>
      </c>
      <c r="R36" s="1">
        <v>400.04803466796875</v>
      </c>
      <c r="S36" s="1">
        <v>392.3145751953125</v>
      </c>
      <c r="T36" s="1">
        <v>-4.9563884735107422E-2</v>
      </c>
      <c r="U36" s="1">
        <v>23.036958694458008</v>
      </c>
      <c r="V36" s="1">
        <v>-9.9484905600547791E-2</v>
      </c>
      <c r="W36" s="1">
        <v>46.239910125732422</v>
      </c>
      <c r="X36" s="1">
        <v>300.13226318359375</v>
      </c>
      <c r="Y36" s="1">
        <v>501.2657470703125</v>
      </c>
      <c r="Z36" s="1">
        <v>6.0264650732278824E-2</v>
      </c>
      <c r="AA36" s="1">
        <v>88.141921997070313</v>
      </c>
      <c r="AB36" s="1">
        <v>14.52132511138916</v>
      </c>
      <c r="AC36" s="1">
        <v>1.1274657249450684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1.1034274381749767</v>
      </c>
      <c r="AL36">
        <f>(U36-T36)/(1000-U36)*AK36</f>
        <v>2.6074990955528694E-2</v>
      </c>
      <c r="AM36">
        <f>(P36+273.15)</f>
        <v>302.9371570587158</v>
      </c>
      <c r="AN36">
        <f>(O36+273.15)</f>
        <v>303.67758216857908</v>
      </c>
      <c r="AO36">
        <f>(Y36*AG36+Z36*AH36)*AI36</f>
        <v>80.202517738583992</v>
      </c>
      <c r="AP36">
        <f>((AO36+0.00000010773*(AN36^4-AM36^4))-AL36*44100)/(L36*51.4+0.00000043092*AM36^3)</f>
        <v>-8.6961746195241112</v>
      </c>
      <c r="AQ36">
        <f>0.61365*EXP(17.502*J36/(240.97+J36))</f>
        <v>4.2086401908173556</v>
      </c>
      <c r="AR36">
        <f>AQ36*1000/AA36</f>
        <v>47.748450402037335</v>
      </c>
      <c r="AS36">
        <f>(AR36-U36)</f>
        <v>24.711491707579327</v>
      </c>
      <c r="AT36">
        <f>IF(D36,P36,(O36+P36)/2)</f>
        <v>30.157369613647461</v>
      </c>
      <c r="AU36">
        <f>0.61365*EXP(17.502*AT36/(240.97+AT36))</f>
        <v>4.2991127755207401</v>
      </c>
      <c r="AV36">
        <f>IF(AS36&lt;&gt;0,(1000-(AR36+U36)/2)/AS36*AL36,0)</f>
        <v>1.0178311694889288</v>
      </c>
      <c r="AW36">
        <f>U36*AA36/1000</f>
        <v>2.0305218162966483</v>
      </c>
      <c r="AX36">
        <f>(AU36-AW36)</f>
        <v>2.2685909592240918</v>
      </c>
      <c r="AY36">
        <f>1/(1.6/F36+1.37/N36)</f>
        <v>0.65865913278664645</v>
      </c>
      <c r="AZ36">
        <f>G36*AA36*0.001</f>
        <v>33.459595550344432</v>
      </c>
      <c r="BA36">
        <f>G36/S36</f>
        <v>0.96761752928201117</v>
      </c>
      <c r="BB36">
        <f>(1-AL36*AA36/AQ36/F36)*100</f>
        <v>59.105696061815927</v>
      </c>
      <c r="BC36">
        <f>(S36-E36/(N36/1.35))</f>
        <v>392.84957568634468</v>
      </c>
      <c r="BD36">
        <f>E36*BB36/100/BC36</f>
        <v>-2.5521285257493267E-3</v>
      </c>
    </row>
    <row r="37" spans="1:56" x14ac:dyDescent="0.35">
      <c r="A37" s="1" t="s">
        <v>9</v>
      </c>
      <c r="B37" s="1" t="s">
        <v>3022</v>
      </c>
      <c r="K37" s="1">
        <v>2.72</v>
      </c>
    </row>
    <row r="38" spans="1:56" x14ac:dyDescent="0.35">
      <c r="A38" s="1" t="s">
        <v>9</v>
      </c>
      <c r="B38" s="1" t="s">
        <v>3021</v>
      </c>
      <c r="K38" s="1">
        <v>2.72</v>
      </c>
    </row>
    <row r="39" spans="1:56" x14ac:dyDescent="0.35">
      <c r="A39" s="1">
        <v>8</v>
      </c>
      <c r="B39" s="1" t="s">
        <v>3020</v>
      </c>
      <c r="C39" s="1">
        <v>1877.0000071078539</v>
      </c>
      <c r="D39" s="1">
        <v>0</v>
      </c>
      <c r="E39">
        <f>(R39-S39*(1000-T39)/(1000-U39))*AK39</f>
        <v>-2.2329938511886929</v>
      </c>
      <c r="F39">
        <f>IF(AV39&lt;&gt;0,1/(1/AV39-1/N39),0)</f>
        <v>1.0396841803023948</v>
      </c>
      <c r="G39">
        <f>((AY39-AL39/2)*S39-E39)/(AY39+AL39/2)</f>
        <v>380.51802849611323</v>
      </c>
      <c r="H39">
        <f>AL39*1000</f>
        <v>23.909735033623917</v>
      </c>
      <c r="I39">
        <f>(AQ39-AW39)</f>
        <v>2.4311916621268352</v>
      </c>
      <c r="J39">
        <f>(P39+AP39*D39)</f>
        <v>30.144992828369141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30.789283752441406</v>
      </c>
      <c r="P39" s="1">
        <v>30.144992828369141</v>
      </c>
      <c r="Q39" s="1">
        <v>30.864294052124023</v>
      </c>
      <c r="R39" s="1">
        <v>400.07440185546875</v>
      </c>
      <c r="S39" s="1">
        <v>393.57028198242188</v>
      </c>
      <c r="T39" s="1">
        <v>-5.0500169396400452E-2</v>
      </c>
      <c r="U39" s="1">
        <v>21.158615112304688</v>
      </c>
      <c r="V39" s="1">
        <v>-9.9854275584220886E-2</v>
      </c>
      <c r="W39" s="1">
        <v>41.837051391601563</v>
      </c>
      <c r="X39" s="1">
        <v>300.1466064453125</v>
      </c>
      <c r="Y39" s="1">
        <v>751.07843017578125</v>
      </c>
      <c r="Z39" s="1">
        <v>5.4237440228462219E-2</v>
      </c>
      <c r="AA39" s="1">
        <v>88.137588500976563</v>
      </c>
      <c r="AB39" s="1">
        <v>14.427534103393555</v>
      </c>
      <c r="AC39" s="1">
        <v>1.1721199750900269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1.103480170754825</v>
      </c>
      <c r="AL39">
        <f>(U39-T39)/(1000-U39)*AK39</f>
        <v>2.3909735033623918E-2</v>
      </c>
      <c r="AM39">
        <f>(P39+273.15)</f>
        <v>303.29499282836912</v>
      </c>
      <c r="AN39">
        <f>(O39+273.15)</f>
        <v>303.93928375244138</v>
      </c>
      <c r="AO39">
        <f>(Y39*AG39+Z39*AH39)*AI39</f>
        <v>120.17254614205922</v>
      </c>
      <c r="AP39">
        <f>((AO39+0.00000010773*(AN39^4-AM39^4))-AL39*44100)/(L39*51.4+0.00000043092*AM39^3)</f>
        <v>-7.5923626869756937</v>
      </c>
      <c r="AQ39">
        <f>0.61365*EXP(17.502*J39/(240.97+J39))</f>
        <v>4.2960609741456901</v>
      </c>
      <c r="AR39">
        <f>AQ39*1000/AA39</f>
        <v>48.742665271561066</v>
      </c>
      <c r="AS39">
        <f>(AR39-U39)</f>
        <v>27.584050159256378</v>
      </c>
      <c r="AT39">
        <f>IF(D39,P39,(O39+P39)/2)</f>
        <v>30.467138290405273</v>
      </c>
      <c r="AU39">
        <f>0.61365*EXP(17.502*AT39/(240.97+AT39))</f>
        <v>4.3761117341350193</v>
      </c>
      <c r="AV39">
        <f>IF(AS39&lt;&gt;0,(1000-(AR39+U39)/2)/AS39*AL39,0)</f>
        <v>0.83650059922894637</v>
      </c>
      <c r="AW39">
        <f>U39*AA39/1000</f>
        <v>1.8648693120188546</v>
      </c>
      <c r="AX39">
        <f>(AU39-AW39)</f>
        <v>2.5112424221161644</v>
      </c>
      <c r="AY39">
        <f>1/(1.6/F39+1.37/N39)</f>
        <v>0.53792468513271918</v>
      </c>
      <c r="AZ39">
        <f>G39*AA39*0.001</f>
        <v>33.537941412793309</v>
      </c>
      <c r="BA39">
        <f>G39/S39</f>
        <v>0.96683628291098567</v>
      </c>
      <c r="BB39">
        <f>(1-AL39*AA39/AQ39/F39)*100</f>
        <v>52.819335361720853</v>
      </c>
      <c r="BC39">
        <f>(S39-E39/(N39/1.35))</f>
        <v>394.27455688762649</v>
      </c>
      <c r="BD39">
        <f>E39*BB39/100/BC39</f>
        <v>-2.9914497150829878E-3</v>
      </c>
    </row>
    <row r="40" spans="1:56" x14ac:dyDescent="0.35">
      <c r="A40" s="1" t="s">
        <v>9</v>
      </c>
      <c r="B40" s="1" t="s">
        <v>3019</v>
      </c>
      <c r="K40" s="1">
        <v>2.72</v>
      </c>
    </row>
    <row r="41" spans="1:56" x14ac:dyDescent="0.35">
      <c r="A41" s="1" t="s">
        <v>9</v>
      </c>
      <c r="B41" s="1" t="s">
        <v>3018</v>
      </c>
      <c r="K41" s="1">
        <v>2.72</v>
      </c>
    </row>
    <row r="42" spans="1:56" x14ac:dyDescent="0.35">
      <c r="A42" s="1">
        <v>9</v>
      </c>
      <c r="B42" s="1" t="s">
        <v>3017</v>
      </c>
      <c r="C42" s="1">
        <v>2080.0000071078539</v>
      </c>
      <c r="D42" s="1">
        <v>0</v>
      </c>
      <c r="E42">
        <f>(R42-S42*(1000-T42)/(1000-U42))*AK42</f>
        <v>-2.1713550588662951</v>
      </c>
      <c r="F42">
        <f>IF(AV42&lt;&gt;0,1/(1/AV42-1/N42),0)</f>
        <v>0.77215478673646065</v>
      </c>
      <c r="G42">
        <f>((AY42-AL42/2)*S42-E42)/(AY42+AL42/2)</f>
        <v>380.3527780541678</v>
      </c>
      <c r="H42">
        <f>AL42*1000</f>
        <v>21.112863071139433</v>
      </c>
      <c r="I42">
        <f>(AQ42-AW42)</f>
        <v>2.7468304202480227</v>
      </c>
      <c r="J42">
        <f>(P42+AP42*D42)</f>
        <v>30.550397872924805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31.055759429931641</v>
      </c>
      <c r="P42" s="1">
        <v>30.550397872924805</v>
      </c>
      <c r="Q42" s="1">
        <v>31.112934112548828</v>
      </c>
      <c r="R42" s="1">
        <v>400.31674194335938</v>
      </c>
      <c r="S42" s="1">
        <v>394.731689453125</v>
      </c>
      <c r="T42" s="1">
        <v>-5.1625702530145645E-2</v>
      </c>
      <c r="U42" s="1">
        <v>18.724420547485352</v>
      </c>
      <c r="V42" s="1">
        <v>-0.10053087025880814</v>
      </c>
      <c r="W42" s="1">
        <v>36.462116241455078</v>
      </c>
      <c r="X42" s="1">
        <v>300.12548828125</v>
      </c>
      <c r="Y42" s="1">
        <v>999.57525634765625</v>
      </c>
      <c r="Z42" s="1">
        <v>9.4011798501014709E-2</v>
      </c>
      <c r="AA42" s="1">
        <v>88.129875183105469</v>
      </c>
      <c r="AB42" s="1">
        <v>14.021757125854492</v>
      </c>
      <c r="AC42" s="1">
        <v>1.2206436395645142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1.103402530445772</v>
      </c>
      <c r="AL42">
        <f>(U42-T42)/(1000-U42)*AK42</f>
        <v>2.1112863071139434E-2</v>
      </c>
      <c r="AM42">
        <f>(P42+273.15)</f>
        <v>303.70039787292478</v>
      </c>
      <c r="AN42">
        <f>(O42+273.15)</f>
        <v>304.20575942993162</v>
      </c>
      <c r="AO42">
        <f>(Y42*AG42+Z42*AH42)*AI42</f>
        <v>159.93203744086532</v>
      </c>
      <c r="AP42">
        <f>((AO42+0.00000010773*(AN42^4-AM42^4))-AL42*44100)/(L42*51.4+0.00000043092*AM42^3)</f>
        <v>-6.266850902661866</v>
      </c>
      <c r="AQ42">
        <f>0.61365*EXP(17.502*J42/(240.97+J42))</f>
        <v>4.397011265973882</v>
      </c>
      <c r="AR42">
        <f>AQ42*1000/AA42</f>
        <v>49.892403192882213</v>
      </c>
      <c r="AS42">
        <f>(AR42-U42)</f>
        <v>31.167982645396862</v>
      </c>
      <c r="AT42">
        <f>IF(D42,P42,(O42+P42)/2)</f>
        <v>30.803078651428223</v>
      </c>
      <c r="AU42">
        <f>0.61365*EXP(17.502*AT42/(240.97+AT42))</f>
        <v>4.4609716796857333</v>
      </c>
      <c r="AV42">
        <f>IF(AS42&lt;&gt;0,(1000-(AR42+U42)/2)/AS42*AL42,0)</f>
        <v>0.65414930767574486</v>
      </c>
      <c r="AW42">
        <f>U42*AA42/1000</f>
        <v>1.6501808457258593</v>
      </c>
      <c r="AX42">
        <f>(AU42-AW42)</f>
        <v>2.8107908339598739</v>
      </c>
      <c r="AY42">
        <f>1/(1.6/F42+1.37/N42)</f>
        <v>0.4180268512603742</v>
      </c>
      <c r="AZ42">
        <f>G42*AA42*0.001</f>
        <v>33.520442855461226</v>
      </c>
      <c r="BA42">
        <f>G42/S42</f>
        <v>0.9635729489596383</v>
      </c>
      <c r="BB42">
        <f>(1-AL42*AA42/AQ42/F42)*100</f>
        <v>45.196494411209528</v>
      </c>
      <c r="BC42">
        <f>(S42-E42/(N42/1.35))</f>
        <v>395.41652379668335</v>
      </c>
      <c r="BD42">
        <f>E42*BB42/100/BC42</f>
        <v>-2.4818800145353257E-3</v>
      </c>
    </row>
    <row r="43" spans="1:56" x14ac:dyDescent="0.35">
      <c r="A43" s="1" t="s">
        <v>9</v>
      </c>
      <c r="B43" s="1" t="s">
        <v>3016</v>
      </c>
      <c r="K43" s="1">
        <v>2.72</v>
      </c>
    </row>
    <row r="44" spans="1:56" x14ac:dyDescent="0.35">
      <c r="A44" s="1" t="s">
        <v>9</v>
      </c>
      <c r="B44" s="1" t="s">
        <v>3015</v>
      </c>
      <c r="K44" s="1">
        <v>2.72</v>
      </c>
    </row>
    <row r="45" spans="1:56" x14ac:dyDescent="0.35">
      <c r="A45" s="1">
        <v>10</v>
      </c>
      <c r="B45" s="1" t="s">
        <v>3014</v>
      </c>
      <c r="C45" s="1">
        <v>2283.0000071078539</v>
      </c>
      <c r="D45" s="1">
        <v>0</v>
      </c>
      <c r="E45">
        <f>(R45-S45*(1000-T45)/(1000-U45))*AK45</f>
        <v>-1.9135481164666592</v>
      </c>
      <c r="F45">
        <f>IF(AV45&lt;&gt;0,1/(1/AV45-1/N45),0)</f>
        <v>0.55338980809650906</v>
      </c>
      <c r="G45">
        <f>((AY45-AL45/2)*S45-E45)/(AY45+AL45/2)</f>
        <v>379.21851826150646</v>
      </c>
      <c r="H45">
        <f>AL45*1000</f>
        <v>17.903389020507994</v>
      </c>
      <c r="I45">
        <f>(AQ45-AW45)</f>
        <v>3.1116106814057218</v>
      </c>
      <c r="J45">
        <f>(P45+AP45*D45)</f>
        <v>31.010051727294922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31.328624725341797</v>
      </c>
      <c r="P45" s="1">
        <v>31.010051727294922</v>
      </c>
      <c r="Q45" s="1">
        <v>31.363676071166992</v>
      </c>
      <c r="R45" s="1">
        <v>400.0196533203125</v>
      </c>
      <c r="S45" s="1">
        <v>395.33963012695313</v>
      </c>
      <c r="T45" s="1">
        <v>-5.3115956485271454E-2</v>
      </c>
      <c r="U45" s="1">
        <v>15.91300106048584</v>
      </c>
      <c r="V45" s="1">
        <v>-0.10183417052030563</v>
      </c>
      <c r="W45" s="1">
        <v>30.508481979370117</v>
      </c>
      <c r="X45" s="1">
        <v>300.14999389648438</v>
      </c>
      <c r="Y45" s="1">
        <v>1249.153564453125</v>
      </c>
      <c r="Z45" s="1">
        <v>0.18319904804229736</v>
      </c>
      <c r="AA45" s="1">
        <v>88.126296997070313</v>
      </c>
      <c r="AB45" s="1">
        <v>13.584162712097168</v>
      </c>
      <c r="AC45" s="1">
        <v>1.2549852132797241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1.1034926246194277</v>
      </c>
      <c r="AL45">
        <f>(U45-T45)/(1000-U45)*AK45</f>
        <v>1.7903389020507993E-2</v>
      </c>
      <c r="AM45">
        <f>(P45+273.15)</f>
        <v>304.1600517272949</v>
      </c>
      <c r="AN45">
        <f>(O45+273.15)</f>
        <v>304.47862472534177</v>
      </c>
      <c r="AO45">
        <f>(Y45*AG45+Z45*AH45)*AI45</f>
        <v>199.86456584517873</v>
      </c>
      <c r="AP45">
        <f>((AO45+0.00000010773*(AN45^4-AM45^4))-AL45*44100)/(L45*51.4+0.00000043092*AM45^3)</f>
        <v>-4.7965555320412996</v>
      </c>
      <c r="AQ45">
        <f>0.61365*EXP(17.502*J45/(240.97+J45))</f>
        <v>4.5139645389767917</v>
      </c>
      <c r="AR45">
        <f>AQ45*1000/AA45</f>
        <v>51.221538777770895</v>
      </c>
      <c r="AS45">
        <f>(AR45-U45)</f>
        <v>35.308537717285056</v>
      </c>
      <c r="AT45">
        <f>IF(D45,P45,(O45+P45)/2)</f>
        <v>31.169338226318359</v>
      </c>
      <c r="AU45">
        <f>0.61365*EXP(17.502*AT45/(240.97+AT45))</f>
        <v>4.555120404587103</v>
      </c>
      <c r="AV45">
        <f>IF(AS45&lt;&gt;0,(1000-(AR45+U45)/2)/AS45*AL45,0)</f>
        <v>0.49003505235276729</v>
      </c>
      <c r="AW45">
        <f>U45*AA45/1000</f>
        <v>1.4023538575710699</v>
      </c>
      <c r="AX45">
        <f>(AU45-AW45)</f>
        <v>3.1527665470160331</v>
      </c>
      <c r="AY45">
        <f>1/(1.6/F45+1.37/N45)</f>
        <v>0.31139662389506934</v>
      </c>
      <c r="AZ45">
        <f>G45*AA45*0.001</f>
        <v>33.419123767102448</v>
      </c>
      <c r="BA45">
        <f>G45/S45</f>
        <v>0.95922212033165055</v>
      </c>
      <c r="BB45">
        <f>(1-AL45*AA45/AQ45/F45)*100</f>
        <v>36.838640268938505</v>
      </c>
      <c r="BC45">
        <f>(S45-E45/(N45/1.35))</f>
        <v>395.94315347190621</v>
      </c>
      <c r="BD45">
        <f>E45*BB45/100/BC45</f>
        <v>-1.7803694818736607E-3</v>
      </c>
    </row>
    <row r="46" spans="1:56" x14ac:dyDescent="0.35">
      <c r="A46" s="1" t="s">
        <v>9</v>
      </c>
      <c r="B46" s="1" t="s">
        <v>3013</v>
      </c>
      <c r="K46" s="1">
        <v>2.72</v>
      </c>
    </row>
    <row r="47" spans="1:56" x14ac:dyDescent="0.35">
      <c r="A47" s="1" t="s">
        <v>9</v>
      </c>
      <c r="B47" s="1" t="s">
        <v>3012</v>
      </c>
      <c r="K47" s="1">
        <v>2.72</v>
      </c>
    </row>
    <row r="48" spans="1:56" x14ac:dyDescent="0.35">
      <c r="A48" s="1">
        <v>11</v>
      </c>
      <c r="B48" s="1" t="s">
        <v>3011</v>
      </c>
      <c r="C48" s="1">
        <v>2485.0000071078539</v>
      </c>
      <c r="D48" s="1">
        <v>0</v>
      </c>
      <c r="E48">
        <f>(R48-S48*(1000-T48)/(1000-U48))*AK48</f>
        <v>-1.5236160131820387</v>
      </c>
      <c r="F48">
        <f>IF(AV48&lt;&gt;0,1/(1/AV48-1/N48),0)</f>
        <v>0.38308340503111893</v>
      </c>
      <c r="G48">
        <f>((AY48-AL48/2)*S48-E48)/(AY48+AL48/2)</f>
        <v>377.74366165884999</v>
      </c>
      <c r="H48">
        <f>AL48*1000</f>
        <v>14.484058710741913</v>
      </c>
      <c r="I48">
        <f>(AQ48-AW48)</f>
        <v>3.5109067231633491</v>
      </c>
      <c r="J48">
        <f>(P48+AP48*D48)</f>
        <v>31.523225784301758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31.607276916503906</v>
      </c>
      <c r="P48" s="1">
        <v>31.523225784301758</v>
      </c>
      <c r="Q48" s="1">
        <v>31.615669250488281</v>
      </c>
      <c r="R48" s="1">
        <v>399.91030883789063</v>
      </c>
      <c r="S48" s="1">
        <v>396.09259033203125</v>
      </c>
      <c r="T48" s="1">
        <v>-5.4113995283842087E-2</v>
      </c>
      <c r="U48" s="1">
        <v>12.900402069091797</v>
      </c>
      <c r="V48" s="1">
        <v>-0.10211396962404251</v>
      </c>
      <c r="W48" s="1">
        <v>24.343263626098633</v>
      </c>
      <c r="X48" s="1">
        <v>300.19189453125</v>
      </c>
      <c r="Y48" s="1">
        <v>1599.721435546875</v>
      </c>
      <c r="Z48" s="1">
        <v>4.8211882822215557E-3</v>
      </c>
      <c r="AA48" s="1">
        <v>88.122932434082031</v>
      </c>
      <c r="AB48" s="1">
        <v>12.945910453796387</v>
      </c>
      <c r="AC48" s="1">
        <v>1.2739049196243286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1.1036466710707717</v>
      </c>
      <c r="AL48">
        <f>(U48-T48)/(1000-U48)*AK48</f>
        <v>1.4484058710741913E-2</v>
      </c>
      <c r="AM48">
        <f>(P48+273.15)</f>
        <v>304.67322578430174</v>
      </c>
      <c r="AN48">
        <f>(O48+273.15)</f>
        <v>304.75727691650388</v>
      </c>
      <c r="AO48">
        <f>(Y48*AG48+Z48*AH48)*AI48</f>
        <v>255.95542396645033</v>
      </c>
      <c r="AP48">
        <f>((AO48+0.00000010773*(AN48^4-AM48^4))-AL48*44100)/(L48*51.4+0.00000043092*AM48^3)</f>
        <v>-3.1243186143694426</v>
      </c>
      <c r="AQ48">
        <f>0.61365*EXP(17.502*J48/(240.97+J48))</f>
        <v>4.6477279830704177</v>
      </c>
      <c r="AR48">
        <f>AQ48*1000/AA48</f>
        <v>52.741413099785625</v>
      </c>
      <c r="AS48">
        <f>(AR48-U48)</f>
        <v>39.841011030693828</v>
      </c>
      <c r="AT48">
        <f>IF(D48,P48,(O48+P48)/2)</f>
        <v>31.565251350402832</v>
      </c>
      <c r="AU48">
        <f>0.61365*EXP(17.502*AT48/(240.97+AT48))</f>
        <v>4.6588336563087296</v>
      </c>
      <c r="AV48">
        <f>IF(AS48&lt;&gt;0,(1000-(AR48+U48)/2)/AS48*AL48,0)</f>
        <v>0.35161453979058588</v>
      </c>
      <c r="AW48">
        <f>U48*AA48/1000</f>
        <v>1.1368212599070684</v>
      </c>
      <c r="AX48">
        <f>(AU48-AW48)</f>
        <v>3.522012396401661</v>
      </c>
      <c r="AY48">
        <f>1/(1.6/F48+1.37/N48)</f>
        <v>0.22238512736442592</v>
      </c>
      <c r="AZ48">
        <f>G48*AA48*0.001</f>
        <v>33.287879173765575</v>
      </c>
      <c r="BA48">
        <f>G48/S48</f>
        <v>0.95367515292876348</v>
      </c>
      <c r="BB48">
        <f>(1-AL48*AA48/AQ48/F48)*100</f>
        <v>28.312212674472768</v>
      </c>
      <c r="BC48">
        <f>(S48-E48/(N48/1.35))</f>
        <v>396.57313107453297</v>
      </c>
      <c r="BD48">
        <f>E48*BB48/100/BC48</f>
        <v>-1.0877423914868029E-3</v>
      </c>
    </row>
    <row r="49" spans="1:56" x14ac:dyDescent="0.35">
      <c r="A49" s="1" t="s">
        <v>9</v>
      </c>
      <c r="B49" s="1" t="s">
        <v>3010</v>
      </c>
      <c r="K49" s="1">
        <v>2.72</v>
      </c>
    </row>
    <row r="50" spans="1:56" x14ac:dyDescent="0.35">
      <c r="A50" s="1" t="s">
        <v>9</v>
      </c>
      <c r="B50" s="1" t="s">
        <v>3005</v>
      </c>
      <c r="K50" s="1">
        <v>2.72</v>
      </c>
    </row>
    <row r="51" spans="1:56" x14ac:dyDescent="0.35">
      <c r="A51" s="1">
        <v>12</v>
      </c>
      <c r="B51" s="1" t="s">
        <v>3009</v>
      </c>
      <c r="C51" s="1">
        <v>2688.0000071078539</v>
      </c>
      <c r="D51" s="1">
        <v>0</v>
      </c>
      <c r="E51">
        <f>(R51-S51*(1000-T51)/(1000-U51))*AK51</f>
        <v>-1.0468598818737007</v>
      </c>
      <c r="F51">
        <f>IF(AV51&lt;&gt;0,1/(1/AV51-1/N51),0)</f>
        <v>0.23764607742131413</v>
      </c>
      <c r="G51">
        <f>((AY51-AL51/2)*S51-E51)/(AY51+AL51/2)</f>
        <v>375.99534379690141</v>
      </c>
      <c r="H51">
        <f>AL51*1000</f>
        <v>10.486386871071712</v>
      </c>
      <c r="I51">
        <f>(AQ51-AW51)</f>
        <v>3.9731446614992603</v>
      </c>
      <c r="J51">
        <f>(P51+AP51*D51)</f>
        <v>32.083766937255859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31.903541564941406</v>
      </c>
      <c r="P51" s="1">
        <v>32.083766937255859</v>
      </c>
      <c r="Q51" s="1">
        <v>31.878242492675781</v>
      </c>
      <c r="R51" s="1">
        <v>400.03012084960938</v>
      </c>
      <c r="S51" s="1">
        <v>397.20425415039063</v>
      </c>
      <c r="T51" s="1">
        <v>-5.5385127663612366E-2</v>
      </c>
      <c r="U51" s="1">
        <v>9.358424186706543</v>
      </c>
      <c r="V51" s="1">
        <v>-0.10276329517364502</v>
      </c>
      <c r="W51" s="1">
        <v>17.363912582397461</v>
      </c>
      <c r="X51" s="1">
        <v>300.15524291992188</v>
      </c>
      <c r="Y51" s="1">
        <v>1998.92138671875</v>
      </c>
      <c r="Z51" s="1">
        <v>0.21694836020469666</v>
      </c>
      <c r="AA51" s="1">
        <v>88.115821838378906</v>
      </c>
      <c r="AB51" s="1">
        <v>12.185035705566406</v>
      </c>
      <c r="AC51" s="1">
        <v>1.2640185356140137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1.1035119224997125</v>
      </c>
      <c r="AL51">
        <f>(U51-T51)/(1000-U51)*AK51</f>
        <v>1.0486386871071712E-2</v>
      </c>
      <c r="AM51">
        <f>(P51+273.15)</f>
        <v>305.23376693725584</v>
      </c>
      <c r="AN51">
        <f>(O51+273.15)</f>
        <v>305.05354156494138</v>
      </c>
      <c r="AO51">
        <f>(Y51*AG51+Z51*AH51)*AI51</f>
        <v>319.82741472630005</v>
      </c>
      <c r="AP51">
        <f>((AO51+0.00000010773*(AN51^4-AM51^4))-AL51*44100)/(L51*51.4+0.00000043092*AM51^3)</f>
        <v>-1.1846029415719559</v>
      </c>
      <c r="AQ51">
        <f>0.61365*EXP(17.502*J51/(240.97+J51))</f>
        <v>4.79776989982307</v>
      </c>
      <c r="AR51">
        <f>AQ51*1000/AA51</f>
        <v>54.448449775831264</v>
      </c>
      <c r="AS51">
        <f>(AR51-U51)</f>
        <v>45.090025589124721</v>
      </c>
      <c r="AT51">
        <f>IF(D51,P51,(O51+P51)/2)</f>
        <v>31.993654251098633</v>
      </c>
      <c r="AU51">
        <f>0.61365*EXP(17.502*AT51/(240.97+AT51))</f>
        <v>4.7733684150581634</v>
      </c>
      <c r="AV51">
        <f>IF(AS51&lt;&gt;0,(1000-(AR51+U51)/2)/AS51*AL51,0)</f>
        <v>0.22514591543762164</v>
      </c>
      <c r="AW51">
        <f>U51*AA51/1000</f>
        <v>0.82462523832380974</v>
      </c>
      <c r="AX51">
        <f>(AU51-AW51)</f>
        <v>3.9487431767343537</v>
      </c>
      <c r="AY51">
        <f>1/(1.6/F51+1.37/N51)</f>
        <v>0.14178829201132342</v>
      </c>
      <c r="AZ51">
        <f>G51*AA51*0.001</f>
        <v>33.131138726067789</v>
      </c>
      <c r="BA51">
        <f>G51/S51</f>
        <v>0.94660452366288339</v>
      </c>
      <c r="BB51">
        <f>(1-AL51*AA51/AQ51/F51)*100</f>
        <v>18.958082817749776</v>
      </c>
      <c r="BC51">
        <f>(S51-E51/(N51/1.35))</f>
        <v>397.53442843352923</v>
      </c>
      <c r="BD51">
        <f>E51*BB51/100/BC51</f>
        <v>-4.9923868021558898E-4</v>
      </c>
    </row>
    <row r="52" spans="1:56" x14ac:dyDescent="0.35">
      <c r="A52" s="1" t="s">
        <v>9</v>
      </c>
      <c r="B52" s="1" t="s">
        <v>3008</v>
      </c>
      <c r="K52" s="1">
        <v>1.27024</v>
      </c>
    </row>
    <row r="53" spans="1:56" x14ac:dyDescent="0.35">
      <c r="A53" s="1" t="s">
        <v>9</v>
      </c>
      <c r="B53" s="1" t="s">
        <v>3007</v>
      </c>
      <c r="K53" s="1">
        <v>1.27024</v>
      </c>
    </row>
    <row r="54" spans="1:56" x14ac:dyDescent="0.35">
      <c r="A54" s="1" t="s">
        <v>9</v>
      </c>
      <c r="B54" s="1" t="s">
        <v>3006</v>
      </c>
      <c r="K54" s="1">
        <v>1.27024</v>
      </c>
    </row>
    <row r="55" spans="1:56" x14ac:dyDescent="0.35">
      <c r="A55" s="1" t="s">
        <v>9</v>
      </c>
      <c r="B55" s="1" t="s">
        <v>3005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61053-329E-4A7D-B8E3-8925A0C46046}">
  <dimension ref="A1:BD55"/>
  <sheetViews>
    <sheetView topLeftCell="A2" zoomScale="3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5240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5239</v>
      </c>
    </row>
    <row r="12" spans="1:56" x14ac:dyDescent="0.35">
      <c r="A12" s="1" t="s">
        <v>9</v>
      </c>
      <c r="B12" s="1" t="s">
        <v>5238</v>
      </c>
    </row>
    <row r="13" spans="1:56" x14ac:dyDescent="0.35">
      <c r="A13" s="1" t="s">
        <v>9</v>
      </c>
      <c r="B13" s="1" t="s">
        <v>5237</v>
      </c>
    </row>
    <row r="14" spans="1:56" x14ac:dyDescent="0.35">
      <c r="A14" s="1" t="s">
        <v>9</v>
      </c>
      <c r="B14" s="1" t="s">
        <v>5236</v>
      </c>
    </row>
    <row r="15" spans="1:56" x14ac:dyDescent="0.35">
      <c r="A15" s="1" t="s">
        <v>9</v>
      </c>
      <c r="B15" s="1" t="s">
        <v>5235</v>
      </c>
    </row>
    <row r="16" spans="1:56" x14ac:dyDescent="0.35">
      <c r="A16" s="1" t="s">
        <v>9</v>
      </c>
      <c r="B16" s="1" t="s">
        <v>5234</v>
      </c>
    </row>
    <row r="17" spans="1:56" x14ac:dyDescent="0.35">
      <c r="A17" s="1" t="s">
        <v>9</v>
      </c>
      <c r="B17" s="1" t="s">
        <v>5233</v>
      </c>
    </row>
    <row r="18" spans="1:56" x14ac:dyDescent="0.35">
      <c r="A18" s="1">
        <v>1</v>
      </c>
      <c r="B18" s="1" t="s">
        <v>5232</v>
      </c>
      <c r="C18" s="1">
        <v>411.00000198930502</v>
      </c>
      <c r="D18" s="1">
        <v>0</v>
      </c>
      <c r="E18">
        <f>(R18-S18*(1000-T18)/(1000-U18))*AK18</f>
        <v>-7.1141001203771497</v>
      </c>
      <c r="F18">
        <f>IF(AV18&lt;&gt;0,1/(1/AV18-1/N18),0)</f>
        <v>5.7299269921810454E-2</v>
      </c>
      <c r="G18">
        <f>((AY18-AL18/2)*S18-E18)/(AY18+AL18/2)</f>
        <v>384.78475370225203</v>
      </c>
      <c r="H18">
        <f>AL18*1000</f>
        <v>19.461580643444183</v>
      </c>
      <c r="I18">
        <f>(AQ18-AW18)</f>
        <v>25.208757805305346</v>
      </c>
      <c r="J18">
        <f>(P18+AP18*D18)</f>
        <v>67.365631103515625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31.634418487548828</v>
      </c>
      <c r="P18" s="1">
        <v>67.365631103515625</v>
      </c>
      <c r="Q18" s="1">
        <v>31.669902801513672</v>
      </c>
      <c r="R18" s="1">
        <v>399.99078369140625</v>
      </c>
      <c r="S18" s="1">
        <v>399.39288330078125</v>
      </c>
      <c r="T18" s="1">
        <v>15.459720611572266</v>
      </c>
      <c r="U18" s="1">
        <v>32.549522399902344</v>
      </c>
      <c r="V18" s="1">
        <v>29.292608261108398</v>
      </c>
      <c r="W18" s="1">
        <v>61.673843383789063</v>
      </c>
      <c r="X18" s="1">
        <v>299.6668701171875</v>
      </c>
      <c r="Y18" s="1">
        <v>0.10407707095146179</v>
      </c>
      <c r="Z18" s="1">
        <v>9.2986531555652618E-2</v>
      </c>
      <c r="AA18" s="1">
        <v>88.621444702148438</v>
      </c>
      <c r="AB18" s="1">
        <v>3.3187124729156494</v>
      </c>
      <c r="AC18" s="1">
        <v>-0.13008446991443634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1.1017164342543655</v>
      </c>
      <c r="AL18">
        <f>(U18-T18)/(1000-U18)*AK18</f>
        <v>1.9461580643444183E-2</v>
      </c>
      <c r="AM18">
        <f>(P18+273.15)</f>
        <v>340.5156311035156</v>
      </c>
      <c r="AN18">
        <f>(O18+273.15)</f>
        <v>304.78441848754881</v>
      </c>
      <c r="AO18">
        <f>(Y18*AG18+Z18*AH18)*AI18</f>
        <v>1.6652330980025276E-2</v>
      </c>
      <c r="AP18">
        <f>((AO18+0.00000010773*(AN18^4-AM18^4))-AL18*44100)/(L18*51.4+0.00000043092*AM18^3)</f>
        <v>-10.840914428316355</v>
      </c>
      <c r="AQ18">
        <f>0.61365*EXP(17.502*J18/(240.97+J18))</f>
        <v>28.093343504749633</v>
      </c>
      <c r="AR18">
        <f>AQ18*1000/AA18</f>
        <v>317.00389899047275</v>
      </c>
      <c r="AS18">
        <f>(AR18-U18)</f>
        <v>284.4543765905704</v>
      </c>
      <c r="AT18">
        <f>IF(D18,P18,(O18+P18)/2)</f>
        <v>49.500024795532227</v>
      </c>
      <c r="AU18">
        <f>0.61365*EXP(17.502*AT18/(240.97+AT18))</f>
        <v>12.112611801297991</v>
      </c>
      <c r="AV18">
        <f>IF(AS18&lt;&gt;0,(1000-(AR18+U18)/2)/AS18*AL18,0)</f>
        <v>5.6459491979517204E-2</v>
      </c>
      <c r="AW18">
        <f>U18*AA18/1000</f>
        <v>2.8845856994442873</v>
      </c>
      <c r="AX18">
        <f>(AU18-AW18)</f>
        <v>9.228026101853704</v>
      </c>
      <c r="AY18">
        <f>1/(1.6/F18+1.37/N18)</f>
        <v>3.5361682465828784E-2</v>
      </c>
      <c r="AZ18">
        <f>G18*AA18*0.001</f>
        <v>34.100180772453932</v>
      </c>
      <c r="BA18">
        <f>G18/S18</f>
        <v>0.96342416149782051</v>
      </c>
      <c r="BB18">
        <f>(1-AL18*AA18/AQ18/F18)*100</f>
        <v>-7.1431518335335342</v>
      </c>
      <c r="BC18">
        <f>(S18-E18/(N18/1.35))</f>
        <v>401.88593996809294</v>
      </c>
      <c r="BD18">
        <f>E18*BB18/100/BC18</f>
        <v>1.2644656671205695E-3</v>
      </c>
    </row>
    <row r="19" spans="1:56" x14ac:dyDescent="0.35">
      <c r="A19" s="1" t="s">
        <v>9</v>
      </c>
      <c r="B19" s="1" t="s">
        <v>5231</v>
      </c>
      <c r="K19" s="1">
        <v>2.72</v>
      </c>
    </row>
    <row r="20" spans="1:56" x14ac:dyDescent="0.35">
      <c r="A20" s="1" t="s">
        <v>9</v>
      </c>
      <c r="B20" s="1" t="s">
        <v>5230</v>
      </c>
      <c r="K20" s="1">
        <v>2.72</v>
      </c>
    </row>
    <row r="21" spans="1:56" x14ac:dyDescent="0.35">
      <c r="A21" s="1">
        <v>2</v>
      </c>
      <c r="B21" s="1" t="s">
        <v>5229</v>
      </c>
      <c r="C21" s="1">
        <v>616.50000200048089</v>
      </c>
      <c r="D21" s="1">
        <v>0</v>
      </c>
      <c r="E21">
        <f>(R21-S21*(1000-T21)/(1000-U21))*AK21</f>
        <v>-4.2797469331940574</v>
      </c>
      <c r="F21">
        <f>IF(AV21&lt;&gt;0,1/(1/AV21-1/N21),0)</f>
        <v>0.12179067154398915</v>
      </c>
      <c r="G21">
        <f>((AY21-AL21/2)*S21-E21)/(AY21+AL21/2)</f>
        <v>361.54276223342669</v>
      </c>
      <c r="H21">
        <f>AL21*1000</f>
        <v>18.288182890276808</v>
      </c>
      <c r="I21">
        <f>(AQ21-AW21)</f>
        <v>12.335924653752153</v>
      </c>
      <c r="J21">
        <f>(P21+AP21*D21)</f>
        <v>54.052326202392578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31.616847991943359</v>
      </c>
      <c r="P21" s="1">
        <v>54.052326202392578</v>
      </c>
      <c r="Q21" s="1">
        <v>31.6929931640625</v>
      </c>
      <c r="R21" s="1">
        <v>400.15487670898438</v>
      </c>
      <c r="S21" s="1">
        <v>397.440185546875</v>
      </c>
      <c r="T21" s="1">
        <v>15.720211029052734</v>
      </c>
      <c r="U21" s="1">
        <v>31.803339004516602</v>
      </c>
      <c r="V21" s="1">
        <v>29.815479278564453</v>
      </c>
      <c r="W21" s="1">
        <v>60.31927490234375</v>
      </c>
      <c r="X21" s="1">
        <v>299.45565795898438</v>
      </c>
      <c r="Y21" s="1">
        <v>25.287303924560547</v>
      </c>
      <c r="Z21" s="1">
        <v>0.1676366925239563</v>
      </c>
      <c r="AA21" s="1">
        <v>88.620201110839844</v>
      </c>
      <c r="AB21" s="1">
        <v>3.1159522533416748</v>
      </c>
      <c r="AC21" s="1">
        <v>-8.7846711277961731E-2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1.1009399189668541</v>
      </c>
      <c r="AL21">
        <f>(U21-T21)/(1000-U21)*AK21</f>
        <v>1.8288182890276807E-2</v>
      </c>
      <c r="AM21">
        <f>(P21+273.15)</f>
        <v>327.20232620239256</v>
      </c>
      <c r="AN21">
        <f>(O21+273.15)</f>
        <v>304.76684799194334</v>
      </c>
      <c r="AO21">
        <f>(Y21*AG21+Z21*AH21)*AI21</f>
        <v>4.0459685374952414</v>
      </c>
      <c r="AP21">
        <f>((AO21+0.00000010773*(AN21^4-AM21^4))-AL21*44100)/(L21*51.4+0.00000043092*AM21^3)</f>
        <v>-8.8558342705906519</v>
      </c>
      <c r="AQ21">
        <f>0.61365*EXP(17.502*J21/(240.97+J21))</f>
        <v>15.154342952328632</v>
      </c>
      <c r="AR21">
        <f>AQ21*1000/AA21</f>
        <v>171.00325616926392</v>
      </c>
      <c r="AS21">
        <f>(AR21-U21)</f>
        <v>139.19991716474732</v>
      </c>
      <c r="AT21">
        <f>IF(D21,P21,(O21+P21)/2)</f>
        <v>42.834587097167969</v>
      </c>
      <c r="AU21">
        <f>0.61365*EXP(17.502*AT21/(240.97+AT21))</f>
        <v>8.6127519901836216</v>
      </c>
      <c r="AV21">
        <f>IF(AS21&lt;&gt;0,(1000-(AR21+U21)/2)/AS21*AL21,0)</f>
        <v>0.11805826593187416</v>
      </c>
      <c r="AW21">
        <f>U21*AA21/1000</f>
        <v>2.8184182985764781</v>
      </c>
      <c r="AX21">
        <f>(AU21-AW21)</f>
        <v>5.7943336916071431</v>
      </c>
      <c r="AY21">
        <f>1/(1.6/F21+1.37/N21)</f>
        <v>7.411291120755828E-2</v>
      </c>
      <c r="AZ21">
        <f>G21*AA21*0.001</f>
        <v>32.039992299294831</v>
      </c>
      <c r="BA21">
        <f>G21/S21</f>
        <v>0.90967842553703093</v>
      </c>
      <c r="BB21">
        <f>(1-AL21*AA21/AQ21/F21)*100</f>
        <v>12.188347322811378</v>
      </c>
      <c r="BC21">
        <f>(S21-E21/(N21/1.35))</f>
        <v>398.93997490120876</v>
      </c>
      <c r="BD21">
        <f>E21*BB21/100/BC21</f>
        <v>-1.3075411178943238E-3</v>
      </c>
    </row>
    <row r="22" spans="1:56" x14ac:dyDescent="0.35">
      <c r="A22" s="1" t="s">
        <v>9</v>
      </c>
      <c r="B22" s="1" t="s">
        <v>5228</v>
      </c>
      <c r="K22" s="1">
        <v>2.72</v>
      </c>
    </row>
    <row r="23" spans="1:56" x14ac:dyDescent="0.35">
      <c r="A23" s="1" t="s">
        <v>9</v>
      </c>
      <c r="B23" s="1" t="s">
        <v>5227</v>
      </c>
      <c r="K23" s="1">
        <v>2.72</v>
      </c>
    </row>
    <row r="24" spans="1:56" x14ac:dyDescent="0.35">
      <c r="A24" s="1">
        <v>3</v>
      </c>
      <c r="B24" s="1" t="s">
        <v>5226</v>
      </c>
      <c r="C24" s="1">
        <v>821.50000200048089</v>
      </c>
      <c r="D24" s="1">
        <v>0</v>
      </c>
      <c r="E24">
        <f>(R24-S24*(1000-T24)/(1000-U24))*AK24</f>
        <v>-2.9274456855481565</v>
      </c>
      <c r="F24">
        <f>IF(AV24&lt;&gt;0,1/(1/AV24-1/N24),0)</f>
        <v>5.8459739198312342E-2</v>
      </c>
      <c r="G24">
        <f>((AY24-AL24/2)*S24-E24)/(AY24+AL24/2)</f>
        <v>306.889477816772</v>
      </c>
      <c r="H24">
        <f>AL24*1000</f>
        <v>17.496785391556177</v>
      </c>
      <c r="I24">
        <f>(AQ24-AW24)</f>
        <v>22.64122732599202</v>
      </c>
      <c r="J24">
        <f>(P24+AP24*D24)</f>
        <v>65.12774658203125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31.580873489379883</v>
      </c>
      <c r="P24" s="1">
        <v>65.12774658203125</v>
      </c>
      <c r="Q24" s="1">
        <v>31.672796249389648</v>
      </c>
      <c r="R24" s="1">
        <v>399.91513061523438</v>
      </c>
      <c r="S24" s="1">
        <v>396.27853393554688</v>
      </c>
      <c r="T24" s="1">
        <v>15.971170425415039</v>
      </c>
      <c r="U24" s="1">
        <v>31.355901718139648</v>
      </c>
      <c r="V24" s="1">
        <v>30.352163314819336</v>
      </c>
      <c r="W24" s="1">
        <v>59.589836120605469</v>
      </c>
      <c r="X24" s="1">
        <v>299.64117431640625</v>
      </c>
      <c r="Y24" s="1">
        <v>49.182659149169922</v>
      </c>
      <c r="Z24" s="1">
        <v>6.2864996492862701E-2</v>
      </c>
      <c r="AA24" s="1">
        <v>88.616645812988281</v>
      </c>
      <c r="AB24" s="1">
        <v>3.0072562694549561</v>
      </c>
      <c r="AC24" s="1">
        <v>-9.1595984995365143E-2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1.1016219643985521</v>
      </c>
      <c r="AL24">
        <f>(U24-T24)/(1000-U24)*AK24</f>
        <v>1.7496785391556177E-2</v>
      </c>
      <c r="AM24">
        <f>(P24+273.15)</f>
        <v>338.27774658203123</v>
      </c>
      <c r="AN24">
        <f>(O24+273.15)</f>
        <v>304.73087348937986</v>
      </c>
      <c r="AO24">
        <f>(Y24*AG24+Z24*AH24)*AI24</f>
        <v>7.8692252879762918</v>
      </c>
      <c r="AP24">
        <f>((AO24+0.00000010773*(AN24^4-AM24^4))-AL24*44100)/(L24*51.4+0.00000043092*AM24^3)</f>
        <v>-9.8310457277465577</v>
      </c>
      <c r="AQ24">
        <f>0.61365*EXP(17.502*J24/(240.97+J24))</f>
        <v>25.419882162695274</v>
      </c>
      <c r="AR24">
        <f>AQ24*1000/AA24</f>
        <v>286.85222657084091</v>
      </c>
      <c r="AS24">
        <f>(AR24-U24)</f>
        <v>255.49632485270126</v>
      </c>
      <c r="AT24">
        <f>IF(D24,P24,(O24+P24)/2)</f>
        <v>48.354310035705566</v>
      </c>
      <c r="AU24">
        <f>0.61365*EXP(17.502*AT24/(240.97+AT24))</f>
        <v>11.435822720537159</v>
      </c>
      <c r="AV24">
        <f>IF(AS24&lt;&gt;0,(1000-(AR24+U24)/2)/AS24*AL24,0)</f>
        <v>5.7585860519825359E-2</v>
      </c>
      <c r="AW24">
        <f>U24*AA24/1000</f>
        <v>2.778654836703252</v>
      </c>
      <c r="AX24">
        <f>(AU24-AW24)</f>
        <v>8.6571678838339068</v>
      </c>
      <c r="AY24">
        <f>1/(1.6/F24+1.37/N24)</f>
        <v>3.6068668272842927E-2</v>
      </c>
      <c r="AZ24">
        <f>G24*AA24*0.001</f>
        <v>27.195516159421807</v>
      </c>
      <c r="BA24">
        <f>G24/S24</f>
        <v>0.77442872004438768</v>
      </c>
      <c r="BB24">
        <f>(1-AL24*AA24/AQ24/F24)*100</f>
        <v>-4.3381581946312808</v>
      </c>
      <c r="BC24">
        <f>(S24-E24/(N24/1.35))</f>
        <v>397.30442447139188</v>
      </c>
      <c r="BD24">
        <f>E24*BB24/100/BC24</f>
        <v>3.1964714480578796E-4</v>
      </c>
    </row>
    <row r="25" spans="1:56" x14ac:dyDescent="0.35">
      <c r="A25" s="1" t="s">
        <v>9</v>
      </c>
      <c r="B25" s="1" t="s">
        <v>5225</v>
      </c>
      <c r="K25" s="1">
        <v>2.72</v>
      </c>
    </row>
    <row r="26" spans="1:56" x14ac:dyDescent="0.35">
      <c r="A26" s="1" t="s">
        <v>9</v>
      </c>
      <c r="B26" s="1" t="s">
        <v>5224</v>
      </c>
      <c r="K26" s="1">
        <v>2.72</v>
      </c>
    </row>
    <row r="27" spans="1:56" x14ac:dyDescent="0.35">
      <c r="A27" s="1">
        <v>4</v>
      </c>
      <c r="B27" s="1" t="s">
        <v>5223</v>
      </c>
      <c r="C27" s="1">
        <v>1026.5000020004809</v>
      </c>
      <c r="D27" s="1">
        <v>0</v>
      </c>
      <c r="E27">
        <f>(R27-S27*(1000-T27)/(1000-U27))*AK27</f>
        <v>-1.5841463979687971</v>
      </c>
      <c r="F27">
        <f>IF(AV27&lt;&gt;0,1/(1/AV27-1/N27),0)</f>
        <v>0.1129801118289432</v>
      </c>
      <c r="G27">
        <f>((AY27-AL27/2)*S27-E27)/(AY27+AL27/2)</f>
        <v>328.1555559036504</v>
      </c>
      <c r="H27">
        <f>AL27*1000</f>
        <v>17.166797857477242</v>
      </c>
      <c r="I27">
        <f>(AQ27-AW27)</f>
        <v>12.451255585021242</v>
      </c>
      <c r="J27">
        <f>(P27+AP27*D27)</f>
        <v>54.150169372558594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31.545541763305664</v>
      </c>
      <c r="P27" s="1">
        <v>54.150169372558594</v>
      </c>
      <c r="Q27" s="1">
        <v>31.645130157470703</v>
      </c>
      <c r="R27" s="1">
        <v>400.0311279296875</v>
      </c>
      <c r="S27" s="1">
        <v>395.30770874023438</v>
      </c>
      <c r="T27" s="1">
        <v>16.218135833740234</v>
      </c>
      <c r="U27" s="1">
        <v>31.317378997802734</v>
      </c>
      <c r="V27" s="1">
        <v>30.881618499755859</v>
      </c>
      <c r="W27" s="1">
        <v>59.632713317871094</v>
      </c>
      <c r="X27" s="1">
        <v>299.56048583984375</v>
      </c>
      <c r="Y27" s="1">
        <v>99.624717712402344</v>
      </c>
      <c r="Z27" s="1">
        <v>7.8580202534794807E-3</v>
      </c>
      <c r="AA27" s="1">
        <v>88.611534118652344</v>
      </c>
      <c r="AB27" s="1">
        <v>3.0173194408416748</v>
      </c>
      <c r="AC27" s="1">
        <v>-9.803348034620285E-2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1.1013253155876606</v>
      </c>
      <c r="AL27">
        <f>(U27-T27)/(1000-U27)*AK27</f>
        <v>1.7166797857477243E-2</v>
      </c>
      <c r="AM27">
        <f>(P27+273.15)</f>
        <v>327.30016937255857</v>
      </c>
      <c r="AN27">
        <f>(O27+273.15)</f>
        <v>304.69554176330564</v>
      </c>
      <c r="AO27">
        <f>(Y27*AG27+Z27*AH27)*AI27</f>
        <v>15.93995447769862</v>
      </c>
      <c r="AP27">
        <f>((AO27+0.00000010773*(AN27^4-AM27^4))-AL27*44100)/(L27*51.4+0.00000043092*AM27^3)</f>
        <v>-8.3833060113349838</v>
      </c>
      <c r="AQ27">
        <f>0.61365*EXP(17.502*J27/(240.97+J27))</f>
        <v>15.226336582591806</v>
      </c>
      <c r="AR27">
        <f>AQ27*1000/AA27</f>
        <v>171.8324452232537</v>
      </c>
      <c r="AS27">
        <f>(AR27-U27)</f>
        <v>140.51506622545097</v>
      </c>
      <c r="AT27">
        <f>IF(D27,P27,(O27+P27)/2)</f>
        <v>42.847855567932129</v>
      </c>
      <c r="AU27">
        <f>0.61365*EXP(17.502*AT27/(240.97+AT27))</f>
        <v>8.6187375560167272</v>
      </c>
      <c r="AV27">
        <f>IF(AS27&lt;&gt;0,(1000-(AR27+U27)/2)/AS27*AL27,0)</f>
        <v>0.10976105472660884</v>
      </c>
      <c r="AW27">
        <f>U27*AA27/1000</f>
        <v>2.7750809975705635</v>
      </c>
      <c r="AX27">
        <f>(AU27-AW27)</f>
        <v>5.8436565584461633</v>
      </c>
      <c r="AY27">
        <f>1/(1.6/F27+1.37/N27)</f>
        <v>6.8882786587852504E-2</v>
      </c>
      <c r="AZ27">
        <f>G27*AA27*0.001</f>
        <v>29.078367238181645</v>
      </c>
      <c r="BA27">
        <f>G27/S27</f>
        <v>0.83012688254781497</v>
      </c>
      <c r="BB27">
        <f>(1-AL27*AA27/AQ27/F27)*100</f>
        <v>11.573563702028533</v>
      </c>
      <c r="BC27">
        <f>(S27-E27/(N27/1.35))</f>
        <v>395.86285509362091</v>
      </c>
      <c r="BD27">
        <f>E27*BB27/100/BC27</f>
        <v>-4.6314573378941816E-4</v>
      </c>
    </row>
    <row r="28" spans="1:56" x14ac:dyDescent="0.35">
      <c r="A28" s="1" t="s">
        <v>9</v>
      </c>
      <c r="B28" s="1" t="s">
        <v>5222</v>
      </c>
      <c r="K28" s="1">
        <v>2.72</v>
      </c>
    </row>
    <row r="29" spans="1:56" x14ac:dyDescent="0.35">
      <c r="A29" s="1" t="s">
        <v>9</v>
      </c>
      <c r="B29" s="1" t="s">
        <v>5221</v>
      </c>
      <c r="K29" s="1">
        <v>2.72</v>
      </c>
    </row>
    <row r="30" spans="1:56" x14ac:dyDescent="0.35">
      <c r="A30" s="1">
        <v>5</v>
      </c>
      <c r="B30" s="1" t="s">
        <v>5220</v>
      </c>
      <c r="C30" s="1">
        <v>1231.5000020004809</v>
      </c>
      <c r="D30" s="1">
        <v>0</v>
      </c>
      <c r="E30">
        <f>(R30-S30*(1000-T30)/(1000-U30))*AK30</f>
        <v>-0.86151535468635199</v>
      </c>
      <c r="F30">
        <f>IF(AV30&lt;&gt;0,1/(1/AV30-1/N30),0)</f>
        <v>0.1147176495293587</v>
      </c>
      <c r="G30">
        <f>((AY30-AL30/2)*S30-E30)/(AY30+AL30/2)</f>
        <v>319.93875582832175</v>
      </c>
      <c r="H30">
        <f>AL30*1000</f>
        <v>17.020795099312085</v>
      </c>
      <c r="I30">
        <f>(AQ30-AW30)</f>
        <v>12.181918856141294</v>
      </c>
      <c r="J30">
        <f>(P30+AP30*D30)</f>
        <v>53.795974731445313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31.533157348632813</v>
      </c>
      <c r="P30" s="1">
        <v>53.795974731445313</v>
      </c>
      <c r="Q30" s="1">
        <v>31.634347915649414</v>
      </c>
      <c r="R30" s="1">
        <v>399.9073486328125</v>
      </c>
      <c r="S30" s="1">
        <v>394.59173583984375</v>
      </c>
      <c r="T30" s="1">
        <v>16.465627670288086</v>
      </c>
      <c r="U30" s="1">
        <v>31.433303833007813</v>
      </c>
      <c r="V30" s="1">
        <v>31.373050689697266</v>
      </c>
      <c r="W30" s="1">
        <v>59.891952514648438</v>
      </c>
      <c r="X30" s="1">
        <v>299.587646484375</v>
      </c>
      <c r="Y30" s="1">
        <v>149.86015319824219</v>
      </c>
      <c r="Z30" s="1">
        <v>0.1859709769487381</v>
      </c>
      <c r="AA30" s="1">
        <v>88.606208801269531</v>
      </c>
      <c r="AB30" s="1">
        <v>3.0417625904083252</v>
      </c>
      <c r="AC30" s="1">
        <v>-9.7943641245365143E-2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1.1014251708984371</v>
      </c>
      <c r="AL30">
        <f>(U30-T30)/(1000-U30)*AK30</f>
        <v>1.7020795099312085E-2</v>
      </c>
      <c r="AM30">
        <f>(P30+273.15)</f>
        <v>326.94597473144529</v>
      </c>
      <c r="AN30">
        <f>(O30+273.15)</f>
        <v>304.68315734863279</v>
      </c>
      <c r="AO30">
        <f>(Y30*AG30+Z30*AH30)*AI30</f>
        <v>23.977623975777078</v>
      </c>
      <c r="AP30">
        <f>((AO30+0.00000010773*(AN30^4-AM30^4))-AL30*44100)/(L30*51.4+0.00000043092*AM30^3)</f>
        <v>-8.2293259183657579</v>
      </c>
      <c r="AQ30">
        <f>0.61365*EXP(17.502*J30/(240.97+J30))</f>
        <v>14.967104738882531</v>
      </c>
      <c r="AR30">
        <f>AQ30*1000/AA30</f>
        <v>168.91711022702154</v>
      </c>
      <c r="AS30">
        <f>(AR30-U30)</f>
        <v>137.48380639401373</v>
      </c>
      <c r="AT30">
        <f>IF(D30,P30,(O30+P30)/2)</f>
        <v>42.664566040039063</v>
      </c>
      <c r="AU30">
        <f>0.61365*EXP(17.502*AT30/(240.97+AT30))</f>
        <v>8.5363712511408743</v>
      </c>
      <c r="AV30">
        <f>IF(AS30&lt;&gt;0,(1000-(AR30+U30)/2)/AS30*AL30,0)</f>
        <v>0.11140027198934106</v>
      </c>
      <c r="AW30">
        <f>U30*AA30/1000</f>
        <v>2.7851858827412359</v>
      </c>
      <c r="AX30">
        <f>(AU30-AW30)</f>
        <v>5.7511853683996383</v>
      </c>
      <c r="AY30">
        <f>1/(1.6/F30+1.37/N30)</f>
        <v>6.9915804967937853E-2</v>
      </c>
      <c r="AZ30">
        <f>G30*AA30*0.001</f>
        <v>28.348560202542668</v>
      </c>
      <c r="BA30">
        <f>G30/S30</f>
        <v>0.81080957042186497</v>
      </c>
      <c r="BB30">
        <f>(1-AL30*AA30/AQ30/F30)*100</f>
        <v>12.163310240914427</v>
      </c>
      <c r="BC30">
        <f>(S30-E30/(N30/1.35))</f>
        <v>394.89364424184112</v>
      </c>
      <c r="BD30">
        <f>E30*BB30/100/BC30</f>
        <v>-2.6535951360979733E-4</v>
      </c>
    </row>
    <row r="31" spans="1:56" x14ac:dyDescent="0.35">
      <c r="A31" s="1" t="s">
        <v>9</v>
      </c>
      <c r="B31" s="1" t="s">
        <v>5219</v>
      </c>
      <c r="K31" s="1">
        <v>2.72</v>
      </c>
    </row>
    <row r="32" spans="1:56" x14ac:dyDescent="0.35">
      <c r="A32" s="1" t="s">
        <v>9</v>
      </c>
      <c r="B32" s="1" t="s">
        <v>5218</v>
      </c>
      <c r="K32" s="1">
        <v>2.72</v>
      </c>
    </row>
    <row r="33" spans="1:56" x14ac:dyDescent="0.35">
      <c r="A33" s="1">
        <v>6</v>
      </c>
      <c r="B33" s="1" t="s">
        <v>5217</v>
      </c>
      <c r="C33" s="1">
        <v>1436.5000020004809</v>
      </c>
      <c r="D33" s="1">
        <v>0</v>
      </c>
      <c r="E33">
        <f>(R33-S33*(1000-T33)/(1000-U33))*AK33</f>
        <v>-6.7266507064799577E-3</v>
      </c>
      <c r="F33">
        <f>IF(AV33&lt;&gt;0,1/(1/AV33-1/N33),0)</f>
        <v>0.11691609092132352</v>
      </c>
      <c r="G33">
        <f>((AY33-AL33/2)*S33-E33)/(AY33+AL33/2)</f>
        <v>309.44983058408366</v>
      </c>
      <c r="H33">
        <f>AL33*1000</f>
        <v>17.110365681750913</v>
      </c>
      <c r="I33">
        <f>(AQ33-AW33)</f>
        <v>12.029179237099955</v>
      </c>
      <c r="J33">
        <f>(P33+AP33*D33)</f>
        <v>53.622261047363281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31.532447814941406</v>
      </c>
      <c r="P33" s="1">
        <v>53.622261047363281</v>
      </c>
      <c r="Q33" s="1">
        <v>31.634408950805664</v>
      </c>
      <c r="R33" s="1">
        <v>399.94558715820313</v>
      </c>
      <c r="S33" s="1">
        <v>393.83413696289063</v>
      </c>
      <c r="T33" s="1">
        <v>16.699260711669922</v>
      </c>
      <c r="U33" s="1">
        <v>31.739572525024414</v>
      </c>
      <c r="V33" s="1">
        <v>31.817867279052734</v>
      </c>
      <c r="W33" s="1">
        <v>60.474861145019531</v>
      </c>
      <c r="X33" s="1">
        <v>299.614990234375</v>
      </c>
      <c r="Y33" s="1">
        <v>299.42138671875</v>
      </c>
      <c r="Z33" s="1">
        <v>0.14406371116638184</v>
      </c>
      <c r="AA33" s="1">
        <v>88.601692199707031</v>
      </c>
      <c r="AB33" s="1">
        <v>3.1579079627990723</v>
      </c>
      <c r="AC33" s="1">
        <v>-0.11356692761182785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1.1015256993910842</v>
      </c>
      <c r="AL33">
        <f>(U33-T33)/(1000-U33)*AK33</f>
        <v>1.7110365681750915E-2</v>
      </c>
      <c r="AM33">
        <f>(P33+273.15)</f>
        <v>326.77226104736326</v>
      </c>
      <c r="AN33">
        <f>(O33+273.15)</f>
        <v>304.68244781494138</v>
      </c>
      <c r="AO33">
        <f>(Y33*AG33+Z33*AH33)*AI33</f>
        <v>47.907420804185676</v>
      </c>
      <c r="AP33">
        <f>((AO33+0.00000010773*(AN33^4-AM33^4))-AL33*44100)/(L33*51.4+0.00000043092*AM33^3)</f>
        <v>-8.0502830632606148</v>
      </c>
      <c r="AQ33">
        <f>0.61365*EXP(17.502*J33/(240.97+J33))</f>
        <v>14.841359072512446</v>
      </c>
      <c r="AR33">
        <f>AQ33*1000/AA33</f>
        <v>167.50649681791879</v>
      </c>
      <c r="AS33">
        <f>(AR33-U33)</f>
        <v>135.76692429289437</v>
      </c>
      <c r="AT33">
        <f>IF(D33,P33,(O33+P33)/2)</f>
        <v>42.577354431152344</v>
      </c>
      <c r="AU33">
        <f>0.61365*EXP(17.502*AT33/(240.97+AT33))</f>
        <v>8.4974200576644385</v>
      </c>
      <c r="AV33">
        <f>IF(AS33&lt;&gt;0,(1000-(AR33+U33)/2)/AS33*AL33,0)</f>
        <v>0.11347225554702042</v>
      </c>
      <c r="AW33">
        <f>U33*AA33/1000</f>
        <v>2.8121798354124912</v>
      </c>
      <c r="AX33">
        <f>(AU33-AW33)</f>
        <v>5.6852402222519469</v>
      </c>
      <c r="AY33">
        <f>1/(1.6/F33+1.37/N33)</f>
        <v>7.1221729947449228E-2</v>
      </c>
      <c r="AZ33">
        <f>G33*AA33*0.001</f>
        <v>27.417778640662466</v>
      </c>
      <c r="BA33">
        <f>G33/S33</f>
        <v>0.78573643455707309</v>
      </c>
      <c r="BB33">
        <f>(1-AL33*AA33/AQ33/F33)*100</f>
        <v>12.631807897684421</v>
      </c>
      <c r="BC33">
        <f>(S33-E33/(N33/1.35))</f>
        <v>393.83649424225257</v>
      </c>
      <c r="BD33">
        <f>E33*BB33/100/BC33</f>
        <v>-2.1574882155743627E-6</v>
      </c>
    </row>
    <row r="34" spans="1:56" x14ac:dyDescent="0.35">
      <c r="A34" s="1" t="s">
        <v>9</v>
      </c>
      <c r="B34" s="1" t="s">
        <v>5216</v>
      </c>
      <c r="K34" s="1">
        <v>2.72</v>
      </c>
    </row>
    <row r="35" spans="1:56" x14ac:dyDescent="0.35">
      <c r="A35" s="1" t="s">
        <v>9</v>
      </c>
      <c r="B35" s="1" t="s">
        <v>5215</v>
      </c>
      <c r="K35" s="1">
        <v>2.72</v>
      </c>
    </row>
    <row r="36" spans="1:56" x14ac:dyDescent="0.35">
      <c r="A36" s="1">
        <v>7</v>
      </c>
      <c r="B36" s="1" t="s">
        <v>5214</v>
      </c>
      <c r="C36" s="1">
        <v>1642.000001989305</v>
      </c>
      <c r="D36" s="1">
        <v>0</v>
      </c>
      <c r="E36">
        <f>(R36-S36*(1000-T36)/(1000-U36))*AK36</f>
        <v>0.57053779638813007</v>
      </c>
      <c r="F36">
        <f>IF(AV36&lt;&gt;0,1/(1/AV36-1/N36),0)</f>
        <v>0.12431767564168414</v>
      </c>
      <c r="G36">
        <f>((AY36-AL36/2)*S36-E36)/(AY36+AL36/2)</f>
        <v>305.30530294687401</v>
      </c>
      <c r="H36">
        <f>AL36*1000</f>
        <v>17.434002167400845</v>
      </c>
      <c r="I36">
        <f>(AQ36-AW36)</f>
        <v>11.574191216189137</v>
      </c>
      <c r="J36">
        <f>(P36+AP36*D36)</f>
        <v>53.0462646484375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31.564914703369141</v>
      </c>
      <c r="P36" s="1">
        <v>53.0462646484375</v>
      </c>
      <c r="Q36" s="1">
        <v>31.653661727905273</v>
      </c>
      <c r="R36" s="1">
        <v>400.14926147460938</v>
      </c>
      <c r="S36" s="1">
        <v>393.40557861328125</v>
      </c>
      <c r="T36" s="1">
        <v>16.92890739440918</v>
      </c>
      <c r="U36" s="1">
        <v>32.244003295898438</v>
      </c>
      <c r="V36" s="1">
        <v>32.194095611572266</v>
      </c>
      <c r="W36" s="1">
        <v>61.319168090820313</v>
      </c>
      <c r="X36" s="1">
        <v>299.64852905273438</v>
      </c>
      <c r="Y36" s="1">
        <v>500.4810791015625</v>
      </c>
      <c r="Z36" s="1">
        <v>0.20431160926818848</v>
      </c>
      <c r="AA36" s="1">
        <v>88.596427917480469</v>
      </c>
      <c r="AB36" s="1">
        <v>3.2823936939239502</v>
      </c>
      <c r="AC36" s="1">
        <v>-0.12385707348585129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1.1016490038703468</v>
      </c>
      <c r="AL36">
        <f>(U36-T36)/(1000-U36)*AK36</f>
        <v>1.7434002167400844E-2</v>
      </c>
      <c r="AM36">
        <f>(P36+273.15)</f>
        <v>326.19626464843748</v>
      </c>
      <c r="AN36">
        <f>(O36+273.15)</f>
        <v>304.71491470336912</v>
      </c>
      <c r="AO36">
        <f>(Y36*AG36+Z36*AH36)*AI36</f>
        <v>80.076970866390184</v>
      </c>
      <c r="AP36">
        <f>((AO36+0.00000010773*(AN36^4-AM36^4))-AL36*44100)/(L36*51.4+0.00000043092*AM36^3)</f>
        <v>-7.8398839417078907</v>
      </c>
      <c r="AQ36">
        <f>0.61365*EXP(17.502*J36/(240.97+J36))</f>
        <v>14.430894729965205</v>
      </c>
      <c r="AR36">
        <f>AQ36*1000/AA36</f>
        <v>162.88348265469881</v>
      </c>
      <c r="AS36">
        <f>(AR36-U36)</f>
        <v>130.63947935880037</v>
      </c>
      <c r="AT36">
        <f>IF(D36,P36,(O36+P36)/2)</f>
        <v>42.30558967590332</v>
      </c>
      <c r="AU36">
        <f>0.61365*EXP(17.502*AT36/(240.97+AT36))</f>
        <v>8.3770270605950081</v>
      </c>
      <c r="AV36">
        <f>IF(AS36&lt;&gt;0,(1000-(AR36+U36)/2)/AS36*AL36,0)</f>
        <v>0.12043124894656823</v>
      </c>
      <c r="AW36">
        <f>U36*AA36/1000</f>
        <v>2.8567035137760688</v>
      </c>
      <c r="AX36">
        <f>(AU36-AW36)</f>
        <v>5.5203235468189398</v>
      </c>
      <c r="AY36">
        <f>1/(1.6/F36+1.37/N36)</f>
        <v>7.5609312885285412E-2</v>
      </c>
      <c r="AZ36">
        <f>G36*AA36*0.001</f>
        <v>27.048959265357261</v>
      </c>
      <c r="BA36">
        <f>G36/S36</f>
        <v>0.7760573808410326</v>
      </c>
      <c r="BB36">
        <f>(1-AL36*AA36/AQ36/F36)*100</f>
        <v>13.903168789924457</v>
      </c>
      <c r="BC36">
        <f>(S36-E36/(N36/1.35))</f>
        <v>393.20564003592489</v>
      </c>
      <c r="BD36">
        <f>E36*BB36/100/BC36</f>
        <v>2.0173371072426628E-4</v>
      </c>
    </row>
    <row r="37" spans="1:56" x14ac:dyDescent="0.35">
      <c r="A37" s="1" t="s">
        <v>9</v>
      </c>
      <c r="B37" s="1" t="s">
        <v>5213</v>
      </c>
      <c r="K37" s="1">
        <v>2.72</v>
      </c>
    </row>
    <row r="38" spans="1:56" x14ac:dyDescent="0.35">
      <c r="A38" s="1" t="s">
        <v>9</v>
      </c>
      <c r="B38" s="1" t="s">
        <v>5212</v>
      </c>
      <c r="K38" s="1">
        <v>2.72</v>
      </c>
    </row>
    <row r="39" spans="1:56" x14ac:dyDescent="0.35">
      <c r="A39" s="1">
        <v>8</v>
      </c>
      <c r="B39" s="1" t="s">
        <v>5211</v>
      </c>
      <c r="C39" s="1">
        <v>1848.000001989305</v>
      </c>
      <c r="D39" s="1">
        <v>0</v>
      </c>
      <c r="E39">
        <f>(R39-S39*(1000-T39)/(1000-U39))*AK39</f>
        <v>0.73673117401306087</v>
      </c>
      <c r="F39">
        <f>IF(AV39&lt;&gt;0,1/(1/AV39-1/N39),0)</f>
        <v>0.13700814182802656</v>
      </c>
      <c r="G39">
        <f>((AY39-AL39/2)*S39-E39)/(AY39+AL39/2)</f>
        <v>308.25248858967996</v>
      </c>
      <c r="H39">
        <f>AL39*1000</f>
        <v>17.976407208807856</v>
      </c>
      <c r="I39">
        <f>(AQ39-AW39)</f>
        <v>10.900581758536493</v>
      </c>
      <c r="J39">
        <f>(P39+AP39*D39)</f>
        <v>52.158840179443359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31.631931304931641</v>
      </c>
      <c r="P39" s="1">
        <v>52.158840179443359</v>
      </c>
      <c r="Q39" s="1">
        <v>31.695539474487305</v>
      </c>
      <c r="R39" s="1">
        <v>400.04519653320313</v>
      </c>
      <c r="S39" s="1">
        <v>392.96298217773438</v>
      </c>
      <c r="T39" s="1">
        <v>17.143087387084961</v>
      </c>
      <c r="U39" s="1">
        <v>32.926204681396484</v>
      </c>
      <c r="V39" s="1">
        <v>32.476524353027344</v>
      </c>
      <c r="W39" s="1">
        <v>62.376663208007813</v>
      </c>
      <c r="X39" s="1">
        <v>299.59780883789063</v>
      </c>
      <c r="Y39" s="1">
        <v>748.91351318359375</v>
      </c>
      <c r="Z39" s="1">
        <v>7.0721879601478577E-2</v>
      </c>
      <c r="AA39" s="1">
        <v>88.59344482421875</v>
      </c>
      <c r="AB39" s="1">
        <v>3.6437325477600098</v>
      </c>
      <c r="AC39" s="1">
        <v>-0.14315581321716309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1.1014625324922447</v>
      </c>
      <c r="AL39">
        <f>(U39-T39)/(1000-U39)*AK39</f>
        <v>1.7976407208807856E-2</v>
      </c>
      <c r="AM39">
        <f>(P39+273.15)</f>
        <v>325.30884017944334</v>
      </c>
      <c r="AN39">
        <f>(O39+273.15)</f>
        <v>304.78193130493162</v>
      </c>
      <c r="AO39">
        <f>(Y39*AG39+Z39*AH39)*AI39</f>
        <v>119.82615943105156</v>
      </c>
      <c r="AP39">
        <f>((AO39+0.00000010773*(AN39^4-AM39^4))-AL39*44100)/(L39*51.4+0.00000043092*AM39^3)</f>
        <v>-7.608300264984531</v>
      </c>
      <c r="AQ39">
        <f>0.61365*EXP(17.502*J39/(240.97+J39))</f>
        <v>13.817627656248726</v>
      </c>
      <c r="AR39">
        <f>AQ39*1000/AA39</f>
        <v>155.96670480152056</v>
      </c>
      <c r="AS39">
        <f>(AR39-U39)</f>
        <v>123.04050012012408</v>
      </c>
      <c r="AT39">
        <f>IF(D39,P39,(O39+P39)/2)</f>
        <v>41.8953857421875</v>
      </c>
      <c r="AU39">
        <f>0.61365*EXP(17.502*AT39/(240.97+AT39))</f>
        <v>8.1981018370823318</v>
      </c>
      <c r="AV39">
        <f>IF(AS39&lt;&gt;0,(1000-(AR39+U39)/2)/AS39*AL39,0)</f>
        <v>0.13230277236401355</v>
      </c>
      <c r="AW39">
        <f>U39*AA39/1000</f>
        <v>2.9170458977122324</v>
      </c>
      <c r="AX39">
        <f>(AU39-AW39)</f>
        <v>5.2810559393700993</v>
      </c>
      <c r="AY39">
        <f>1/(1.6/F39+1.37/N39)</f>
        <v>8.3099487414876869E-2</v>
      </c>
      <c r="AZ39">
        <f>G39*AA39*0.001</f>
        <v>27.309149839797932</v>
      </c>
      <c r="BA39">
        <f>G39/S39</f>
        <v>0.78443136521765178</v>
      </c>
      <c r="BB39">
        <f>(1-AL39*AA39/AQ39/F39)*100</f>
        <v>15.875087710964397</v>
      </c>
      <c r="BC39">
        <f>(S39-E39/(N39/1.35))</f>
        <v>392.70480299353528</v>
      </c>
      <c r="BD39">
        <f>E39*BB39/100/BC39</f>
        <v>2.9782350299014933E-4</v>
      </c>
    </row>
    <row r="40" spans="1:56" x14ac:dyDescent="0.35">
      <c r="A40" s="1" t="s">
        <v>9</v>
      </c>
      <c r="B40" s="1" t="s">
        <v>5210</v>
      </c>
      <c r="K40" s="1">
        <v>2.72</v>
      </c>
    </row>
    <row r="41" spans="1:56" x14ac:dyDescent="0.35">
      <c r="A41" s="1" t="s">
        <v>9</v>
      </c>
      <c r="B41" s="1" t="s">
        <v>5209</v>
      </c>
      <c r="K41" s="1">
        <v>2.72</v>
      </c>
    </row>
    <row r="42" spans="1:56" x14ac:dyDescent="0.35">
      <c r="A42" s="1">
        <v>9</v>
      </c>
      <c r="B42" s="1" t="s">
        <v>5208</v>
      </c>
      <c r="C42" s="1">
        <v>2053.5000019781291</v>
      </c>
      <c r="D42" s="1">
        <v>0</v>
      </c>
      <c r="E42">
        <f>(R42-S42*(1000-T42)/(1000-U42))*AK42</f>
        <v>0.54439119216869503</v>
      </c>
      <c r="F42">
        <f>IF(AV42&lt;&gt;0,1/(1/AV42-1/N42),0)</f>
        <v>0.13819098009803196</v>
      </c>
      <c r="G42">
        <f>((AY42-AL42/2)*S42-E42)/(AY42+AL42/2)</f>
        <v>308.3714391166892</v>
      </c>
      <c r="H42">
        <f>AL42*1000</f>
        <v>18.623868366243549</v>
      </c>
      <c r="I42">
        <f>(AQ42-AW42)</f>
        <v>11.170973692923514</v>
      </c>
      <c r="J42">
        <f>(P42+AP42*D42)</f>
        <v>52.651874542236328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31.685083389282227</v>
      </c>
      <c r="P42" s="1">
        <v>52.651874542236328</v>
      </c>
      <c r="Q42" s="1">
        <v>31.744131088256836</v>
      </c>
      <c r="R42" s="1">
        <v>399.91921997070313</v>
      </c>
      <c r="S42" s="1">
        <v>392.78546142578125</v>
      </c>
      <c r="T42" s="1">
        <v>17.355125427246094</v>
      </c>
      <c r="U42" s="1">
        <v>33.689624786376953</v>
      </c>
      <c r="V42" s="1">
        <v>32.777671813964844</v>
      </c>
      <c r="W42" s="1">
        <v>63.62774658203125</v>
      </c>
      <c r="X42" s="1">
        <v>299.67437744140625</v>
      </c>
      <c r="Y42" s="1">
        <v>999.6768798828125</v>
      </c>
      <c r="Z42" s="1">
        <v>0.17549459636211395</v>
      </c>
      <c r="AA42" s="1">
        <v>88.589309692382813</v>
      </c>
      <c r="AB42" s="1">
        <v>3.9177422523498535</v>
      </c>
      <c r="AC42" s="1">
        <v>-0.16658930480480194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1.1017440347110521</v>
      </c>
      <c r="AL42">
        <f>(U42-T42)/(1000-U42)*AK42</f>
        <v>1.8623868366243548E-2</v>
      </c>
      <c r="AM42">
        <f>(P42+273.15)</f>
        <v>325.80187454223631</v>
      </c>
      <c r="AN42">
        <f>(O42+273.15)</f>
        <v>304.8350833892822</v>
      </c>
      <c r="AO42">
        <f>(Y42*AG42+Z42*AH42)*AI42</f>
        <v>159.94829720612688</v>
      </c>
      <c r="AP42">
        <f>((AO42+0.00000010773*(AN42^4-AM42^4))-AL42*44100)/(L42*51.4+0.00000043092*AM42^3)</f>
        <v>-7.5650606872561337</v>
      </c>
      <c r="AQ42">
        <f>0.61365*EXP(17.502*J42/(240.97+J42))</f>
        <v>14.155514296544039</v>
      </c>
      <c r="AR42">
        <f>AQ42*1000/AA42</f>
        <v>159.78806410951381</v>
      </c>
      <c r="AS42">
        <f>(AR42-U42)</f>
        <v>126.09843932313686</v>
      </c>
      <c r="AT42">
        <f>IF(D42,P42,(O42+P42)/2)</f>
        <v>42.168478965759277</v>
      </c>
      <c r="AU42">
        <f>0.61365*EXP(17.502*AT42/(240.97+AT42))</f>
        <v>8.3168488465836106</v>
      </c>
      <c r="AV42">
        <f>IF(AS42&lt;&gt;0,(1000-(AR42+U42)/2)/AS42*AL42,0)</f>
        <v>0.13340543270511293</v>
      </c>
      <c r="AW42">
        <f>U42*AA42/1000</f>
        <v>2.9845406036205242</v>
      </c>
      <c r="AX42">
        <f>(AU42-AW42)</f>
        <v>5.3323082429630864</v>
      </c>
      <c r="AY42">
        <f>1/(1.6/F42+1.37/N42)</f>
        <v>8.3795534303072433E-2</v>
      </c>
      <c r="AZ42">
        <f>G42*AA42*0.001</f>
        <v>27.318412920194152</v>
      </c>
      <c r="BA42">
        <f>G42/S42</f>
        <v>0.78508873011064206</v>
      </c>
      <c r="BB42">
        <f>(1-AL42*AA42/AQ42/F42)*100</f>
        <v>15.657618190769462</v>
      </c>
      <c r="BC42">
        <f>(S42-E42/(N42/1.35))</f>
        <v>392.59468563287749</v>
      </c>
      <c r="BD42">
        <f>E42*BB42/100/BC42</f>
        <v>2.1711627144556055E-4</v>
      </c>
    </row>
    <row r="43" spans="1:56" x14ac:dyDescent="0.35">
      <c r="A43" s="1" t="s">
        <v>9</v>
      </c>
      <c r="B43" s="1" t="s">
        <v>5207</v>
      </c>
      <c r="K43" s="1">
        <v>2.72</v>
      </c>
    </row>
    <row r="44" spans="1:56" x14ac:dyDescent="0.35">
      <c r="A44" s="1" t="s">
        <v>9</v>
      </c>
      <c r="B44" s="1" t="s">
        <v>5206</v>
      </c>
      <c r="K44" s="1">
        <v>2.72</v>
      </c>
    </row>
    <row r="45" spans="1:56" x14ac:dyDescent="0.35">
      <c r="A45" s="1">
        <v>10</v>
      </c>
      <c r="B45" s="1" t="s">
        <v>5205</v>
      </c>
      <c r="C45" s="1">
        <v>2260.5000019557774</v>
      </c>
      <c r="D45" s="1">
        <v>0</v>
      </c>
      <c r="E45">
        <f>(R45-S45*(1000-T45)/(1000-U45))*AK45</f>
        <v>0.45384725867026521</v>
      </c>
      <c r="F45">
        <f>IF(AV45&lt;&gt;0,1/(1/AV45-1/N45),0)</f>
        <v>8.8430404649633018E-2</v>
      </c>
      <c r="G45">
        <f>((AY45-AL45/2)*S45-E45)/(AY45+AL45/2)</f>
        <v>266.76769868858997</v>
      </c>
      <c r="H45">
        <f>AL45*1000</f>
        <v>19.331227475058817</v>
      </c>
      <c r="I45">
        <f>(AQ45-AW45)</f>
        <v>17.203005581637985</v>
      </c>
      <c r="J45">
        <f>(P45+AP45*D45)</f>
        <v>60.168247222900391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31.778985977172852</v>
      </c>
      <c r="P45" s="1">
        <v>60.168247222900391</v>
      </c>
      <c r="Q45" s="1">
        <v>31.815212249755859</v>
      </c>
      <c r="R45" s="1">
        <v>400.05010986328125</v>
      </c>
      <c r="S45" s="1">
        <v>392.74539184570313</v>
      </c>
      <c r="T45" s="1">
        <v>17.556734085083008</v>
      </c>
      <c r="U45" s="1">
        <v>34.501255035400391</v>
      </c>
      <c r="V45" s="1">
        <v>32.981407165527344</v>
      </c>
      <c r="W45" s="1">
        <v>64.812736511230469</v>
      </c>
      <c r="X45" s="1">
        <v>299.60617065429688</v>
      </c>
      <c r="Y45" s="1">
        <v>1249.8292236328125</v>
      </c>
      <c r="Z45" s="1">
        <v>0.32742276787757874</v>
      </c>
      <c r="AA45" s="1">
        <v>88.586830139160156</v>
      </c>
      <c r="AB45" s="1">
        <v>4.0206780433654785</v>
      </c>
      <c r="AC45" s="1">
        <v>-0.19100432097911835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1.1014932744643264</v>
      </c>
      <c r="AL45">
        <f>(U45-T45)/(1000-U45)*AK45</f>
        <v>1.9331227475058818E-2</v>
      </c>
      <c r="AM45">
        <f>(P45+273.15)</f>
        <v>333.31824722290037</v>
      </c>
      <c r="AN45">
        <f>(O45+273.15)</f>
        <v>304.92898597717283</v>
      </c>
      <c r="AO45">
        <f>(Y45*AG45+Z45*AH45)*AI45</f>
        <v>199.97267131151239</v>
      </c>
      <c r="AP45">
        <f>((AO45+0.00000010773*(AN45^4-AM45^4))-AL45*44100)/(L45*51.4+0.00000043092*AM45^3)</f>
        <v>-8.3429714745641093</v>
      </c>
      <c r="AQ45">
        <f>0.61365*EXP(17.502*J45/(240.97+J45))</f>
        <v>20.259362401046843</v>
      </c>
      <c r="AR45">
        <f>AQ45*1000/AA45</f>
        <v>228.69496932243334</v>
      </c>
      <c r="AS45">
        <f>(AR45-U45)</f>
        <v>194.19371428703295</v>
      </c>
      <c r="AT45">
        <f>IF(D45,P45,(O45+P45)/2)</f>
        <v>45.973616600036621</v>
      </c>
      <c r="AU45">
        <f>0.61365*EXP(17.502*AT45/(240.97+AT45))</f>
        <v>10.133127712165484</v>
      </c>
      <c r="AV45">
        <f>IF(AS45&lt;&gt;0,(1000-(AR45+U45)/2)/AS45*AL45,0)</f>
        <v>8.6446023728795937E-2</v>
      </c>
      <c r="AW45">
        <f>U45*AA45/1000</f>
        <v>3.0563568194088586</v>
      </c>
      <c r="AX45">
        <f>(AU45-AW45)</f>
        <v>7.0767708927566257</v>
      </c>
      <c r="AY45">
        <f>1/(1.6/F45+1.37/N45)</f>
        <v>5.420361236574562E-2</v>
      </c>
      <c r="AZ45">
        <f>G45*AA45*0.001</f>
        <v>23.632104810340778</v>
      </c>
      <c r="BA45">
        <f>G45/S45</f>
        <v>0.67923826536809961</v>
      </c>
      <c r="BB45">
        <f>(1-AL45*AA45/AQ45/F45)*100</f>
        <v>4.4124770219800213</v>
      </c>
      <c r="BC45">
        <f>(S45-E45/(N45/1.35))</f>
        <v>392.58634615966787</v>
      </c>
      <c r="BD45">
        <f>E45*BB45/100/BC45</f>
        <v>5.1010194826202623E-5</v>
      </c>
    </row>
    <row r="46" spans="1:56" x14ac:dyDescent="0.35">
      <c r="A46" s="1" t="s">
        <v>9</v>
      </c>
      <c r="B46" s="1" t="s">
        <v>5204</v>
      </c>
      <c r="K46" s="1">
        <v>2.72</v>
      </c>
    </row>
    <row r="47" spans="1:56" x14ac:dyDescent="0.35">
      <c r="A47" s="1" t="s">
        <v>9</v>
      </c>
      <c r="B47" s="1" t="s">
        <v>5203</v>
      </c>
      <c r="K47" s="1">
        <v>2.72</v>
      </c>
    </row>
    <row r="48" spans="1:56" x14ac:dyDescent="0.35">
      <c r="A48" s="1">
        <v>11</v>
      </c>
      <c r="B48" s="1" t="s">
        <v>5202</v>
      </c>
      <c r="C48" s="1">
        <v>2468.0000019446015</v>
      </c>
      <c r="D48" s="1">
        <v>0</v>
      </c>
      <c r="E48">
        <f>(R48-S48*(1000-T48)/(1000-U48))*AK48</f>
        <v>0.20011414282815093</v>
      </c>
      <c r="F48">
        <f>IF(AV48&lt;&gt;0,1/(1/AV48-1/N48),0)</f>
        <v>0.1217865414827571</v>
      </c>
      <c r="G48">
        <f>((AY48-AL48/2)*S48-E48)/(AY48+AL48/2)</f>
        <v>295.77968861269449</v>
      </c>
      <c r="H48">
        <f>AL48*1000</f>
        <v>20.243207754031644</v>
      </c>
      <c r="I48">
        <f>(AQ48-AW48)</f>
        <v>13.493796307035703</v>
      </c>
      <c r="J48">
        <f>(P48+AP48*D48)</f>
        <v>55.989967346191406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31.866107940673828</v>
      </c>
      <c r="P48" s="1">
        <v>55.989967346191406</v>
      </c>
      <c r="Q48" s="1">
        <v>31.888164520263672</v>
      </c>
      <c r="R48" s="1">
        <v>399.87075805664063</v>
      </c>
      <c r="S48" s="1">
        <v>392.47845458984375</v>
      </c>
      <c r="T48" s="1">
        <v>17.750646591186523</v>
      </c>
      <c r="U48" s="1">
        <v>35.471145629882813</v>
      </c>
      <c r="V48" s="1">
        <v>33.179691314697266</v>
      </c>
      <c r="W48" s="1">
        <v>66.303031921386719</v>
      </c>
      <c r="X48" s="1">
        <v>299.70053100585938</v>
      </c>
      <c r="Y48" s="1">
        <v>1598.459228515625</v>
      </c>
      <c r="Z48" s="1">
        <v>0.22657722234725952</v>
      </c>
      <c r="AA48" s="1">
        <v>88.582160949707031</v>
      </c>
      <c r="AB48" s="1">
        <v>4.4465556144714355</v>
      </c>
      <c r="AC48" s="1">
        <v>-0.23442339897155762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1.1018401875215416</v>
      </c>
      <c r="AL48">
        <f>(U48-T48)/(1000-U48)*AK48</f>
        <v>2.0243207754031645E-2</v>
      </c>
      <c r="AM48">
        <f>(P48+273.15)</f>
        <v>329.13996734619138</v>
      </c>
      <c r="AN48">
        <f>(O48+273.15)</f>
        <v>305.01610794067381</v>
      </c>
      <c r="AO48">
        <f>(Y48*AG48+Z48*AH48)*AI48</f>
        <v>255.75347084596433</v>
      </c>
      <c r="AP48">
        <f>((AO48+0.00000010773*(AN48^4-AM48^4))-AL48*44100)/(L48*51.4+0.00000043092*AM48^3)</f>
        <v>-7.7278637844560514</v>
      </c>
      <c r="AQ48">
        <f>0.61365*EXP(17.502*J48/(240.97+J48))</f>
        <v>16.63590703829248</v>
      </c>
      <c r="AR48">
        <f>AQ48*1000/AA48</f>
        <v>187.80200053753035</v>
      </c>
      <c r="AS48">
        <f>(AR48-U48)</f>
        <v>152.33085490764753</v>
      </c>
      <c r="AT48">
        <f>IF(D48,P48,(O48+P48)/2)</f>
        <v>43.928037643432617</v>
      </c>
      <c r="AU48">
        <f>0.61365*EXP(17.502*AT48/(240.97+AT48))</f>
        <v>9.1182584590840463</v>
      </c>
      <c r="AV48">
        <f>IF(AS48&lt;&gt;0,(1000-(AR48+U48)/2)/AS48*AL48,0)</f>
        <v>0.11805438512803365</v>
      </c>
      <c r="AW48">
        <f>U48*AA48/1000</f>
        <v>3.1421107312567766</v>
      </c>
      <c r="AX48">
        <f>(AU48-AW48)</f>
        <v>5.9761477278272697</v>
      </c>
      <c r="AY48">
        <f>1/(1.6/F48+1.37/N48)</f>
        <v>7.4110464192977982E-2</v>
      </c>
      <c r="AZ48">
        <f>G48*AA48*0.001</f>
        <v>26.200803982343931</v>
      </c>
      <c r="BA48">
        <f>G48/S48</f>
        <v>0.75362019278687931</v>
      </c>
      <c r="BB48">
        <f>(1-AL48*AA48/AQ48/F48)*100</f>
        <v>11.492551600107459</v>
      </c>
      <c r="BC48">
        <f>(S48-E48/(N48/1.35))</f>
        <v>392.40832683094811</v>
      </c>
      <c r="BD48">
        <f>E48*BB48/100/BC48</f>
        <v>5.8607882532385092E-5</v>
      </c>
    </row>
    <row r="49" spans="1:56" x14ac:dyDescent="0.35">
      <c r="A49" s="1" t="s">
        <v>9</v>
      </c>
      <c r="B49" s="1" t="s">
        <v>5201</v>
      </c>
      <c r="K49" s="1">
        <v>2.72</v>
      </c>
    </row>
    <row r="50" spans="1:56" x14ac:dyDescent="0.35">
      <c r="A50" s="1" t="s">
        <v>9</v>
      </c>
      <c r="B50" s="1" t="s">
        <v>5196</v>
      </c>
      <c r="K50" s="1">
        <v>2.72</v>
      </c>
    </row>
    <row r="51" spans="1:56" x14ac:dyDescent="0.35">
      <c r="A51" s="1">
        <v>12</v>
      </c>
      <c r="B51" s="1" t="s">
        <v>5200</v>
      </c>
      <c r="C51" s="1">
        <v>2677.5000019110739</v>
      </c>
      <c r="D51" s="1">
        <v>0</v>
      </c>
      <c r="E51">
        <f>(R51-S51*(1000-T51)/(1000-U51))*AK51</f>
        <v>-0.1747413884699133</v>
      </c>
      <c r="F51">
        <f>IF(AV51&lt;&gt;0,1/(1/AV51-1/N51),0)</f>
        <v>0.13080918442669628</v>
      </c>
      <c r="G51">
        <f>((AY51-AL51/2)*S51-E51)/(AY51+AL51/2)</f>
        <v>300.75504920981632</v>
      </c>
      <c r="H51">
        <f>AL51*1000</f>
        <v>21.537001667896508</v>
      </c>
      <c r="I51">
        <f>(AQ51-AW51)</f>
        <v>13.385148944688634</v>
      </c>
      <c r="J51">
        <f>(P51+AP51*D51)</f>
        <v>55.999454498291016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31.984014511108398</v>
      </c>
      <c r="P51" s="1">
        <v>55.999454498291016</v>
      </c>
      <c r="Q51" s="1">
        <v>31.968950271606445</v>
      </c>
      <c r="R51" s="1">
        <v>400.040771484375</v>
      </c>
      <c r="S51" s="1">
        <v>392.5264892578125</v>
      </c>
      <c r="T51" s="1">
        <v>17.956100463867188</v>
      </c>
      <c r="U51" s="1">
        <v>36.784481048583984</v>
      </c>
      <c r="V51" s="1">
        <v>33.338916778564453</v>
      </c>
      <c r="W51" s="1">
        <v>68.297386169433594</v>
      </c>
      <c r="X51" s="1">
        <v>299.68475341796875</v>
      </c>
      <c r="Y51" s="1">
        <v>1999.316162109375</v>
      </c>
      <c r="Z51" s="1">
        <v>3.2741889357566833E-2</v>
      </c>
      <c r="AA51" s="1">
        <v>88.578323364257813</v>
      </c>
      <c r="AB51" s="1">
        <v>4.9466958045959473</v>
      </c>
      <c r="AC51" s="1">
        <v>-0.33123773336410522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1.1017821816837083</v>
      </c>
      <c r="AL51">
        <f>(U51-T51)/(1000-U51)*AK51</f>
        <v>2.1537001667896509E-2</v>
      </c>
      <c r="AM51">
        <f>(P51+273.15)</f>
        <v>329.14945449829099</v>
      </c>
      <c r="AN51">
        <f>(O51+273.15)</f>
        <v>305.13401451110838</v>
      </c>
      <c r="AO51">
        <f>(Y51*AG51+Z51*AH51)*AI51</f>
        <v>319.89057878738822</v>
      </c>
      <c r="AP51">
        <f>((AO51+0.00000010773*(AN51^4-AM51^4))-AL51*44100)/(L51*51.4+0.00000043092*AM51^3)</f>
        <v>-7.6609592923219303</v>
      </c>
      <c r="AQ51">
        <f>0.61365*EXP(17.502*J51/(240.97+J51))</f>
        <v>16.643456601796519</v>
      </c>
      <c r="AR51">
        <f>AQ51*1000/AA51</f>
        <v>187.89536728251406</v>
      </c>
      <c r="AS51">
        <f>(AR51-U51)</f>
        <v>151.11088623393007</v>
      </c>
      <c r="AT51">
        <f>IF(D51,P51,(O51+P51)/2)</f>
        <v>43.991734504699707</v>
      </c>
      <c r="AU51">
        <f>0.61365*EXP(17.502*AT51/(240.97+AT51))</f>
        <v>9.1484804670735027</v>
      </c>
      <c r="AV51">
        <f>IF(AS51&lt;&gt;0,(1000-(AR51+U51)/2)/AS51*AL51,0)</f>
        <v>0.12651329768641847</v>
      </c>
      <c r="AW51">
        <f>U51*AA51/1000</f>
        <v>3.2583076571078853</v>
      </c>
      <c r="AX51">
        <f>(AU51-AW51)</f>
        <v>5.8901728099656179</v>
      </c>
      <c r="AY51">
        <f>1/(1.6/F51+1.37/N51)</f>
        <v>7.9445864997504445E-2</v>
      </c>
      <c r="AZ51">
        <f>G51*AA51*0.001</f>
        <v>26.64037800234038</v>
      </c>
      <c r="BA51">
        <f>G51/S51</f>
        <v>0.76620319249914259</v>
      </c>
      <c r="BB51">
        <f>(1-AL51*AA51/AQ51/F51)*100</f>
        <v>12.374414790358756</v>
      </c>
      <c r="BC51">
        <f>(S51-E51/(N51/1.35))</f>
        <v>392.58772541926777</v>
      </c>
      <c r="BD51">
        <f>E51*BB51/100/BC51</f>
        <v>-5.507870679503918E-5</v>
      </c>
    </row>
    <row r="52" spans="1:56" x14ac:dyDescent="0.35">
      <c r="A52" s="1" t="s">
        <v>9</v>
      </c>
      <c r="B52" s="1" t="s">
        <v>5199</v>
      </c>
      <c r="K52" s="1">
        <v>1.768</v>
      </c>
    </row>
    <row r="53" spans="1:56" x14ac:dyDescent="0.35">
      <c r="A53" s="1" t="s">
        <v>9</v>
      </c>
      <c r="B53" s="1" t="s">
        <v>5198</v>
      </c>
    </row>
    <row r="54" spans="1:56" x14ac:dyDescent="0.35">
      <c r="A54" s="1" t="s">
        <v>9</v>
      </c>
      <c r="B54" s="1" t="s">
        <v>5197</v>
      </c>
    </row>
    <row r="55" spans="1:56" x14ac:dyDescent="0.35">
      <c r="A55" s="1" t="s">
        <v>9</v>
      </c>
      <c r="B55" s="1" t="s">
        <v>5196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A23B7-0B34-4FB6-B9C8-D4690A5EF854}">
  <dimension ref="A1:BD55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3094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3093</v>
      </c>
    </row>
    <row r="12" spans="1:56" x14ac:dyDescent="0.35">
      <c r="A12" s="1" t="s">
        <v>9</v>
      </c>
      <c r="B12" s="1" t="s">
        <v>3092</v>
      </c>
    </row>
    <row r="13" spans="1:56" x14ac:dyDescent="0.35">
      <c r="A13" s="1" t="s">
        <v>9</v>
      </c>
      <c r="B13" s="1" t="s">
        <v>3091</v>
      </c>
    </row>
    <row r="14" spans="1:56" x14ac:dyDescent="0.35">
      <c r="A14" s="1" t="s">
        <v>9</v>
      </c>
      <c r="B14" s="1" t="s">
        <v>3090</v>
      </c>
    </row>
    <row r="15" spans="1:56" x14ac:dyDescent="0.35">
      <c r="A15" s="1" t="s">
        <v>9</v>
      </c>
      <c r="B15" s="1" t="s">
        <v>3089</v>
      </c>
    </row>
    <row r="16" spans="1:56" x14ac:dyDescent="0.35">
      <c r="A16" s="1" t="s">
        <v>9</v>
      </c>
      <c r="B16" s="1" t="s">
        <v>3088</v>
      </c>
    </row>
    <row r="17" spans="1:56" x14ac:dyDescent="0.35">
      <c r="A17" s="1" t="s">
        <v>9</v>
      </c>
      <c r="B17" s="1" t="s">
        <v>3087</v>
      </c>
    </row>
    <row r="18" spans="1:56" x14ac:dyDescent="0.35">
      <c r="A18" s="1">
        <v>1</v>
      </c>
      <c r="B18" s="1" t="s">
        <v>3086</v>
      </c>
      <c r="C18" s="1">
        <v>491.0000024586916</v>
      </c>
      <c r="D18" s="1">
        <v>0</v>
      </c>
      <c r="E18">
        <f>(R18-S18*(1000-T18)/(1000-U18))*AK18</f>
        <v>-11.366457868468272</v>
      </c>
      <c r="F18">
        <f>IF(AV18&lt;&gt;0,1/(1/AV18-1/N18),0)</f>
        <v>6.0917101785533756</v>
      </c>
      <c r="G18">
        <f>((AY18-AL18/2)*S18-E18)/(AY18+AL18/2)</f>
        <v>392.01871722705954</v>
      </c>
      <c r="H18">
        <f>AL18*1000</f>
        <v>42.280018459513592</v>
      </c>
      <c r="I18">
        <f>(AQ18-AW18)</f>
        <v>1.4132856757197949</v>
      </c>
      <c r="J18">
        <f>(P18+AP18*D18)</f>
        <v>31.659152984619141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32.980609893798828</v>
      </c>
      <c r="P18" s="1">
        <v>31.659152984619141</v>
      </c>
      <c r="Q18" s="1">
        <v>33.082462310791016</v>
      </c>
      <c r="R18" s="1">
        <v>399.928955078125</v>
      </c>
      <c r="S18" s="1">
        <v>395.0914306640625</v>
      </c>
      <c r="T18" s="1">
        <v>0.26800009608268738</v>
      </c>
      <c r="U18" s="1">
        <v>37.160037994384766</v>
      </c>
      <c r="V18" s="1">
        <v>0.4673759937286377</v>
      </c>
      <c r="W18" s="1">
        <v>64.80487060546875</v>
      </c>
      <c r="X18" s="1">
        <v>300.14114379882813</v>
      </c>
      <c r="Y18" s="1">
        <v>-0.11525943130254745</v>
      </c>
      <c r="Z18" s="1">
        <v>0.13739651441574097</v>
      </c>
      <c r="AA18" s="1">
        <v>88.009757995605469</v>
      </c>
      <c r="AB18" s="1">
        <v>14.945096015930176</v>
      </c>
      <c r="AC18" s="1">
        <v>0.82283812761306763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1.1034600874956915</v>
      </c>
      <c r="AL18">
        <f>(U18-T18)/(1000-U18)*AK18</f>
        <v>4.2280018459513589E-2</v>
      </c>
      <c r="AM18">
        <f>(P18+273.15)</f>
        <v>304.80915298461912</v>
      </c>
      <c r="AN18">
        <f>(O18+273.15)</f>
        <v>306.13060989379881</v>
      </c>
      <c r="AO18">
        <f>(Y18*AG18+Z18*AH18)*AI18</f>
        <v>-1.8441508596207745E-2</v>
      </c>
      <c r="AP18">
        <f>((AO18+0.00000010773*(AN18^4-AM18^4))-AL18*44100)/(L18*51.4+0.00000043092*AM18^3)</f>
        <v>-15.12446561311374</v>
      </c>
      <c r="AQ18">
        <f>0.61365*EXP(17.502*J18/(240.97+J18))</f>
        <v>4.6837316267131026</v>
      </c>
      <c r="AR18">
        <f>AQ18*1000/AA18</f>
        <v>53.218321847299848</v>
      </c>
      <c r="AS18">
        <f>(AR18-U18)</f>
        <v>16.058283852915082</v>
      </c>
      <c r="AT18">
        <f>IF(D18,P18,(O18+P18)/2)</f>
        <v>32.319881439208984</v>
      </c>
      <c r="AU18">
        <f>0.61365*EXP(17.502*AT18/(240.97+AT18))</f>
        <v>4.8622227235675597</v>
      </c>
      <c r="AV18">
        <f>IF(AS18&lt;&gt;0,(1000-(AR18+U18)/2)/AS18*AL18,0)</f>
        <v>2.5139310942596009</v>
      </c>
      <c r="AW18">
        <f>U18*AA18/1000</f>
        <v>3.2704459509933077</v>
      </c>
      <c r="AX18">
        <f>(AU18-AW18)</f>
        <v>1.591776772574252</v>
      </c>
      <c r="AY18">
        <f>1/(1.6/F18+1.37/N18)</f>
        <v>1.7160916665006836</v>
      </c>
      <c r="AZ18">
        <f>G18*AA18*0.001</f>
        <v>34.501472432901203</v>
      </c>
      <c r="BA18">
        <f>G18/S18</f>
        <v>0.99222277883415899</v>
      </c>
      <c r="BB18">
        <f>(1-AL18*AA18/AQ18/F18)*100</f>
        <v>86.958283371655966</v>
      </c>
      <c r="BC18">
        <f>(S18-E18/(N18/1.35))</f>
        <v>398.67635367384435</v>
      </c>
      <c r="BD18">
        <f>E18*BB18/100/BC18</f>
        <v>-2.4792231973378216E-2</v>
      </c>
    </row>
    <row r="19" spans="1:56" x14ac:dyDescent="0.35">
      <c r="A19" s="1" t="s">
        <v>9</v>
      </c>
      <c r="B19" s="1" t="s">
        <v>3085</v>
      </c>
      <c r="K19" s="1">
        <v>2.72</v>
      </c>
    </row>
    <row r="20" spans="1:56" x14ac:dyDescent="0.35">
      <c r="A20" s="1" t="s">
        <v>9</v>
      </c>
      <c r="B20" s="1" t="s">
        <v>3084</v>
      </c>
      <c r="K20" s="1">
        <v>2.72</v>
      </c>
    </row>
    <row r="21" spans="1:56" x14ac:dyDescent="0.35">
      <c r="A21" s="1">
        <v>2</v>
      </c>
      <c r="B21" s="1" t="s">
        <v>3083</v>
      </c>
      <c r="C21" s="1">
        <v>694.50000246986747</v>
      </c>
      <c r="D21" s="1">
        <v>0</v>
      </c>
      <c r="E21">
        <f>(R21-S21*(1000-T21)/(1000-U21))*AK21</f>
        <v>-9.9909241692569051</v>
      </c>
      <c r="F21">
        <f>IF(AV21&lt;&gt;0,1/(1/AV21-1/N21),0)</f>
        <v>5.1227619476182973</v>
      </c>
      <c r="G21">
        <f>((AY21-AL21/2)*S21-E21)/(AY21+AL21/2)</f>
        <v>390.66893786486895</v>
      </c>
      <c r="H21">
        <f>AL21*1000</f>
        <v>40.977321932190172</v>
      </c>
      <c r="I21">
        <f>(AQ21-AW21)</f>
        <v>1.4775236072851463</v>
      </c>
      <c r="J21">
        <f>(P21+AP21*D21)</f>
        <v>31.571897506713867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32.968788146972656</v>
      </c>
      <c r="P21" s="1">
        <v>31.571897506713867</v>
      </c>
      <c r="Q21" s="1">
        <v>33.098278045654297</v>
      </c>
      <c r="R21" s="1">
        <v>400.12054443359375</v>
      </c>
      <c r="S21" s="1">
        <v>394.52444458007813</v>
      </c>
      <c r="T21" s="1">
        <v>0.38079991936683655</v>
      </c>
      <c r="U21" s="1">
        <v>36.169692993164063</v>
      </c>
      <c r="V21" s="1">
        <v>0.66448807716369629</v>
      </c>
      <c r="W21" s="1">
        <v>63.115371704101563</v>
      </c>
      <c r="X21" s="1">
        <v>300.16827392578125</v>
      </c>
      <c r="Y21" s="1">
        <v>23.950172424316406</v>
      </c>
      <c r="Z21" s="1">
        <v>2.4104230105876923E-2</v>
      </c>
      <c r="AA21" s="1">
        <v>88.003746032714844</v>
      </c>
      <c r="AB21" s="1">
        <v>15.098388671875</v>
      </c>
      <c r="AC21" s="1">
        <v>0.9099385142326355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1.1035598306094896</v>
      </c>
      <c r="AL21">
        <f>(U21-T21)/(1000-U21)*AK21</f>
        <v>4.0977321932190169E-2</v>
      </c>
      <c r="AM21">
        <f>(P21+273.15)</f>
        <v>304.72189750671384</v>
      </c>
      <c r="AN21">
        <f>(O21+273.15)</f>
        <v>306.11878814697263</v>
      </c>
      <c r="AO21">
        <f>(Y21*AG21+Z21*AH21)*AI21</f>
        <v>3.8320275022381338</v>
      </c>
      <c r="AP21">
        <f>((AO21+0.00000010773*(AN21^4-AM21^4))-AL21*44100)/(L21*51.4+0.00000043092*AM21^3)</f>
        <v>-14.616607796615799</v>
      </c>
      <c r="AQ21">
        <f>0.61365*EXP(17.502*J21/(240.97+J21))</f>
        <v>4.6605920835368222</v>
      </c>
      <c r="AR21">
        <f>AQ21*1000/AA21</f>
        <v>52.959019287704827</v>
      </c>
      <c r="AS21">
        <f>(AR21-U21)</f>
        <v>16.789326294540764</v>
      </c>
      <c r="AT21">
        <f>IF(D21,P21,(O21+P21)/2)</f>
        <v>32.270342826843262</v>
      </c>
      <c r="AU21">
        <f>0.61365*EXP(17.502*AT21/(240.97+AT21))</f>
        <v>4.8486379137372992</v>
      </c>
      <c r="AV21">
        <f>IF(AS21&lt;&gt;0,(1000-(AR21+U21)/2)/AS21*AL21,0)</f>
        <v>2.3319097667816044</v>
      </c>
      <c r="AW21">
        <f>U21*AA21/1000</f>
        <v>3.1830684762516759</v>
      </c>
      <c r="AX21">
        <f>(AU21-AW21)</f>
        <v>1.6655694374856234</v>
      </c>
      <c r="AY21">
        <f>1/(1.6/F21+1.37/N21)</f>
        <v>1.5812803054989095</v>
      </c>
      <c r="AZ21">
        <f>G21*AA21*0.001</f>
        <v>34.380329990730381</v>
      </c>
      <c r="BA21">
        <f>G21/S21</f>
        <v>0.99022745797332568</v>
      </c>
      <c r="BB21">
        <f>(1-AL21*AA21/AQ21/F21)*100</f>
        <v>84.895739654936207</v>
      </c>
      <c r="BC21">
        <f>(S21-E21/(N21/1.35))</f>
        <v>397.67553125614052</v>
      </c>
      <c r="BD21">
        <f>E21*BB21/100/BC21</f>
        <v>-2.1328616686731264E-2</v>
      </c>
    </row>
    <row r="22" spans="1:56" x14ac:dyDescent="0.35">
      <c r="A22" s="1" t="s">
        <v>9</v>
      </c>
      <c r="B22" s="1" t="s">
        <v>3082</v>
      </c>
      <c r="K22" s="1">
        <v>2.72</v>
      </c>
    </row>
    <row r="23" spans="1:56" x14ac:dyDescent="0.35">
      <c r="A23" s="1" t="s">
        <v>9</v>
      </c>
      <c r="B23" s="1" t="s">
        <v>3081</v>
      </c>
      <c r="K23" s="1">
        <v>2.72</v>
      </c>
    </row>
    <row r="24" spans="1:56" x14ac:dyDescent="0.35">
      <c r="A24" s="1">
        <v>3</v>
      </c>
      <c r="B24" s="1" t="s">
        <v>3080</v>
      </c>
      <c r="C24" s="1">
        <v>897.50000246986747</v>
      </c>
      <c r="D24" s="1">
        <v>0</v>
      </c>
      <c r="E24">
        <f>(R24-S24*(1000-T24)/(1000-U24))*AK24</f>
        <v>-8.4033688614917015</v>
      </c>
      <c r="F24">
        <f>IF(AV24&lt;&gt;0,1/(1/AV24-1/N24),0)</f>
        <v>3.5511461662412054</v>
      </c>
      <c r="G24">
        <f>((AY24-AL24/2)*S24-E24)/(AY24+AL24/2)</f>
        <v>388.38165124011829</v>
      </c>
      <c r="H24">
        <f>AL24*1000</f>
        <v>39.170533068044115</v>
      </c>
      <c r="I24">
        <f>(AQ24-AW24)</f>
        <v>1.6969924554094455</v>
      </c>
      <c r="J24">
        <f>(P24+AP24*D24)</f>
        <v>31.94476318359375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32.937808990478516</v>
      </c>
      <c r="P24" s="1">
        <v>31.94476318359375</v>
      </c>
      <c r="Q24" s="1">
        <v>33.076339721679688</v>
      </c>
      <c r="R24" s="1">
        <v>400.06954956054688</v>
      </c>
      <c r="S24" s="1">
        <v>393.7098388671875</v>
      </c>
      <c r="T24" s="1">
        <v>0.5513380765914917</v>
      </c>
      <c r="U24" s="1">
        <v>34.809825897216797</v>
      </c>
      <c r="V24" s="1">
        <v>0.96368342638015747</v>
      </c>
      <c r="W24" s="1">
        <v>60.844066619873047</v>
      </c>
      <c r="X24" s="1">
        <v>300.17401123046875</v>
      </c>
      <c r="Y24" s="1">
        <v>50.562160491943359</v>
      </c>
      <c r="Z24" s="1">
        <v>0.10605821013450623</v>
      </c>
      <c r="AA24" s="1">
        <v>87.997627258300781</v>
      </c>
      <c r="AB24" s="1">
        <v>11.476030349731445</v>
      </c>
      <c r="AC24" s="1">
        <v>0.95717400312423706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1.1035809236414291</v>
      </c>
      <c r="AL24">
        <f>(U24-T24)/(1000-U24)*AK24</f>
        <v>3.9170533068044112E-2</v>
      </c>
      <c r="AM24">
        <f>(P24+273.15)</f>
        <v>305.09476318359373</v>
      </c>
      <c r="AN24">
        <f>(O24+273.15)</f>
        <v>306.08780899047849</v>
      </c>
      <c r="AO24">
        <f>(Y24*AG24+Z24*AH24)*AI24</f>
        <v>8.0899454978865606</v>
      </c>
      <c r="AP24">
        <f>((AO24+0.00000010773*(AN24^4-AM24^4))-AL24*44100)/(L24*51.4+0.00000043092*AM24^3)</f>
        <v>-13.964995995987268</v>
      </c>
      <c r="AQ24">
        <f>0.61365*EXP(17.502*J24/(240.97+J24))</f>
        <v>4.7601745396390749</v>
      </c>
      <c r="AR24">
        <f>AQ24*1000/AA24</f>
        <v>54.094351040471373</v>
      </c>
      <c r="AS24">
        <f>(AR24-U24)</f>
        <v>19.284525143254577</v>
      </c>
      <c r="AT24">
        <f>IF(D24,P24,(O24+P24)/2)</f>
        <v>32.441286087036133</v>
      </c>
      <c r="AU24">
        <f>0.61365*EXP(17.502*AT24/(240.97+AT24))</f>
        <v>4.8956552864397462</v>
      </c>
      <c r="AV24">
        <f>IF(AS24&lt;&gt;0,(1000-(AR24+U24)/2)/AS24*AL24,0)</f>
        <v>1.9408992852397935</v>
      </c>
      <c r="AW24">
        <f>U24*AA24/1000</f>
        <v>3.0631820842296293</v>
      </c>
      <c r="AX24">
        <f>(AU24-AW24)</f>
        <v>1.8324732022101169</v>
      </c>
      <c r="AY24">
        <f>1/(1.6/F24+1.37/N24)</f>
        <v>1.2976460121494495</v>
      </c>
      <c r="AZ24">
        <f>G24*AA24*0.001</f>
        <v>34.176663779791298</v>
      </c>
      <c r="BA24">
        <f>G24/S24</f>
        <v>0.98646671456725621</v>
      </c>
      <c r="BB24">
        <f>(1-AL24*AA24/AQ24/F24)*100</f>
        <v>79.608976813001448</v>
      </c>
      <c r="BC24">
        <f>(S24-E24/(N24/1.35))</f>
        <v>396.36021867238759</v>
      </c>
      <c r="BD24">
        <f>E24*BB24/100/BC24</f>
        <v>-1.6878172059909501E-2</v>
      </c>
    </row>
    <row r="25" spans="1:56" x14ac:dyDescent="0.35">
      <c r="A25" s="1" t="s">
        <v>9</v>
      </c>
      <c r="B25" s="1" t="s">
        <v>3079</v>
      </c>
      <c r="K25" s="1">
        <v>2.72</v>
      </c>
    </row>
    <row r="26" spans="1:56" x14ac:dyDescent="0.35">
      <c r="A26" s="1" t="s">
        <v>9</v>
      </c>
      <c r="B26" s="1" t="s">
        <v>3078</v>
      </c>
      <c r="K26" s="1">
        <v>2.72</v>
      </c>
    </row>
    <row r="27" spans="1:56" x14ac:dyDescent="0.35">
      <c r="A27" s="1">
        <v>4</v>
      </c>
      <c r="B27" s="1" t="s">
        <v>3077</v>
      </c>
      <c r="C27" s="1">
        <v>1100.5000024698675</v>
      </c>
      <c r="D27" s="1">
        <v>0</v>
      </c>
      <c r="E27">
        <f>(R27-S27*(1000-T27)/(1000-U27))*AK27</f>
        <v>-7.5898192808643712</v>
      </c>
      <c r="F27">
        <f>IF(AV27&lt;&gt;0,1/(1/AV27-1/N27),0)</f>
        <v>2.8689731031864429</v>
      </c>
      <c r="G27">
        <f>((AY27-AL27/2)*S27-E27)/(AY27+AL27/2)</f>
        <v>387.46464856787333</v>
      </c>
      <c r="H27">
        <f>AL27*1000</f>
        <v>37.426996798335502</v>
      </c>
      <c r="I27">
        <f>(AQ27-AW27)</f>
        <v>1.8328812917848025</v>
      </c>
      <c r="J27">
        <f>(P27+AP27*D27)</f>
        <v>32.041473388671875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32.922920227050781</v>
      </c>
      <c r="P27" s="1">
        <v>32.041473388671875</v>
      </c>
      <c r="Q27" s="1">
        <v>33.061790466308594</v>
      </c>
      <c r="R27" s="1">
        <v>400.10574340820313</v>
      </c>
      <c r="S27" s="1">
        <v>393.63287353515625</v>
      </c>
      <c r="T27" s="1">
        <v>0.7873680591583252</v>
      </c>
      <c r="U27" s="1">
        <v>33.566162109375</v>
      </c>
      <c r="V27" s="1">
        <v>1.3772430419921875</v>
      </c>
      <c r="W27" s="1">
        <v>58.713027954101563</v>
      </c>
      <c r="X27" s="1">
        <v>300.14633178710938</v>
      </c>
      <c r="Y27" s="1">
        <v>100.95398712158203</v>
      </c>
      <c r="Z27" s="1">
        <v>0.10364905744791031</v>
      </c>
      <c r="AA27" s="1">
        <v>87.988090515136719</v>
      </c>
      <c r="AB27" s="1">
        <v>11.334451675415039</v>
      </c>
      <c r="AC27" s="1">
        <v>1.0067553520202637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1.1034791609820194</v>
      </c>
      <c r="AL27">
        <f>(U27-T27)/(1000-U27)*AK27</f>
        <v>3.7426996798335499E-2</v>
      </c>
      <c r="AM27">
        <f>(P27+273.15)</f>
        <v>305.19147338867185</v>
      </c>
      <c r="AN27">
        <f>(O27+273.15)</f>
        <v>306.07292022705076</v>
      </c>
      <c r="AO27">
        <f>(Y27*AG27+Z27*AH27)*AI27</f>
        <v>16.152637578413533</v>
      </c>
      <c r="AP27">
        <f>((AO27+0.00000010773*(AN27^4-AM27^4))-AL27*44100)/(L27*51.4+0.00000043092*AM27^3)</f>
        <v>-13.279971855547897</v>
      </c>
      <c r="AQ27">
        <f>0.61365*EXP(17.502*J27/(240.97+J27))</f>
        <v>4.7863038017102424</v>
      </c>
      <c r="AR27">
        <f>AQ27*1000/AA27</f>
        <v>54.39717777358571</v>
      </c>
      <c r="AS27">
        <f>(AR27-U27)</f>
        <v>20.83101566421071</v>
      </c>
      <c r="AT27">
        <f>IF(D27,P27,(O27+P27)/2)</f>
        <v>32.482196807861328</v>
      </c>
      <c r="AU27">
        <f>0.61365*EXP(17.502*AT27/(240.97+AT27))</f>
        <v>4.906966312011189</v>
      </c>
      <c r="AV27">
        <f>IF(AS27&lt;&gt;0,(1000-(AR27+U27)/2)/AS27*AL27,0)</f>
        <v>1.7176740469608784</v>
      </c>
      <c r="AW27">
        <f>U27*AA27/1000</f>
        <v>2.9534225099254399</v>
      </c>
      <c r="AX27">
        <f>(AU27-AW27)</f>
        <v>1.9535438020857492</v>
      </c>
      <c r="AY27">
        <f>1/(1.6/F27+1.37/N27)</f>
        <v>1.1392658318848525</v>
      </c>
      <c r="AZ27">
        <f>G27*AA27*0.001</f>
        <v>34.092274569605671</v>
      </c>
      <c r="BA27">
        <f>G27/S27</f>
        <v>0.98433000548992</v>
      </c>
      <c r="BB27">
        <f>(1-AL27*AA27/AQ27/F27)*100</f>
        <v>76.018180218120236</v>
      </c>
      <c r="BC27">
        <f>(S27-E27/(N27/1.35))</f>
        <v>396.02666393977626</v>
      </c>
      <c r="BD27">
        <f>E27*BB27/100/BC27</f>
        <v>-1.4568823325579171E-2</v>
      </c>
    </row>
    <row r="28" spans="1:56" x14ac:dyDescent="0.35">
      <c r="A28" s="1" t="s">
        <v>9</v>
      </c>
      <c r="B28" s="1" t="s">
        <v>3076</v>
      </c>
      <c r="K28" s="1">
        <v>2.72</v>
      </c>
    </row>
    <row r="29" spans="1:56" x14ac:dyDescent="0.35">
      <c r="A29" s="1" t="s">
        <v>9</v>
      </c>
      <c r="B29" s="1" t="s">
        <v>3075</v>
      </c>
      <c r="K29" s="1">
        <v>2.72</v>
      </c>
    </row>
    <row r="30" spans="1:56" x14ac:dyDescent="0.35">
      <c r="A30" s="1">
        <v>5</v>
      </c>
      <c r="B30" s="1" t="s">
        <v>3074</v>
      </c>
      <c r="C30" s="1">
        <v>1303.5000024698675</v>
      </c>
      <c r="D30" s="1">
        <v>0</v>
      </c>
      <c r="E30">
        <f>(R30-S30*(1000-T30)/(1000-U30))*AK30</f>
        <v>-6.7468968006599033</v>
      </c>
      <c r="F30">
        <f>IF(AV30&lt;&gt;0,1/(1/AV30-1/N30),0)</f>
        <v>2.378680296058866</v>
      </c>
      <c r="G30">
        <f>((AY30-AL30/2)*S30-E30)/(AY30+AL30/2)</f>
        <v>386.44906557063717</v>
      </c>
      <c r="H30">
        <f>AL30*1000</f>
        <v>35.65849061834011</v>
      </c>
      <c r="I30">
        <f>(AQ30-AW30)</f>
        <v>1.9624416394469506</v>
      </c>
      <c r="J30">
        <f>(P30+AP30*D30)</f>
        <v>32.145481109619141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32.924686431884766</v>
      </c>
      <c r="P30" s="1">
        <v>32.145481109619141</v>
      </c>
      <c r="Q30" s="1">
        <v>33.058525085449219</v>
      </c>
      <c r="R30" s="1">
        <v>400.15939331054688</v>
      </c>
      <c r="S30" s="1">
        <v>393.556884765625</v>
      </c>
      <c r="T30" s="1">
        <v>1.1548631191253662</v>
      </c>
      <c r="U30" s="1">
        <v>32.41754150390625</v>
      </c>
      <c r="V30" s="1">
        <v>2.0196743011474609</v>
      </c>
      <c r="W30" s="1">
        <v>56.693191528320313</v>
      </c>
      <c r="X30" s="1">
        <v>300.188232421875</v>
      </c>
      <c r="Y30" s="1">
        <v>149.59169006347656</v>
      </c>
      <c r="Z30" s="1">
        <v>7.5927674770355225E-2</v>
      </c>
      <c r="AA30" s="1">
        <v>87.980216979980469</v>
      </c>
      <c r="AB30" s="1">
        <v>11.068121910095215</v>
      </c>
      <c r="AC30" s="1">
        <v>1.0374051332473755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1.1036332074333637</v>
      </c>
      <c r="AL30">
        <f>(U30-T30)/(1000-U30)*AK30</f>
        <v>3.5658490618340109E-2</v>
      </c>
      <c r="AM30">
        <f>(P30+273.15)</f>
        <v>305.29548110961912</v>
      </c>
      <c r="AN30">
        <f>(O30+273.15)</f>
        <v>306.07468643188474</v>
      </c>
      <c r="AO30">
        <f>(Y30*AG30+Z30*AH30)*AI30</f>
        <v>23.934669875174677</v>
      </c>
      <c r="AP30">
        <f>((AO30+0.00000010773*(AN30^4-AM30^4))-AL30*44100)/(L30*51.4+0.00000043092*AM30^3)</f>
        <v>-12.587333823244453</v>
      </c>
      <c r="AQ30">
        <f>0.61365*EXP(17.502*J30/(240.97+J30))</f>
        <v>4.8145439749181449</v>
      </c>
      <c r="AR30">
        <f>AQ30*1000/AA30</f>
        <v>54.723029110210931</v>
      </c>
      <c r="AS30">
        <f>(AR30-U30)</f>
        <v>22.305487606304681</v>
      </c>
      <c r="AT30">
        <f>IF(D30,P30,(O30+P30)/2)</f>
        <v>32.535083770751953</v>
      </c>
      <c r="AU30">
        <f>0.61365*EXP(17.502*AT30/(240.97+AT30))</f>
        <v>4.9216222393209677</v>
      </c>
      <c r="AV30">
        <f>IF(AS30&lt;&gt;0,(1000-(AR30+U30)/2)/AS30*AL30,0)</f>
        <v>1.5289887677165226</v>
      </c>
      <c r="AW30">
        <f>U30*AA30/1000</f>
        <v>2.8521023354711943</v>
      </c>
      <c r="AX30">
        <f>(AU30-AW30)</f>
        <v>2.0695199038497734</v>
      </c>
      <c r="AY30">
        <f>1/(1.6/F30+1.37/N30)</f>
        <v>1.0073442266998796</v>
      </c>
      <c r="AZ30">
        <f>G30*AA30*0.001</f>
        <v>33.999872640615358</v>
      </c>
      <c r="BA30">
        <f>G30/S30</f>
        <v>0.98193953791655619</v>
      </c>
      <c r="BB30">
        <f>(1-AL30*AA30/AQ30/F30)*100</f>
        <v>72.605917970623352</v>
      </c>
      <c r="BC30">
        <f>(S30-E30/(N30/1.35))</f>
        <v>395.6848217065085</v>
      </c>
      <c r="BD30">
        <f>E30*BB30/100/BC30</f>
        <v>-1.2380172520954609E-2</v>
      </c>
    </row>
    <row r="31" spans="1:56" x14ac:dyDescent="0.35">
      <c r="A31" s="1" t="s">
        <v>9</v>
      </c>
      <c r="B31" s="1" t="s">
        <v>3073</v>
      </c>
      <c r="K31" s="1">
        <v>2.72</v>
      </c>
    </row>
    <row r="32" spans="1:56" x14ac:dyDescent="0.35">
      <c r="A32" s="1" t="s">
        <v>9</v>
      </c>
      <c r="B32" s="1" t="s">
        <v>3072</v>
      </c>
      <c r="K32" s="1">
        <v>2.72</v>
      </c>
    </row>
    <row r="33" spans="1:56" x14ac:dyDescent="0.35">
      <c r="A33" s="1">
        <v>6</v>
      </c>
      <c r="B33" s="1" t="s">
        <v>3071</v>
      </c>
      <c r="C33" s="1">
        <v>1506.5000024698675</v>
      </c>
      <c r="D33" s="1">
        <v>0</v>
      </c>
      <c r="E33">
        <f>(R33-S33*(1000-T33)/(1000-U33))*AK33</f>
        <v>-6.1749256254351907</v>
      </c>
      <c r="F33">
        <f>IF(AV33&lt;&gt;0,1/(1/AV33-1/N33),0)</f>
        <v>2.0980855763799497</v>
      </c>
      <c r="G33">
        <f>((AY33-AL33/2)*S33-E33)/(AY33+AL33/2)</f>
        <v>385.59588571257649</v>
      </c>
      <c r="H33">
        <f>AL33*1000</f>
        <v>34.222915011635827</v>
      </c>
      <c r="I33">
        <f>(AQ33-AW33)</f>
        <v>2.0456796204511405</v>
      </c>
      <c r="J33">
        <f>(P33+AP33*D33)</f>
        <v>32.22357177734375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32.941577911376953</v>
      </c>
      <c r="P33" s="1">
        <v>32.22357177734375</v>
      </c>
      <c r="Q33" s="1">
        <v>33.069618225097656</v>
      </c>
      <c r="R33" s="1">
        <v>399.9439697265625</v>
      </c>
      <c r="S33" s="1">
        <v>393.34109497070313</v>
      </c>
      <c r="T33" s="1">
        <v>1.6867841482162476</v>
      </c>
      <c r="U33" s="1">
        <v>31.715906143188477</v>
      </c>
      <c r="V33" s="1">
        <v>2.9468994140625</v>
      </c>
      <c r="W33" s="1">
        <v>55.409336090087891</v>
      </c>
      <c r="X33" s="1">
        <v>300.15533447265625</v>
      </c>
      <c r="Y33" s="1">
        <v>301.373046875</v>
      </c>
      <c r="Z33" s="1">
        <v>6.2669955193996429E-2</v>
      </c>
      <c r="AA33" s="1">
        <v>87.973609924316406</v>
      </c>
      <c r="AB33" s="1">
        <v>10.902312278747559</v>
      </c>
      <c r="AC33" s="1">
        <v>1.0489702224731445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1.1035122590906479</v>
      </c>
      <c r="AL33">
        <f>(U33-T33)/(1000-U33)*AK33</f>
        <v>3.4222915011635824E-2</v>
      </c>
      <c r="AM33">
        <f>(P33+273.15)</f>
        <v>305.37357177734373</v>
      </c>
      <c r="AN33">
        <f>(O33+273.15)</f>
        <v>306.09157791137693</v>
      </c>
      <c r="AO33">
        <f>(Y33*AG33+Z33*AH33)*AI33</f>
        <v>48.219686422205996</v>
      </c>
      <c r="AP33">
        <f>((AO33+0.00000010773*(AN33^4-AM33^4))-AL33*44100)/(L33*51.4+0.00000043092*AM33^3)</f>
        <v>-11.87613122863023</v>
      </c>
      <c r="AQ33">
        <f>0.61365*EXP(17.502*J33/(240.97+J33))</f>
        <v>4.8358423758882338</v>
      </c>
      <c r="AR33">
        <f>AQ33*1000/AA33</f>
        <v>54.96923884388174</v>
      </c>
      <c r="AS33">
        <f>(AR33-U33)</f>
        <v>23.253332700693264</v>
      </c>
      <c r="AT33">
        <f>IF(D33,P33,(O33+P33)/2)</f>
        <v>32.582574844360352</v>
      </c>
      <c r="AU33">
        <f>0.61365*EXP(17.502*AT33/(240.97+AT33))</f>
        <v>4.9348153180616015</v>
      </c>
      <c r="AV33">
        <f>IF(AS33&lt;&gt;0,(1000-(AR33+U33)/2)/AS33*AL33,0)</f>
        <v>1.4079532709660934</v>
      </c>
      <c r="AW33">
        <f>U33*AA33/1000</f>
        <v>2.7901627554370934</v>
      </c>
      <c r="AX33">
        <f>(AU33-AW33)</f>
        <v>2.1446525626245081</v>
      </c>
      <c r="AY33">
        <f>1/(1.6/F33+1.37/N33)</f>
        <v>0.9236446919404705</v>
      </c>
      <c r="AZ33">
        <f>G33*AA33*0.001</f>
        <v>33.92226203809949</v>
      </c>
      <c r="BA33">
        <f>G33/S33</f>
        <v>0.98030917858022559</v>
      </c>
      <c r="BB33">
        <f>(1-AL33*AA33/AQ33/F33)*100</f>
        <v>70.326137684958539</v>
      </c>
      <c r="BC33">
        <f>(S33-E33/(N33/1.35))</f>
        <v>395.28863511156999</v>
      </c>
      <c r="BD33">
        <f>E33*BB33/100/BC33</f>
        <v>-1.0985862763450427E-2</v>
      </c>
    </row>
    <row r="34" spans="1:56" x14ac:dyDescent="0.35">
      <c r="A34" s="1" t="s">
        <v>9</v>
      </c>
      <c r="B34" s="1" t="s">
        <v>3070</v>
      </c>
      <c r="K34" s="1">
        <v>2.72</v>
      </c>
    </row>
    <row r="35" spans="1:56" x14ac:dyDescent="0.35">
      <c r="A35" s="1" t="s">
        <v>9</v>
      </c>
      <c r="B35" s="1" t="s">
        <v>3069</v>
      </c>
      <c r="K35" s="1">
        <v>2.72</v>
      </c>
    </row>
    <row r="36" spans="1:56" x14ac:dyDescent="0.35">
      <c r="A36" s="1">
        <v>7</v>
      </c>
      <c r="B36" s="1" t="s">
        <v>3068</v>
      </c>
      <c r="C36" s="1">
        <v>1709.5000024698675</v>
      </c>
      <c r="D36" s="1">
        <v>0</v>
      </c>
      <c r="E36">
        <f>(R36-S36*(1000-T36)/(1000-U36))*AK36</f>
        <v>-5.5628330475625853</v>
      </c>
      <c r="F36">
        <f>IF(AV36&lt;&gt;0,1/(1/AV36-1/N36),0)</f>
        <v>1.9186907040595909</v>
      </c>
      <c r="G36">
        <f>((AY36-AL36/2)*S36-E36)/(AY36+AL36/2)</f>
        <v>384.69956113650056</v>
      </c>
      <c r="H36">
        <f>AL36*1000</f>
        <v>33.014756621838949</v>
      </c>
      <c r="I36">
        <f>(AQ36-AW36)</f>
        <v>2.0972983240666943</v>
      </c>
      <c r="J36">
        <f>(P36+AP36*D36)</f>
        <v>32.3077392578125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32.983081817626953</v>
      </c>
      <c r="P36" s="1">
        <v>32.3077392578125</v>
      </c>
      <c r="Q36" s="1">
        <v>33.098384857177734</v>
      </c>
      <c r="R36" s="1">
        <v>399.81613159179688</v>
      </c>
      <c r="S36" s="1">
        <v>393.09646606445313</v>
      </c>
      <c r="T36" s="1">
        <v>2.4128885269165039</v>
      </c>
      <c r="U36" s="1">
        <v>31.391918182373047</v>
      </c>
      <c r="V36" s="1">
        <v>4.2055149078369141</v>
      </c>
      <c r="W36" s="1">
        <v>54.714164733886719</v>
      </c>
      <c r="X36" s="1">
        <v>300.15200805664063</v>
      </c>
      <c r="Y36" s="1">
        <v>500.84356689453125</v>
      </c>
      <c r="Z36" s="1">
        <v>9.4007626175880432E-2</v>
      </c>
      <c r="AA36" s="1">
        <v>87.971420288085938</v>
      </c>
      <c r="AB36" s="1">
        <v>10.944708824157715</v>
      </c>
      <c r="AC36" s="1">
        <v>1.0745565891265869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1.1035000296200022</v>
      </c>
      <c r="AL36">
        <f>(U36-T36)/(1000-U36)*AK36</f>
        <v>3.3014756621838948E-2</v>
      </c>
      <c r="AM36">
        <f>(P36+273.15)</f>
        <v>305.45773925781248</v>
      </c>
      <c r="AN36">
        <f>(O36+273.15)</f>
        <v>306.13308181762693</v>
      </c>
      <c r="AO36">
        <f>(Y36*AG36+Z36*AH36)*AI36</f>
        <v>80.134968911968826</v>
      </c>
      <c r="AP36">
        <f>((AO36+0.00000010773*(AN36^4-AM36^4))-AL36*44100)/(L36*51.4+0.00000043092*AM36^3)</f>
        <v>-11.182715276113019</v>
      </c>
      <c r="AQ36">
        <f>0.61365*EXP(17.502*J36/(240.97+J36))</f>
        <v>4.8588899521374405</v>
      </c>
      <c r="AR36">
        <f>AQ36*1000/AA36</f>
        <v>55.232596407170718</v>
      </c>
      <c r="AS36">
        <f>(AR36-U36)</f>
        <v>23.840678224797671</v>
      </c>
      <c r="AT36">
        <f>IF(D36,P36,(O36+P36)/2)</f>
        <v>32.645410537719727</v>
      </c>
      <c r="AU36">
        <f>0.61365*EXP(17.502*AT36/(240.97+AT36))</f>
        <v>4.9523184460412715</v>
      </c>
      <c r="AV36">
        <f>IF(AS36&lt;&gt;0,(1000-(AR36+U36)/2)/AS36*AL36,0)</f>
        <v>1.3248286265470806</v>
      </c>
      <c r="AW36">
        <f>U36*AA36/1000</f>
        <v>2.7615916280707462</v>
      </c>
      <c r="AX36">
        <f>(AU36-AW36)</f>
        <v>2.1907268179705253</v>
      </c>
      <c r="AY36">
        <f>1/(1.6/F36+1.37/N36)</f>
        <v>0.86657408707233807</v>
      </c>
      <c r="AZ36">
        <f>G36*AA36*0.001</f>
        <v>33.842566777381307</v>
      </c>
      <c r="BA36">
        <f>G36/S36</f>
        <v>0.97863907296847641</v>
      </c>
      <c r="BB36">
        <f>(1-AL36*AA36/AQ36/F36)*100</f>
        <v>68.846440891922327</v>
      </c>
      <c r="BC36">
        <f>(S36-E36/(N36/1.35))</f>
        <v>394.85095531893796</v>
      </c>
      <c r="BD36">
        <f>E36*BB36/100/BC36</f>
        <v>-9.6993878688048096E-3</v>
      </c>
    </row>
    <row r="37" spans="1:56" x14ac:dyDescent="0.35">
      <c r="A37" s="1" t="s">
        <v>9</v>
      </c>
      <c r="B37" s="1" t="s">
        <v>3067</v>
      </c>
      <c r="K37" s="1">
        <v>2.72</v>
      </c>
    </row>
    <row r="38" spans="1:56" x14ac:dyDescent="0.35">
      <c r="A38" s="1" t="s">
        <v>9</v>
      </c>
      <c r="B38" s="1" t="s">
        <v>3066</v>
      </c>
      <c r="K38" s="1">
        <v>2.72</v>
      </c>
    </row>
    <row r="39" spans="1:56" x14ac:dyDescent="0.35">
      <c r="A39" s="1">
        <v>8</v>
      </c>
      <c r="B39" s="1" t="s">
        <v>3065</v>
      </c>
      <c r="C39" s="1">
        <v>1912.5000024698675</v>
      </c>
      <c r="D39" s="1">
        <v>0</v>
      </c>
      <c r="E39">
        <f>(R39-S39*(1000-T39)/(1000-U39))*AK39</f>
        <v>-5.2295350633736808</v>
      </c>
      <c r="F39">
        <f>IF(AV39&lt;&gt;0,1/(1/AV39-1/N39),0)</f>
        <v>1.7332954766946318</v>
      </c>
      <c r="G39">
        <f>((AY39-AL39/2)*S39-E39)/(AY39+AL39/2)</f>
        <v>384.59896110318613</v>
      </c>
      <c r="H39">
        <f>AL39*1000</f>
        <v>31.648167246193111</v>
      </c>
      <c r="I39">
        <f>(AQ39-AW39)</f>
        <v>2.1587408511542048</v>
      </c>
      <c r="J39">
        <f>(P39+AP39*D39)</f>
        <v>32.446937561035156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33.045001983642578</v>
      </c>
      <c r="P39" s="1">
        <v>32.446937561035156</v>
      </c>
      <c r="Q39" s="1">
        <v>33.142314910888672</v>
      </c>
      <c r="R39" s="1">
        <v>399.94595336914063</v>
      </c>
      <c r="S39" s="1">
        <v>393.402587890625</v>
      </c>
      <c r="T39" s="1">
        <v>3.3438658714294434</v>
      </c>
      <c r="U39" s="1">
        <v>31.129604339599609</v>
      </c>
      <c r="V39" s="1">
        <v>5.807826042175293</v>
      </c>
      <c r="W39" s="1">
        <v>54.067760467529297</v>
      </c>
      <c r="X39" s="1">
        <v>300.16580200195313</v>
      </c>
      <c r="Y39" s="1">
        <v>750.6785888671875</v>
      </c>
      <c r="Z39" s="1">
        <v>0.11087979376316071</v>
      </c>
      <c r="AA39" s="1">
        <v>87.970138549804688</v>
      </c>
      <c r="AB39" s="1">
        <v>10.91447925567627</v>
      </c>
      <c r="AC39" s="1">
        <v>1.1016870737075806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1.103550742654239</v>
      </c>
      <c r="AL39">
        <f>(U39-T39)/(1000-U39)*AK39</f>
        <v>3.1648167246193112E-2</v>
      </c>
      <c r="AM39">
        <f>(P39+273.15)</f>
        <v>305.59693756103513</v>
      </c>
      <c r="AN39">
        <f>(O39+273.15)</f>
        <v>306.19500198364256</v>
      </c>
      <c r="AO39">
        <f>(Y39*AG39+Z39*AH39)*AI39</f>
        <v>120.10857153411416</v>
      </c>
      <c r="AP39">
        <f>((AO39+0.00000010773*(AN39^4-AM39^4))-AL39*44100)/(L39*51.4+0.00000043092*AM39^3)</f>
        <v>-10.3693018400543</v>
      </c>
      <c r="AQ39">
        <f>0.61365*EXP(17.502*J39/(240.97+J39))</f>
        <v>4.8972164579093835</v>
      </c>
      <c r="AR39">
        <f>AQ39*1000/AA39</f>
        <v>55.669077469246027</v>
      </c>
      <c r="AS39">
        <f>(AR39-U39)</f>
        <v>24.539473129646417</v>
      </c>
      <c r="AT39">
        <f>IF(D39,P39,(O39+P39)/2)</f>
        <v>32.745969772338867</v>
      </c>
      <c r="AU39">
        <f>0.61365*EXP(17.502*AT39/(240.97+AT39))</f>
        <v>4.9804420343805509</v>
      </c>
      <c r="AV39">
        <f>IF(AS39&lt;&gt;0,(1000-(AR39+U39)/2)/AS39*AL39,0)</f>
        <v>1.2337126183161704</v>
      </c>
      <c r="AW39">
        <f>U39*AA39/1000</f>
        <v>2.7384756067551788</v>
      </c>
      <c r="AX39">
        <f>(AU39-AW39)</f>
        <v>2.2419664276253721</v>
      </c>
      <c r="AY39">
        <f>1/(1.6/F39+1.37/N39)</f>
        <v>0.80439876403065247</v>
      </c>
      <c r="AZ39">
        <f>G39*AA39*0.001</f>
        <v>33.833223894358227</v>
      </c>
      <c r="BA39">
        <f>G39/S39</f>
        <v>0.97762183814132286</v>
      </c>
      <c r="BB39">
        <f>(1-AL39*AA39/AQ39/F39)*100</f>
        <v>67.200899244141965</v>
      </c>
      <c r="BC39">
        <f>(S39-E39/(N39/1.35))</f>
        <v>395.05195665581937</v>
      </c>
      <c r="BD39">
        <f>E39*BB39/100/BC39</f>
        <v>-8.8957782126278077E-3</v>
      </c>
    </row>
    <row r="40" spans="1:56" x14ac:dyDescent="0.35">
      <c r="A40" s="1" t="s">
        <v>9</v>
      </c>
      <c r="B40" s="1" t="s">
        <v>3064</v>
      </c>
      <c r="K40" s="1">
        <v>2.72</v>
      </c>
    </row>
    <row r="41" spans="1:56" x14ac:dyDescent="0.35">
      <c r="A41" s="1" t="s">
        <v>9</v>
      </c>
      <c r="B41" s="1" t="s">
        <v>3063</v>
      </c>
      <c r="K41" s="1">
        <v>2.72</v>
      </c>
    </row>
    <row r="42" spans="1:56" x14ac:dyDescent="0.35">
      <c r="A42" s="1">
        <v>9</v>
      </c>
      <c r="B42" s="1" t="s">
        <v>3062</v>
      </c>
      <c r="C42" s="1">
        <v>2115.5000024698675</v>
      </c>
      <c r="D42" s="1">
        <v>0</v>
      </c>
      <c r="E42">
        <f>(R42-S42*(1000-T42)/(1000-U42))*AK42</f>
        <v>-4.7275262661421209</v>
      </c>
      <c r="F42">
        <f>IF(AV42&lt;&gt;0,1/(1/AV42-1/N42),0)</f>
        <v>1.3118570971967349</v>
      </c>
      <c r="G42">
        <f>((AY42-AL42/2)*S42-E42)/(AY42+AL42/2)</f>
        <v>384.53598054149461</v>
      </c>
      <c r="H42">
        <f>AL42*1000</f>
        <v>28.311088212849494</v>
      </c>
      <c r="I42">
        <f>(AQ42-AW42)</f>
        <v>2.3741183358395843</v>
      </c>
      <c r="J42">
        <f>(P42+AP42*D42)</f>
        <v>32.640274047851563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33.128631591796875</v>
      </c>
      <c r="P42" s="1">
        <v>32.640274047851563</v>
      </c>
      <c r="Q42" s="1">
        <v>33.208419799804688</v>
      </c>
      <c r="R42" s="1">
        <v>400.05996704101563</v>
      </c>
      <c r="S42" s="1">
        <v>394.23052978515625</v>
      </c>
      <c r="T42" s="1">
        <v>4.3912768363952637</v>
      </c>
      <c r="U42" s="1">
        <v>29.292440414428711</v>
      </c>
      <c r="V42" s="1">
        <v>7.5910263061523438</v>
      </c>
      <c r="W42" s="1">
        <v>50.636680603027344</v>
      </c>
      <c r="X42" s="1">
        <v>300.18862915039063</v>
      </c>
      <c r="Y42" s="1">
        <v>1001.6129760742188</v>
      </c>
      <c r="Z42" s="1">
        <v>6.7493095993995667E-2</v>
      </c>
      <c r="AA42" s="1">
        <v>87.966972351074219</v>
      </c>
      <c r="AB42" s="1">
        <v>10.618451118469238</v>
      </c>
      <c r="AC42" s="1">
        <v>1.1868618726730347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1.1036346659940828</v>
      </c>
      <c r="AL42">
        <f>(U42-T42)/(1000-U42)*AK42</f>
        <v>2.8311088212849493E-2</v>
      </c>
      <c r="AM42">
        <f>(P42+273.15)</f>
        <v>305.79027404785154</v>
      </c>
      <c r="AN42">
        <f>(O42+273.15)</f>
        <v>306.27863159179685</v>
      </c>
      <c r="AO42">
        <f>(Y42*AG42+Z42*AH42)*AI42</f>
        <v>160.25807258982786</v>
      </c>
      <c r="AP42">
        <f>((AO42+0.00000010773*(AN42^4-AM42^4))-AL42*44100)/(L42*51.4+0.00000043092*AM42^3)</f>
        <v>-8.8470495290945728</v>
      </c>
      <c r="AQ42">
        <f>0.61365*EXP(17.502*J42/(240.97+J42))</f>
        <v>4.9508856318711238</v>
      </c>
      <c r="AR42">
        <f>AQ42*1000/AA42</f>
        <v>56.281187126825856</v>
      </c>
      <c r="AS42">
        <f>(AR42-U42)</f>
        <v>26.988746712397145</v>
      </c>
      <c r="AT42">
        <f>IF(D42,P42,(O42+P42)/2)</f>
        <v>32.884452819824219</v>
      </c>
      <c r="AU42">
        <f>0.61365*EXP(17.502*AT42/(240.97+AT42))</f>
        <v>5.0193992797903908</v>
      </c>
      <c r="AV42">
        <f>IF(AS42&lt;&gt;0,(1000-(AR42+U42)/2)/AS42*AL42,0)</f>
        <v>1.0041128342352543</v>
      </c>
      <c r="AW42">
        <f>U42*AA42/1000</f>
        <v>2.5767672960315395</v>
      </c>
      <c r="AX42">
        <f>(AU42-AW42)</f>
        <v>2.4426319837588513</v>
      </c>
      <c r="AY42">
        <f>1/(1.6/F42+1.37/N42)</f>
        <v>0.64947191056972853</v>
      </c>
      <c r="AZ42">
        <f>G42*AA42*0.001</f>
        <v>33.826465968286875</v>
      </c>
      <c r="BA42">
        <f>G42/S42</f>
        <v>0.9754089333239998</v>
      </c>
      <c r="BB42">
        <f>(1-AL42*AA42/AQ42/F42)*100</f>
        <v>61.655172847237381</v>
      </c>
      <c r="BC42">
        <f>(S42-E42/(N42/1.35))</f>
        <v>395.72156752857285</v>
      </c>
      <c r="BD42">
        <f>E42*BB42/100/BC42</f>
        <v>-7.3656953018564333E-3</v>
      </c>
    </row>
    <row r="43" spans="1:56" x14ac:dyDescent="0.35">
      <c r="A43" s="1" t="s">
        <v>9</v>
      </c>
      <c r="B43" s="1" t="s">
        <v>3061</v>
      </c>
      <c r="K43" s="1">
        <v>2.72</v>
      </c>
    </row>
    <row r="44" spans="1:56" x14ac:dyDescent="0.35">
      <c r="A44" s="1" t="s">
        <v>9</v>
      </c>
      <c r="B44" s="1" t="s">
        <v>3060</v>
      </c>
      <c r="K44" s="1">
        <v>2.72</v>
      </c>
    </row>
    <row r="45" spans="1:56" x14ac:dyDescent="0.35">
      <c r="A45" s="1">
        <v>10</v>
      </c>
      <c r="B45" s="1" t="s">
        <v>3059</v>
      </c>
      <c r="C45" s="1">
        <v>2318.0000024810433</v>
      </c>
      <c r="D45" s="1">
        <v>0</v>
      </c>
      <c r="E45">
        <f>(R45-S45*(1000-T45)/(1000-U45))*AK45</f>
        <v>-3.6477626272512635</v>
      </c>
      <c r="F45">
        <f>IF(AV45&lt;&gt;0,1/(1/AV45-1/N45),0)</f>
        <v>0.85884649068080998</v>
      </c>
      <c r="G45">
        <f>((AY45-AL45/2)*S45-E45)/(AY45+AL45/2)</f>
        <v>383.51388227915709</v>
      </c>
      <c r="H45">
        <f>AL45*1000</f>
        <v>23.157808276747922</v>
      </c>
      <c r="I45">
        <f>(AQ45-AW45)</f>
        <v>2.7297592395958499</v>
      </c>
      <c r="J45">
        <f>(P45+AP45*D45)</f>
        <v>32.847064971923828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33.232719421386719</v>
      </c>
      <c r="P45" s="1">
        <v>32.847064971923828</v>
      </c>
      <c r="Q45" s="1">
        <v>33.288505554199219</v>
      </c>
      <c r="R45" s="1">
        <v>400.2235107421875</v>
      </c>
      <c r="S45" s="1">
        <v>395.2352294921875</v>
      </c>
      <c r="T45" s="1">
        <v>5.469292163848877</v>
      </c>
      <c r="U45" s="1">
        <v>25.909664154052734</v>
      </c>
      <c r="V45" s="1">
        <v>9.3990821838378906</v>
      </c>
      <c r="W45" s="1">
        <v>44.5262451171875</v>
      </c>
      <c r="X45" s="1">
        <v>300.17657470703125</v>
      </c>
      <c r="Y45" s="1">
        <v>1251.1787109375</v>
      </c>
      <c r="Z45" s="1">
        <v>6.0262293554842472E-3</v>
      </c>
      <c r="AA45" s="1">
        <v>87.963172912597656</v>
      </c>
      <c r="AB45" s="1">
        <v>9.6410589218139648</v>
      </c>
      <c r="AC45" s="1">
        <v>1.2560547590255737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1.1035903481876146</v>
      </c>
      <c r="AL45">
        <f>(U45-T45)/(1000-U45)*AK45</f>
        <v>2.3157808276747922E-2</v>
      </c>
      <c r="AM45">
        <f>(P45+273.15)</f>
        <v>305.99706497192381</v>
      </c>
      <c r="AN45">
        <f>(O45+273.15)</f>
        <v>306.3827194213867</v>
      </c>
      <c r="AO45">
        <f>(Y45*AG45+Z45*AH45)*AI45</f>
        <v>200.18858927543624</v>
      </c>
      <c r="AP45">
        <f>((AO45+0.00000010773*(AN45^4-AM45^4))-AL45*44100)/(L45*51.4+0.00000043092*AM45^3)</f>
        <v>-6.6717589772261858</v>
      </c>
      <c r="AQ45">
        <f>0.61365*EXP(17.502*J45/(240.97+J45))</f>
        <v>5.0088555076861239</v>
      </c>
      <c r="AR45">
        <f>AQ45*1000/AA45</f>
        <v>56.942642492705943</v>
      </c>
      <c r="AS45">
        <f>(AR45-U45)</f>
        <v>31.032978338653209</v>
      </c>
      <c r="AT45">
        <f>IF(D45,P45,(O45+P45)/2)</f>
        <v>33.039892196655273</v>
      </c>
      <c r="AU45">
        <f>0.61365*EXP(17.502*AT45/(240.97+AT45))</f>
        <v>5.0634421724839092</v>
      </c>
      <c r="AV45">
        <f>IF(AS45&lt;&gt;0,(1000-(AR45+U45)/2)/AS45*AL45,0)</f>
        <v>0.71531868833848211</v>
      </c>
      <c r="AW45">
        <f>U45*AA45/1000</f>
        <v>2.279096268090274</v>
      </c>
      <c r="AX45">
        <f>(AU45-AW45)</f>
        <v>2.7843459043936352</v>
      </c>
      <c r="AY45">
        <f>1/(1.6/F45+1.37/N45)</f>
        <v>0.45807863108295804</v>
      </c>
      <c r="AZ45">
        <f>G45*AA45*0.001</f>
        <v>33.735097941303117</v>
      </c>
      <c r="BA45">
        <f>G45/S45</f>
        <v>0.97034336430967849</v>
      </c>
      <c r="BB45">
        <f>(1-AL45*AA45/AQ45/F45)*100</f>
        <v>52.647349679055154</v>
      </c>
      <c r="BC45">
        <f>(S45-E45/(N45/1.35))</f>
        <v>396.38571527482804</v>
      </c>
      <c r="BD45">
        <f>E45*BB45/100/BC45</f>
        <v>-4.8449030119547742E-3</v>
      </c>
    </row>
    <row r="46" spans="1:56" x14ac:dyDescent="0.35">
      <c r="A46" s="1" t="s">
        <v>9</v>
      </c>
      <c r="B46" s="1" t="s">
        <v>3058</v>
      </c>
      <c r="K46" s="1">
        <v>2.72</v>
      </c>
    </row>
    <row r="47" spans="1:56" x14ac:dyDescent="0.35">
      <c r="A47" s="1" t="s">
        <v>9</v>
      </c>
      <c r="B47" s="1" t="s">
        <v>3057</v>
      </c>
      <c r="K47" s="1">
        <v>2.72</v>
      </c>
    </row>
    <row r="48" spans="1:56" x14ac:dyDescent="0.35">
      <c r="A48" s="1">
        <v>11</v>
      </c>
      <c r="B48" s="1" t="s">
        <v>3056</v>
      </c>
      <c r="C48" s="1">
        <v>2520.0000024810433</v>
      </c>
      <c r="D48" s="1">
        <v>0</v>
      </c>
      <c r="E48">
        <f>(R48-S48*(1000-T48)/(1000-U48))*AK48</f>
        <v>-2.6813224463884451</v>
      </c>
      <c r="F48">
        <f>IF(AV48&lt;&gt;0,1/(1/AV48-1/N48),0)</f>
        <v>0.5624869953803987</v>
      </c>
      <c r="G48">
        <f>((AY48-AL48/2)*S48-E48)/(AY48+AL48/2)</f>
        <v>381.86190019137894</v>
      </c>
      <c r="H48">
        <f>AL48*1000</f>
        <v>18.222102380462985</v>
      </c>
      <c r="I48">
        <f>(AQ48-AW48)</f>
        <v>3.094121980447655</v>
      </c>
      <c r="J48">
        <f>(P48+AP48*D48)</f>
        <v>33.131565093994141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33.368335723876953</v>
      </c>
      <c r="P48" s="1">
        <v>33.131565093994141</v>
      </c>
      <c r="Q48" s="1">
        <v>33.396411895751953</v>
      </c>
      <c r="R48" s="1">
        <v>399.904296875</v>
      </c>
      <c r="S48" s="1">
        <v>395.79864501953125</v>
      </c>
      <c r="T48" s="1">
        <v>6.5489277839660645</v>
      </c>
      <c r="U48" s="1">
        <v>22.68598747253418</v>
      </c>
      <c r="V48" s="1">
        <v>11.168767929077148</v>
      </c>
      <c r="W48" s="1">
        <v>38.689468383789063</v>
      </c>
      <c r="X48" s="1">
        <v>300.17678833007813</v>
      </c>
      <c r="Y48" s="1">
        <v>1599.985595703125</v>
      </c>
      <c r="Z48" s="1">
        <v>0.20247665047645569</v>
      </c>
      <c r="AA48" s="1">
        <v>87.959693908691406</v>
      </c>
      <c r="AB48" s="1">
        <v>9.1173057556152344</v>
      </c>
      <c r="AC48" s="1">
        <v>1.3317079544067383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1.1035911335664634</v>
      </c>
      <c r="AL48">
        <f>(U48-T48)/(1000-U48)*AK48</f>
        <v>1.8222102380462984E-2</v>
      </c>
      <c r="AM48">
        <f>(P48+273.15)</f>
        <v>306.28156509399412</v>
      </c>
      <c r="AN48">
        <f>(O48+273.15)</f>
        <v>306.51833572387693</v>
      </c>
      <c r="AO48">
        <f>(Y48*AG48+Z48*AH48)*AI48</f>
        <v>255.99768959050562</v>
      </c>
      <c r="AP48">
        <f>((AO48+0.00000010773*(AN48^4-AM48^4))-AL48*44100)/(L48*51.4+0.00000043092*AM48^3)</f>
        <v>-4.4503615418199569</v>
      </c>
      <c r="AQ48">
        <f>0.61365*EXP(17.502*J48/(240.97+J48))</f>
        <v>5.0895744945481693</v>
      </c>
      <c r="AR48">
        <f>AQ48*1000/AA48</f>
        <v>57.862576236696775</v>
      </c>
      <c r="AS48">
        <f>(AR48-U48)</f>
        <v>35.176588764162595</v>
      </c>
      <c r="AT48">
        <f>IF(D48,P48,(O48+P48)/2)</f>
        <v>33.249950408935547</v>
      </c>
      <c r="AU48">
        <f>0.61365*EXP(17.502*AT48/(240.97+AT48))</f>
        <v>5.1234950240681041</v>
      </c>
      <c r="AV48">
        <f>IF(AS48&lt;&gt;0,(1000-(AR48+U48)/2)/AS48*AL48,0)</f>
        <v>0.49715509398754731</v>
      </c>
      <c r="AW48">
        <f>U48*AA48/1000</f>
        <v>1.9954525141005142</v>
      </c>
      <c r="AX48">
        <f>(AU48-AW48)</f>
        <v>3.1280425099675897</v>
      </c>
      <c r="AY48">
        <f>1/(1.6/F48+1.37/N48)</f>
        <v>0.31599793523918135</v>
      </c>
      <c r="AZ48">
        <f>G48*AA48*0.001</f>
        <v>33.588455856224961</v>
      </c>
      <c r="BA48">
        <f>G48/S48</f>
        <v>0.96478829575714042</v>
      </c>
      <c r="BB48">
        <f>(1-AL48*AA48/AQ48/F48)*100</f>
        <v>44.012866782549807</v>
      </c>
      <c r="BC48">
        <f>(S48-E48/(N48/1.35))</f>
        <v>396.64432048377313</v>
      </c>
      <c r="BD48">
        <f>E48*BB48/100/BC48</f>
        <v>-2.975277384282706E-3</v>
      </c>
    </row>
    <row r="49" spans="1:56" x14ac:dyDescent="0.35">
      <c r="A49" s="1" t="s">
        <v>9</v>
      </c>
      <c r="B49" s="1" t="s">
        <v>3055</v>
      </c>
      <c r="K49" s="1">
        <v>2.72</v>
      </c>
    </row>
    <row r="50" spans="1:56" x14ac:dyDescent="0.35">
      <c r="A50" s="1" t="s">
        <v>9</v>
      </c>
      <c r="B50" s="1" t="s">
        <v>3050</v>
      </c>
      <c r="K50" s="1">
        <v>2.72</v>
      </c>
    </row>
    <row r="51" spans="1:56" x14ac:dyDescent="0.35">
      <c r="A51" s="1">
        <v>12</v>
      </c>
      <c r="B51" s="1" t="s">
        <v>3054</v>
      </c>
      <c r="C51" s="1">
        <v>2722.5000024922192</v>
      </c>
      <c r="D51" s="1">
        <v>0</v>
      </c>
      <c r="E51">
        <f>(R51-S51*(1000-T51)/(1000-U51))*AK51</f>
        <v>-2.082682668883733</v>
      </c>
      <c r="F51">
        <f>IF(AV51&lt;&gt;0,1/(1/AV51-1/N51),0)</f>
        <v>0.37637370110527607</v>
      </c>
      <c r="G51">
        <f>((AY51-AL51/2)*S51-E51)/(AY51+AL51/2)</f>
        <v>381.50638878977918</v>
      </c>
      <c r="H51">
        <f>AL51*1000</f>
        <v>14.001717684760369</v>
      </c>
      <c r="I51">
        <f>(AQ51-AW51)</f>
        <v>3.4192333514196109</v>
      </c>
      <c r="J51">
        <f>(P51+AP51*D51)</f>
        <v>33.464866638183594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33.54205322265625</v>
      </c>
      <c r="P51" s="1">
        <v>33.464866638183594</v>
      </c>
      <c r="Q51" s="1">
        <v>33.534339904785156</v>
      </c>
      <c r="R51" s="1">
        <v>400.04510498046875</v>
      </c>
      <c r="S51" s="1">
        <v>396.8966064453125</v>
      </c>
      <c r="T51" s="1">
        <v>7.6486225128173828</v>
      </c>
      <c r="U51" s="1">
        <v>20.081623077392578</v>
      </c>
      <c r="V51" s="1">
        <v>12.917721748352051</v>
      </c>
      <c r="W51" s="1">
        <v>33.915756225585938</v>
      </c>
      <c r="X51" s="1">
        <v>300.1678466796875</v>
      </c>
      <c r="Y51" s="1">
        <v>1999.432861328125</v>
      </c>
      <c r="Z51" s="1">
        <v>0.13859844207763672</v>
      </c>
      <c r="AA51" s="1">
        <v>87.958213806152344</v>
      </c>
      <c r="AB51" s="1">
        <v>8.5209722518920898</v>
      </c>
      <c r="AC51" s="1">
        <v>1.3754173517227173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1.1035582598517919</v>
      </c>
      <c r="AL51">
        <f>(U51-T51)/(1000-U51)*AK51</f>
        <v>1.4001717684760369E-2</v>
      </c>
      <c r="AM51">
        <f>(P51+273.15)</f>
        <v>306.61486663818357</v>
      </c>
      <c r="AN51">
        <f>(O51+273.15)</f>
        <v>306.69205322265623</v>
      </c>
      <c r="AO51">
        <f>(Y51*AG51+Z51*AH51)*AI51</f>
        <v>319.90925066197087</v>
      </c>
      <c r="AP51">
        <f>((AO51+0.00000010773*(AN51^4-AM51^4))-AL51*44100)/(L51*51.4+0.00000043092*AM51^3)</f>
        <v>-2.4227380466025346</v>
      </c>
      <c r="AQ51">
        <f>0.61365*EXP(17.502*J51/(240.97+J51))</f>
        <v>5.1855770476354701</v>
      </c>
      <c r="AR51">
        <f>AQ51*1000/AA51</f>
        <v>58.955006283594614</v>
      </c>
      <c r="AS51">
        <f>(AR51-U51)</f>
        <v>38.873383206202035</v>
      </c>
      <c r="AT51">
        <f>IF(D51,P51,(O51+P51)/2)</f>
        <v>33.503459930419922</v>
      </c>
      <c r="AU51">
        <f>0.61365*EXP(17.502*AT51/(240.97+AT51))</f>
        <v>5.1967943709521283</v>
      </c>
      <c r="AV51">
        <f>IF(AS51&lt;&gt;0,(1000-(AR51+U51)/2)/AS51*AL51,0)</f>
        <v>0.34595376810632111</v>
      </c>
      <c r="AW51">
        <f>U51*AA51/1000</f>
        <v>1.7663436962158594</v>
      </c>
      <c r="AX51">
        <f>(AU51-AW51)</f>
        <v>3.4304506747362691</v>
      </c>
      <c r="AY51">
        <f>1/(1.6/F51+1.37/N51)</f>
        <v>0.2187627815668087</v>
      </c>
      <c r="AZ51">
        <f>G51*AA51*0.001</f>
        <v>33.556620513584477</v>
      </c>
      <c r="BA51">
        <f>G51/S51</f>
        <v>0.96122360986310451</v>
      </c>
      <c r="BB51">
        <f>(1-AL51*AA51/AQ51/F51)*100</f>
        <v>36.898256779183669</v>
      </c>
      <c r="BC51">
        <f>(S51-E51/(N51/1.35))</f>
        <v>397.55347396799669</v>
      </c>
      <c r="BD51">
        <f>E51*BB51/100/BC51</f>
        <v>-1.93300687676078E-3</v>
      </c>
    </row>
    <row r="52" spans="1:56" x14ac:dyDescent="0.35">
      <c r="A52" s="1" t="s">
        <v>9</v>
      </c>
      <c r="B52" s="1" t="s">
        <v>3053</v>
      </c>
    </row>
    <row r="53" spans="1:56" x14ac:dyDescent="0.35">
      <c r="A53" s="1" t="s">
        <v>9</v>
      </c>
      <c r="B53" s="1" t="s">
        <v>3052</v>
      </c>
    </row>
    <row r="54" spans="1:56" x14ac:dyDescent="0.35">
      <c r="A54" s="1" t="s">
        <v>9</v>
      </c>
      <c r="B54" s="1" t="s">
        <v>3051</v>
      </c>
    </row>
    <row r="55" spans="1:56" x14ac:dyDescent="0.35">
      <c r="A55" s="1" t="s">
        <v>9</v>
      </c>
      <c r="B55" s="1" t="s">
        <v>3050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D8B49-5F33-404D-9C9D-CCEC6FA1FF31}">
  <dimension ref="A1:BD55"/>
  <sheetViews>
    <sheetView topLeftCell="A8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3139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3138</v>
      </c>
    </row>
    <row r="12" spans="1:56" x14ac:dyDescent="0.35">
      <c r="A12" s="1" t="s">
        <v>9</v>
      </c>
      <c r="B12" s="1" t="s">
        <v>3137</v>
      </c>
    </row>
    <row r="13" spans="1:56" x14ac:dyDescent="0.35">
      <c r="A13" s="1" t="s">
        <v>9</v>
      </c>
      <c r="B13" s="1" t="s">
        <v>3136</v>
      </c>
    </row>
    <row r="14" spans="1:56" x14ac:dyDescent="0.35">
      <c r="A14" s="1" t="s">
        <v>9</v>
      </c>
      <c r="B14" s="1" t="s">
        <v>3135</v>
      </c>
    </row>
    <row r="15" spans="1:56" x14ac:dyDescent="0.35">
      <c r="A15" s="1" t="s">
        <v>9</v>
      </c>
      <c r="B15" s="1" t="s">
        <v>3134</v>
      </c>
    </row>
    <row r="16" spans="1:56" x14ac:dyDescent="0.35">
      <c r="A16" s="1" t="s">
        <v>9</v>
      </c>
      <c r="B16" s="1" t="s">
        <v>3133</v>
      </c>
    </row>
    <row r="17" spans="1:56" x14ac:dyDescent="0.35">
      <c r="A17" s="1" t="s">
        <v>9</v>
      </c>
      <c r="B17" s="1" t="s">
        <v>3132</v>
      </c>
    </row>
    <row r="18" spans="1:56" x14ac:dyDescent="0.35">
      <c r="A18" s="1">
        <v>1</v>
      </c>
      <c r="B18" s="1" t="s">
        <v>3131</v>
      </c>
      <c r="C18" s="1">
        <v>370.50000200048089</v>
      </c>
      <c r="D18" s="1">
        <v>0</v>
      </c>
      <c r="E18">
        <f>(R18-S18*(1000-T18)/(1000-U18))*AK18</f>
        <v>-9.4961839285520409</v>
      </c>
      <c r="F18">
        <f>IF(AV18&lt;&gt;0,1/(1/AV18-1/N18),0)</f>
        <v>2.8568779583811077</v>
      </c>
      <c r="G18">
        <f>((AY18-AL18/2)*S18-E18)/(AY18+AL18/2)</f>
        <v>394.02895546843445</v>
      </c>
      <c r="H18">
        <f>AL18*1000</f>
        <v>32.260828743452365</v>
      </c>
      <c r="I18">
        <f>(AQ18-AW18)</f>
        <v>1.5774027423665968</v>
      </c>
      <c r="J18">
        <f>(P18+AP18*D18)</f>
        <v>32.679985046386719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33.631092071533203</v>
      </c>
      <c r="P18" s="1">
        <v>32.679985046386719</v>
      </c>
      <c r="Q18" s="1">
        <v>33.704303741455078</v>
      </c>
      <c r="R18" s="1">
        <v>399.8973388671875</v>
      </c>
      <c r="S18" s="1">
        <v>396.89974975585938</v>
      </c>
      <c r="T18" s="1">
        <v>10.376704216003418</v>
      </c>
      <c r="U18" s="1">
        <v>38.484149932861328</v>
      </c>
      <c r="V18" s="1">
        <v>17.435878753662109</v>
      </c>
      <c r="W18" s="1">
        <v>64.66455078125</v>
      </c>
      <c r="X18" s="1">
        <v>300.17843627929688</v>
      </c>
      <c r="Y18" s="1">
        <v>-0.16903781890869141</v>
      </c>
      <c r="Z18" s="1">
        <v>0.10846921056509018</v>
      </c>
      <c r="AA18" s="1">
        <v>87.947105407714844</v>
      </c>
      <c r="AB18" s="1">
        <v>10.766138076782227</v>
      </c>
      <c r="AC18" s="1">
        <v>0.8142818808555603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1.1035971922032972</v>
      </c>
      <c r="AL18">
        <f>(U18-T18)/(1000-U18)*AK18</f>
        <v>3.2260828743452367E-2</v>
      </c>
      <c r="AM18">
        <f>(P18+273.15)</f>
        <v>305.8299850463867</v>
      </c>
      <c r="AN18">
        <f>(O18+273.15)</f>
        <v>306.78109207153318</v>
      </c>
      <c r="AO18">
        <f>(Y18*AG18+Z18*AH18)*AI18</f>
        <v>-2.7046050420864276E-2</v>
      </c>
      <c r="AP18">
        <f>((AO18+0.00000010773*(AN18^4-AM18^4))-AL18*44100)/(L18*51.4+0.00000043092*AM18^3)</f>
        <v>-11.533845772223751</v>
      </c>
      <c r="AQ18">
        <f>0.61365*EXP(17.502*J18/(240.97+J18))</f>
        <v>4.9619723330382541</v>
      </c>
      <c r="AR18">
        <f>AQ18*1000/AA18</f>
        <v>56.419961862701427</v>
      </c>
      <c r="AS18">
        <f>(AR18-U18)</f>
        <v>17.935811929840099</v>
      </c>
      <c r="AT18">
        <f>IF(D18,P18,(O18+P18)/2)</f>
        <v>33.155538558959961</v>
      </c>
      <c r="AU18">
        <f>0.61365*EXP(17.502*AT18/(240.97+AT18))</f>
        <v>5.0964277063959491</v>
      </c>
      <c r="AV18">
        <f>IF(AS18&lt;&gt;0,(1000-(AR18+U18)/2)/AS18*AL18,0)</f>
        <v>1.7133311954215655</v>
      </c>
      <c r="AW18">
        <f>U18*AA18/1000</f>
        <v>3.3845695906716573</v>
      </c>
      <c r="AX18">
        <f>(AU18-AW18)</f>
        <v>1.7118581157242918</v>
      </c>
      <c r="AY18">
        <f>1/(1.6/F18+1.37/N18)</f>
        <v>1.1362095290131469</v>
      </c>
      <c r="AZ18">
        <f>G18*AA18*0.001</f>
        <v>34.653706080274183</v>
      </c>
      <c r="BA18">
        <f>G18/S18</f>
        <v>0.9927669536471343</v>
      </c>
      <c r="BB18">
        <f>(1-AL18*AA18/AQ18/F18)*100</f>
        <v>79.985209752850238</v>
      </c>
      <c r="BC18">
        <f>(S18-E18/(N18/1.35))</f>
        <v>399.89479787590966</v>
      </c>
      <c r="BD18">
        <f>E18*BB18/100/BC18</f>
        <v>-1.8993852068377635E-2</v>
      </c>
    </row>
    <row r="19" spans="1:56" x14ac:dyDescent="0.35">
      <c r="A19" s="1" t="s">
        <v>9</v>
      </c>
      <c r="B19" s="1" t="s">
        <v>3130</v>
      </c>
      <c r="K19" s="1">
        <v>2.72</v>
      </c>
    </row>
    <row r="20" spans="1:56" x14ac:dyDescent="0.35">
      <c r="A20" s="1" t="s">
        <v>9</v>
      </c>
      <c r="B20" s="1" t="s">
        <v>3129</v>
      </c>
      <c r="K20" s="1">
        <v>2.72</v>
      </c>
    </row>
    <row r="21" spans="1:56" x14ac:dyDescent="0.35">
      <c r="A21" s="1">
        <v>2</v>
      </c>
      <c r="B21" s="1" t="s">
        <v>3128</v>
      </c>
      <c r="C21" s="1">
        <v>574.00000201165676</v>
      </c>
      <c r="D21" s="1">
        <v>0</v>
      </c>
      <c r="E21">
        <f>(R21-S21*(1000-T21)/(1000-U21))*AK21</f>
        <v>-7.9110231966451314</v>
      </c>
      <c r="F21">
        <f>IF(AV21&lt;&gt;0,1/(1/AV21-1/N21),0)</f>
        <v>2.6513999349827349</v>
      </c>
      <c r="G21">
        <f>((AY21-AL21/2)*S21-E21)/(AY21+AL21/2)</f>
        <v>392.40756096189273</v>
      </c>
      <c r="H21">
        <f>AL21*1000</f>
        <v>30.681501844570278</v>
      </c>
      <c r="I21">
        <f>(AQ21-AW21)</f>
        <v>1.5702843407000411</v>
      </c>
      <c r="J21">
        <f>(P21+AP21*D21)</f>
        <v>32.577793121337891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33.593677520751953</v>
      </c>
      <c r="P21" s="1">
        <v>32.577793121337891</v>
      </c>
      <c r="Q21" s="1">
        <v>33.702373504638672</v>
      </c>
      <c r="R21" s="1">
        <v>400.124267578125</v>
      </c>
      <c r="S21" s="1">
        <v>396.27523803710938</v>
      </c>
      <c r="T21" s="1">
        <v>11.502045631408691</v>
      </c>
      <c r="U21" s="1">
        <v>38.24322509765625</v>
      </c>
      <c r="V21" s="1">
        <v>19.366233825683594</v>
      </c>
      <c r="W21" s="1">
        <v>64.390914916992188</v>
      </c>
      <c r="X21" s="1">
        <v>300.14437866210938</v>
      </c>
      <c r="Y21" s="1">
        <v>25.163629531860352</v>
      </c>
      <c r="Z21" s="1">
        <v>0.15306343138217926</v>
      </c>
      <c r="AA21" s="1">
        <v>87.942405700683594</v>
      </c>
      <c r="AB21" s="1">
        <v>10.940668106079102</v>
      </c>
      <c r="AC21" s="1">
        <v>0.85238915681838989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1.1034719803754018</v>
      </c>
      <c r="AL21">
        <f>(U21-T21)/(1000-U21)*AK21</f>
        <v>3.0681501844570278E-2</v>
      </c>
      <c r="AM21">
        <f>(P21+273.15)</f>
        <v>305.72779312133787</v>
      </c>
      <c r="AN21">
        <f>(O21+273.15)</f>
        <v>306.74367752075193</v>
      </c>
      <c r="AO21">
        <f>(Y21*AG21+Z21*AH21)*AI21</f>
        <v>4.0261806351055043</v>
      </c>
      <c r="AP21">
        <f>((AO21+0.00000010773*(AN21^4-AM21^4))-AL21*44100)/(L21*51.4+0.00000043092*AM21^3)</f>
        <v>-10.925986990109422</v>
      </c>
      <c r="AQ21">
        <f>0.61365*EXP(17.502*J21/(240.97+J21))</f>
        <v>4.933485557540692</v>
      </c>
      <c r="AR21">
        <f>AQ21*1000/AA21</f>
        <v>56.099051626266153</v>
      </c>
      <c r="AS21">
        <f>(AR21-U21)</f>
        <v>17.855826528609903</v>
      </c>
      <c r="AT21">
        <f>IF(D21,P21,(O21+P21)/2)</f>
        <v>33.085735321044922</v>
      </c>
      <c r="AU21">
        <f>0.61365*EXP(17.502*AT21/(240.97+AT21))</f>
        <v>5.0764956066582583</v>
      </c>
      <c r="AV21">
        <f>IF(AS21&lt;&gt;0,(1000-(AR21+U21)/2)/AS21*AL21,0)</f>
        <v>1.6372370345929432</v>
      </c>
      <c r="AW21">
        <f>U21*AA21/1000</f>
        <v>3.3632012168406509</v>
      </c>
      <c r="AX21">
        <f>(AU21-AW21)</f>
        <v>1.7132943898176074</v>
      </c>
      <c r="AY21">
        <f>1/(1.6/F21+1.37/N21)</f>
        <v>1.082810973626755</v>
      </c>
      <c r="AZ21">
        <f>G21*AA21*0.001</f>
        <v>34.509264926126505</v>
      </c>
      <c r="BA21">
        <f>G21/S21</f>
        <v>0.99023992239743619</v>
      </c>
      <c r="BB21">
        <f>(1-AL21*AA21/AQ21/F21)*100</f>
        <v>79.372535252101571</v>
      </c>
      <c r="BC21">
        <f>(S21-E21/(N21/1.35))</f>
        <v>398.77033452334592</v>
      </c>
      <c r="BD21">
        <f>E21*BB21/100/BC21</f>
        <v>-1.5746356064988271E-2</v>
      </c>
    </row>
    <row r="22" spans="1:56" x14ac:dyDescent="0.35">
      <c r="A22" s="1" t="s">
        <v>9</v>
      </c>
      <c r="B22" s="1" t="s">
        <v>3127</v>
      </c>
      <c r="K22" s="1">
        <v>2.72</v>
      </c>
    </row>
    <row r="23" spans="1:56" x14ac:dyDescent="0.35">
      <c r="A23" s="1" t="s">
        <v>9</v>
      </c>
      <c r="B23" s="1" t="s">
        <v>3126</v>
      </c>
      <c r="K23" s="1">
        <v>2.72</v>
      </c>
    </row>
    <row r="24" spans="1:56" x14ac:dyDescent="0.35">
      <c r="A24" s="1">
        <v>3</v>
      </c>
      <c r="B24" s="1" t="s">
        <v>3125</v>
      </c>
      <c r="C24" s="1">
        <v>778.00000201165676</v>
      </c>
      <c r="D24" s="1">
        <v>0</v>
      </c>
      <c r="E24">
        <f>(R24-S24*(1000-T24)/(1000-U24))*AK24</f>
        <v>-6.5091629882502273</v>
      </c>
      <c r="F24">
        <f>IF(AV24&lt;&gt;0,1/(1/AV24-1/N24),0)</f>
        <v>2.4798866878319918</v>
      </c>
      <c r="G24">
        <f>((AY24-AL24/2)*S24-E24)/(AY24+AL24/2)</f>
        <v>390.68129619565752</v>
      </c>
      <c r="H24">
        <f>AL24*1000</f>
        <v>29.363473172688302</v>
      </c>
      <c r="I24">
        <f>(AQ24-AW24)</f>
        <v>1.5671993844362517</v>
      </c>
      <c r="J24">
        <f>(P24+AP24*D24)</f>
        <v>32.515724182128906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33.537223815917969</v>
      </c>
      <c r="P24" s="1">
        <v>32.515724182128906</v>
      </c>
      <c r="Q24" s="1">
        <v>33.664833068847656</v>
      </c>
      <c r="R24" s="1">
        <v>400.16641235351563</v>
      </c>
      <c r="S24" s="1">
        <v>395.54034423828125</v>
      </c>
      <c r="T24" s="1">
        <v>12.490802764892578</v>
      </c>
      <c r="U24" s="1">
        <v>38.084739685058594</v>
      </c>
      <c r="V24" s="1">
        <v>21.096242904663086</v>
      </c>
      <c r="W24" s="1">
        <v>64.322921752929688</v>
      </c>
      <c r="X24" s="1">
        <v>300.17605590820313</v>
      </c>
      <c r="Y24" s="1">
        <v>49.804191589355469</v>
      </c>
      <c r="Z24" s="1">
        <v>3.7361916154623032E-2</v>
      </c>
      <c r="AA24" s="1">
        <v>87.9368896484375</v>
      </c>
      <c r="AB24" s="1">
        <v>11.049945831298828</v>
      </c>
      <c r="AC24" s="1">
        <v>0.87475872039794922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1.1035884408389818</v>
      </c>
      <c r="AL24">
        <f>(U24-T24)/(1000-U24)*AK24</f>
        <v>2.9363473172688302E-2</v>
      </c>
      <c r="AM24">
        <f>(P24+273.15)</f>
        <v>305.66572418212888</v>
      </c>
      <c r="AN24">
        <f>(O24+273.15)</f>
        <v>306.68722381591795</v>
      </c>
      <c r="AO24">
        <f>(Y24*AG24+Z24*AH24)*AI24</f>
        <v>7.9686704761832061</v>
      </c>
      <c r="AP24">
        <f>((AO24+0.00000010773*(AN24^4-AM24^4))-AL24*44100)/(L24*51.4+0.00000043092*AM24^3)</f>
        <v>-10.418693928467583</v>
      </c>
      <c r="AQ24">
        <f>0.61365*EXP(17.502*J24/(240.97+J24))</f>
        <v>4.9162529354107178</v>
      </c>
      <c r="AR24">
        <f>AQ24*1000/AA24</f>
        <v>55.906604782877629</v>
      </c>
      <c r="AS24">
        <f>(AR24-U24)</f>
        <v>17.821865097819035</v>
      </c>
      <c r="AT24">
        <f>IF(D24,P24,(O24+P24)/2)</f>
        <v>33.026473999023438</v>
      </c>
      <c r="AU24">
        <f>0.61365*EXP(17.502*AT24/(240.97+AT24))</f>
        <v>5.0596269856289569</v>
      </c>
      <c r="AV24">
        <f>IF(AS24&lt;&gt;0,(1000-(AR24+U24)/2)/AS24*AL24,0)</f>
        <v>1.5701789267408512</v>
      </c>
      <c r="AW24">
        <f>U24*AA24/1000</f>
        <v>3.3490535509744661</v>
      </c>
      <c r="AX24">
        <f>(AU24-AW24)</f>
        <v>1.7105734346544907</v>
      </c>
      <c r="AY24">
        <f>1/(1.6/F24+1.37/N24)</f>
        <v>1.0359922336487155</v>
      </c>
      <c r="AZ24">
        <f>G24*AA24*0.001</f>
        <v>34.355298031266059</v>
      </c>
      <c r="BA24">
        <f>G24/S24</f>
        <v>0.9877154173691659</v>
      </c>
      <c r="BB24">
        <f>(1-AL24*AA24/AQ24/F24)*100</f>
        <v>78.820657773378329</v>
      </c>
      <c r="BC24">
        <f>(S24-E24/(N24/1.35))</f>
        <v>397.59330114368026</v>
      </c>
      <c r="BD24">
        <f>E24*BB24/100/BC24</f>
        <v>-1.2904053131986899E-2</v>
      </c>
    </row>
    <row r="25" spans="1:56" x14ac:dyDescent="0.35">
      <c r="A25" s="1" t="s">
        <v>9</v>
      </c>
      <c r="B25" s="1" t="s">
        <v>3124</v>
      </c>
      <c r="K25" s="1">
        <v>2.72</v>
      </c>
    </row>
    <row r="26" spans="1:56" x14ac:dyDescent="0.35">
      <c r="A26" s="1" t="s">
        <v>9</v>
      </c>
      <c r="B26" s="1" t="s">
        <v>3123</v>
      </c>
      <c r="K26" s="1">
        <v>2.72</v>
      </c>
    </row>
    <row r="27" spans="1:56" x14ac:dyDescent="0.35">
      <c r="A27" s="1">
        <v>4</v>
      </c>
      <c r="B27" s="1" t="s">
        <v>3122</v>
      </c>
      <c r="C27" s="1">
        <v>982.00000201165676</v>
      </c>
      <c r="D27" s="1">
        <v>0</v>
      </c>
      <c r="E27">
        <f>(R27-S27*(1000-T27)/(1000-U27))*AK27</f>
        <v>-5.5696214158292685</v>
      </c>
      <c r="F27">
        <f>IF(AV27&lt;&gt;0,1/(1/AV27-1/N27),0)</f>
        <v>2.2077063642943324</v>
      </c>
      <c r="G27">
        <f>((AY27-AL27/2)*S27-E27)/(AY27+AL27/2)</f>
        <v>389.35470719223849</v>
      </c>
      <c r="H27">
        <f>AL27*1000</f>
        <v>27.895616086073229</v>
      </c>
      <c r="I27">
        <f>(AQ27-AW27)</f>
        <v>1.605335515657754</v>
      </c>
      <c r="J27">
        <f>(P27+AP27*D27)</f>
        <v>32.532833099365234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33.501884460449219</v>
      </c>
      <c r="P27" s="1">
        <v>32.532833099365234</v>
      </c>
      <c r="Q27" s="1">
        <v>33.632701873779297</v>
      </c>
      <c r="R27" s="1">
        <v>399.90252685546875</v>
      </c>
      <c r="S27" s="1">
        <v>394.9652099609375</v>
      </c>
      <c r="T27" s="1">
        <v>13.378650665283203</v>
      </c>
      <c r="U27" s="1">
        <v>37.705387115478516</v>
      </c>
      <c r="V27" s="1">
        <v>22.640287399291992</v>
      </c>
      <c r="W27" s="1">
        <v>63.807693481445313</v>
      </c>
      <c r="X27" s="1">
        <v>300.14358520507813</v>
      </c>
      <c r="Y27" s="1">
        <v>99.16229248046875</v>
      </c>
      <c r="Z27" s="1">
        <v>1.6872819513082504E-2</v>
      </c>
      <c r="AA27" s="1">
        <v>87.93603515625</v>
      </c>
      <c r="AB27" s="1">
        <v>11.068831443786621</v>
      </c>
      <c r="AC27" s="1">
        <v>0.91000211238861084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1.1034690632539634</v>
      </c>
      <c r="AL27">
        <f>(U27-T27)/(1000-U27)*AK27</f>
        <v>2.789561608607323E-2</v>
      </c>
      <c r="AM27">
        <f>(P27+273.15)</f>
        <v>305.68283309936521</v>
      </c>
      <c r="AN27">
        <f>(O27+273.15)</f>
        <v>306.6518844604492</v>
      </c>
      <c r="AO27">
        <f>(Y27*AG27+Z27*AH27)*AI27</f>
        <v>15.865966442243007</v>
      </c>
      <c r="AP27">
        <f>((AO27+0.00000010773*(AN27^4-AM27^4))-AL27*44100)/(L27*51.4+0.00000043092*AM27^3)</f>
        <v>-9.8300303297791167</v>
      </c>
      <c r="AQ27">
        <f>0.61365*EXP(17.502*J27/(240.97+J27))</f>
        <v>4.9209977626244887</v>
      </c>
      <c r="AR27">
        <f>AQ27*1000/AA27</f>
        <v>55.961105750112182</v>
      </c>
      <c r="AS27">
        <f>(AR27-U27)</f>
        <v>18.255718634633666</v>
      </c>
      <c r="AT27">
        <f>IF(D27,P27,(O27+P27)/2)</f>
        <v>33.017358779907227</v>
      </c>
      <c r="AU27">
        <f>0.61365*EXP(17.502*AT27/(240.97+AT27))</f>
        <v>5.0570366885410127</v>
      </c>
      <c r="AV27">
        <f>IF(AS27&lt;&gt;0,(1000-(AR27+U27)/2)/AS27*AL27,0)</f>
        <v>1.4564846421918503</v>
      </c>
      <c r="AW27">
        <f>U27*AA27/1000</f>
        <v>3.3156622469667347</v>
      </c>
      <c r="AX27">
        <f>(AU27-AW27)</f>
        <v>1.741374441574278</v>
      </c>
      <c r="AY27">
        <f>1/(1.6/F27+1.37/N27)</f>
        <v>0.95711961197352813</v>
      </c>
      <c r="AZ27">
        <f>G27*AA27*0.001</f>
        <v>34.23830921990811</v>
      </c>
      <c r="BA27">
        <f>G27/S27</f>
        <v>0.98579494439711823</v>
      </c>
      <c r="BB27">
        <f>(1-AL27*AA27/AQ27/F27)*100</f>
        <v>77.420809871892104</v>
      </c>
      <c r="BC27">
        <f>(S27-E27/(N27/1.35))</f>
        <v>396.7218402322527</v>
      </c>
      <c r="BD27">
        <f>E27*BB27/100/BC27</f>
        <v>-1.0869192390338187E-2</v>
      </c>
    </row>
    <row r="28" spans="1:56" x14ac:dyDescent="0.35">
      <c r="A28" s="1" t="s">
        <v>9</v>
      </c>
      <c r="B28" s="1" t="s">
        <v>3121</v>
      </c>
      <c r="K28" s="1">
        <v>2.72</v>
      </c>
    </row>
    <row r="29" spans="1:56" x14ac:dyDescent="0.35">
      <c r="A29" s="1" t="s">
        <v>9</v>
      </c>
      <c r="B29" s="1" t="s">
        <v>3120</v>
      </c>
      <c r="K29" s="1">
        <v>2.72</v>
      </c>
    </row>
    <row r="30" spans="1:56" x14ac:dyDescent="0.35">
      <c r="A30" s="1">
        <v>5</v>
      </c>
      <c r="B30" s="1" t="s">
        <v>3119</v>
      </c>
      <c r="C30" s="1">
        <v>1185.0000020116568</v>
      </c>
      <c r="D30" s="1">
        <v>0</v>
      </c>
      <c r="E30">
        <f>(R30-S30*(1000-T30)/(1000-U30))*AK30</f>
        <v>-5.0097997315406326</v>
      </c>
      <c r="F30">
        <f>IF(AV30&lt;&gt;0,1/(1/AV30-1/N30),0)</f>
        <v>1.9049101051108794</v>
      </c>
      <c r="G30">
        <f>((AY30-AL30/2)*S30-E30)/(AY30+AL30/2)</f>
        <v>388.99006913364923</v>
      </c>
      <c r="H30">
        <f>AL30*1000</f>
        <v>26.345133571831905</v>
      </c>
      <c r="I30">
        <f>(AQ30-AW30)</f>
        <v>1.6753525984832049</v>
      </c>
      <c r="J30">
        <f>(P30+AP30*D30)</f>
        <v>32.610813140869141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33.487285614013672</v>
      </c>
      <c r="P30" s="1">
        <v>32.610813140869141</v>
      </c>
      <c r="Q30" s="1">
        <v>33.615200042724609</v>
      </c>
      <c r="R30" s="1">
        <v>400.05435180664063</v>
      </c>
      <c r="S30" s="1">
        <v>395.16067504882813</v>
      </c>
      <c r="T30" s="1">
        <v>14.171347618103027</v>
      </c>
      <c r="U30" s="1">
        <v>37.155933380126953</v>
      </c>
      <c r="V30" s="1">
        <v>24.001182556152344</v>
      </c>
      <c r="W30" s="1">
        <v>62.9288330078125</v>
      </c>
      <c r="X30" s="1">
        <v>300.18472290039063</v>
      </c>
      <c r="Y30" s="1">
        <v>150.6197509765625</v>
      </c>
      <c r="Z30" s="1">
        <v>0.1253402978181839</v>
      </c>
      <c r="AA30" s="1">
        <v>87.935401916503906</v>
      </c>
      <c r="AB30" s="1">
        <v>11.148751258850098</v>
      </c>
      <c r="AC30" s="1">
        <v>0.95322626829147339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1.1036203047808475</v>
      </c>
      <c r="AL30">
        <f>(U30-T30)/(1000-U30)*AK30</f>
        <v>2.6345133571831904E-2</v>
      </c>
      <c r="AM30">
        <f>(P30+273.15)</f>
        <v>305.76081314086912</v>
      </c>
      <c r="AN30">
        <f>(O30+273.15)</f>
        <v>306.63728561401365</v>
      </c>
      <c r="AO30">
        <f>(Y30*AG30+Z30*AH30)*AI30</f>
        <v>24.099159617591795</v>
      </c>
      <c r="AP30">
        <f>((AO30+0.00000010773*(AN30^4-AM30^4))-AL30*44100)/(L30*51.4+0.00000043092*AM30^3)</f>
        <v>-9.2123173448744549</v>
      </c>
      <c r="AQ30">
        <f>0.61365*EXP(17.502*J30/(240.97+J30))</f>
        <v>4.9426745338475122</v>
      </c>
      <c r="AR30">
        <f>AQ30*1000/AA30</f>
        <v>56.208016636356106</v>
      </c>
      <c r="AS30">
        <f>(AR30-U30)</f>
        <v>19.052083256229153</v>
      </c>
      <c r="AT30">
        <f>IF(D30,P30,(O30+P30)/2)</f>
        <v>33.049049377441406</v>
      </c>
      <c r="AU30">
        <f>0.61365*EXP(17.502*AT30/(240.97+AT30))</f>
        <v>5.0660472640865972</v>
      </c>
      <c r="AV30">
        <f>IF(AS30&lt;&gt;0,(1000-(AR30+U30)/2)/AS30*AL30,0)</f>
        <v>1.3182438039489104</v>
      </c>
      <c r="AW30">
        <f>U30*AA30/1000</f>
        <v>3.2673219353643073</v>
      </c>
      <c r="AX30">
        <f>(AU30-AW30)</f>
        <v>1.79872532872229</v>
      </c>
      <c r="AY30">
        <f>1/(1.6/F30+1.37/N30)</f>
        <v>0.86206741923730845</v>
      </c>
      <c r="AZ30">
        <f>G30*AA30*0.001</f>
        <v>34.205998070796085</v>
      </c>
      <c r="BA30">
        <f>G30/S30</f>
        <v>0.98438456479907466</v>
      </c>
      <c r="BB30">
        <f>(1-AL30*AA30/AQ30/F30)*100</f>
        <v>75.39475701528643</v>
      </c>
      <c r="BC30">
        <f>(S30-E30/(N30/1.35))</f>
        <v>396.74074040778407</v>
      </c>
      <c r="BD30">
        <f>E30*BB30/100/BC30</f>
        <v>-9.5203893874505272E-3</v>
      </c>
    </row>
    <row r="31" spans="1:56" x14ac:dyDescent="0.35">
      <c r="A31" s="1" t="s">
        <v>9</v>
      </c>
      <c r="B31" s="1" t="s">
        <v>3118</v>
      </c>
      <c r="K31" s="1">
        <v>2.72</v>
      </c>
    </row>
    <row r="32" spans="1:56" x14ac:dyDescent="0.35">
      <c r="A32" s="1" t="s">
        <v>9</v>
      </c>
      <c r="B32" s="1" t="s">
        <v>3117</v>
      </c>
      <c r="K32" s="1">
        <v>2.72</v>
      </c>
    </row>
    <row r="33" spans="1:56" x14ac:dyDescent="0.35">
      <c r="A33" s="1">
        <v>6</v>
      </c>
      <c r="B33" s="1" t="s">
        <v>3116</v>
      </c>
      <c r="C33" s="1">
        <v>1388.5000020228326</v>
      </c>
      <c r="D33" s="1">
        <v>0</v>
      </c>
      <c r="E33">
        <f>(R33-S33*(1000-T33)/(1000-U33))*AK33</f>
        <v>-4.9470207867212643</v>
      </c>
      <c r="F33">
        <f>IF(AV33&lt;&gt;0,1/(1/AV33-1/N33),0)</f>
        <v>1.7470045540687427</v>
      </c>
      <c r="G33">
        <f>((AY33-AL33/2)*S33-E33)/(AY33+AL33/2)</f>
        <v>389.13980522899988</v>
      </c>
      <c r="H33">
        <f>AL33*1000</f>
        <v>25.432485845434613</v>
      </c>
      <c r="I33">
        <f>(AQ33-AW33)</f>
        <v>1.718403041285808</v>
      </c>
      <c r="J33">
        <f>(P33+AP33*D33)</f>
        <v>32.74798583984375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33.499118804931641</v>
      </c>
      <c r="P33" s="1">
        <v>32.74798583984375</v>
      </c>
      <c r="Q33" s="1">
        <v>33.617351531982422</v>
      </c>
      <c r="R33" s="1">
        <v>399.98324584960938</v>
      </c>
      <c r="S33" s="1">
        <v>395.35501098632813</v>
      </c>
      <c r="T33" s="1">
        <v>14.907119750976563</v>
      </c>
      <c r="U33" s="1">
        <v>37.096725463867188</v>
      </c>
      <c r="V33" s="1">
        <v>25.234376907348633</v>
      </c>
      <c r="W33" s="1">
        <v>62.796352386474609</v>
      </c>
      <c r="X33" s="1">
        <v>300.18624877929688</v>
      </c>
      <c r="Y33" s="1">
        <v>300.84478759765625</v>
      </c>
      <c r="Z33" s="1">
        <v>0.10967612266540527</v>
      </c>
      <c r="AA33" s="1">
        <v>87.948577880859375</v>
      </c>
      <c r="AB33" s="1">
        <v>10.32099723815918</v>
      </c>
      <c r="AC33" s="1">
        <v>0.94924372434616089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1.1036259146297678</v>
      </c>
      <c r="AL33">
        <f>(U33-T33)/(1000-U33)*AK33</f>
        <v>2.5432485845434612E-2</v>
      </c>
      <c r="AM33">
        <f>(P33+273.15)</f>
        <v>305.89798583984373</v>
      </c>
      <c r="AN33">
        <f>(O33+273.15)</f>
        <v>306.64911880493162</v>
      </c>
      <c r="AO33">
        <f>(Y33*AG33+Z33*AH33)*AI33</f>
        <v>48.135164939720198</v>
      </c>
      <c r="AP33">
        <f>((AO33+0.00000010773*(AN33^4-AM33^4))-AL33*44100)/(L33*51.4+0.00000043092*AM33^3)</f>
        <v>-8.6982338966034991</v>
      </c>
      <c r="AQ33">
        <f>0.61365*EXP(17.502*J33/(240.97+J33))</f>
        <v>4.9810072898695905</v>
      </c>
      <c r="AR33">
        <f>AQ33*1000/AA33</f>
        <v>56.635450053748151</v>
      </c>
      <c r="AS33">
        <f>(AR33-U33)</f>
        <v>19.538724589880964</v>
      </c>
      <c r="AT33">
        <f>IF(D33,P33,(O33+P33)/2)</f>
        <v>33.123552322387695</v>
      </c>
      <c r="AU33">
        <f>0.61365*EXP(17.502*AT33/(240.97+AT33))</f>
        <v>5.0872856995712343</v>
      </c>
      <c r="AV33">
        <f>IF(AS33&lt;&gt;0,(1000-(AR33+U33)/2)/AS33*AL33,0)</f>
        <v>1.2406421217704222</v>
      </c>
      <c r="AW33">
        <f>U33*AA33/1000</f>
        <v>3.2626042485837825</v>
      </c>
      <c r="AX33">
        <f>(AU33-AW33)</f>
        <v>1.8246814509874518</v>
      </c>
      <c r="AY33">
        <f>1/(1.6/F33+1.37/N33)</f>
        <v>0.80911333658679863</v>
      </c>
      <c r="AZ33">
        <f>G33*AA33*0.001</f>
        <v>34.224292466725146</v>
      </c>
      <c r="BA33">
        <f>G33/S33</f>
        <v>0.98427943093013393</v>
      </c>
      <c r="BB33">
        <f>(1-AL33*AA33/AQ33/F33)*100</f>
        <v>74.295662294084792</v>
      </c>
      <c r="BC33">
        <f>(S33-E33/(N33/1.35))</f>
        <v>396.91527618533826</v>
      </c>
      <c r="BD33">
        <f>E33*BB33/100/BC33</f>
        <v>-9.2599657353686256E-3</v>
      </c>
    </row>
    <row r="34" spans="1:56" x14ac:dyDescent="0.35">
      <c r="A34" s="1" t="s">
        <v>9</v>
      </c>
      <c r="B34" s="1" t="s">
        <v>3115</v>
      </c>
      <c r="K34" s="1">
        <v>2.72</v>
      </c>
    </row>
    <row r="35" spans="1:56" x14ac:dyDescent="0.35">
      <c r="A35" s="1" t="s">
        <v>9</v>
      </c>
      <c r="B35" s="1" t="s">
        <v>3114</v>
      </c>
      <c r="K35" s="1">
        <v>2.72</v>
      </c>
    </row>
    <row r="36" spans="1:56" x14ac:dyDescent="0.35">
      <c r="A36" s="1">
        <v>7</v>
      </c>
      <c r="B36" s="1" t="s">
        <v>3113</v>
      </c>
      <c r="C36" s="1">
        <v>1592.0000020116568</v>
      </c>
      <c r="D36" s="1">
        <v>0</v>
      </c>
      <c r="E36">
        <f>(R36-S36*(1000-T36)/(1000-U36))*AK36</f>
        <v>-4.2504239781395574</v>
      </c>
      <c r="F36">
        <f>IF(AV36&lt;&gt;0,1/(1/AV36-1/N36),0)</f>
        <v>1.6908407542618371</v>
      </c>
      <c r="G36">
        <f>((AY36-AL36/2)*S36-E36)/(AY36+AL36/2)</f>
        <v>387.93932091000005</v>
      </c>
      <c r="H36">
        <f>AL36*1000</f>
        <v>24.941122991306909</v>
      </c>
      <c r="I36">
        <f>(AQ36-AW36)</f>
        <v>1.7242691844247484</v>
      </c>
      <c r="J36">
        <f>(P36+AP36*D36)</f>
        <v>32.854793548583984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33.528923034667969</v>
      </c>
      <c r="P36" s="1">
        <v>32.854793548583984</v>
      </c>
      <c r="Q36" s="1">
        <v>33.635429382324219</v>
      </c>
      <c r="R36" s="1">
        <v>399.99331665039063</v>
      </c>
      <c r="S36" s="1">
        <v>394.91973876953125</v>
      </c>
      <c r="T36" s="1">
        <v>15.619397163391113</v>
      </c>
      <c r="U36" s="1">
        <v>37.374080657958984</v>
      </c>
      <c r="V36" s="1">
        <v>26.394155502319336</v>
      </c>
      <c r="W36" s="1">
        <v>63.155914306640625</v>
      </c>
      <c r="X36" s="1">
        <v>300.18548583984375</v>
      </c>
      <c r="Y36" s="1">
        <v>500.928955078125</v>
      </c>
      <c r="Z36" s="1">
        <v>4.0977127850055695E-2</v>
      </c>
      <c r="AA36" s="1">
        <v>87.942344665527344</v>
      </c>
      <c r="AB36" s="1">
        <v>10.598066329956055</v>
      </c>
      <c r="AC36" s="1">
        <v>0.94672393798828125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1.1036231097053077</v>
      </c>
      <c r="AL36">
        <f>(U36-T36)/(1000-U36)*AK36</f>
        <v>2.4941122991306908E-2</v>
      </c>
      <c r="AM36">
        <f>(P36+273.15)</f>
        <v>306.00479354858396</v>
      </c>
      <c r="AN36">
        <f>(O36+273.15)</f>
        <v>306.67892303466795</v>
      </c>
      <c r="AO36">
        <f>(Y36*AG36+Z36*AH36)*AI36</f>
        <v>80.148631021038454</v>
      </c>
      <c r="AP36">
        <f>((AO36+0.00000010773*(AN36^4-AM36^4))-AL36*44100)/(L36*51.4+0.00000043092*AM36^3)</f>
        <v>-8.2663076555173305</v>
      </c>
      <c r="AQ36">
        <f>0.61365*EXP(17.502*J36/(240.97+J36))</f>
        <v>5.0110334672041965</v>
      </c>
      <c r="AR36">
        <f>AQ36*1000/AA36</f>
        <v>56.980894542472655</v>
      </c>
      <c r="AS36">
        <f>(AR36-U36)</f>
        <v>19.60681388451367</v>
      </c>
      <c r="AT36">
        <f>IF(D36,P36,(O36+P36)/2)</f>
        <v>33.191858291625977</v>
      </c>
      <c r="AU36">
        <f>0.61365*EXP(17.502*AT36/(240.97+AT36))</f>
        <v>5.1068255980995261</v>
      </c>
      <c r="AV36">
        <f>IF(AS36&lt;&gt;0,(1000-(AR36+U36)/2)/AS36*AL36,0)</f>
        <v>1.2120512598642708</v>
      </c>
      <c r="AW36">
        <f>U36*AA36/1000</f>
        <v>3.2867642827794481</v>
      </c>
      <c r="AX36">
        <f>(AU36-AW36)</f>
        <v>1.820061315320078</v>
      </c>
      <c r="AY36">
        <f>1/(1.6/F36+1.37/N36)</f>
        <v>0.78967594475692848</v>
      </c>
      <c r="AZ36">
        <f>G36*AA36*0.001</f>
        <v>34.11629346877784</v>
      </c>
      <c r="BA36">
        <f>G36/S36</f>
        <v>0.98232446450693911</v>
      </c>
      <c r="BB36">
        <f>(1-AL36*AA36/AQ36/F36)*100</f>
        <v>74.112862290882546</v>
      </c>
      <c r="BC36">
        <f>(S36-E36/(N36/1.35))</f>
        <v>396.26030087752366</v>
      </c>
      <c r="BD36">
        <f>E36*BB36/100/BC36</f>
        <v>-7.9495999541747166E-3</v>
      </c>
    </row>
    <row r="37" spans="1:56" x14ac:dyDescent="0.35">
      <c r="A37" s="1" t="s">
        <v>9</v>
      </c>
      <c r="B37" s="1" t="s">
        <v>3112</v>
      </c>
      <c r="K37" s="1">
        <v>2.72</v>
      </c>
    </row>
    <row r="38" spans="1:56" x14ac:dyDescent="0.35">
      <c r="A38" s="1" t="s">
        <v>9</v>
      </c>
      <c r="B38" s="1" t="s">
        <v>3111</v>
      </c>
      <c r="K38" s="1">
        <v>2.72</v>
      </c>
    </row>
    <row r="39" spans="1:56" x14ac:dyDescent="0.35">
      <c r="A39" s="1">
        <v>8</v>
      </c>
      <c r="B39" s="1" t="s">
        <v>3110</v>
      </c>
      <c r="C39" s="1">
        <v>1795.0000020116568</v>
      </c>
      <c r="D39" s="1">
        <v>0</v>
      </c>
      <c r="E39">
        <f>(R39-S39*(1000-T39)/(1000-U39))*AK39</f>
        <v>-3.9879902757644117</v>
      </c>
      <c r="F39">
        <f>IF(AV39&lt;&gt;0,1/(1/AV39-1/N39),0)</f>
        <v>1.648024958275309</v>
      </c>
      <c r="G39">
        <f>((AY39-AL39/2)*S39-E39)/(AY39+AL39/2)</f>
        <v>387.43782744615618</v>
      </c>
      <c r="H39">
        <f>AL39*1000</f>
        <v>24.644084819708652</v>
      </c>
      <c r="I39">
        <f>(AQ39-AW39)</f>
        <v>1.7344539524043885</v>
      </c>
      <c r="J39">
        <f>(P39+AP39*D39)</f>
        <v>33.01385498046875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33.583290100097656</v>
      </c>
      <c r="P39" s="1">
        <v>33.01385498046875</v>
      </c>
      <c r="Q39" s="1">
        <v>33.672767639160156</v>
      </c>
      <c r="R39" s="1">
        <v>399.93313598632813</v>
      </c>
      <c r="S39" s="1">
        <v>394.73147583007813</v>
      </c>
      <c r="T39" s="1">
        <v>16.283929824829102</v>
      </c>
      <c r="U39" s="1">
        <v>37.773841857910156</v>
      </c>
      <c r="V39" s="1">
        <v>27.430763244628906</v>
      </c>
      <c r="W39" s="1">
        <v>63.631160736083984</v>
      </c>
      <c r="X39" s="1">
        <v>300.14016723632813</v>
      </c>
      <c r="Y39" s="1">
        <v>751.318603515625</v>
      </c>
      <c r="Z39" s="1">
        <v>0.10244318097829819</v>
      </c>
      <c r="AA39" s="1">
        <v>87.93353271484375</v>
      </c>
      <c r="AB39" s="1">
        <v>10.655999183654785</v>
      </c>
      <c r="AC39" s="1">
        <v>0.9335559606552124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1.1034564971923826</v>
      </c>
      <c r="AL39">
        <f>(U39-T39)/(1000-U39)*AK39</f>
        <v>2.4644084819708652E-2</v>
      </c>
      <c r="AM39">
        <f>(P39+273.15)</f>
        <v>306.16385498046873</v>
      </c>
      <c r="AN39">
        <f>(O39+273.15)</f>
        <v>306.73329010009763</v>
      </c>
      <c r="AO39">
        <f>(Y39*AG39+Z39*AH39)*AI39</f>
        <v>120.21097387557529</v>
      </c>
      <c r="AP39">
        <f>((AO39+0.00000010773*(AN39^4-AM39^4))-AL39*44100)/(L39*51.4+0.00000043092*AM39^3)</f>
        <v>-7.8411168872459838</v>
      </c>
      <c r="AQ39">
        <f>0.61365*EXP(17.502*J39/(240.97+J39))</f>
        <v>5.0560413111822653</v>
      </c>
      <c r="AR39">
        <f>AQ39*1000/AA39</f>
        <v>57.498444052945153</v>
      </c>
      <c r="AS39">
        <f>(AR39-U39)</f>
        <v>19.724602195034997</v>
      </c>
      <c r="AT39">
        <f>IF(D39,P39,(O39+P39)/2)</f>
        <v>33.298572540283203</v>
      </c>
      <c r="AU39">
        <f>0.61365*EXP(17.502*AT39/(240.97+AT39))</f>
        <v>5.1374834248228156</v>
      </c>
      <c r="AV39">
        <f>IF(AS39&lt;&gt;0,(1000-(AR39+U39)/2)/AS39*AL39,0)</f>
        <v>1.1898914584010796</v>
      </c>
      <c r="AW39">
        <f>U39*AA39/1000</f>
        <v>3.3215873587778768</v>
      </c>
      <c r="AX39">
        <f>(AU39-AW39)</f>
        <v>1.8158960660449388</v>
      </c>
      <c r="AY39">
        <f>1/(1.6/F39+1.37/N39)</f>
        <v>0.77463743156939602</v>
      </c>
      <c r="AZ39">
        <f>G39*AA39*0.001</f>
        <v>34.068776874704561</v>
      </c>
      <c r="BA39">
        <f>G39/S39</f>
        <v>0.98152250623392978</v>
      </c>
      <c r="BB39">
        <f>(1-AL39*AA39/AQ39/F39)*100</f>
        <v>73.99284669000167</v>
      </c>
      <c r="BC39">
        <f>(S39-E39/(N39/1.35))</f>
        <v>395.98926768289749</v>
      </c>
      <c r="BD39">
        <f>E39*BB39/100/BC39</f>
        <v>-7.4517866305445334E-3</v>
      </c>
    </row>
    <row r="40" spans="1:56" x14ac:dyDescent="0.35">
      <c r="A40" s="1" t="s">
        <v>9</v>
      </c>
      <c r="B40" s="1" t="s">
        <v>3109</v>
      </c>
      <c r="K40" s="1">
        <v>2.72</v>
      </c>
    </row>
    <row r="41" spans="1:56" x14ac:dyDescent="0.35">
      <c r="A41" s="1" t="s">
        <v>9</v>
      </c>
      <c r="B41" s="1" t="s">
        <v>3108</v>
      </c>
      <c r="K41" s="1">
        <v>2.72</v>
      </c>
    </row>
    <row r="42" spans="1:56" x14ac:dyDescent="0.35">
      <c r="A42" s="1">
        <v>9</v>
      </c>
      <c r="B42" s="1" t="s">
        <v>3107</v>
      </c>
      <c r="C42" s="1">
        <v>1998.5000020228326</v>
      </c>
      <c r="D42" s="1">
        <v>0</v>
      </c>
      <c r="E42">
        <f>(R42-S42*(1000-T42)/(1000-U42))*AK42</f>
        <v>-3.4663284492576976</v>
      </c>
      <c r="F42">
        <f>IF(AV42&lt;&gt;0,1/(1/AV42-1/N42),0)</f>
        <v>1.3883848796403944</v>
      </c>
      <c r="G42">
        <f>((AY42-AL42/2)*S42-E42)/(AY42+AL42/2)</f>
        <v>386.59916195445157</v>
      </c>
      <c r="H42">
        <f>AL42*1000</f>
        <v>23.043449062358505</v>
      </c>
      <c r="I42">
        <f>(AQ42-AW42)</f>
        <v>1.8407844914588272</v>
      </c>
      <c r="J42">
        <f>(P42+AP42*D42)</f>
        <v>33.153129577636719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33.643280029296875</v>
      </c>
      <c r="P42" s="1">
        <v>33.153129577636719</v>
      </c>
      <c r="Q42" s="1">
        <v>33.722076416015625</v>
      </c>
      <c r="R42" s="1">
        <v>399.85330200195313</v>
      </c>
      <c r="S42" s="1">
        <v>394.7510986328125</v>
      </c>
      <c r="T42" s="1">
        <v>16.911954879760742</v>
      </c>
      <c r="U42" s="1">
        <v>37.021663665771484</v>
      </c>
      <c r="V42" s="1">
        <v>28.38896369934082</v>
      </c>
      <c r="W42" s="1">
        <v>62.145778656005859</v>
      </c>
      <c r="X42" s="1">
        <v>300.14224243164063</v>
      </c>
      <c r="Y42" s="1">
        <v>1000.392822265625</v>
      </c>
      <c r="Z42" s="1">
        <v>6.8697147071361542E-2</v>
      </c>
      <c r="AA42" s="1">
        <v>87.920257568359375</v>
      </c>
      <c r="AB42" s="1">
        <v>10.596659660339355</v>
      </c>
      <c r="AC42" s="1">
        <v>1.0083116292953491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1.1034641265869138</v>
      </c>
      <c r="AL42">
        <f>(U42-T42)/(1000-U42)*AK42</f>
        <v>2.3043449062358504E-2</v>
      </c>
      <c r="AM42">
        <f>(P42+273.15)</f>
        <v>306.3031295776367</v>
      </c>
      <c r="AN42">
        <f>(O42+273.15)</f>
        <v>306.79328002929685</v>
      </c>
      <c r="AO42">
        <f>(Y42*AG42+Z42*AH42)*AI42</f>
        <v>160.06284798481647</v>
      </c>
      <c r="AP42">
        <f>((AO42+0.00000010773*(AN42^4-AM42^4))-AL42*44100)/(L42*51.4+0.00000043092*AM42^3)</f>
        <v>-6.945649958617202</v>
      </c>
      <c r="AQ42">
        <f>0.61365*EXP(17.502*J42/(240.97+J42))</f>
        <v>5.0957386965626279</v>
      </c>
      <c r="AR42">
        <f>AQ42*1000/AA42</f>
        <v>57.958641586105585</v>
      </c>
      <c r="AS42">
        <f>(AR42-U42)</f>
        <v>20.936977920334101</v>
      </c>
      <c r="AT42">
        <f>IF(D42,P42,(O42+P42)/2)</f>
        <v>33.398204803466797</v>
      </c>
      <c r="AU42">
        <f>0.61365*EXP(17.502*AT42/(240.97+AT42))</f>
        <v>5.1662510730970093</v>
      </c>
      <c r="AV42">
        <f>IF(AS42&lt;&gt;0,(1000-(AR42+U42)/2)/AS42*AL42,0)</f>
        <v>1.0483419447102711</v>
      </c>
      <c r="AW42">
        <f>U42*AA42/1000</f>
        <v>3.2549542051038007</v>
      </c>
      <c r="AX42">
        <f>(AU42-AW42)</f>
        <v>1.9112968679932085</v>
      </c>
      <c r="AY42">
        <f>1/(1.6/F42+1.37/N42)</f>
        <v>0.67912377561635606</v>
      </c>
      <c r="AZ42">
        <f>G42*AA42*0.001</f>
        <v>33.989897894747266</v>
      </c>
      <c r="BA42">
        <f>G42/S42</f>
        <v>0.97934917291783485</v>
      </c>
      <c r="BB42">
        <f>(1-AL42*AA42/AQ42/F42)*100</f>
        <v>71.363534734922368</v>
      </c>
      <c r="BC42">
        <f>(S42-E42/(N42/1.35))</f>
        <v>395.84436099836245</v>
      </c>
      <c r="BD42">
        <f>E42*BB42/100/BC42</f>
        <v>-6.2491593935393875E-3</v>
      </c>
    </row>
    <row r="43" spans="1:56" x14ac:dyDescent="0.35">
      <c r="A43" s="1" t="s">
        <v>9</v>
      </c>
      <c r="B43" s="1" t="s">
        <v>3106</v>
      </c>
      <c r="K43" s="1">
        <v>2.72</v>
      </c>
    </row>
    <row r="44" spans="1:56" x14ac:dyDescent="0.35">
      <c r="A44" s="1" t="s">
        <v>9</v>
      </c>
      <c r="B44" s="1" t="s">
        <v>3105</v>
      </c>
      <c r="K44" s="1">
        <v>2.72</v>
      </c>
    </row>
    <row r="45" spans="1:56" x14ac:dyDescent="0.35">
      <c r="A45" s="1">
        <v>10</v>
      </c>
      <c r="B45" s="1" t="s">
        <v>3104</v>
      </c>
      <c r="C45" s="1">
        <v>2201.0000020340085</v>
      </c>
      <c r="D45" s="1">
        <v>0</v>
      </c>
      <c r="E45">
        <f>(R45-S45*(1000-T45)/(1000-U45))*AK45</f>
        <v>-2.4240528310325633</v>
      </c>
      <c r="F45">
        <f>IF(AV45&lt;&gt;0,1/(1/AV45-1/N45),0)</f>
        <v>0.8729570030898659</v>
      </c>
      <c r="G45">
        <f>((AY45-AL45/2)*S45-E45)/(AY45+AL45/2)</f>
        <v>384.84925676345591</v>
      </c>
      <c r="H45">
        <f>AL45*1000</f>
        <v>18.814813802440323</v>
      </c>
      <c r="I45">
        <f>(AQ45-AW45)</f>
        <v>2.175350505963467</v>
      </c>
      <c r="J45">
        <f>(P45+AP45*D45)</f>
        <v>33.386337280273438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33.728767395019531</v>
      </c>
      <c r="P45" s="1">
        <v>33.386337280273438</v>
      </c>
      <c r="Q45" s="1">
        <v>33.783901214599609</v>
      </c>
      <c r="R45" s="1">
        <v>399.97921752929688</v>
      </c>
      <c r="S45" s="1">
        <v>395.433837890625</v>
      </c>
      <c r="T45" s="1">
        <v>17.513675689697266</v>
      </c>
      <c r="U45" s="1">
        <v>33.983928680419922</v>
      </c>
      <c r="V45" s="1">
        <v>29.254850387573242</v>
      </c>
      <c r="W45" s="1">
        <v>56.766765594482422</v>
      </c>
      <c r="X45" s="1">
        <v>300.16006469726563</v>
      </c>
      <c r="Y45" s="1">
        <v>1250.8253173828125</v>
      </c>
      <c r="Z45" s="1">
        <v>7.3517203330993652E-2</v>
      </c>
      <c r="AA45" s="1">
        <v>87.908218383789063</v>
      </c>
      <c r="AB45" s="1">
        <v>10.27437686920166</v>
      </c>
      <c r="AC45" s="1">
        <v>1.1452831029891968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1.1035296496222999</v>
      </c>
      <c r="AL45">
        <f>(U45-T45)/(1000-U45)*AK45</f>
        <v>1.8814813802440322E-2</v>
      </c>
      <c r="AM45">
        <f>(P45+273.15)</f>
        <v>306.53633728027341</v>
      </c>
      <c r="AN45">
        <f>(O45+273.15)</f>
        <v>306.87876739501951</v>
      </c>
      <c r="AO45">
        <f>(Y45*AG45+Z45*AH45)*AI45</f>
        <v>200.13204630795008</v>
      </c>
      <c r="AP45">
        <f>((AO45+0.00000010773*(AN45^4-AM45^4))-AL45*44100)/(L45*51.4+0.00000043092*AM45^3)</f>
        <v>-5.1083104197527236</v>
      </c>
      <c r="AQ45">
        <f>0.61365*EXP(17.502*J45/(240.97+J45))</f>
        <v>5.162817129940934</v>
      </c>
      <c r="AR45">
        <f>AQ45*1000/AA45</f>
        <v>58.729629889678172</v>
      </c>
      <c r="AS45">
        <f>(AR45-U45)</f>
        <v>24.74570120925825</v>
      </c>
      <c r="AT45">
        <f>IF(D45,P45,(O45+P45)/2)</f>
        <v>33.557552337646484</v>
      </c>
      <c r="AU45">
        <f>0.61365*EXP(17.502*AT45/(240.97+AT45))</f>
        <v>5.2125521065147904</v>
      </c>
      <c r="AV45">
        <f>IF(AS45&lt;&gt;0,(1000-(AR45+U45)/2)/AS45*AL45,0)</f>
        <v>0.72508026666863368</v>
      </c>
      <c r="AW45">
        <f>U45*AA45/1000</f>
        <v>2.987466623977467</v>
      </c>
      <c r="AX45">
        <f>(AU45-AW45)</f>
        <v>2.2250854825373234</v>
      </c>
      <c r="AY45">
        <f>1/(1.6/F45+1.37/N45)</f>
        <v>0.46448581001491035</v>
      </c>
      <c r="AZ45">
        <f>G45*AA45*0.001</f>
        <v>33.831412508400788</v>
      </c>
      <c r="BA45">
        <f>G45/S45</f>
        <v>0.9732329909255345</v>
      </c>
      <c r="BB45">
        <f>(1-AL45*AA45/AQ45/F45)*100</f>
        <v>63.30137375318845</v>
      </c>
      <c r="BC45">
        <f>(S45-E45/(N45/1.35))</f>
        <v>396.19837182647871</v>
      </c>
      <c r="BD45">
        <f>E45*BB45/100/BC45</f>
        <v>-3.8729557001276845E-3</v>
      </c>
    </row>
    <row r="46" spans="1:56" x14ac:dyDescent="0.35">
      <c r="A46" s="1" t="s">
        <v>9</v>
      </c>
      <c r="B46" s="1" t="s">
        <v>3103</v>
      </c>
      <c r="K46" s="1">
        <v>2.72</v>
      </c>
    </row>
    <row r="47" spans="1:56" x14ac:dyDescent="0.35">
      <c r="A47" s="1" t="s">
        <v>9</v>
      </c>
      <c r="B47" s="1" t="s">
        <v>3102</v>
      </c>
      <c r="K47" s="1">
        <v>2.72</v>
      </c>
    </row>
    <row r="48" spans="1:56" x14ac:dyDescent="0.35">
      <c r="A48" s="1">
        <v>11</v>
      </c>
      <c r="B48" s="1" t="s">
        <v>3101</v>
      </c>
      <c r="C48" s="1">
        <v>2402.5000020451844</v>
      </c>
      <c r="D48" s="1">
        <v>0</v>
      </c>
      <c r="E48">
        <f>(R48-S48*(1000-T48)/(1000-U48))*AK48</f>
        <v>-1.7705448330772875</v>
      </c>
      <c r="F48">
        <f>IF(AV48&lt;&gt;0,1/(1/AV48-1/N48),0)</f>
        <v>0.51149506159444347</v>
      </c>
      <c r="G48">
        <f>((AY48-AL48/2)*S48-E48)/(AY48+AL48/2)</f>
        <v>383.79558612955822</v>
      </c>
      <c r="H48">
        <f>AL48*1000</f>
        <v>14.016746023785087</v>
      </c>
      <c r="I48">
        <f>(AQ48-AW48)</f>
        <v>2.5754572826304396</v>
      </c>
      <c r="J48">
        <f>(P48+AP48*D48)</f>
        <v>33.669818878173828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33.839683532714844</v>
      </c>
      <c r="P48" s="1">
        <v>33.669818878173828</v>
      </c>
      <c r="Q48" s="1">
        <v>33.865444183349609</v>
      </c>
      <c r="R48" s="1">
        <v>399.98031616210938</v>
      </c>
      <c r="S48" s="1">
        <v>396.5482177734375</v>
      </c>
      <c r="T48" s="1">
        <v>18.056880950927734</v>
      </c>
      <c r="U48" s="1">
        <v>30.371713638305664</v>
      </c>
      <c r="V48" s="1">
        <v>29.975992202758789</v>
      </c>
      <c r="W48" s="1">
        <v>50.419681549072266</v>
      </c>
      <c r="X48" s="1">
        <v>300.18768310546875</v>
      </c>
      <c r="Y48" s="1">
        <v>1599.11669921875</v>
      </c>
      <c r="Z48" s="1">
        <v>6.0259770601987839E-2</v>
      </c>
      <c r="AA48" s="1">
        <v>87.90850830078125</v>
      </c>
      <c r="AB48" s="1">
        <v>9.6824550628662109</v>
      </c>
      <c r="AC48" s="1">
        <v>1.2369931936264038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1.1036311878877525</v>
      </c>
      <c r="AL48">
        <f>(U48-T48)/(1000-U48)*AK48</f>
        <v>1.4016746023785087E-2</v>
      </c>
      <c r="AM48">
        <f>(P48+273.15)</f>
        <v>306.81981887817381</v>
      </c>
      <c r="AN48">
        <f>(O48+273.15)</f>
        <v>306.98968353271482</v>
      </c>
      <c r="AO48">
        <f>(Y48*AG48+Z48*AH48)*AI48</f>
        <v>255.85866615611303</v>
      </c>
      <c r="AP48">
        <f>((AO48+0.00000010773*(AN48^4-AM48^4))-AL48*44100)/(L48*51.4+0.00000043092*AM48^3)</f>
        <v>-2.9412792267499057</v>
      </c>
      <c r="AQ48">
        <f>0.61365*EXP(17.502*J48/(240.97+J48))</f>
        <v>5.2453893231123843</v>
      </c>
      <c r="AR48">
        <f>AQ48*1000/AA48</f>
        <v>59.668733146570382</v>
      </c>
      <c r="AS48">
        <f>(AR48-U48)</f>
        <v>29.297019508264718</v>
      </c>
      <c r="AT48">
        <f>IF(D48,P48,(O48+P48)/2)</f>
        <v>33.754751205444336</v>
      </c>
      <c r="AU48">
        <f>0.61365*EXP(17.502*AT48/(240.97+AT48))</f>
        <v>5.2703508659583749</v>
      </c>
      <c r="AV48">
        <f>IF(AS48&lt;&gt;0,(1000-(AR48+U48)/2)/AS48*AL48,0)</f>
        <v>0.45689661307639479</v>
      </c>
      <c r="AW48">
        <f>U48*AA48/1000</f>
        <v>2.6699320404819447</v>
      </c>
      <c r="AX48">
        <f>(AU48-AW48)</f>
        <v>2.6004188254764302</v>
      </c>
      <c r="AY48">
        <f>1/(1.6/F48+1.37/N48)</f>
        <v>0.2900103857362753</v>
      </c>
      <c r="AZ48">
        <f>G48*AA48*0.001</f>
        <v>33.738897469073478</v>
      </c>
      <c r="BA48">
        <f>G48/S48</f>
        <v>0.96784090541250312</v>
      </c>
      <c r="BB48">
        <f>(1-AL48*AA48/AQ48/F48)*100</f>
        <v>54.073966109980823</v>
      </c>
      <c r="BC48">
        <f>(S48-E48/(N48/1.35))</f>
        <v>397.10663861002524</v>
      </c>
      <c r="BD48">
        <f>E48*BB48/100/BC48</f>
        <v>-2.4109488986419044E-3</v>
      </c>
    </row>
    <row r="49" spans="1:56" x14ac:dyDescent="0.35">
      <c r="A49" s="1" t="s">
        <v>9</v>
      </c>
      <c r="B49" s="1" t="s">
        <v>3100</v>
      </c>
      <c r="K49" s="1">
        <v>2.72</v>
      </c>
    </row>
    <row r="50" spans="1:56" x14ac:dyDescent="0.35">
      <c r="A50" s="1" t="s">
        <v>9</v>
      </c>
      <c r="B50" s="1" t="s">
        <v>3095</v>
      </c>
      <c r="K50" s="1">
        <v>2.72</v>
      </c>
    </row>
    <row r="51" spans="1:56" x14ac:dyDescent="0.35">
      <c r="A51" s="1">
        <v>12</v>
      </c>
      <c r="B51" s="1" t="s">
        <v>3099</v>
      </c>
      <c r="C51" s="1">
        <v>2604.5000020451844</v>
      </c>
      <c r="D51" s="1">
        <v>0</v>
      </c>
      <c r="E51">
        <f>(R51-S51*(1000-T51)/(1000-U51))*AK51</f>
        <v>-1.0576681768219374</v>
      </c>
      <c r="F51">
        <f>IF(AV51&lt;&gt;0,1/(1/AV51-1/N51),0)</f>
        <v>0.30509385030571856</v>
      </c>
      <c r="G51">
        <f>((AY51-AL51/2)*S51-E51)/(AY51+AL51/2)</f>
        <v>381.52365238823819</v>
      </c>
      <c r="H51">
        <f>AL51*1000</f>
        <v>9.9633265129553976</v>
      </c>
      <c r="I51">
        <f>(AQ51-AW51)</f>
        <v>2.9396327915423792</v>
      </c>
      <c r="J51">
        <f>(P51+AP51*D51)</f>
        <v>34.008785247802734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33.999645233154297</v>
      </c>
      <c r="P51" s="1">
        <v>34.008785247802734</v>
      </c>
      <c r="Q51" s="1">
        <v>33.986587524414063</v>
      </c>
      <c r="R51" s="1">
        <v>399.85281372070313</v>
      </c>
      <c r="S51" s="1">
        <v>397.22512817382813</v>
      </c>
      <c r="T51" s="1">
        <v>18.590412139892578</v>
      </c>
      <c r="U51" s="1">
        <v>27.371021270751953</v>
      </c>
      <c r="V51" s="1">
        <v>30.585494995117188</v>
      </c>
      <c r="W51" s="1">
        <v>45.031612396240234</v>
      </c>
      <c r="X51" s="1">
        <v>300.18972778320313</v>
      </c>
      <c r="Y51" s="1">
        <v>1999.8697509765625</v>
      </c>
      <c r="Z51" s="1">
        <v>0.12775401771068573</v>
      </c>
      <c r="AA51" s="1">
        <v>87.903045654296875</v>
      </c>
      <c r="AB51" s="1">
        <v>9.0992441177368164</v>
      </c>
      <c r="AC51" s="1">
        <v>1.3151450157165527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1.1036387050853054</v>
      </c>
      <c r="AL51">
        <f>(U51-T51)/(1000-U51)*AK51</f>
        <v>9.9633265129553984E-3</v>
      </c>
      <c r="AM51">
        <f>(P51+273.15)</f>
        <v>307.15878524780271</v>
      </c>
      <c r="AN51">
        <f>(O51+273.15)</f>
        <v>307.14964523315427</v>
      </c>
      <c r="AO51">
        <f>(Y51*AG51+Z51*AH51)*AI51</f>
        <v>319.97915300415843</v>
      </c>
      <c r="AP51">
        <f>((AO51+0.00000010773*(AN51^4-AM51^4))-AL51*44100)/(L51*51.4+0.00000043092*AM51^3)</f>
        <v>-0.97571242540528136</v>
      </c>
      <c r="AQ51">
        <f>0.61365*EXP(17.502*J51/(240.97+J51))</f>
        <v>5.3456289239100192</v>
      </c>
      <c r="AR51">
        <f>AQ51*1000/AA51</f>
        <v>60.812783949866635</v>
      </c>
      <c r="AS51">
        <f>(AR51-U51)</f>
        <v>33.441762679114682</v>
      </c>
      <c r="AT51">
        <f>IF(D51,P51,(O51+P51)/2)</f>
        <v>34.004215240478516</v>
      </c>
      <c r="AU51">
        <f>0.61365*EXP(17.502*AT51/(240.97+AT51))</f>
        <v>5.3442664761771281</v>
      </c>
      <c r="AV51">
        <f>IF(AS51&lt;&gt;0,(1000-(AR51+U51)/2)/AS51*AL51,0)</f>
        <v>0.28479433282443201</v>
      </c>
      <c r="AW51">
        <f>U51*AA51/1000</f>
        <v>2.40599613236764</v>
      </c>
      <c r="AX51">
        <f>(AU51-AW51)</f>
        <v>2.9382703438094881</v>
      </c>
      <c r="AY51">
        <f>1/(1.6/F51+1.37/N51)</f>
        <v>0.17971533681697863</v>
      </c>
      <c r="AZ51">
        <f>G51*AA51*0.001</f>
        <v>33.537091034077392</v>
      </c>
      <c r="BA51">
        <f>G51/S51</f>
        <v>0.96047209838467507</v>
      </c>
      <c r="BB51">
        <f>(1-AL51*AA51/AQ51/F51)*100</f>
        <v>46.299785084886125</v>
      </c>
      <c r="BC51">
        <f>(S51-E51/(N51/1.35))</f>
        <v>397.5587113382299</v>
      </c>
      <c r="BD51">
        <f>E51*BB51/100/BC51</f>
        <v>-1.2317629542851882E-3</v>
      </c>
    </row>
    <row r="52" spans="1:56" x14ac:dyDescent="0.35">
      <c r="A52" s="1" t="s">
        <v>9</v>
      </c>
      <c r="B52" s="1" t="s">
        <v>3098</v>
      </c>
    </row>
    <row r="53" spans="1:56" x14ac:dyDescent="0.35">
      <c r="A53" s="1" t="s">
        <v>9</v>
      </c>
      <c r="B53" s="1" t="s">
        <v>3097</v>
      </c>
    </row>
    <row r="54" spans="1:56" x14ac:dyDescent="0.35">
      <c r="A54" s="1" t="s">
        <v>9</v>
      </c>
      <c r="B54" s="1" t="s">
        <v>3096</v>
      </c>
    </row>
    <row r="55" spans="1:56" x14ac:dyDescent="0.35">
      <c r="A55" s="1" t="s">
        <v>9</v>
      </c>
      <c r="B55" s="1" t="s">
        <v>3095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DC625-5819-421C-9E10-4F17595B191E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4840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4839</v>
      </c>
    </row>
    <row r="12" spans="1:56" x14ac:dyDescent="0.35">
      <c r="A12" s="1" t="s">
        <v>9</v>
      </c>
      <c r="B12" s="1" t="s">
        <v>4838</v>
      </c>
    </row>
    <row r="13" spans="1:56" x14ac:dyDescent="0.35">
      <c r="A13" s="1" t="s">
        <v>9</v>
      </c>
      <c r="B13" s="1" t="s">
        <v>4837</v>
      </c>
    </row>
    <row r="14" spans="1:56" x14ac:dyDescent="0.35">
      <c r="A14" s="1" t="s">
        <v>9</v>
      </c>
      <c r="B14" s="1" t="s">
        <v>4836</v>
      </c>
    </row>
    <row r="15" spans="1:56" x14ac:dyDescent="0.35">
      <c r="A15" s="1" t="s">
        <v>9</v>
      </c>
      <c r="B15" s="1" t="s">
        <v>4835</v>
      </c>
    </row>
    <row r="16" spans="1:56" x14ac:dyDescent="0.35">
      <c r="A16" s="1" t="s">
        <v>9</v>
      </c>
      <c r="B16" s="1" t="s">
        <v>4834</v>
      </c>
    </row>
    <row r="17" spans="1:56" x14ac:dyDescent="0.35">
      <c r="A17" s="1" t="s">
        <v>9</v>
      </c>
      <c r="B17" s="1" t="s">
        <v>4833</v>
      </c>
    </row>
    <row r="18" spans="1:56" x14ac:dyDescent="0.35">
      <c r="A18" s="1">
        <v>1</v>
      </c>
      <c r="B18" s="1" t="s">
        <v>4832</v>
      </c>
      <c r="C18" s="1">
        <v>324.00000594556332</v>
      </c>
      <c r="D18" s="1">
        <v>0</v>
      </c>
      <c r="E18">
        <f>(R18-S18*(1000-T18)/(1000-U18))*AK18</f>
        <v>-10.350947775010733</v>
      </c>
      <c r="F18">
        <f>IF(AV18&lt;&gt;0,1/(1/AV18-1/N18),0)</f>
        <v>0.10701726339840156</v>
      </c>
      <c r="G18">
        <f>((AY18-AL18/2)*S18-E18)/(AY18+AL18/2)</f>
        <v>361.4481852231786</v>
      </c>
      <c r="H18">
        <f>AL18*1000</f>
        <v>33.452533837017583</v>
      </c>
      <c r="I18">
        <f>(AQ18-AW18)</f>
        <v>23.820898674917782</v>
      </c>
      <c r="J18">
        <f>(P18+AP18*D18)</f>
        <v>65.986740112304688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31.290624618530273</v>
      </c>
      <c r="P18" s="1">
        <v>65.986740112304688</v>
      </c>
      <c r="Q18" s="1">
        <v>31.364336013793945</v>
      </c>
      <c r="R18" s="1">
        <v>399.92227172851563</v>
      </c>
      <c r="S18" s="1">
        <v>397.25503540039063</v>
      </c>
      <c r="T18" s="1">
        <v>-0.16943241655826569</v>
      </c>
      <c r="U18" s="1">
        <v>29.307676315307617</v>
      </c>
      <c r="V18" s="1">
        <v>-0.32748842239379883</v>
      </c>
      <c r="W18" s="1">
        <v>56.647514343261719</v>
      </c>
      <c r="X18" s="1">
        <v>299.63644409179688</v>
      </c>
      <c r="Y18" s="1">
        <v>0.15447711944580078</v>
      </c>
      <c r="Z18" s="1">
        <v>8.3817720413208008E-2</v>
      </c>
      <c r="AA18" s="1">
        <v>88.653846740722656</v>
      </c>
      <c r="AB18" s="1">
        <v>19.77522087097168</v>
      </c>
      <c r="AC18" s="1">
        <v>1.3861671686172485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1.1016045738669</v>
      </c>
      <c r="AL18">
        <f>(U18-T18)/(1000-U18)*AK18</f>
        <v>3.345253383701758E-2</v>
      </c>
      <c r="AM18">
        <f>(P18+273.15)</f>
        <v>339.13674011230466</v>
      </c>
      <c r="AN18">
        <f>(O18+273.15)</f>
        <v>304.44062461853025</v>
      </c>
      <c r="AO18">
        <f>(Y18*AG18+Z18*AH18)*AI18</f>
        <v>2.4716338558874895E-2</v>
      </c>
      <c r="AP18">
        <f>((AO18+0.00000010773*(AN18^4-AM18^4))-AL18*44100)/(L18*51.4+0.00000043092*AM18^3)</f>
        <v>-15.573023019687158</v>
      </c>
      <c r="AQ18">
        <f>0.61365*EXP(17.502*J18/(240.97+J18))</f>
        <v>26.419136919301771</v>
      </c>
      <c r="AR18">
        <f>AQ18*1000/AA18</f>
        <v>298.00327781113964</v>
      </c>
      <c r="AS18">
        <f>(AR18-U18)</f>
        <v>268.69560149583202</v>
      </c>
      <c r="AT18">
        <f>IF(D18,P18,(O18+P18)/2)</f>
        <v>48.63868236541748</v>
      </c>
      <c r="AU18">
        <f>0.61365*EXP(17.502*AT18/(240.97+AT18))</f>
        <v>11.600684778453896</v>
      </c>
      <c r="AV18">
        <f>IF(AS18&lt;&gt;0,(1000-(AR18+U18)/2)/AS18*AL18,0)</f>
        <v>0.10412467973868499</v>
      </c>
      <c r="AW18">
        <f>U18*AA18/1000</f>
        <v>2.5982382443839889</v>
      </c>
      <c r="AX18">
        <f>(AU18-AW18)</f>
        <v>9.0024465340699074</v>
      </c>
      <c r="AY18">
        <f>1/(1.6/F18+1.37/N18)</f>
        <v>6.5331767343225378E-2</v>
      </c>
      <c r="AZ18">
        <f>G18*AA18*0.001</f>
        <v>32.04377201748801</v>
      </c>
      <c r="BA18">
        <f>G18/S18</f>
        <v>0.90986432647449633</v>
      </c>
      <c r="BB18">
        <f>(1-AL18*AA18/AQ18/F18)*100</f>
        <v>-4.8948428051115656</v>
      </c>
      <c r="BC18">
        <f>(S18-E18/(N18/1.35))</f>
        <v>400.88240905648661</v>
      </c>
      <c r="BD18">
        <f>E18*BB18/100/BC18</f>
        <v>1.2638684336846939E-3</v>
      </c>
    </row>
    <row r="19" spans="1:56" x14ac:dyDescent="0.35">
      <c r="A19" s="1" t="s">
        <v>9</v>
      </c>
      <c r="B19" s="1" t="s">
        <v>4831</v>
      </c>
      <c r="K19" s="1">
        <v>2.72</v>
      </c>
    </row>
    <row r="20" spans="1:56" x14ac:dyDescent="0.35">
      <c r="A20" s="1" t="s">
        <v>9</v>
      </c>
      <c r="B20" s="1" t="s">
        <v>4830</v>
      </c>
      <c r="K20" s="1">
        <v>2.72</v>
      </c>
    </row>
    <row r="21" spans="1:56" x14ac:dyDescent="0.35">
      <c r="A21" s="1">
        <v>2</v>
      </c>
      <c r="B21" s="1" t="s">
        <v>4829</v>
      </c>
      <c r="C21" s="1">
        <v>527.50000595673919</v>
      </c>
      <c r="D21" s="1">
        <v>0</v>
      </c>
      <c r="E21">
        <f>(R21-S21*(1000-T21)/(1000-U21))*AK21</f>
        <v>-9.8651649347733787</v>
      </c>
      <c r="F21">
        <f>IF(AV21&lt;&gt;0,1/(1/AV21-1/N21),0)</f>
        <v>0.22336778372762259</v>
      </c>
      <c r="G21">
        <f>((AY21-AL21/2)*S21-E21)/(AY21+AL21/2)</f>
        <v>375.40656042730751</v>
      </c>
      <c r="H21">
        <f>AL21*1000</f>
        <v>32.958954856651296</v>
      </c>
      <c r="I21">
        <f>(AQ21-AW21)</f>
        <v>12.467208176702361</v>
      </c>
      <c r="J21">
        <f>(P21+AP21*D21)</f>
        <v>53.875087738037109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31.209671020507813</v>
      </c>
      <c r="P21" s="1">
        <v>53.875087738037109</v>
      </c>
      <c r="Q21" s="1">
        <v>31.327739715576172</v>
      </c>
      <c r="R21" s="1">
        <v>399.84976196289063</v>
      </c>
      <c r="S21" s="1">
        <v>396.92901611328125</v>
      </c>
      <c r="T21" s="1">
        <v>-0.21051773428916931</v>
      </c>
      <c r="U21" s="1">
        <v>28.848182678222656</v>
      </c>
      <c r="V21" s="1">
        <v>-0.40877377986907959</v>
      </c>
      <c r="W21" s="1">
        <v>56.016094207763672</v>
      </c>
      <c r="X21" s="1">
        <v>299.60791015625</v>
      </c>
      <c r="Y21" s="1">
        <v>25.962902069091797</v>
      </c>
      <c r="Z21" s="1">
        <v>4.3217878788709641E-2</v>
      </c>
      <c r="AA21" s="1">
        <v>88.652618408203125</v>
      </c>
      <c r="AB21" s="1">
        <v>19.613437652587891</v>
      </c>
      <c r="AC21" s="1">
        <v>1.3756898641586304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1.1014996696920953</v>
      </c>
      <c r="AL21">
        <f>(U21-T21)/(1000-U21)*AK21</f>
        <v>3.2958954856651297E-2</v>
      </c>
      <c r="AM21">
        <f>(P21+273.15)</f>
        <v>327.02508773803709</v>
      </c>
      <c r="AN21">
        <f>(O21+273.15)</f>
        <v>304.35967102050779</v>
      </c>
      <c r="AO21">
        <f>(Y21*AG21+Z21*AH21)*AI21</f>
        <v>4.1540642382041142</v>
      </c>
      <c r="AP21">
        <f>((AO21+0.00000010773*(AN21^4-AM21^4))-AL21*44100)/(L21*51.4+0.00000043092*AM21^3)</f>
        <v>-14.04767255028257</v>
      </c>
      <c r="AQ21">
        <f>0.61365*EXP(17.502*J21/(240.97+J21))</f>
        <v>15.024675107444969</v>
      </c>
      <c r="AR21">
        <f>AQ21*1000/AA21</f>
        <v>169.47807495390029</v>
      </c>
      <c r="AS21">
        <f>(AR21-U21)</f>
        <v>140.62989227567763</v>
      </c>
      <c r="AT21">
        <f>IF(D21,P21,(O21+P21)/2)</f>
        <v>42.542379379272461</v>
      </c>
      <c r="AU21">
        <f>0.61365*EXP(17.502*AT21/(240.97+AT21))</f>
        <v>8.4818424735849938</v>
      </c>
      <c r="AV21">
        <f>IF(AS21&lt;&gt;0,(1000-(AR21+U21)/2)/AS21*AL21,0)</f>
        <v>0.21112610761555364</v>
      </c>
      <c r="AW21">
        <f>U21*AA21/1000</f>
        <v>2.5574669307426086</v>
      </c>
      <c r="AX21">
        <f>(AU21-AW21)</f>
        <v>5.9243755428423857</v>
      </c>
      <c r="AY21">
        <f>1/(1.6/F21+1.37/N21)</f>
        <v>0.13300163362797152</v>
      </c>
      <c r="AZ21">
        <f>G21*AA21*0.001</f>
        <v>33.28077454949814</v>
      </c>
      <c r="BA21">
        <f>G21/S21</f>
        <v>0.94577757026502851</v>
      </c>
      <c r="BB21">
        <f>(1-AL21*AA21/AQ21/F21)*100</f>
        <v>12.935848055628318</v>
      </c>
      <c r="BC21">
        <f>(S21-E21/(N21/1.35))</f>
        <v>400.38615261664864</v>
      </c>
      <c r="BD21">
        <f>E21*BB21/100/BC21</f>
        <v>-3.1872799247911476E-3</v>
      </c>
    </row>
    <row r="22" spans="1:56" x14ac:dyDescent="0.35">
      <c r="A22" s="1" t="s">
        <v>9</v>
      </c>
      <c r="B22" s="1" t="s">
        <v>4828</v>
      </c>
      <c r="K22" s="1">
        <v>2.72</v>
      </c>
    </row>
    <row r="23" spans="1:56" x14ac:dyDescent="0.35">
      <c r="A23" s="1" t="s">
        <v>9</v>
      </c>
      <c r="B23" s="1" t="s">
        <v>4827</v>
      </c>
      <c r="K23" s="1">
        <v>2.72</v>
      </c>
    </row>
    <row r="24" spans="1:56" x14ac:dyDescent="0.35">
      <c r="A24" s="1">
        <v>3</v>
      </c>
      <c r="B24" s="1" t="s">
        <v>4826</v>
      </c>
      <c r="C24" s="1">
        <v>730.50000595673919</v>
      </c>
      <c r="D24" s="1">
        <v>0</v>
      </c>
      <c r="E24">
        <f>(R24-S24*(1000-T24)/(1000-U24))*AK24</f>
        <v>-9.1118645684397208</v>
      </c>
      <c r="F24">
        <f>IF(AV24&lt;&gt;0,1/(1/AV24-1/N24),0)</f>
        <v>0.23055859955304644</v>
      </c>
      <c r="G24">
        <f>((AY24-AL24/2)*S24-E24)/(AY24+AL24/2)</f>
        <v>371.88616814873694</v>
      </c>
      <c r="H24">
        <f>AL24*1000</f>
        <v>32.513991420435801</v>
      </c>
      <c r="I24">
        <f>(AQ24-AW24)</f>
        <v>11.978128060540747</v>
      </c>
      <c r="J24">
        <f>(P24+AP24*D24)</f>
        <v>53.143131256103516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31.142221450805664</v>
      </c>
      <c r="P24" s="1">
        <v>53.143131256103516</v>
      </c>
      <c r="Q24" s="1">
        <v>31.281484603881836</v>
      </c>
      <c r="R24" s="1">
        <v>399.98114013671875</v>
      </c>
      <c r="S24" s="1">
        <v>396.5484619140625</v>
      </c>
      <c r="T24" s="1">
        <v>-0.23693063855171204</v>
      </c>
      <c r="U24" s="1">
        <v>28.438411712646484</v>
      </c>
      <c r="V24" s="1">
        <v>-0.46182507276535034</v>
      </c>
      <c r="W24" s="1">
        <v>55.432140350341797</v>
      </c>
      <c r="X24" s="1">
        <v>299.64077758789063</v>
      </c>
      <c r="Y24" s="1">
        <v>50.342193603515625</v>
      </c>
      <c r="Z24" s="1">
        <v>0.25015163421630859</v>
      </c>
      <c r="AA24" s="1">
        <v>88.6513671875</v>
      </c>
      <c r="AB24" s="1">
        <v>19.609458923339844</v>
      </c>
      <c r="AC24" s="1">
        <v>1.357182502746582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1.101620505837833</v>
      </c>
      <c r="AL24">
        <f>(U24-T24)/(1000-U24)*AK24</f>
        <v>3.2513991420435803E-2</v>
      </c>
      <c r="AM24">
        <f>(P24+273.15)</f>
        <v>326.29313125610349</v>
      </c>
      <c r="AN24">
        <f>(O24+273.15)</f>
        <v>304.29222145080564</v>
      </c>
      <c r="AO24">
        <f>(Y24*AG24+Z24*AH24)*AI24</f>
        <v>8.054750796524786</v>
      </c>
      <c r="AP24">
        <f>((AO24+0.00000010773*(AN24^4-AM24^4))-AL24*44100)/(L24*51.4+0.00000043092*AM24^3)</f>
        <v>-13.789378654898609</v>
      </c>
      <c r="AQ24">
        <f>0.61365*EXP(17.502*J24/(240.97+J24))</f>
        <v>14.499232139507871</v>
      </c>
      <c r="AR24">
        <f>AQ24*1000/AA24</f>
        <v>163.55339572870443</v>
      </c>
      <c r="AS24">
        <f>(AR24-U24)</f>
        <v>135.11498401605795</v>
      </c>
      <c r="AT24">
        <f>IF(D24,P24,(O24+P24)/2)</f>
        <v>42.14267635345459</v>
      </c>
      <c r="AU24">
        <f>0.61365*EXP(17.502*AT24/(240.97+AT24))</f>
        <v>8.3055659611694779</v>
      </c>
      <c r="AV24">
        <f>IF(AS24&lt;&gt;0,(1000-(AR24+U24)/2)/AS24*AL24,0)</f>
        <v>0.21753902163043257</v>
      </c>
      <c r="AW24">
        <f>U24*AA24/1000</f>
        <v>2.5211040789671242</v>
      </c>
      <c r="AX24">
        <f>(AU24-AW24)</f>
        <v>5.7844618822023541</v>
      </c>
      <c r="AY24">
        <f>1/(1.6/F24+1.37/N24)</f>
        <v>0.13707459444940531</v>
      </c>
      <c r="AZ24">
        <f>G24*AA24*0.001</f>
        <v>32.968217244506043</v>
      </c>
      <c r="BA24">
        <f>G24/S24</f>
        <v>0.93780761714145744</v>
      </c>
      <c r="BB24">
        <f>(1-AL24*AA24/AQ24/F24)*100</f>
        <v>13.775755882806063</v>
      </c>
      <c r="BC24">
        <f>(S24-E24/(N24/1.35))</f>
        <v>399.74161274545469</v>
      </c>
      <c r="BD24">
        <f>E24*BB24/100/BC24</f>
        <v>-3.1400989521685194E-3</v>
      </c>
    </row>
    <row r="25" spans="1:56" x14ac:dyDescent="0.35">
      <c r="A25" s="1" t="s">
        <v>9</v>
      </c>
      <c r="B25" s="1" t="s">
        <v>4825</v>
      </c>
      <c r="K25" s="1">
        <v>2.72</v>
      </c>
    </row>
    <row r="26" spans="1:56" x14ac:dyDescent="0.35">
      <c r="A26" s="1" t="s">
        <v>9</v>
      </c>
      <c r="B26" s="1" t="s">
        <v>4824</v>
      </c>
      <c r="K26" s="1">
        <v>2.72</v>
      </c>
    </row>
    <row r="27" spans="1:56" x14ac:dyDescent="0.35">
      <c r="A27" s="1">
        <v>4</v>
      </c>
      <c r="B27" s="1" t="s">
        <v>4823</v>
      </c>
      <c r="C27" s="1">
        <v>934.50000595673919</v>
      </c>
      <c r="D27" s="1">
        <v>0</v>
      </c>
      <c r="E27">
        <f>(R27-S27*(1000-T27)/(1000-U27))*AK27</f>
        <v>-8.6784552689956715</v>
      </c>
      <c r="F27">
        <f>IF(AV27&lt;&gt;0,1/(1/AV27-1/N27),0)</f>
        <v>0.22887618082642514</v>
      </c>
      <c r="G27">
        <f>((AY27-AL27/2)*S27-E27)/(AY27+AL27/2)</f>
        <v>369.05704108217657</v>
      </c>
      <c r="H27">
        <f>AL27*1000</f>
        <v>32.388099662322475</v>
      </c>
      <c r="I27">
        <f>(AQ27-AW27)</f>
        <v>12.013133032553849</v>
      </c>
      <c r="J27">
        <f>(P27+AP27*D27)</f>
        <v>53.177169799804688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31.086875915527344</v>
      </c>
      <c r="P27" s="1">
        <v>53.177169799804688</v>
      </c>
      <c r="Q27" s="1">
        <v>31.234607696533203</v>
      </c>
      <c r="R27" s="1">
        <v>400.1375732421875</v>
      </c>
      <c r="S27" s="1">
        <v>396.36160278320313</v>
      </c>
      <c r="T27" s="1">
        <v>-0.25702175498008728</v>
      </c>
      <c r="U27" s="1">
        <v>28.31599235534668</v>
      </c>
      <c r="V27" s="1">
        <v>-0.50255417823791504</v>
      </c>
      <c r="W27" s="1">
        <v>55.3662109375</v>
      </c>
      <c r="X27" s="1">
        <v>299.5872802734375</v>
      </c>
      <c r="Y27" s="1">
        <v>99.678413391113281</v>
      </c>
      <c r="Z27" s="1">
        <v>0.14275313913822174</v>
      </c>
      <c r="AA27" s="1">
        <v>88.648796081542969</v>
      </c>
      <c r="AB27" s="1">
        <v>19.520946502685547</v>
      </c>
      <c r="AC27" s="1">
        <v>1.3466541767120361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1.1014238245346963</v>
      </c>
      <c r="AL27">
        <f>(U27-T27)/(1000-U27)*AK27</f>
        <v>3.2388099662322478E-2</v>
      </c>
      <c r="AM27">
        <f>(P27+273.15)</f>
        <v>326.32716979980466</v>
      </c>
      <c r="AN27">
        <f>(O27+273.15)</f>
        <v>304.23687591552732</v>
      </c>
      <c r="AO27">
        <f>(Y27*AG27+Z27*AH27)*AI27</f>
        <v>15.94854578610034</v>
      </c>
      <c r="AP27">
        <f>((AO27+0.00000010773*(AN27^4-AM27^4))-AL27*44100)/(L27*51.4+0.00000043092*AM27^3)</f>
        <v>-13.690732094508718</v>
      </c>
      <c r="AQ27">
        <f>0.61365*EXP(17.502*J27/(240.97+J27))</f>
        <v>14.523311664709507</v>
      </c>
      <c r="AR27">
        <f>AQ27*1000/AA27</f>
        <v>163.82976765246016</v>
      </c>
      <c r="AS27">
        <f>(AR27-U27)</f>
        <v>135.51377529711348</v>
      </c>
      <c r="AT27">
        <f>IF(D27,P27,(O27+P27)/2)</f>
        <v>42.132022857666016</v>
      </c>
      <c r="AU27">
        <f>0.61365*EXP(17.502*AT27/(240.97+AT27))</f>
        <v>8.3009113006061348</v>
      </c>
      <c r="AV27">
        <f>IF(AS27&lt;&gt;0,(1000-(AR27+U27)/2)/AS27*AL27,0)</f>
        <v>0.21604063192631984</v>
      </c>
      <c r="AW27">
        <f>U27*AA27/1000</f>
        <v>2.5101786321556574</v>
      </c>
      <c r="AX27">
        <f>(AU27-AW27)</f>
        <v>5.7907326684504774</v>
      </c>
      <c r="AY27">
        <f>1/(1.6/F27+1.37/N27)</f>
        <v>0.13612276337401943</v>
      </c>
      <c r="AZ27">
        <f>G27*AA27*0.001</f>
        <v>32.716462377351498</v>
      </c>
      <c r="BA27">
        <f>G27/S27</f>
        <v>0.93111199089594643</v>
      </c>
      <c r="BB27">
        <f>(1-AL27*AA27/AQ27/F27)*100</f>
        <v>13.624205779413689</v>
      </c>
      <c r="BC27">
        <f>(S27-E27/(N27/1.35))</f>
        <v>399.40287018234523</v>
      </c>
      <c r="BD27">
        <f>E27*BB27/100/BC27</f>
        <v>-2.9603457876567966E-3</v>
      </c>
    </row>
    <row r="28" spans="1:56" x14ac:dyDescent="0.35">
      <c r="A28" s="1" t="s">
        <v>9</v>
      </c>
      <c r="B28" s="1" t="s">
        <v>4822</v>
      </c>
      <c r="K28" s="1">
        <v>2.72</v>
      </c>
    </row>
    <row r="29" spans="1:56" x14ac:dyDescent="0.35">
      <c r="A29" s="1" t="s">
        <v>9</v>
      </c>
      <c r="B29" s="1" t="s">
        <v>4821</v>
      </c>
      <c r="K29" s="1">
        <v>2.72</v>
      </c>
    </row>
    <row r="30" spans="1:56" x14ac:dyDescent="0.35">
      <c r="A30" s="1">
        <v>5</v>
      </c>
      <c r="B30" s="1" t="s">
        <v>4820</v>
      </c>
      <c r="C30" s="1">
        <v>1138.0000059455633</v>
      </c>
      <c r="D30" s="1">
        <v>0</v>
      </c>
      <c r="E30">
        <f>(R30-S30*(1000-T30)/(1000-U30))*AK30</f>
        <v>-8.250057328879624</v>
      </c>
      <c r="F30">
        <f>IF(AV30&lt;&gt;0,1/(1/AV30-1/N30),0)</f>
        <v>0.22788444116540332</v>
      </c>
      <c r="G30">
        <f>((AY30-AL30/2)*S30-E30)/(AY30+AL30/2)</f>
        <v>365.61022663866265</v>
      </c>
      <c r="H30">
        <f>AL30*1000</f>
        <v>32.398440712973773</v>
      </c>
      <c r="I30">
        <f>(AQ30-AW30)</f>
        <v>12.06236087529277</v>
      </c>
      <c r="J30">
        <f>(P30+AP30*D30)</f>
        <v>53.245330810546875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31.068679809570313</v>
      </c>
      <c r="P30" s="1">
        <v>53.245330810546875</v>
      </c>
      <c r="Q30" s="1">
        <v>31.208681106567383</v>
      </c>
      <c r="R30" s="1">
        <v>399.87942504882813</v>
      </c>
      <c r="S30" s="1">
        <v>395.7298583984375</v>
      </c>
      <c r="T30" s="1">
        <v>-0.27240148186683655</v>
      </c>
      <c r="U30" s="1">
        <v>28.306625366210938</v>
      </c>
      <c r="V30" s="1">
        <v>-0.53316271305084229</v>
      </c>
      <c r="W30" s="1">
        <v>55.403652191162109</v>
      </c>
      <c r="X30" s="1">
        <v>299.62277221679688</v>
      </c>
      <c r="Y30" s="1">
        <v>150.69166564941406</v>
      </c>
      <c r="Z30" s="1">
        <v>6.8102151155471802E-2</v>
      </c>
      <c r="AA30" s="1">
        <v>88.646125793457031</v>
      </c>
      <c r="AB30" s="1">
        <v>19.381217956542969</v>
      </c>
      <c r="AC30" s="1">
        <v>1.343595027923584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1.1015543096205764</v>
      </c>
      <c r="AL30">
        <f>(U30-T30)/(1000-U30)*AK30</f>
        <v>3.2398440712973771E-2</v>
      </c>
      <c r="AM30">
        <f>(P30+273.15)</f>
        <v>326.39533081054685</v>
      </c>
      <c r="AN30">
        <f>(O30+273.15)</f>
        <v>304.21867980957029</v>
      </c>
      <c r="AO30">
        <f>(Y30*AG30+Z30*AH30)*AI30</f>
        <v>24.110665964990858</v>
      </c>
      <c r="AP30">
        <f>((AO30+0.00000010773*(AN30^4-AM30^4))-AL30*44100)/(L30*51.4+0.00000043092*AM30^3)</f>
        <v>-13.637985200158118</v>
      </c>
      <c r="AQ30">
        <f>0.61365*EXP(17.502*J30/(240.97+J30))</f>
        <v>14.571633548294166</v>
      </c>
      <c r="AR30">
        <f>AQ30*1000/AA30</f>
        <v>164.37981262989047</v>
      </c>
      <c r="AS30">
        <f>(AR30-U30)</f>
        <v>136.07318726367953</v>
      </c>
      <c r="AT30">
        <f>IF(D30,P30,(O30+P30)/2)</f>
        <v>42.157005310058594</v>
      </c>
      <c r="AU30">
        <f>0.61365*EXP(17.502*AT30/(240.97+AT30))</f>
        <v>8.3118300450881044</v>
      </c>
      <c r="AV30">
        <f>IF(AS30&lt;&gt;0,(1000-(AR30+U30)/2)/AS30*AL30,0)</f>
        <v>0.21515679343525579</v>
      </c>
      <c r="AW30">
        <f>U30*AA30/1000</f>
        <v>2.5092726730013966</v>
      </c>
      <c r="AX30">
        <f>(AU30-AW30)</f>
        <v>5.8025573720867083</v>
      </c>
      <c r="AY30">
        <f>1/(1.6/F30+1.37/N30)</f>
        <v>0.13556136766306029</v>
      </c>
      <c r="AZ30">
        <f>G30*AA30*0.001</f>
        <v>32.409930141985221</v>
      </c>
      <c r="BA30">
        <f>G30/S30</f>
        <v>0.9238884023518662</v>
      </c>
      <c r="BB30">
        <f>(1-AL30*AA30/AQ30/F30)*100</f>
        <v>13.510984612666665</v>
      </c>
      <c r="BC30">
        <f>(S30-E30/(N30/1.35))</f>
        <v>398.62099854004919</v>
      </c>
      <c r="BD30">
        <f>E30*BB30/100/BC30</f>
        <v>-2.7963001957337047E-3</v>
      </c>
    </row>
    <row r="31" spans="1:56" x14ac:dyDescent="0.35">
      <c r="A31" s="1" t="s">
        <v>9</v>
      </c>
      <c r="B31" s="1" t="s">
        <v>4819</v>
      </c>
      <c r="K31" s="1">
        <v>2.72</v>
      </c>
    </row>
    <row r="32" spans="1:56" x14ac:dyDescent="0.35">
      <c r="A32" s="1" t="s">
        <v>9</v>
      </c>
      <c r="B32" s="1" t="s">
        <v>4818</v>
      </c>
      <c r="K32" s="1">
        <v>2.72</v>
      </c>
    </row>
    <row r="33" spans="1:56" x14ac:dyDescent="0.35">
      <c r="A33" s="1">
        <v>6</v>
      </c>
      <c r="B33" s="1" t="s">
        <v>4817</v>
      </c>
      <c r="C33" s="1">
        <v>1342.0000059455633</v>
      </c>
      <c r="D33" s="1">
        <v>0</v>
      </c>
      <c r="E33">
        <f>(R33-S33*(1000-T33)/(1000-U33))*AK33</f>
        <v>-7.7116535492251437</v>
      </c>
      <c r="F33">
        <f>IF(AV33&lt;&gt;0,1/(1/AV33-1/N33),0)</f>
        <v>0.2283078400946143</v>
      </c>
      <c r="G33">
        <f>((AY33-AL33/2)*S33-E33)/(AY33+AL33/2)</f>
        <v>361.20667874686569</v>
      </c>
      <c r="H33">
        <f>AL33*1000</f>
        <v>32.614770679905838</v>
      </c>
      <c r="I33">
        <f>(AQ33-AW33)</f>
        <v>12.114587020274181</v>
      </c>
      <c r="J33">
        <f>(P33+AP33*D33)</f>
        <v>53.339996337890625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31.04998779296875</v>
      </c>
      <c r="P33" s="1">
        <v>53.339996337890625</v>
      </c>
      <c r="Q33" s="1">
        <v>31.190916061401367</v>
      </c>
      <c r="R33" s="1">
        <v>399.96023559570313</v>
      </c>
      <c r="S33" s="1">
        <v>395.25885009765625</v>
      </c>
      <c r="T33" s="1">
        <v>-0.28148677945137024</v>
      </c>
      <c r="U33" s="1">
        <v>28.478870391845703</v>
      </c>
      <c r="V33" s="1">
        <v>-0.55149877071380615</v>
      </c>
      <c r="W33" s="1">
        <v>55.796798706054688</v>
      </c>
      <c r="X33" s="1">
        <v>299.6685791015625</v>
      </c>
      <c r="Y33" s="1">
        <v>300.99490356445313</v>
      </c>
      <c r="Z33" s="1">
        <v>0.20299838483333588</v>
      </c>
      <c r="AA33" s="1">
        <v>88.640731811523438</v>
      </c>
      <c r="AB33" s="1">
        <v>19.456937789916992</v>
      </c>
      <c r="AC33" s="1">
        <v>1.3390415906906128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1.101722717285156</v>
      </c>
      <c r="AL33">
        <f>(U33-T33)/(1000-U33)*AK33</f>
        <v>3.2614770679905841E-2</v>
      </c>
      <c r="AM33">
        <f>(P33+273.15)</f>
        <v>326.4899963378906</v>
      </c>
      <c r="AN33">
        <f>(O33+273.15)</f>
        <v>304.19998779296873</v>
      </c>
      <c r="AO33">
        <f>(Y33*AG33+Z33*AH33)*AI33</f>
        <v>48.159183493870842</v>
      </c>
      <c r="AP33">
        <f>((AO33+0.00000010773*(AN33^4-AM33^4))-AL33*44100)/(L33*51.4+0.00000043092*AM33^3)</f>
        <v>-13.533663882922587</v>
      </c>
      <c r="AQ33">
        <f>0.61365*EXP(17.502*J33/(240.97+J33))</f>
        <v>14.638974932972911</v>
      </c>
      <c r="AR33">
        <f>AQ33*1000/AA33</f>
        <v>165.14952701541009</v>
      </c>
      <c r="AS33">
        <f>(AR33-U33)</f>
        <v>136.67065662356438</v>
      </c>
      <c r="AT33">
        <f>IF(D33,P33,(O33+P33)/2)</f>
        <v>42.194992065429688</v>
      </c>
      <c r="AU33">
        <f>0.61365*EXP(17.502*AT33/(240.97+AT33))</f>
        <v>8.328456231865788</v>
      </c>
      <c r="AV33">
        <f>IF(AS33&lt;&gt;0,(1000-(AR33+U33)/2)/AS33*AL33,0)</f>
        <v>0.21553417916007325</v>
      </c>
      <c r="AW33">
        <f>U33*AA33/1000</f>
        <v>2.5243879126987303</v>
      </c>
      <c r="AX33">
        <f>(AU33-AW33)</f>
        <v>5.8040683191670581</v>
      </c>
      <c r="AY33">
        <f>1/(1.6/F33+1.37/N33)</f>
        <v>0.13580107061003591</v>
      </c>
      <c r="AZ33">
        <f>G33*AA33*0.001</f>
        <v>32.017624339332023</v>
      </c>
      <c r="BA33">
        <f>G33/S33</f>
        <v>0.91384842782804909</v>
      </c>
      <c r="BB33">
        <f>(1-AL33*AA33/AQ33/F33)*100</f>
        <v>13.499987619344555</v>
      </c>
      <c r="BC33">
        <f>(S33-E33/(N33/1.35))</f>
        <v>397.9613126679854</v>
      </c>
      <c r="BD33">
        <f>E33*BB33/100/BC33</f>
        <v>-2.6160137713202645E-3</v>
      </c>
    </row>
    <row r="34" spans="1:56" x14ac:dyDescent="0.35">
      <c r="A34" s="1" t="s">
        <v>9</v>
      </c>
      <c r="B34" s="1" t="s">
        <v>4816</v>
      </c>
      <c r="K34" s="1">
        <v>2.72</v>
      </c>
    </row>
    <row r="35" spans="1:56" x14ac:dyDescent="0.35">
      <c r="A35" s="1" t="s">
        <v>9</v>
      </c>
      <c r="B35" s="1" t="s">
        <v>4815</v>
      </c>
      <c r="K35" s="1">
        <v>2.72</v>
      </c>
    </row>
    <row r="36" spans="1:56" x14ac:dyDescent="0.35">
      <c r="A36" s="1">
        <v>7</v>
      </c>
      <c r="B36" s="1" t="s">
        <v>4814</v>
      </c>
      <c r="C36" s="1">
        <v>1546.0000059455633</v>
      </c>
      <c r="D36" s="1">
        <v>0</v>
      </c>
      <c r="E36">
        <f>(R36-S36*(1000-T36)/(1000-U36))*AK36</f>
        <v>-7.3713369420299202</v>
      </c>
      <c r="F36">
        <f>IF(AV36&lt;&gt;0,1/(1/AV36-1/N36),0)</f>
        <v>0.23704988856762793</v>
      </c>
      <c r="G36">
        <f>((AY36-AL36/2)*S36-E36)/(AY36+AL36/2)</f>
        <v>358.67005347935435</v>
      </c>
      <c r="H36">
        <f>AL36*1000</f>
        <v>33.057788578162921</v>
      </c>
      <c r="I36">
        <f>(AQ36-AW36)</f>
        <v>11.864975205267601</v>
      </c>
      <c r="J36">
        <f>(P36+AP36*D36)</f>
        <v>53.034065246582031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31.060007095336914</v>
      </c>
      <c r="P36" s="1">
        <v>53.034065246582031</v>
      </c>
      <c r="Q36" s="1">
        <v>31.193077087402344</v>
      </c>
      <c r="R36" s="1">
        <v>399.93682861328125</v>
      </c>
      <c r="S36" s="1">
        <v>394.78176879882813</v>
      </c>
      <c r="T36" s="1">
        <v>-0.28960415720939636</v>
      </c>
      <c r="U36" s="1">
        <v>28.851123809814453</v>
      </c>
      <c r="V36" s="1">
        <v>-0.56706708669662476</v>
      </c>
      <c r="W36" s="1">
        <v>56.492710113525391</v>
      </c>
      <c r="X36" s="1">
        <v>299.6595458984375</v>
      </c>
      <c r="Y36" s="1">
        <v>499.44000244140625</v>
      </c>
      <c r="Z36" s="1">
        <v>6.0243487358093262E-2</v>
      </c>
      <c r="AA36" s="1">
        <v>88.638931274414063</v>
      </c>
      <c r="AB36" s="1">
        <v>19.430025100708008</v>
      </c>
      <c r="AC36" s="1">
        <v>1.3364835977554321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1.1016895069795494</v>
      </c>
      <c r="AL36">
        <f>(U36-T36)/(1000-U36)*AK36</f>
        <v>3.3057788578162918E-2</v>
      </c>
      <c r="AM36">
        <f>(P36+273.15)</f>
        <v>326.18406524658201</v>
      </c>
      <c r="AN36">
        <f>(O36+273.15)</f>
        <v>304.21000709533689</v>
      </c>
      <c r="AO36">
        <f>(Y36*AG36+Z36*AH36)*AI36</f>
        <v>79.910398604488364</v>
      </c>
      <c r="AP36">
        <f>((AO36+0.00000010773*(AN36^4-AM36^4))-AL36*44100)/(L36*51.4+0.00000043092*AM36^3)</f>
        <v>-13.402843713094274</v>
      </c>
      <c r="AQ36">
        <f>0.61365*EXP(17.502*J36/(240.97+J36))</f>
        <v>14.422307985835356</v>
      </c>
      <c r="AR36">
        <f>AQ36*1000/AA36</f>
        <v>162.70850492528902</v>
      </c>
      <c r="AS36">
        <f>(AR36-U36)</f>
        <v>133.85738111547457</v>
      </c>
      <c r="AT36">
        <f>IF(D36,P36,(O36+P36)/2)</f>
        <v>42.047036170959473</v>
      </c>
      <c r="AU36">
        <f>0.61365*EXP(17.502*AT36/(240.97+AT36))</f>
        <v>8.2638602323093213</v>
      </c>
      <c r="AV36">
        <f>IF(AS36&lt;&gt;0,(1000-(AR36+U36)/2)/AS36*AL36,0)</f>
        <v>0.22330871466070465</v>
      </c>
      <c r="AW36">
        <f>U36*AA36/1000</f>
        <v>2.5573327805677546</v>
      </c>
      <c r="AX36">
        <f>(AU36-AW36)</f>
        <v>5.7065274517415663</v>
      </c>
      <c r="AY36">
        <f>1/(1.6/F36+1.37/N36)</f>
        <v>0.14074071351523976</v>
      </c>
      <c r="AZ36">
        <f>G36*AA36*0.001</f>
        <v>31.792130220546909</v>
      </c>
      <c r="BA36">
        <f>G36/S36</f>
        <v>0.90852739874653254</v>
      </c>
      <c r="BB36">
        <f>(1-AL36*AA36/AQ36/F36)*100</f>
        <v>14.291521059569678</v>
      </c>
      <c r="BC36">
        <f>(S36-E36/(N36/1.35))</f>
        <v>397.36497122771863</v>
      </c>
      <c r="BD36">
        <f>E36*BB36/100/BC36</f>
        <v>-2.6511551035491958E-3</v>
      </c>
    </row>
    <row r="37" spans="1:56" x14ac:dyDescent="0.35">
      <c r="A37" s="1" t="s">
        <v>9</v>
      </c>
      <c r="B37" s="1" t="s">
        <v>4813</v>
      </c>
      <c r="K37" s="1">
        <v>2.72</v>
      </c>
    </row>
    <row r="38" spans="1:56" x14ac:dyDescent="0.35">
      <c r="A38" s="1" t="s">
        <v>9</v>
      </c>
      <c r="B38" s="1" t="s">
        <v>4812</v>
      </c>
      <c r="K38" s="1">
        <v>2.72</v>
      </c>
    </row>
    <row r="39" spans="1:56" x14ac:dyDescent="0.35">
      <c r="A39" s="1">
        <v>8</v>
      </c>
      <c r="B39" s="1" t="s">
        <v>4811</v>
      </c>
      <c r="C39" s="1">
        <v>1750.0000059455633</v>
      </c>
      <c r="D39" s="1">
        <v>0</v>
      </c>
      <c r="E39">
        <f>(R39-S39*(1000-T39)/(1000-U39))*AK39</f>
        <v>-7.0304700728286083</v>
      </c>
      <c r="F39">
        <f>IF(AV39&lt;&gt;0,1/(1/AV39-1/N39),0)</f>
        <v>0.25222263742056472</v>
      </c>
      <c r="G39">
        <f>((AY39-AL39/2)*S39-E39)/(AY39+AL39/2)</f>
        <v>356.66291728866116</v>
      </c>
      <c r="H39">
        <f>AL39*1000</f>
        <v>33.64255672511397</v>
      </c>
      <c r="I39">
        <f>(AQ39-AW39)</f>
        <v>11.41564973452628</v>
      </c>
      <c r="J39">
        <f>(P39+AP39*D39)</f>
        <v>52.451126098632813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31.085763931274414</v>
      </c>
      <c r="P39" s="1">
        <v>52.451126098632813</v>
      </c>
      <c r="Q39" s="1">
        <v>31.212116241455078</v>
      </c>
      <c r="R39" s="1">
        <v>399.83261108398438</v>
      </c>
      <c r="S39" s="1">
        <v>394.17593383789063</v>
      </c>
      <c r="T39" s="1">
        <v>-0.29697650671005249</v>
      </c>
      <c r="U39" s="1">
        <v>29.350109100341797</v>
      </c>
      <c r="V39" s="1">
        <v>-0.58062225580215454</v>
      </c>
      <c r="W39" s="1">
        <v>57.382747650146484</v>
      </c>
      <c r="X39" s="1">
        <v>299.59771728515625</v>
      </c>
      <c r="Y39" s="1">
        <v>750.1134033203125</v>
      </c>
      <c r="Z39" s="1">
        <v>0.14275269210338593</v>
      </c>
      <c r="AA39" s="1">
        <v>88.634727478027344</v>
      </c>
      <c r="AB39" s="1">
        <v>19.532800674438477</v>
      </c>
      <c r="AC39" s="1">
        <v>1.3337030410766602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1.1014621959013096</v>
      </c>
      <c r="AL39">
        <f>(U39-T39)/(1000-U39)*AK39</f>
        <v>3.3642556725113973E-2</v>
      </c>
      <c r="AM39">
        <f>(P39+273.15)</f>
        <v>325.60112609863279</v>
      </c>
      <c r="AN39">
        <f>(O39+273.15)</f>
        <v>304.23576393127439</v>
      </c>
      <c r="AO39">
        <f>(Y39*AG39+Z39*AH39)*AI39</f>
        <v>120.01814184863542</v>
      </c>
      <c r="AP39">
        <f>((AO39+0.00000010773*(AN39^4-AM39^4))-AL39*44100)/(L39*51.4+0.00000043092*AM39^3)</f>
        <v>-13.224642525161448</v>
      </c>
      <c r="AQ39">
        <f>0.61365*EXP(17.502*J39/(240.97+J39))</f>
        <v>14.017088656085445</v>
      </c>
      <c r="AR39">
        <f>AQ39*1000/AA39</f>
        <v>158.14443226623897</v>
      </c>
      <c r="AS39">
        <f>(AR39-U39)</f>
        <v>128.79432316589717</v>
      </c>
      <c r="AT39">
        <f>IF(D39,P39,(O39+P39)/2)</f>
        <v>41.768445014953613</v>
      </c>
      <c r="AU39">
        <f>0.61365*EXP(17.502*AT39/(240.97+AT39))</f>
        <v>8.1434068530593056</v>
      </c>
      <c r="AV39">
        <f>IF(AS39&lt;&gt;0,(1000-(AR39+U39)/2)/AS39*AL39,0)</f>
        <v>0.23672362340112604</v>
      </c>
      <c r="AW39">
        <f>U39*AA39/1000</f>
        <v>2.6014389215591653</v>
      </c>
      <c r="AX39">
        <f>(AU39-AW39)</f>
        <v>5.5419679315001407</v>
      </c>
      <c r="AY39">
        <f>1/(1.6/F39+1.37/N39)</f>
        <v>0.14927083349975551</v>
      </c>
      <c r="AZ39">
        <f>G39*AA39*0.001</f>
        <v>31.612720475398689</v>
      </c>
      <c r="BA39">
        <f>G39/S39</f>
        <v>0.90483179380338041</v>
      </c>
      <c r="BB39">
        <f>(1-AL39*AA39/AQ39/F39)*100</f>
        <v>15.656615505667205</v>
      </c>
      <c r="BC39">
        <f>(S39-E39/(N39/1.35))</f>
        <v>396.63968329218864</v>
      </c>
      <c r="BD39">
        <f>E39*BB39/100/BC39</f>
        <v>-2.7751476060273819E-3</v>
      </c>
    </row>
    <row r="40" spans="1:56" x14ac:dyDescent="0.35">
      <c r="A40" s="1" t="s">
        <v>9</v>
      </c>
      <c r="B40" s="1" t="s">
        <v>4810</v>
      </c>
      <c r="K40" s="1">
        <v>2.72</v>
      </c>
    </row>
    <row r="41" spans="1:56" x14ac:dyDescent="0.35">
      <c r="A41" s="1" t="s">
        <v>9</v>
      </c>
      <c r="B41" s="1" t="s">
        <v>4809</v>
      </c>
      <c r="K41" s="1">
        <v>2.72</v>
      </c>
    </row>
    <row r="42" spans="1:56" x14ac:dyDescent="0.35">
      <c r="A42" s="1">
        <v>9</v>
      </c>
      <c r="B42" s="1" t="s">
        <v>4808</v>
      </c>
      <c r="C42" s="1">
        <v>1954.0000059455633</v>
      </c>
      <c r="D42" s="1">
        <v>0</v>
      </c>
      <c r="E42">
        <f>(R42-S42*(1000-T42)/(1000-U42))*AK42</f>
        <v>-6.7058220073707853</v>
      </c>
      <c r="F42">
        <f>IF(AV42&lt;&gt;0,1/(1/AV42-1/N42),0)</f>
        <v>0.27382073374970128</v>
      </c>
      <c r="G42">
        <f>((AY42-AL42/2)*S42-E42)/(AY42+AL42/2)</f>
        <v>355.89825257834383</v>
      </c>
      <c r="H42">
        <f>AL42*1000</f>
        <v>34.280073171717767</v>
      </c>
      <c r="I42">
        <f>(AQ42-AW42)</f>
        <v>10.804699530092238</v>
      </c>
      <c r="J42">
        <f>(P42+AP42*D42)</f>
        <v>51.615947723388672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31.167341232299805</v>
      </c>
      <c r="P42" s="1">
        <v>51.615947723388672</v>
      </c>
      <c r="Q42" s="1">
        <v>31.262832641601563</v>
      </c>
      <c r="R42" s="1">
        <v>400.18020629882813</v>
      </c>
      <c r="S42" s="1">
        <v>394.0062255859375</v>
      </c>
      <c r="T42" s="1">
        <v>-0.30288612842559814</v>
      </c>
      <c r="U42" s="1">
        <v>29.887786865234375</v>
      </c>
      <c r="V42" s="1">
        <v>-0.58939337730407715</v>
      </c>
      <c r="W42" s="1">
        <v>58.159358978271484</v>
      </c>
      <c r="X42" s="1">
        <v>299.6124267578125</v>
      </c>
      <c r="Y42" s="1">
        <v>1000.1301879882813</v>
      </c>
      <c r="Z42" s="1">
        <v>0.25538855791091919</v>
      </c>
      <c r="AA42" s="1">
        <v>88.629104614257813</v>
      </c>
      <c r="AB42" s="1">
        <v>19.512350082397461</v>
      </c>
      <c r="AC42" s="1">
        <v>1.3375438451766968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1.1015162748448988</v>
      </c>
      <c r="AL42">
        <f>(U42-T42)/(1000-U42)*AK42</f>
        <v>3.4280073171717766E-2</v>
      </c>
      <c r="AM42">
        <f>(P42+273.15)</f>
        <v>324.76594772338865</v>
      </c>
      <c r="AN42">
        <f>(O42+273.15)</f>
        <v>304.31734123229978</v>
      </c>
      <c r="AO42">
        <f>(Y42*AG42+Z42*AH42)*AI42</f>
        <v>160.02082650138072</v>
      </c>
      <c r="AP42">
        <f>((AO42+0.00000010773*(AN42^4-AM42^4))-AL42*44100)/(L42*51.4+0.00000043092*AM42^3)</f>
        <v>-13.03433266464357</v>
      </c>
      <c r="AQ42">
        <f>0.61365*EXP(17.502*J42/(240.97+J42))</f>
        <v>13.453627318859736</v>
      </c>
      <c r="AR42">
        <f>AQ42*1000/AA42</f>
        <v>151.79694500372332</v>
      </c>
      <c r="AS42">
        <f>(AR42-U42)</f>
        <v>121.90915813848895</v>
      </c>
      <c r="AT42">
        <f>IF(D42,P42,(O42+P42)/2)</f>
        <v>41.391644477844238</v>
      </c>
      <c r="AU42">
        <f>0.61365*EXP(17.502*AT42/(240.97+AT42))</f>
        <v>7.9829114875778497</v>
      </c>
      <c r="AV42">
        <f>IF(AS42&lt;&gt;0,(1000-(AR42+U42)/2)/AS42*AL42,0)</f>
        <v>0.2556492940832818</v>
      </c>
      <c r="AW42">
        <f>U42*AA42/1000</f>
        <v>2.648927788767498</v>
      </c>
      <c r="AX42">
        <f>(AU42-AW42)</f>
        <v>5.3339836988103517</v>
      </c>
      <c r="AY42">
        <f>1/(1.6/F42+1.37/N42)</f>
        <v>0.16131973702824356</v>
      </c>
      <c r="AZ42">
        <f>G42*AA42*0.001</f>
        <v>31.542943459797584</v>
      </c>
      <c r="BA42">
        <f>G42/S42</f>
        <v>0.90328078458424799</v>
      </c>
      <c r="BB42">
        <f>(1-AL42*AA42/AQ42/F42)*100</f>
        <v>17.526888605246484</v>
      </c>
      <c r="BC42">
        <f>(S42-E42/(N42/1.35))</f>
        <v>396.35620576366864</v>
      </c>
      <c r="BD42">
        <f>E42*BB42/100/BC42</f>
        <v>-2.9653173993667166E-3</v>
      </c>
    </row>
    <row r="43" spans="1:56" x14ac:dyDescent="0.35">
      <c r="A43" s="1" t="s">
        <v>9</v>
      </c>
      <c r="B43" s="1" t="s">
        <v>4807</v>
      </c>
      <c r="K43" s="1">
        <v>2.72</v>
      </c>
    </row>
    <row r="44" spans="1:56" x14ac:dyDescent="0.35">
      <c r="A44" s="1" t="s">
        <v>9</v>
      </c>
      <c r="B44" s="1" t="s">
        <v>4806</v>
      </c>
      <c r="K44" s="1">
        <v>2.72</v>
      </c>
    </row>
    <row r="45" spans="1:56" x14ac:dyDescent="0.35">
      <c r="A45" s="1">
        <v>10</v>
      </c>
      <c r="B45" s="1" t="s">
        <v>4805</v>
      </c>
      <c r="C45" s="1">
        <v>2158.0000059455633</v>
      </c>
      <c r="D45" s="1">
        <v>0</v>
      </c>
      <c r="E45">
        <f>(R45-S45*(1000-T45)/(1000-U45))*AK45</f>
        <v>-6.5205935292349775</v>
      </c>
      <c r="F45">
        <f>IF(AV45&lt;&gt;0,1/(1/AV45-1/N45),0)</f>
        <v>0.28988175864314664</v>
      </c>
      <c r="G45">
        <f>((AY45-AL45/2)*S45-E45)/(AY45+AL45/2)</f>
        <v>355.31621591025095</v>
      </c>
      <c r="H45">
        <f>AL45*1000</f>
        <v>34.79827451545485</v>
      </c>
      <c r="I45">
        <f>(AQ45-AW45)</f>
        <v>10.419942503219438</v>
      </c>
      <c r="J45">
        <f>(P45+AP45*D45)</f>
        <v>51.087692260742188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31.20062255859375</v>
      </c>
      <c r="P45" s="1">
        <v>51.087692260742188</v>
      </c>
      <c r="Q45" s="1">
        <v>31.306158065795898</v>
      </c>
      <c r="R45" s="1">
        <v>400.071533203125</v>
      </c>
      <c r="S45" s="1">
        <v>393.55844116210938</v>
      </c>
      <c r="T45" s="1">
        <v>-0.30800348520278931</v>
      </c>
      <c r="U45" s="1">
        <v>30.324056625366211</v>
      </c>
      <c r="V45" s="1">
        <v>-0.59818601608276367</v>
      </c>
      <c r="W45" s="1">
        <v>58.893577575683594</v>
      </c>
      <c r="X45" s="1">
        <v>299.62429809570313</v>
      </c>
      <c r="Y45" s="1">
        <v>1250.1712646484375</v>
      </c>
      <c r="Z45" s="1">
        <v>0.18073457479476929</v>
      </c>
      <c r="AA45" s="1">
        <v>88.624565124511719</v>
      </c>
      <c r="AB45" s="1">
        <v>19.68919563293457</v>
      </c>
      <c r="AC45" s="1">
        <v>1.3363903760910034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1.1015599194694965</v>
      </c>
      <c r="AL45">
        <f>(U45-T45)/(1000-U45)*AK45</f>
        <v>3.479827451545485E-2</v>
      </c>
      <c r="AM45">
        <f>(P45+273.15)</f>
        <v>324.23769226074216</v>
      </c>
      <c r="AN45">
        <f>(O45+273.15)</f>
        <v>304.35062255859373</v>
      </c>
      <c r="AO45">
        <f>(Y45*AG45+Z45*AH45)*AI45</f>
        <v>200.02739787278915</v>
      </c>
      <c r="AP45">
        <f>((AO45+0.00000010773*(AN45^4-AM45^4))-AL45*44100)/(L45*51.4+0.00000043092*AM45^3)</f>
        <v>-12.838659187592366</v>
      </c>
      <c r="AQ45">
        <f>0.61365*EXP(17.502*J45/(240.97+J45))</f>
        <v>13.107398834453587</v>
      </c>
      <c r="AR45">
        <f>AQ45*1000/AA45</f>
        <v>147.89803274113163</v>
      </c>
      <c r="AS45">
        <f>(AR45-U45)</f>
        <v>117.57397611576542</v>
      </c>
      <c r="AT45">
        <f>IF(D45,P45,(O45+P45)/2)</f>
        <v>41.144157409667969</v>
      </c>
      <c r="AU45">
        <f>0.61365*EXP(17.502*AT45/(240.97+AT45))</f>
        <v>7.8789932642986384</v>
      </c>
      <c r="AV45">
        <f>IF(AS45&lt;&gt;0,(1000-(AR45+U45)/2)/AS45*AL45,0)</f>
        <v>0.26959506659023252</v>
      </c>
      <c r="AW45">
        <f>U45*AA45/1000</f>
        <v>2.6874563312341486</v>
      </c>
      <c r="AX45">
        <f>(AU45-AW45)</f>
        <v>5.1915369330644898</v>
      </c>
      <c r="AY45">
        <f>1/(1.6/F45+1.37/N45)</f>
        <v>0.17020922227019888</v>
      </c>
      <c r="AZ45">
        <f>G45*AA45*0.001</f>
        <v>31.489745116733104</v>
      </c>
      <c r="BA45">
        <f>G45/S45</f>
        <v>0.90282961498948966</v>
      </c>
      <c r="BB45">
        <f>(1-AL45*AA45/AQ45/F45)*100</f>
        <v>18.833947405012797</v>
      </c>
      <c r="BC45">
        <f>(S45-E45/(N45/1.35))</f>
        <v>395.84351009532912</v>
      </c>
      <c r="BD45">
        <f>E45*BB45/100/BC45</f>
        <v>-3.102451156758966E-3</v>
      </c>
    </row>
    <row r="46" spans="1:56" x14ac:dyDescent="0.35">
      <c r="A46" s="1" t="s">
        <v>9</v>
      </c>
      <c r="B46" s="1" t="s">
        <v>4804</v>
      </c>
      <c r="K46" s="1">
        <v>2.72</v>
      </c>
    </row>
    <row r="47" spans="1:56" x14ac:dyDescent="0.35">
      <c r="A47" s="1" t="s">
        <v>9</v>
      </c>
      <c r="B47" s="1" t="s">
        <v>4803</v>
      </c>
      <c r="K47" s="1">
        <v>2.72</v>
      </c>
    </row>
    <row r="48" spans="1:56" x14ac:dyDescent="0.35">
      <c r="A48" s="1">
        <v>11</v>
      </c>
      <c r="B48" s="1" t="s">
        <v>4802</v>
      </c>
      <c r="C48" s="1">
        <v>2362.0000059455633</v>
      </c>
      <c r="D48" s="1">
        <v>0</v>
      </c>
      <c r="E48">
        <f>(R48-S48*(1000-T48)/(1000-U48))*AK48</f>
        <v>-6.3970283933829633</v>
      </c>
      <c r="F48">
        <f>IF(AV48&lt;&gt;0,1/(1/AV48-1/N48),0)</f>
        <v>0.30414560237388988</v>
      </c>
      <c r="G48">
        <f>((AY48-AL48/2)*S48-E48)/(AY48+AL48/2)</f>
        <v>354.47215490369706</v>
      </c>
      <c r="H48">
        <f>AL48*1000</f>
        <v>35.534007545094219</v>
      </c>
      <c r="I48">
        <f>(AQ48-AW48)</f>
        <v>10.183748823731642</v>
      </c>
      <c r="J48">
        <f>(P48+AP48*D48)</f>
        <v>50.806148529052734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31.304243087768555</v>
      </c>
      <c r="P48" s="1">
        <v>50.806148529052734</v>
      </c>
      <c r="Q48" s="1">
        <v>31.38836669921875</v>
      </c>
      <c r="R48" s="1">
        <v>400.01870727539063</v>
      </c>
      <c r="S48" s="1">
        <v>393.14517211914063</v>
      </c>
      <c r="T48" s="1">
        <v>-0.31029066443443298</v>
      </c>
      <c r="U48" s="1">
        <v>30.943714141845703</v>
      </c>
      <c r="V48" s="1">
        <v>-0.59906363487243652</v>
      </c>
      <c r="W48" s="1">
        <v>59.741580963134766</v>
      </c>
      <c r="X48" s="1">
        <v>299.6790771484375</v>
      </c>
      <c r="Y48" s="1">
        <v>1600.000244140625</v>
      </c>
      <c r="Z48" s="1">
        <v>2.0954392850399017E-2</v>
      </c>
      <c r="AA48" s="1">
        <v>88.6214599609375</v>
      </c>
      <c r="AB48" s="1">
        <v>19.832767486572266</v>
      </c>
      <c r="AC48" s="1">
        <v>1.3469568490982056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1.101761313045726</v>
      </c>
      <c r="AL48">
        <f>(U48-T48)/(1000-U48)*AK48</f>
        <v>3.5534007545094219E-2</v>
      </c>
      <c r="AM48">
        <f>(P48+273.15)</f>
        <v>323.95614852905271</v>
      </c>
      <c r="AN48">
        <f>(O48+273.15)</f>
        <v>304.45424308776853</v>
      </c>
      <c r="AO48">
        <f>(Y48*AG48+Z48*AH48)*AI48</f>
        <v>256.00003334045323</v>
      </c>
      <c r="AP48">
        <f>((AO48+0.00000010773*(AN48^4-AM48^4))-AL48*44100)/(L48*51.4+0.00000043092*AM48^3)</f>
        <v>-12.61062594289862</v>
      </c>
      <c r="AQ48">
        <f>0.61365*EXP(17.502*J48/(240.97+J48))</f>
        <v>12.926025947595917</v>
      </c>
      <c r="AR48">
        <f>AQ48*1000/AA48</f>
        <v>145.85661253260147</v>
      </c>
      <c r="AS48">
        <f>(AR48-U48)</f>
        <v>114.91289839075577</v>
      </c>
      <c r="AT48">
        <f>IF(D48,P48,(O48+P48)/2)</f>
        <v>41.055195808410645</v>
      </c>
      <c r="AU48">
        <f>0.61365*EXP(17.502*AT48/(240.97+AT48))</f>
        <v>7.8419262503129961</v>
      </c>
      <c r="AV48">
        <f>IF(AS48&lt;&gt;0,(1000-(AR48+U48)/2)/AS48*AL48,0)</f>
        <v>0.28188998735313087</v>
      </c>
      <c r="AW48">
        <f>U48*AA48/1000</f>
        <v>2.7422771238642745</v>
      </c>
      <c r="AX48">
        <f>(AU48-AW48)</f>
        <v>5.0996491264487211</v>
      </c>
      <c r="AY48">
        <f>1/(1.6/F48+1.37/N48)</f>
        <v>0.17805415693047064</v>
      </c>
      <c r="AZ48">
        <f>G48*AA48*0.001</f>
        <v>31.413839883065226</v>
      </c>
      <c r="BA48">
        <f>G48/S48</f>
        <v>0.90163171276659115</v>
      </c>
      <c r="BB48">
        <f>(1-AL48*AA48/AQ48/F48)*100</f>
        <v>19.899260454286782</v>
      </c>
      <c r="BC48">
        <f>(S48-E48/(N48/1.35))</f>
        <v>395.38693903515923</v>
      </c>
      <c r="BD48">
        <f>E48*BB48/100/BC48</f>
        <v>-3.2195331096173535E-3</v>
      </c>
    </row>
    <row r="49" spans="1:56" x14ac:dyDescent="0.35">
      <c r="A49" s="1" t="s">
        <v>9</v>
      </c>
      <c r="B49" s="1" t="s">
        <v>4801</v>
      </c>
      <c r="K49" s="1">
        <v>2.72</v>
      </c>
    </row>
    <row r="50" spans="1:56" x14ac:dyDescent="0.35">
      <c r="A50" s="1" t="s">
        <v>9</v>
      </c>
      <c r="B50" s="1" t="s">
        <v>4796</v>
      </c>
      <c r="K50" s="1">
        <v>2.72</v>
      </c>
    </row>
    <row r="51" spans="1:56" x14ac:dyDescent="0.35">
      <c r="A51" s="1">
        <v>12</v>
      </c>
      <c r="B51" s="1" t="s">
        <v>4800</v>
      </c>
      <c r="C51" s="1">
        <v>2566.0000059455633</v>
      </c>
      <c r="D51" s="1">
        <v>0</v>
      </c>
      <c r="E51">
        <f>(R51-S51*(1000-T51)/(1000-U51))*AK51</f>
        <v>-6.4362116539017666</v>
      </c>
      <c r="F51">
        <f>IF(AV51&lt;&gt;0,1/(1/AV51-1/N51),0)</f>
        <v>0.34195025769236043</v>
      </c>
      <c r="G51">
        <f>((AY51-AL51/2)*S51-E51)/(AY51+AL51/2)</f>
        <v>356.65839445549733</v>
      </c>
      <c r="H51">
        <f>AL51*1000</f>
        <v>36.368648890698708</v>
      </c>
      <c r="I51">
        <f>(AQ51-AW51)</f>
        <v>9.3926835455729751</v>
      </c>
      <c r="J51">
        <f>(P51+AP51*D51)</f>
        <v>49.639965057373047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31.442876815795898</v>
      </c>
      <c r="P51" s="1">
        <v>49.639965057373047</v>
      </c>
      <c r="Q51" s="1">
        <v>31.499031066894531</v>
      </c>
      <c r="R51" s="1">
        <v>400.00308227539063</v>
      </c>
      <c r="S51" s="1">
        <v>392.8756103515625</v>
      </c>
      <c r="T51" s="1">
        <v>-0.31426015496253967</v>
      </c>
      <c r="U51" s="1">
        <v>31.653003692626953</v>
      </c>
      <c r="V51" s="1">
        <v>-0.60191559791564941</v>
      </c>
      <c r="W51" s="1">
        <v>60.626319885253906</v>
      </c>
      <c r="X51" s="1">
        <v>299.65505981445313</v>
      </c>
      <c r="Y51" s="1">
        <v>1999.933837890625</v>
      </c>
      <c r="Z51" s="1">
        <v>8.1198990345001221E-2</v>
      </c>
      <c r="AA51" s="1">
        <v>88.614418029785156</v>
      </c>
      <c r="AB51" s="1">
        <v>19.824539184570313</v>
      </c>
      <c r="AC51" s="1">
        <v>1.3434034585952759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1.1016730140237245</v>
      </c>
      <c r="AL51">
        <f>(U51-T51)/(1000-U51)*AK51</f>
        <v>3.6368648890698706E-2</v>
      </c>
      <c r="AM51">
        <f>(P51+273.15)</f>
        <v>322.78996505737302</v>
      </c>
      <c r="AN51">
        <f>(O51+273.15)</f>
        <v>304.59287681579588</v>
      </c>
      <c r="AO51">
        <f>(Y51*AG51+Z51*AH51)*AI51</f>
        <v>319.98940691017924</v>
      </c>
      <c r="AP51">
        <f>((AO51+0.00000010773*(AN51^4-AM51^4))-AL51*44100)/(L51*51.4+0.00000043092*AM51^3)</f>
        <v>-12.258218924700733</v>
      </c>
      <c r="AQ51">
        <f>0.61365*EXP(17.502*J51/(240.97+J51))</f>
        <v>12.197596046689753</v>
      </c>
      <c r="AR51">
        <f>AQ51*1000/AA51</f>
        <v>137.64798458180798</v>
      </c>
      <c r="AS51">
        <f>(AR51-U51)</f>
        <v>105.99498088918102</v>
      </c>
      <c r="AT51">
        <f>IF(D51,P51,(O51+P51)/2)</f>
        <v>40.541420936584473</v>
      </c>
      <c r="AU51">
        <f>0.61365*EXP(17.502*AT51/(240.97+AT51))</f>
        <v>7.630796525987618</v>
      </c>
      <c r="AV51">
        <f>IF(AS51&lt;&gt;0,(1000-(AR51+U51)/2)/AS51*AL51,0)</f>
        <v>0.31407170897840148</v>
      </c>
      <c r="AW51">
        <f>U51*AA51/1000</f>
        <v>2.8049125011167781</v>
      </c>
      <c r="AX51">
        <f>(AU51-AW51)</f>
        <v>4.8258840248708399</v>
      </c>
      <c r="AY51">
        <f>1/(1.6/F51+1.37/N51)</f>
        <v>0.19862260790491632</v>
      </c>
      <c r="AZ51">
        <f>G51*AA51*0.001</f>
        <v>31.60507606011145</v>
      </c>
      <c r="BA51">
        <f>G51/S51</f>
        <v>0.90781505661892226</v>
      </c>
      <c r="BB51">
        <f>(1-AL51*AA51/AQ51/F51)*100</f>
        <v>22.732942283490864</v>
      </c>
      <c r="BC51">
        <f>(S51-E51/(N51/1.35))</f>
        <v>395.13110860214636</v>
      </c>
      <c r="BD51">
        <f>E51*BB51/100/BC51</f>
        <v>-3.7029235326495715E-3</v>
      </c>
    </row>
    <row r="52" spans="1:56" x14ac:dyDescent="0.35">
      <c r="A52" s="1" t="s">
        <v>9</v>
      </c>
      <c r="B52" s="1" t="s">
        <v>4799</v>
      </c>
    </row>
    <row r="53" spans="1:56" x14ac:dyDescent="0.35">
      <c r="A53" s="1" t="s">
        <v>9</v>
      </c>
      <c r="B53" s="1" t="s">
        <v>4798</v>
      </c>
    </row>
    <row r="54" spans="1:56" x14ac:dyDescent="0.35">
      <c r="A54" s="1" t="s">
        <v>9</v>
      </c>
      <c r="B54" s="1" t="s">
        <v>4797</v>
      </c>
    </row>
    <row r="55" spans="1:56" x14ac:dyDescent="0.35">
      <c r="A55" s="1" t="s">
        <v>9</v>
      </c>
      <c r="B55" s="1" t="s">
        <v>4796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34D78-89FD-4909-9267-61FBB6CF3C28}">
  <dimension ref="A1:BD55"/>
  <sheetViews>
    <sheetView topLeftCell="A7" zoomScale="6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5636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5635</v>
      </c>
    </row>
    <row r="12" spans="1:56" x14ac:dyDescent="0.35">
      <c r="A12" s="1" t="s">
        <v>9</v>
      </c>
      <c r="B12" s="1" t="s">
        <v>5634</v>
      </c>
    </row>
    <row r="13" spans="1:56" x14ac:dyDescent="0.35">
      <c r="A13" s="1" t="s">
        <v>9</v>
      </c>
      <c r="B13" s="1" t="s">
        <v>5633</v>
      </c>
    </row>
    <row r="14" spans="1:56" x14ac:dyDescent="0.35">
      <c r="A14" s="1" t="s">
        <v>9</v>
      </c>
      <c r="B14" s="1" t="s">
        <v>5632</v>
      </c>
    </row>
    <row r="15" spans="1:56" x14ac:dyDescent="0.35">
      <c r="A15" s="1" t="s">
        <v>9</v>
      </c>
      <c r="B15" s="1" t="s">
        <v>5631</v>
      </c>
    </row>
    <row r="16" spans="1:56" x14ac:dyDescent="0.35">
      <c r="A16" s="1" t="s">
        <v>9</v>
      </c>
      <c r="B16" s="1" t="s">
        <v>5630</v>
      </c>
    </row>
    <row r="17" spans="1:56" x14ac:dyDescent="0.35">
      <c r="A17" s="1" t="s">
        <v>9</v>
      </c>
      <c r="B17" s="1" t="s">
        <v>5629</v>
      </c>
    </row>
    <row r="18" spans="1:56" x14ac:dyDescent="0.35">
      <c r="A18" s="1">
        <v>1</v>
      </c>
      <c r="B18" s="1" t="s">
        <v>5628</v>
      </c>
      <c r="C18" s="1">
        <v>399.00000120699406</v>
      </c>
      <c r="D18" s="1">
        <v>0</v>
      </c>
      <c r="E18">
        <f>(R18-S18*(1000-T18)/(1000-U18))*AK18</f>
        <v>-9.4899713283537821</v>
      </c>
      <c r="F18">
        <f>IF(AV18&lt;&gt;0,1/(1/AV18-1/N18),0)</f>
        <v>3.3405385479697287</v>
      </c>
      <c r="G18">
        <f>((AY18-AL18/2)*S18-E18)/(AY18+AL18/2)</f>
        <v>403.64575133542974</v>
      </c>
      <c r="H18">
        <f>AL18*1000</f>
        <v>18.398493426896408</v>
      </c>
      <c r="I18">
        <f>(AQ18-AW18)</f>
        <v>0.82857042662204661</v>
      </c>
      <c r="J18">
        <f>(P18+AP18*D18)</f>
        <v>30.439495086669922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31.230873107910156</v>
      </c>
      <c r="P18" s="1">
        <v>30.439495086669922</v>
      </c>
      <c r="Q18" s="1">
        <v>31.372837066650391</v>
      </c>
      <c r="R18" s="1">
        <v>400.08709716796875</v>
      </c>
      <c r="S18" s="1">
        <v>401.9847412109375</v>
      </c>
      <c r="T18" s="1">
        <v>24.023736953735352</v>
      </c>
      <c r="U18" s="1">
        <v>40.029132843017578</v>
      </c>
      <c r="V18" s="1">
        <v>46.486034393310547</v>
      </c>
      <c r="W18" s="1">
        <v>77.45654296875</v>
      </c>
      <c r="X18" s="1">
        <v>300.153076171875</v>
      </c>
      <c r="Y18" s="1">
        <v>-8.7727278470993042E-2</v>
      </c>
      <c r="Z18" s="1">
        <v>0.13137495517730713</v>
      </c>
      <c r="AA18" s="1">
        <v>88.451118469238281</v>
      </c>
      <c r="AB18" s="1">
        <v>64.920494079589844</v>
      </c>
      <c r="AC18" s="1">
        <v>-0.70894467830657959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1.1035039565142462</v>
      </c>
      <c r="AL18">
        <f>(U18-T18)/(1000-U18)*AK18</f>
        <v>1.8398493426896409E-2</v>
      </c>
      <c r="AM18">
        <f>(P18+273.15)</f>
        <v>303.5894950866699</v>
      </c>
      <c r="AN18">
        <f>(O18+273.15)</f>
        <v>304.38087310791013</v>
      </c>
      <c r="AO18">
        <f>(Y18*AG18+Z18*AH18)*AI18</f>
        <v>-1.403636424162169E-2</v>
      </c>
      <c r="AP18">
        <f>((AO18+0.00000010773*(AN18^4-AM18^4))-AL18*44100)/(L18*51.4+0.00000043092*AM18^3)</f>
        <v>-6.568836692951094</v>
      </c>
      <c r="AQ18">
        <f>0.61365*EXP(17.502*J18/(240.97+J18))</f>
        <v>4.3691919979406713</v>
      </c>
      <c r="AR18">
        <f>AQ18*1000/AA18</f>
        <v>49.396684559282292</v>
      </c>
      <c r="AS18">
        <f>(AR18-U18)</f>
        <v>9.3675517162647139</v>
      </c>
      <c r="AT18">
        <f>IF(D18,P18,(O18+P18)/2)</f>
        <v>30.835184097290039</v>
      </c>
      <c r="AU18">
        <f>0.61365*EXP(17.502*AT18/(240.97+AT18))</f>
        <v>4.4691561909964674</v>
      </c>
      <c r="AV18">
        <f>IF(AS18&lt;&gt;0,(1000-(AR18+U18)/2)/AS18*AL18,0)</f>
        <v>1.876247263150334</v>
      </c>
      <c r="AW18">
        <f>U18*AA18/1000</f>
        <v>3.5406215713186246</v>
      </c>
      <c r="AX18">
        <f>(AU18-AW18)</f>
        <v>0.92853461967784279</v>
      </c>
      <c r="AY18">
        <f>1/(1.6/F18+1.37/N18)</f>
        <v>1.2515141460551524</v>
      </c>
      <c r="AZ18">
        <f>G18*AA18*0.001</f>
        <v>35.702918170974797</v>
      </c>
      <c r="BA18">
        <f>G18/S18</f>
        <v>1.0041320228212858</v>
      </c>
      <c r="BB18">
        <f>(1-AL18*AA18/AQ18/F18)*100</f>
        <v>88.850176985701538</v>
      </c>
      <c r="BC18">
        <f>(S18-E18/(N18/1.35))</f>
        <v>404.97782990847827</v>
      </c>
      <c r="BD18">
        <f>E18*BB18/100/BC18</f>
        <v>-2.0820538060170351E-2</v>
      </c>
    </row>
    <row r="19" spans="1:56" x14ac:dyDescent="0.35">
      <c r="A19" s="1" t="s">
        <v>9</v>
      </c>
      <c r="B19" s="1" t="s">
        <v>5627</v>
      </c>
      <c r="K19" s="1">
        <v>2.72</v>
      </c>
    </row>
    <row r="20" spans="1:56" x14ac:dyDescent="0.35">
      <c r="A20" s="1" t="s">
        <v>9</v>
      </c>
      <c r="B20" s="1" t="s">
        <v>5626</v>
      </c>
      <c r="K20" s="1">
        <v>2.72</v>
      </c>
    </row>
    <row r="21" spans="1:56" x14ac:dyDescent="0.35">
      <c r="A21" s="1">
        <v>2</v>
      </c>
      <c r="B21" s="1" t="s">
        <v>5625</v>
      </c>
      <c r="C21" s="1">
        <v>603.50000121816993</v>
      </c>
      <c r="D21" s="1">
        <v>0</v>
      </c>
      <c r="E21">
        <f>(R21-S21*(1000-T21)/(1000-U21))*AK21</f>
        <v>-9.8010558011311382</v>
      </c>
      <c r="F21">
        <f>IF(AV21&lt;&gt;0,1/(1/AV21-1/N21),0)</f>
        <v>2.8633130445593284</v>
      </c>
      <c r="G21">
        <f>((AY21-AL21/2)*S21-E21)/(AY21+AL21/2)</f>
        <v>404.94162473316874</v>
      </c>
      <c r="H21">
        <f>AL21*1000</f>
        <v>17.332409018914571</v>
      </c>
      <c r="I21">
        <f>(AQ21-AW21)</f>
        <v>0.85419263383659372</v>
      </c>
      <c r="J21">
        <f>(P21+AP21*D21)</f>
        <v>30.255100250244141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31.186977386474609</v>
      </c>
      <c r="P21" s="1">
        <v>30.255100250244141</v>
      </c>
      <c r="Q21" s="1">
        <v>31.374240875244141</v>
      </c>
      <c r="R21" s="1">
        <v>399.917236328125</v>
      </c>
      <c r="S21" s="1">
        <v>402.47747802734375</v>
      </c>
      <c r="T21" s="1">
        <v>24.130537033081055</v>
      </c>
      <c r="U21" s="1">
        <v>39.221652984619141</v>
      </c>
      <c r="V21" s="1">
        <v>46.807975769042969</v>
      </c>
      <c r="W21" s="1">
        <v>76.081451416015625</v>
      </c>
      <c r="X21" s="1">
        <v>300.14401245117188</v>
      </c>
      <c r="Y21" s="1">
        <v>26.221138000488281</v>
      </c>
      <c r="Z21" s="1">
        <v>4.3391015380620956E-2</v>
      </c>
      <c r="AA21" s="1">
        <v>88.448196411132813</v>
      </c>
      <c r="AB21" s="1">
        <v>64.785163879394531</v>
      </c>
      <c r="AC21" s="1">
        <v>-0.62638986110687256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1.1034706340116609</v>
      </c>
      <c r="AL21">
        <f>(U21-T21)/(1000-U21)*AK21</f>
        <v>1.7332409018914571E-2</v>
      </c>
      <c r="AM21">
        <f>(P21+273.15)</f>
        <v>303.40510025024412</v>
      </c>
      <c r="AN21">
        <f>(O21+273.15)</f>
        <v>304.33697738647459</v>
      </c>
      <c r="AO21">
        <f>(Y21*AG21+Z21*AH21)*AI21</f>
        <v>4.195381986304028</v>
      </c>
      <c r="AP21">
        <f>((AO21+0.00000010773*(AN21^4-AM21^4))-AL21*44100)/(L21*51.4+0.00000043092*AM21^3)</f>
        <v>-6.1364595283253083</v>
      </c>
      <c r="AQ21">
        <f>0.61365*EXP(17.502*J21/(240.97+J21))</f>
        <v>4.3232771005894808</v>
      </c>
      <c r="AR21">
        <f>AQ21*1000/AA21</f>
        <v>48.879200209958356</v>
      </c>
      <c r="AS21">
        <f>(AR21-U21)</f>
        <v>9.6575472253392149</v>
      </c>
      <c r="AT21">
        <f>IF(D21,P21,(O21+P21)/2)</f>
        <v>30.721038818359375</v>
      </c>
      <c r="AU21">
        <f>0.61365*EXP(17.502*AT21/(240.97+AT21))</f>
        <v>4.4401168806863627</v>
      </c>
      <c r="AV21">
        <f>IF(AS21&lt;&gt;0,(1000-(AR21+U21)/2)/AS21*AL21,0)</f>
        <v>1.715643591594316</v>
      </c>
      <c r="AW21">
        <f>U21*AA21/1000</f>
        <v>3.4690844667528871</v>
      </c>
      <c r="AX21">
        <f>(AU21-AW21)</f>
        <v>0.97103241393347561</v>
      </c>
      <c r="AY21">
        <f>1/(1.6/F21+1.37/N21)</f>
        <v>1.1378367713002864</v>
      </c>
      <c r="AZ21">
        <f>G21*AA21*0.001</f>
        <v>35.816356359442544</v>
      </c>
      <c r="BA21">
        <f>G21/S21</f>
        <v>1.0061224461997289</v>
      </c>
      <c r="BB21">
        <f>(1-AL21*AA21/AQ21/F21)*100</f>
        <v>87.61585562892455</v>
      </c>
      <c r="BC21">
        <f>(S21-E21/(N21/1.35))</f>
        <v>405.5686811856383</v>
      </c>
      <c r="BD21">
        <f>E21*BB21/100/BC21</f>
        <v>-2.1173427089402876E-2</v>
      </c>
    </row>
    <row r="22" spans="1:56" x14ac:dyDescent="0.35">
      <c r="A22" s="1" t="s">
        <v>9</v>
      </c>
      <c r="B22" s="1" t="s">
        <v>5624</v>
      </c>
      <c r="K22" s="1">
        <v>2.72</v>
      </c>
    </row>
    <row r="23" spans="1:56" x14ac:dyDescent="0.35">
      <c r="A23" s="1" t="s">
        <v>9</v>
      </c>
      <c r="B23" s="1" t="s">
        <v>5623</v>
      </c>
      <c r="K23" s="1">
        <v>2.72</v>
      </c>
    </row>
    <row r="24" spans="1:56" x14ac:dyDescent="0.35">
      <c r="A24" s="1">
        <v>3</v>
      </c>
      <c r="B24" s="1" t="s">
        <v>5622</v>
      </c>
      <c r="C24" s="1">
        <v>807.50000121816993</v>
      </c>
      <c r="D24" s="1">
        <v>0</v>
      </c>
      <c r="E24">
        <f>(R24-S24*(1000-T24)/(1000-U24))*AK24</f>
        <v>-9.5016942681744823</v>
      </c>
      <c r="F24">
        <f>IF(AV24&lt;&gt;0,1/(1/AV24-1/N24),0)</f>
        <v>2.6251882503017576</v>
      </c>
      <c r="G24">
        <f>((AY24-AL24/2)*S24-E24)/(AY24+AL24/2)</f>
        <v>405.18593546567041</v>
      </c>
      <c r="H24">
        <f>AL24*1000</f>
        <v>16.616292724160058</v>
      </c>
      <c r="I24">
        <f>(AQ24-AW24)</f>
        <v>0.86375534445732649</v>
      </c>
      <c r="J24">
        <f>(P24+AP24*D24)</f>
        <v>30.109251022338867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31.103124618530273</v>
      </c>
      <c r="P24" s="1">
        <v>30.109251022338867</v>
      </c>
      <c r="Q24" s="1">
        <v>31.317411422729492</v>
      </c>
      <c r="R24" s="1">
        <v>400.04342651367188</v>
      </c>
      <c r="S24" s="1">
        <v>402.59197998046875</v>
      </c>
      <c r="T24" s="1">
        <v>24.23320198059082</v>
      </c>
      <c r="U24" s="1">
        <v>38.709270477294922</v>
      </c>
      <c r="V24" s="1">
        <v>47.228553771972656</v>
      </c>
      <c r="W24" s="1">
        <v>75.441246032714844</v>
      </c>
      <c r="X24" s="1">
        <v>300.12844848632813</v>
      </c>
      <c r="Y24" s="1">
        <v>50.311203002929688</v>
      </c>
      <c r="Z24" s="1">
        <v>1.8079251050949097E-2</v>
      </c>
      <c r="AA24" s="1">
        <v>88.441429138183594</v>
      </c>
      <c r="AB24" s="1">
        <v>64.673858642578125</v>
      </c>
      <c r="AC24" s="1">
        <v>-0.5999332070350647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1.1034134135526767</v>
      </c>
      <c r="AL24">
        <f>(U24-T24)/(1000-U24)*AK24</f>
        <v>1.6616292724160056E-2</v>
      </c>
      <c r="AM24">
        <f>(P24+273.15)</f>
        <v>303.25925102233884</v>
      </c>
      <c r="AN24">
        <f>(O24+273.15)</f>
        <v>304.25312461853025</v>
      </c>
      <c r="AO24">
        <f>(Y24*AG24+Z24*AH24)*AI24</f>
        <v>8.049792300541867</v>
      </c>
      <c r="AP24">
        <f>((AO24+0.00000010773*(AN24^4-AM24^4))-AL24*44100)/(L24*51.4+0.00000043092*AM24^3)</f>
        <v>-5.8409035118422912</v>
      </c>
      <c r="AQ24">
        <f>0.61365*EXP(17.502*J24/(240.97+J24))</f>
        <v>4.2872585463657877</v>
      </c>
      <c r="AR24">
        <f>AQ24*1000/AA24</f>
        <v>48.475681455432429</v>
      </c>
      <c r="AS24">
        <f>(AR24-U24)</f>
        <v>9.7664109781375075</v>
      </c>
      <c r="AT24">
        <f>IF(D24,P24,(O24+P24)/2)</f>
        <v>30.60618782043457</v>
      </c>
      <c r="AU24">
        <f>0.61365*EXP(17.502*AT24/(240.97+AT24))</f>
        <v>4.4110640741290057</v>
      </c>
      <c r="AV24">
        <f>IF(AS24&lt;&gt;0,(1000-(AR24+U24)/2)/AS24*AL24,0)</f>
        <v>1.6272044478270258</v>
      </c>
      <c r="AW24">
        <f>U24*AA24/1000</f>
        <v>3.4235032019084612</v>
      </c>
      <c r="AX24">
        <f>(AU24-AW24)</f>
        <v>0.98756087222054445</v>
      </c>
      <c r="AY24">
        <f>1/(1.6/F24+1.37/N24)</f>
        <v>1.0757922155997182</v>
      </c>
      <c r="AZ24">
        <f>G24*AA24*0.001</f>
        <v>35.835223199275724</v>
      </c>
      <c r="BA24">
        <f>G24/S24</f>
        <v>1.0064431375044469</v>
      </c>
      <c r="BB24">
        <f>(1-AL24*AA24/AQ24/F24)*100</f>
        <v>86.942808919728193</v>
      </c>
      <c r="BC24">
        <f>(S24-E24/(N24/1.35))</f>
        <v>405.58876603361421</v>
      </c>
      <c r="BD24">
        <f>E24*BB24/100/BC24</f>
        <v>-2.0368019490537494E-2</v>
      </c>
    </row>
    <row r="25" spans="1:56" x14ac:dyDescent="0.35">
      <c r="A25" s="1" t="s">
        <v>9</v>
      </c>
      <c r="B25" s="1" t="s">
        <v>5621</v>
      </c>
      <c r="K25" s="1">
        <v>2.72</v>
      </c>
    </row>
    <row r="26" spans="1:56" x14ac:dyDescent="0.35">
      <c r="A26" s="1" t="s">
        <v>9</v>
      </c>
      <c r="B26" s="1" t="s">
        <v>5620</v>
      </c>
      <c r="K26" s="1">
        <v>2.72</v>
      </c>
    </row>
    <row r="27" spans="1:56" x14ac:dyDescent="0.35">
      <c r="A27" s="1">
        <v>4</v>
      </c>
      <c r="B27" s="1" t="s">
        <v>5619</v>
      </c>
      <c r="C27" s="1">
        <v>1012.5000012181699</v>
      </c>
      <c r="D27" s="1">
        <v>0</v>
      </c>
      <c r="E27">
        <f>(R27-S27*(1000-T27)/(1000-U27))*AK27</f>
        <v>-9.1864017292690789</v>
      </c>
      <c r="F27">
        <f>IF(AV27&lt;&gt;0,1/(1/AV27-1/N27),0)</f>
        <v>2.6309300401911102</v>
      </c>
      <c r="G27">
        <f>((AY27-AL27/2)*S27-E27)/(AY27+AL27/2)</f>
        <v>404.72628766966102</v>
      </c>
      <c r="H27">
        <f>AL27*1000</f>
        <v>16.365089354604628</v>
      </c>
      <c r="I27">
        <f>(AQ27-AW27)</f>
        <v>0.84965940279214314</v>
      </c>
      <c r="J27">
        <f>(P27+AP27*D27)</f>
        <v>30.008394241333008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31.033611297607422</v>
      </c>
      <c r="P27" s="1">
        <v>30.008394241333008</v>
      </c>
      <c r="Q27" s="1">
        <v>31.253107070922852</v>
      </c>
      <c r="R27" s="1">
        <v>399.9705810546875</v>
      </c>
      <c r="S27" s="1">
        <v>402.32904052734375</v>
      </c>
      <c r="T27" s="1">
        <v>24.332035064697266</v>
      </c>
      <c r="U27" s="1">
        <v>38.591575622558594</v>
      </c>
      <c r="V27" s="1">
        <v>47.605926513671875</v>
      </c>
      <c r="W27" s="1">
        <v>75.504890441894531</v>
      </c>
      <c r="X27" s="1">
        <v>300.11636352539063</v>
      </c>
      <c r="Y27" s="1">
        <v>100.0550537109375</v>
      </c>
      <c r="Z27" s="1">
        <v>6.7493215203285217E-2</v>
      </c>
      <c r="AA27" s="1">
        <v>88.434974670410156</v>
      </c>
      <c r="AB27" s="1">
        <v>64.682563781738281</v>
      </c>
      <c r="AC27" s="1">
        <v>-0.59263646602630615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1.10336898354923</v>
      </c>
      <c r="AL27">
        <f>(U27-T27)/(1000-U27)*AK27</f>
        <v>1.6365089354604626E-2</v>
      </c>
      <c r="AM27">
        <f>(P27+273.15)</f>
        <v>303.15839424133299</v>
      </c>
      <c r="AN27">
        <f>(O27+273.15)</f>
        <v>304.1836112976074</v>
      </c>
      <c r="AO27">
        <f>(Y27*AG27+Z27*AH27)*AI27</f>
        <v>16.008808235925244</v>
      </c>
      <c r="AP27">
        <f>((AO27+0.00000010773*(AN27^4-AM27^4))-AL27*44100)/(L27*51.4+0.00000043092*AM27^3)</f>
        <v>-5.6824326922778949</v>
      </c>
      <c r="AQ27">
        <f>0.61365*EXP(17.502*J27/(240.97+J27))</f>
        <v>4.2625044154643303</v>
      </c>
      <c r="AR27">
        <f>AQ27*1000/AA27</f>
        <v>48.199306115598858</v>
      </c>
      <c r="AS27">
        <f>(AR27-U27)</f>
        <v>9.6077304930402647</v>
      </c>
      <c r="AT27">
        <f>IF(D27,P27,(O27+P27)/2)</f>
        <v>30.521002769470215</v>
      </c>
      <c r="AU27">
        <f>0.61365*EXP(17.502*AT27/(240.97+AT27))</f>
        <v>4.3896226995154732</v>
      </c>
      <c r="AV27">
        <f>IF(AS27&lt;&gt;0,(1000-(AR27+U27)/2)/AS27*AL27,0)</f>
        <v>1.6294086411499515</v>
      </c>
      <c r="AW27">
        <f>U27*AA27/1000</f>
        <v>3.4128450126721872</v>
      </c>
      <c r="AX27">
        <f>(AU27-AW27)</f>
        <v>0.97677768684328603</v>
      </c>
      <c r="AY27">
        <f>1/(1.6/F27+1.37/N27)</f>
        <v>1.0773338316489574</v>
      </c>
      <c r="AZ27">
        <f>G27*AA27*0.001</f>
        <v>35.791958998515604</v>
      </c>
      <c r="BA27">
        <f>G27/S27</f>
        <v>1.0059584243264545</v>
      </c>
      <c r="BB27">
        <f>(1-AL27*AA27/AQ27/F27)*100</f>
        <v>87.094694345048083</v>
      </c>
      <c r="BC27">
        <f>(S27-E27/(N27/1.35))</f>
        <v>405.22638491707795</v>
      </c>
      <c r="BD27">
        <f>E27*BB27/100/BC27</f>
        <v>-1.9744194369407476E-2</v>
      </c>
    </row>
    <row r="28" spans="1:56" x14ac:dyDescent="0.35">
      <c r="A28" s="1" t="s">
        <v>9</v>
      </c>
      <c r="B28" s="1" t="s">
        <v>5618</v>
      </c>
      <c r="K28" s="1">
        <v>2.72</v>
      </c>
    </row>
    <row r="29" spans="1:56" x14ac:dyDescent="0.35">
      <c r="A29" s="1" t="s">
        <v>9</v>
      </c>
      <c r="B29" s="1" t="s">
        <v>5617</v>
      </c>
      <c r="K29" s="1">
        <v>2.72</v>
      </c>
    </row>
    <row r="30" spans="1:56" x14ac:dyDescent="0.35">
      <c r="A30" s="1">
        <v>5</v>
      </c>
      <c r="B30" s="1" t="s">
        <v>5616</v>
      </c>
      <c r="C30" s="1">
        <v>1217.5000012181699</v>
      </c>
      <c r="D30" s="1">
        <v>0</v>
      </c>
      <c r="E30">
        <f>(R30-S30*(1000-T30)/(1000-U30))*AK30</f>
        <v>-8.6527652834646958</v>
      </c>
      <c r="F30">
        <f>IF(AV30&lt;&gt;0,1/(1/AV30-1/N30),0)</f>
        <v>2.6443835372960556</v>
      </c>
      <c r="G30">
        <f>((AY30-AL30/2)*S30-E30)/(AY30+AL30/2)</f>
        <v>403.89152388765257</v>
      </c>
      <c r="H30">
        <f>AL30*1000</f>
        <v>16.273901633746547</v>
      </c>
      <c r="I30">
        <f>(AQ30-AW30)</f>
        <v>0.84224009625724827</v>
      </c>
      <c r="J30">
        <f>(P30+AP30*D30)</f>
        <v>29.980897903442383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30.988906860351563</v>
      </c>
      <c r="P30" s="1">
        <v>29.980897903442383</v>
      </c>
      <c r="Q30" s="1">
        <v>31.207450866699219</v>
      </c>
      <c r="R30" s="1">
        <v>400.039306640625</v>
      </c>
      <c r="S30" s="1">
        <v>401.95278930664063</v>
      </c>
      <c r="T30" s="1">
        <v>24.422771453857422</v>
      </c>
      <c r="U30" s="1">
        <v>38.601715087890625</v>
      </c>
      <c r="V30" s="1">
        <v>47.902530670166016</v>
      </c>
      <c r="W30" s="1">
        <v>75.712944030761719</v>
      </c>
      <c r="X30" s="1">
        <v>300.13735961914063</v>
      </c>
      <c r="Y30" s="1">
        <v>149.88722229003906</v>
      </c>
      <c r="Z30" s="1">
        <v>4.4595032930374146E-2</v>
      </c>
      <c r="AA30" s="1">
        <v>88.429679870605469</v>
      </c>
      <c r="AB30" s="1">
        <v>64.6536865234375</v>
      </c>
      <c r="AC30" s="1">
        <v>-0.59783971309661865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1.1034461750703697</v>
      </c>
      <c r="AL30">
        <f>(U30-T30)/(1000-U30)*AK30</f>
        <v>1.6273901633746549E-2</v>
      </c>
      <c r="AM30">
        <f>(P30+273.15)</f>
        <v>303.13089790344236</v>
      </c>
      <c r="AN30">
        <f>(O30+273.15)</f>
        <v>304.13890686035154</v>
      </c>
      <c r="AO30">
        <f>(Y30*AG30+Z30*AH30)*AI30</f>
        <v>23.981955030367772</v>
      </c>
      <c r="AP30">
        <f>((AO30+0.00000010773*(AN30^4-AM30^4))-AL30*44100)/(L30*51.4+0.00000043092*AM30^3)</f>
        <v>-5.5860129299899519</v>
      </c>
      <c r="AQ30">
        <f>0.61365*EXP(17.502*J30/(240.97+J30))</f>
        <v>4.2557774039357374</v>
      </c>
      <c r="AR30">
        <f>AQ30*1000/AA30</f>
        <v>48.126120213971078</v>
      </c>
      <c r="AS30">
        <f>(AR30-U30)</f>
        <v>9.5244051260804525</v>
      </c>
      <c r="AT30">
        <f>IF(D30,P30,(O30+P30)/2)</f>
        <v>30.484902381896973</v>
      </c>
      <c r="AU30">
        <f>0.61365*EXP(17.502*AT30/(240.97+AT30))</f>
        <v>4.3805635368799907</v>
      </c>
      <c r="AV30">
        <f>IF(AS30&lt;&gt;0,(1000-(AR30+U30)/2)/AS30*AL30,0)</f>
        <v>1.6345589354248884</v>
      </c>
      <c r="AW30">
        <f>U30*AA30/1000</f>
        <v>3.4135373076784892</v>
      </c>
      <c r="AX30">
        <f>(AU30-AW30)</f>
        <v>0.9670262292015015</v>
      </c>
      <c r="AY30">
        <f>1/(1.6/F30+1.37/N30)</f>
        <v>1.0809368964016768</v>
      </c>
      <c r="AZ30">
        <f>G30*AA30*0.001</f>
        <v>35.715998159836118</v>
      </c>
      <c r="BA30">
        <f>G30/S30</f>
        <v>1.0048232892831923</v>
      </c>
      <c r="BB30">
        <f>(1-AL30*AA30/AQ30/F30)*100</f>
        <v>87.212478106320518</v>
      </c>
      <c r="BC30">
        <f>(S30-E30/(N30/1.35))</f>
        <v>404.68182747507353</v>
      </c>
      <c r="BD30">
        <f>E30*BB30/100/BC30</f>
        <v>-1.8647467012582287E-2</v>
      </c>
    </row>
    <row r="31" spans="1:56" x14ac:dyDescent="0.35">
      <c r="A31" s="1" t="s">
        <v>9</v>
      </c>
      <c r="B31" s="1" t="s">
        <v>5615</v>
      </c>
      <c r="K31" s="1">
        <v>2.72</v>
      </c>
    </row>
    <row r="32" spans="1:56" x14ac:dyDescent="0.35">
      <c r="A32" s="1" t="s">
        <v>9</v>
      </c>
      <c r="B32" s="1" t="s">
        <v>5614</v>
      </c>
      <c r="K32" s="1">
        <v>2.72</v>
      </c>
    </row>
    <row r="33" spans="1:56" x14ac:dyDescent="0.35">
      <c r="A33" s="1">
        <v>6</v>
      </c>
      <c r="B33" s="1" t="s">
        <v>5613</v>
      </c>
      <c r="C33" s="1">
        <v>1422.5000012181699</v>
      </c>
      <c r="D33" s="1">
        <v>0</v>
      </c>
      <c r="E33">
        <f>(R33-S33*(1000-T33)/(1000-U33))*AK33</f>
        <v>-7.7823171659292614</v>
      </c>
      <c r="F33">
        <f>IF(AV33&lt;&gt;0,1/(1/AV33-1/N33),0)</f>
        <v>2.8112202301667253</v>
      </c>
      <c r="G33">
        <f>((AY33-AL33/2)*S33-E33)/(AY33+AL33/2)</f>
        <v>401.96068266249523</v>
      </c>
      <c r="H33">
        <f>AL33*1000</f>
        <v>16.487564382742764</v>
      </c>
      <c r="I33">
        <f>(AQ33-AW33)</f>
        <v>0.82183582309542791</v>
      </c>
      <c r="J33">
        <f>(P33+AP33*D33)</f>
        <v>29.9947509765625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30.965642929077148</v>
      </c>
      <c r="P33" s="1">
        <v>29.9947509765625</v>
      </c>
      <c r="Q33" s="1">
        <v>31.177125930786133</v>
      </c>
      <c r="R33" s="1">
        <v>399.86404418945313</v>
      </c>
      <c r="S33" s="1">
        <v>400.92608642578125</v>
      </c>
      <c r="T33" s="1">
        <v>24.512395858764648</v>
      </c>
      <c r="U33" s="1">
        <v>38.872035980224609</v>
      </c>
      <c r="V33" s="1">
        <v>48.140579223632813</v>
      </c>
      <c r="W33" s="1">
        <v>76.341873168945313</v>
      </c>
      <c r="X33" s="1">
        <v>300.16708374023438</v>
      </c>
      <c r="Y33" s="1">
        <v>300.51287841796875</v>
      </c>
      <c r="Z33" s="1">
        <v>0.16151025891304016</v>
      </c>
      <c r="AA33" s="1">
        <v>88.426795959472656</v>
      </c>
      <c r="AB33" s="1">
        <v>64.668601989746094</v>
      </c>
      <c r="AC33" s="1">
        <v>-0.62050110101699829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1.1035554549273321</v>
      </c>
      <c r="AL33">
        <f>(U33-T33)/(1000-U33)*AK33</f>
        <v>1.6487564382742764E-2</v>
      </c>
      <c r="AM33">
        <f>(P33+273.15)</f>
        <v>303.14475097656248</v>
      </c>
      <c r="AN33">
        <f>(O33+273.15)</f>
        <v>304.11564292907713</v>
      </c>
      <c r="AO33">
        <f>(Y33*AG33+Z33*AH33)*AI33</f>
        <v>48.082059472157198</v>
      </c>
      <c r="AP33">
        <f>((AO33+0.00000010773*(AN33^4-AM33^4))-AL33*44100)/(L33*51.4+0.00000043092*AM33^3)</f>
        <v>-5.4693131573643985</v>
      </c>
      <c r="AQ33">
        <f>0.61365*EXP(17.502*J33/(240.97+J33))</f>
        <v>4.2591654172480293</v>
      </c>
      <c r="AR33">
        <f>AQ33*1000/AA33</f>
        <v>48.166004105815048</v>
      </c>
      <c r="AS33">
        <f>(AR33-U33)</f>
        <v>9.2939681255904389</v>
      </c>
      <c r="AT33">
        <f>IF(D33,P33,(O33+P33)/2)</f>
        <v>30.480196952819824</v>
      </c>
      <c r="AU33">
        <f>0.61365*EXP(17.502*AT33/(240.97+AT33))</f>
        <v>4.3793839401971137</v>
      </c>
      <c r="AV33">
        <f>IF(AS33&lt;&gt;0,(1000-(AR33+U33)/2)/AS33*AL33,0)</f>
        <v>1.6968039404490363</v>
      </c>
      <c r="AW33">
        <f>U33*AA33/1000</f>
        <v>3.4373295941526014</v>
      </c>
      <c r="AX33">
        <f>(AU33-AW33)</f>
        <v>0.94205434604451233</v>
      </c>
      <c r="AY33">
        <f>1/(1.6/F33+1.37/N33)</f>
        <v>1.1245870378641643</v>
      </c>
      <c r="AZ33">
        <f>G33*AA33*0.001</f>
        <v>35.544095269526807</v>
      </c>
      <c r="BA33">
        <f>G33/S33</f>
        <v>1.0025805161393646</v>
      </c>
      <c r="BB33">
        <f>(1-AL33*AA33/AQ33/F33)*100</f>
        <v>87.823540835029462</v>
      </c>
      <c r="BC33">
        <f>(S33-E33/(N33/1.35))</f>
        <v>403.38058968443977</v>
      </c>
      <c r="BD33">
        <f>E33*BB33/100/BC33</f>
        <v>-1.6943568106432955E-2</v>
      </c>
    </row>
    <row r="34" spans="1:56" x14ac:dyDescent="0.35">
      <c r="A34" s="1" t="s">
        <v>9</v>
      </c>
      <c r="B34" s="1" t="s">
        <v>5612</v>
      </c>
      <c r="K34" s="1">
        <v>2.72</v>
      </c>
    </row>
    <row r="35" spans="1:56" x14ac:dyDescent="0.35">
      <c r="A35" s="1" t="s">
        <v>9</v>
      </c>
      <c r="B35" s="1" t="s">
        <v>5611</v>
      </c>
      <c r="K35" s="1">
        <v>2.72</v>
      </c>
    </row>
    <row r="36" spans="1:56" x14ac:dyDescent="0.35">
      <c r="A36" s="1">
        <v>7</v>
      </c>
      <c r="B36" s="1" t="s">
        <v>5610</v>
      </c>
      <c r="C36" s="1">
        <v>1627.0000012069941</v>
      </c>
      <c r="D36" s="1">
        <v>0</v>
      </c>
      <c r="E36">
        <f>(R36-S36*(1000-T36)/(1000-U36))*AK36</f>
        <v>-6.971567876588745</v>
      </c>
      <c r="F36">
        <f>IF(AV36&lt;&gt;0,1/(1/AV36-1/N36),0)</f>
        <v>3.0916216952997688</v>
      </c>
      <c r="G36">
        <f>((AY36-AL36/2)*S36-E36)/(AY36+AL36/2)</f>
        <v>400.45672922790374</v>
      </c>
      <c r="H36">
        <f>AL36*1000</f>
        <v>16.921838238194766</v>
      </c>
      <c r="I36">
        <f>(AQ36-AW36)</f>
        <v>0.79697431659825746</v>
      </c>
      <c r="J36">
        <f>(P36+AP36*D36)</f>
        <v>30.058021545410156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30.967355728149414</v>
      </c>
      <c r="P36" s="1">
        <v>30.058021545410156</v>
      </c>
      <c r="Q36" s="1">
        <v>31.165702819824219</v>
      </c>
      <c r="R36" s="1">
        <v>400.11282348632813</v>
      </c>
      <c r="S36" s="1">
        <v>400.29214477539063</v>
      </c>
      <c r="T36" s="1">
        <v>24.600851058959961</v>
      </c>
      <c r="U36" s="1">
        <v>39.331817626953125</v>
      </c>
      <c r="V36" s="1">
        <v>48.305522918701172</v>
      </c>
      <c r="W36" s="1">
        <v>77.230827331542969</v>
      </c>
      <c r="X36" s="1">
        <v>300.16400146484375</v>
      </c>
      <c r="Y36" s="1">
        <v>500.9019775390625</v>
      </c>
      <c r="Z36" s="1">
        <v>6.3881896436214447E-2</v>
      </c>
      <c r="AA36" s="1">
        <v>88.419380187988281</v>
      </c>
      <c r="AB36" s="1">
        <v>64.760185241699219</v>
      </c>
      <c r="AC36" s="1">
        <v>-0.65128034353256226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1.1035441230325134</v>
      </c>
      <c r="AL36">
        <f>(U36-T36)/(1000-U36)*AK36</f>
        <v>1.6921838238194768E-2</v>
      </c>
      <c r="AM36">
        <f>(P36+273.15)</f>
        <v>303.20802154541013</v>
      </c>
      <c r="AN36">
        <f>(O36+273.15)</f>
        <v>304.11735572814939</v>
      </c>
      <c r="AO36">
        <f>(Y36*AG36+Z36*AH36)*AI36</f>
        <v>80.144314614884934</v>
      </c>
      <c r="AP36">
        <f>((AO36+0.00000010773*(AN36^4-AM36^4))-AL36*44100)/(L36*51.4+0.00000043092*AM36^3)</f>
        <v>-5.3692215387463422</v>
      </c>
      <c r="AQ36">
        <f>0.61365*EXP(17.502*J36/(240.97+J36))</f>
        <v>4.2746692528404449</v>
      </c>
      <c r="AR36">
        <f>AQ36*1000/AA36</f>
        <v>48.345388123645272</v>
      </c>
      <c r="AS36">
        <f>(AR36-U36)</f>
        <v>9.0135704966921466</v>
      </c>
      <c r="AT36">
        <f>IF(D36,P36,(O36+P36)/2)</f>
        <v>30.512688636779785</v>
      </c>
      <c r="AU36">
        <f>0.61365*EXP(17.502*AT36/(240.97+AT36))</f>
        <v>4.3875348753656738</v>
      </c>
      <c r="AV36">
        <f>IF(AS36&lt;&gt;0,(1000-(AR36+U36)/2)/AS36*AL36,0)</f>
        <v>1.7950720524888919</v>
      </c>
      <c r="AW36">
        <f>U36*AA36/1000</f>
        <v>3.4776949362421874</v>
      </c>
      <c r="AX36">
        <f>(AU36-AW36)</f>
        <v>0.90983993912348637</v>
      </c>
      <c r="AY36">
        <f>1/(1.6/F36+1.37/N36)</f>
        <v>1.1938941737092876</v>
      </c>
      <c r="AZ36">
        <f>G36*AA36*0.001</f>
        <v>35.408135790440298</v>
      </c>
      <c r="BA36">
        <f>G36/S36</f>
        <v>1.0004111608350583</v>
      </c>
      <c r="BB36">
        <f>(1-AL36*AA36/AQ36/F36)*100</f>
        <v>88.678443409124696</v>
      </c>
      <c r="BC36">
        <f>(S36-E36/(N36/1.35))</f>
        <v>402.49094183110054</v>
      </c>
      <c r="BD36">
        <f>E36*BB36/100/BC36</f>
        <v>-1.536004225596652E-2</v>
      </c>
    </row>
    <row r="37" spans="1:56" x14ac:dyDescent="0.35">
      <c r="A37" s="1" t="s">
        <v>9</v>
      </c>
      <c r="B37" s="1" t="s">
        <v>5609</v>
      </c>
      <c r="K37" s="1">
        <v>2.72</v>
      </c>
    </row>
    <row r="38" spans="1:56" x14ac:dyDescent="0.35">
      <c r="A38" s="1" t="s">
        <v>9</v>
      </c>
      <c r="B38" s="1" t="s">
        <v>5608</v>
      </c>
      <c r="K38" s="1">
        <v>2.72</v>
      </c>
    </row>
    <row r="39" spans="1:56" x14ac:dyDescent="0.35">
      <c r="A39" s="1">
        <v>8</v>
      </c>
      <c r="B39" s="1" t="s">
        <v>5607</v>
      </c>
      <c r="C39" s="1">
        <v>1832.0000012069941</v>
      </c>
      <c r="D39" s="1">
        <v>0</v>
      </c>
      <c r="E39">
        <f>(R39-S39*(1000-T39)/(1000-U39))*AK39</f>
        <v>-6.2728338106134762</v>
      </c>
      <c r="F39">
        <f>IF(AV39&lt;&gt;0,1/(1/AV39-1/N39),0)</f>
        <v>3.5127586988596891</v>
      </c>
      <c r="G39">
        <f>((AY39-AL39/2)*S39-E39)/(AY39+AL39/2)</f>
        <v>398.89732942566951</v>
      </c>
      <c r="H39">
        <f>AL39*1000</f>
        <v>17.53457673445606</v>
      </c>
      <c r="I39">
        <f>(AQ39-AW39)</f>
        <v>0.7678855471171544</v>
      </c>
      <c r="J39">
        <f>(P39+AP39*D39)</f>
        <v>30.155866622924805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30.989273071289063</v>
      </c>
      <c r="P39" s="1">
        <v>30.155866622924805</v>
      </c>
      <c r="Q39" s="1">
        <v>31.175146102905273</v>
      </c>
      <c r="R39" s="1">
        <v>400.12374877929688</v>
      </c>
      <c r="S39" s="1">
        <v>399.46084594726563</v>
      </c>
      <c r="T39" s="1">
        <v>24.683811187744141</v>
      </c>
      <c r="U39" s="1">
        <v>39.938533782958984</v>
      </c>
      <c r="V39" s="1">
        <v>48.4012451171875</v>
      </c>
      <c r="W39" s="1">
        <v>78.313461303710938</v>
      </c>
      <c r="X39" s="1">
        <v>300.16421508789063</v>
      </c>
      <c r="Y39" s="1">
        <v>750.1273193359375</v>
      </c>
      <c r="Z39" s="1">
        <v>0.10727018862962723</v>
      </c>
      <c r="AA39" s="1">
        <v>88.407264709472656</v>
      </c>
      <c r="AB39" s="1">
        <v>64.912254333496094</v>
      </c>
      <c r="AC39" s="1">
        <v>-0.70144039392471313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1.1035449084113622</v>
      </c>
      <c r="AL39">
        <f>(U39-T39)/(1000-U39)*AK39</f>
        <v>1.7534576734456062E-2</v>
      </c>
      <c r="AM39">
        <f>(P39+273.15)</f>
        <v>303.30586662292478</v>
      </c>
      <c r="AN39">
        <f>(O39+273.15)</f>
        <v>304.13927307128904</v>
      </c>
      <c r="AO39">
        <f>(Y39*AG39+Z39*AH39)*AI39</f>
        <v>120.02036841108566</v>
      </c>
      <c r="AP39">
        <f>((AO39+0.00000010773*(AN39^4-AM39^4))-AL39*44100)/(L39*51.4+0.00000043092*AM39^3)</f>
        <v>-5.2708304907275076</v>
      </c>
      <c r="AQ39">
        <f>0.61365*EXP(17.502*J39/(240.97+J39))</f>
        <v>4.2987420753754257</v>
      </c>
      <c r="AR39">
        <f>AQ39*1000/AA39</f>
        <v>48.624308075836495</v>
      </c>
      <c r="AS39">
        <f>(AR39-U39)</f>
        <v>8.685774292877511</v>
      </c>
      <c r="AT39">
        <f>IF(D39,P39,(O39+P39)/2)</f>
        <v>30.572569847106934</v>
      </c>
      <c r="AU39">
        <f>0.61365*EXP(17.502*AT39/(240.97+AT39))</f>
        <v>4.4025914387611946</v>
      </c>
      <c r="AV39">
        <f>IF(AS39&lt;&gt;0,(1000-(AR39+U39)/2)/AS39*AL39,0)</f>
        <v>1.9293755739198455</v>
      </c>
      <c r="AW39">
        <f>U39*AA39/1000</f>
        <v>3.5308565282582713</v>
      </c>
      <c r="AX39">
        <f>(AU39-AW39)</f>
        <v>0.87173491050292329</v>
      </c>
      <c r="AY39">
        <f>1/(1.6/F39+1.37/N39)</f>
        <v>1.2894076843693472</v>
      </c>
      <c r="AZ39">
        <f>G39*AA39*0.001</f>
        <v>35.265421794436882</v>
      </c>
      <c r="BA39">
        <f>G39/S39</f>
        <v>0.99858930724421857</v>
      </c>
      <c r="BB39">
        <f>(1-AL39*AA39/AQ39/F39)*100</f>
        <v>89.734182610787315</v>
      </c>
      <c r="BC39">
        <f>(S39-E39/(N39/1.35))</f>
        <v>401.43926583184452</v>
      </c>
      <c r="BD39">
        <f>E39*BB39/100/BC39</f>
        <v>-1.4021737845756567E-2</v>
      </c>
    </row>
    <row r="40" spans="1:56" x14ac:dyDescent="0.35">
      <c r="A40" s="1" t="s">
        <v>9</v>
      </c>
      <c r="B40" s="1" t="s">
        <v>5606</v>
      </c>
      <c r="K40" s="1">
        <v>2.72</v>
      </c>
    </row>
    <row r="41" spans="1:56" x14ac:dyDescent="0.35">
      <c r="A41" s="1" t="s">
        <v>9</v>
      </c>
      <c r="B41" s="1" t="s">
        <v>5605</v>
      </c>
      <c r="K41" s="1">
        <v>2.72</v>
      </c>
    </row>
    <row r="42" spans="1:56" x14ac:dyDescent="0.35">
      <c r="A42" s="1">
        <v>9</v>
      </c>
      <c r="B42" s="1" t="s">
        <v>5604</v>
      </c>
      <c r="C42" s="1">
        <v>2037.5000011958182</v>
      </c>
      <c r="D42" s="1">
        <v>0</v>
      </c>
      <c r="E42">
        <f>(R42-S42*(1000-T42)/(1000-U42))*AK42</f>
        <v>-5.4299273239221177</v>
      </c>
      <c r="F42">
        <f>IF(AV42&lt;&gt;0,1/(1/AV42-1/N42),0)</f>
        <v>4.0624377364103443</v>
      </c>
      <c r="G42">
        <f>((AY42-AL42/2)*S42-E42)/(AY42+AL42/2)</f>
        <v>397.00907788255313</v>
      </c>
      <c r="H42">
        <f>AL42*1000</f>
        <v>18.223516931625579</v>
      </c>
      <c r="I42">
        <f>(AQ42-AW42)</f>
        <v>0.73834591716781173</v>
      </c>
      <c r="J42">
        <f>(P42+AP42*D42)</f>
        <v>30.274028778076172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31.031133651733398</v>
      </c>
      <c r="P42" s="1">
        <v>30.274028778076172</v>
      </c>
      <c r="Q42" s="1">
        <v>31.201669692993164</v>
      </c>
      <c r="R42" s="1">
        <v>399.96310424804688</v>
      </c>
      <c r="S42" s="1">
        <v>398.30612182617188</v>
      </c>
      <c r="T42" s="1">
        <v>24.761512756347656</v>
      </c>
      <c r="U42" s="1">
        <v>40.604118347167969</v>
      </c>
      <c r="V42" s="1">
        <v>48.436866760253906</v>
      </c>
      <c r="W42" s="1">
        <v>79.427146911621094</v>
      </c>
      <c r="X42" s="1">
        <v>300.17349243164063</v>
      </c>
      <c r="Y42" s="1">
        <v>1000.2081298828125</v>
      </c>
      <c r="Z42" s="1">
        <v>8.5575148463249207E-2</v>
      </c>
      <c r="AA42" s="1">
        <v>88.405441284179688</v>
      </c>
      <c r="AB42" s="1">
        <v>65.007736206054688</v>
      </c>
      <c r="AC42" s="1">
        <v>-0.74367654323577881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1.1035790162927961</v>
      </c>
      <c r="AL42">
        <f>(U42-T42)/(1000-U42)*AK42</f>
        <v>1.8223516931625577E-2</v>
      </c>
      <c r="AM42">
        <f>(P42+273.15)</f>
        <v>303.42402877807615</v>
      </c>
      <c r="AN42">
        <f>(O42+273.15)</f>
        <v>304.18113365173338</v>
      </c>
      <c r="AO42">
        <f>(Y42*AG42+Z42*AH42)*AI42</f>
        <v>160.03329720422698</v>
      </c>
      <c r="AP42">
        <f>((AO42+0.00000010773*(AN42^4-AM42^4))-AL42*44100)/(L42*51.4+0.00000043092*AM42^3)</f>
        <v>-5.1988002305203116</v>
      </c>
      <c r="AQ42">
        <f>0.61365*EXP(17.502*J42/(240.97+J42))</f>
        <v>4.3279709176042527</v>
      </c>
      <c r="AR42">
        <f>AQ42*1000/AA42</f>
        <v>48.955933647703546</v>
      </c>
      <c r="AS42">
        <f>(AR42-U42)</f>
        <v>8.3518153005355771</v>
      </c>
      <c r="AT42">
        <f>IF(D42,P42,(O42+P42)/2)</f>
        <v>30.652581214904785</v>
      </c>
      <c r="AU42">
        <f>0.61365*EXP(17.502*AT42/(240.97+AT42))</f>
        <v>4.4227797868994605</v>
      </c>
      <c r="AV42">
        <f>IF(AS42&lt;&gt;0,(1000-(AR42+U42)/2)/AS42*AL42,0)</f>
        <v>2.0842735074069925</v>
      </c>
      <c r="AW42">
        <f>U42*AA42/1000</f>
        <v>3.5896250004364409</v>
      </c>
      <c r="AX42">
        <f>(AU42-AW42)</f>
        <v>0.83315478646301955</v>
      </c>
      <c r="AY42">
        <f>1/(1.6/F42+1.37/N42)</f>
        <v>1.4007179085579042</v>
      </c>
      <c r="AZ42">
        <f>G42*AA42*0.001</f>
        <v>35.097762724032371</v>
      </c>
      <c r="BA42">
        <f>G42/S42</f>
        <v>0.99674360027992537</v>
      </c>
      <c r="BB42">
        <f>(1-AL42*AA42/AQ42/F42)*100</f>
        <v>90.836948249018377</v>
      </c>
      <c r="BC42">
        <f>(S42-E42/(N42/1.35))</f>
        <v>400.01869329128698</v>
      </c>
      <c r="BD42">
        <f>E42*BB42/100/BC42</f>
        <v>-1.2330374444773173E-2</v>
      </c>
    </row>
    <row r="43" spans="1:56" x14ac:dyDescent="0.35">
      <c r="A43" s="1" t="s">
        <v>9</v>
      </c>
      <c r="B43" s="1" t="s">
        <v>5603</v>
      </c>
      <c r="K43" s="1">
        <v>2.72</v>
      </c>
    </row>
    <row r="44" spans="1:56" x14ac:dyDescent="0.35">
      <c r="A44" s="1" t="s">
        <v>9</v>
      </c>
      <c r="B44" s="1" t="s">
        <v>5602</v>
      </c>
      <c r="K44" s="1">
        <v>2.72</v>
      </c>
    </row>
    <row r="45" spans="1:56" x14ac:dyDescent="0.35">
      <c r="A45" s="1">
        <v>10</v>
      </c>
      <c r="B45" s="1" t="s">
        <v>5601</v>
      </c>
      <c r="C45" s="1">
        <v>2243.5000011958182</v>
      </c>
      <c r="D45" s="1">
        <v>0</v>
      </c>
      <c r="E45">
        <f>(R45-S45*(1000-T45)/(1000-U45))*AK45</f>
        <v>-4.8257017198013017</v>
      </c>
      <c r="F45">
        <f>IF(AV45&lt;&gt;0,1/(1/AV45-1/N45),0)</f>
        <v>4.7980384561411356</v>
      </c>
      <c r="G45">
        <f>((AY45-AL45/2)*S45-E45)/(AY45+AL45/2)</f>
        <v>395.82202701519134</v>
      </c>
      <c r="H45">
        <f>AL45*1000</f>
        <v>18.972083277131031</v>
      </c>
      <c r="I45">
        <f>(AQ45-AW45)</f>
        <v>0.7077950066671681</v>
      </c>
      <c r="J45">
        <f>(P45+AP45*D45)</f>
        <v>30.399803161621094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31.093704223632813</v>
      </c>
      <c r="P45" s="1">
        <v>30.399803161621094</v>
      </c>
      <c r="Q45" s="1">
        <v>31.246747970581055</v>
      </c>
      <c r="R45" s="1">
        <v>400.04928588867188</v>
      </c>
      <c r="S45" s="1">
        <v>397.58697509765625</v>
      </c>
      <c r="T45" s="1">
        <v>24.82390022277832</v>
      </c>
      <c r="U45" s="1">
        <v>41.30523681640625</v>
      </c>
      <c r="V45" s="1">
        <v>48.38433837890625</v>
      </c>
      <c r="W45" s="1">
        <v>80.508163452148438</v>
      </c>
      <c r="X45" s="1">
        <v>300.17315673828125</v>
      </c>
      <c r="Y45" s="1">
        <v>1251.1480712890625</v>
      </c>
      <c r="Z45" s="1">
        <v>4.7006461769342422E-2</v>
      </c>
      <c r="AA45" s="1">
        <v>88.402297973632813</v>
      </c>
      <c r="AB45" s="1">
        <v>65.219047546386719</v>
      </c>
      <c r="AC45" s="1">
        <v>-0.78489112854003906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1.1035777821260337</v>
      </c>
      <c r="AL45">
        <f>(U45-T45)/(1000-U45)*AK45</f>
        <v>1.8972083277131031E-2</v>
      </c>
      <c r="AM45">
        <f>(P45+273.15)</f>
        <v>303.54980316162107</v>
      </c>
      <c r="AN45">
        <f>(O45+273.15)</f>
        <v>304.24370422363279</v>
      </c>
      <c r="AO45">
        <f>(Y45*AG45+Z45*AH45)*AI45</f>
        <v>200.18368693179582</v>
      </c>
      <c r="AP45">
        <f>((AO45+0.00000010773*(AN45^4-AM45^4))-AL45*44100)/(L45*51.4+0.00000043092*AM45^3)</f>
        <v>-5.1458696834058912</v>
      </c>
      <c r="AQ45">
        <f>0.61365*EXP(17.502*J45/(240.97+J45))</f>
        <v>4.3592728595825818</v>
      </c>
      <c r="AR45">
        <f>AQ45*1000/AA45</f>
        <v>49.311759530083648</v>
      </c>
      <c r="AS45">
        <f>(AR45-U45)</f>
        <v>8.0065227136773984</v>
      </c>
      <c r="AT45">
        <f>IF(D45,P45,(O45+P45)/2)</f>
        <v>30.746753692626953</v>
      </c>
      <c r="AU45">
        <f>0.61365*EXP(17.502*AT45/(240.97+AT45))</f>
        <v>4.4466445294408121</v>
      </c>
      <c r="AV45">
        <f>IF(AS45&lt;&gt;0,(1000-(AR45+U45)/2)/AS45*AL45,0)</f>
        <v>2.2622163608785191</v>
      </c>
      <c r="AW45">
        <f>U45*AA45/1000</f>
        <v>3.6514778529154137</v>
      </c>
      <c r="AX45">
        <f>(AU45-AW45)</f>
        <v>0.79516667652539841</v>
      </c>
      <c r="AY45">
        <f>1/(1.6/F45+1.37/N45)</f>
        <v>1.5301351566570172</v>
      </c>
      <c r="AZ45">
        <f>G45*AA45*0.001</f>
        <v>34.99157677672428</v>
      </c>
      <c r="BA45">
        <f>G45/S45</f>
        <v>0.9955608503471941</v>
      </c>
      <c r="BB45">
        <f>(1-AL45*AA45/AQ45/F45)*100</f>
        <v>91.981358476598189</v>
      </c>
      <c r="BC45">
        <f>(S45-E45/(N45/1.35))</f>
        <v>399.10897687990462</v>
      </c>
      <c r="BD45">
        <f>E45*BB45/100/BC45</f>
        <v>-1.1121639088657875E-2</v>
      </c>
    </row>
    <row r="46" spans="1:56" x14ac:dyDescent="0.35">
      <c r="A46" s="1" t="s">
        <v>9</v>
      </c>
      <c r="B46" s="1" t="s">
        <v>5600</v>
      </c>
      <c r="K46" s="1">
        <v>2.72</v>
      </c>
    </row>
    <row r="47" spans="1:56" x14ac:dyDescent="0.35">
      <c r="A47" s="1" t="s">
        <v>9</v>
      </c>
      <c r="B47" s="1" t="s">
        <v>5599</v>
      </c>
      <c r="K47" s="1">
        <v>2.72</v>
      </c>
    </row>
    <row r="48" spans="1:56" x14ac:dyDescent="0.35">
      <c r="A48" s="1">
        <v>11</v>
      </c>
      <c r="B48" s="1" t="s">
        <v>5598</v>
      </c>
      <c r="C48" s="1">
        <v>2449.5000011734664</v>
      </c>
      <c r="D48" s="1">
        <v>0</v>
      </c>
      <c r="E48">
        <f>(R48-S48*(1000-T48)/(1000-U48))*AK48</f>
        <v>-4.2057437971624845</v>
      </c>
      <c r="F48">
        <f>IF(AV48&lt;&gt;0,1/(1/AV48-1/N48),0)</f>
        <v>6.0634770883961258</v>
      </c>
      <c r="G48">
        <f>((AY48-AL48/2)*S48-E48)/(AY48+AL48/2)</f>
        <v>394.47475137266855</v>
      </c>
      <c r="H48">
        <f>AL48*1000</f>
        <v>20.025760616631889</v>
      </c>
      <c r="I48">
        <f>(AQ48-AW48)</f>
        <v>0.67300130147839177</v>
      </c>
      <c r="J48">
        <f>(P48+AP48*D48)</f>
        <v>30.60325813293457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31.187705993652344</v>
      </c>
      <c r="P48" s="1">
        <v>30.60325813293457</v>
      </c>
      <c r="Q48" s="1">
        <v>31.314304351806641</v>
      </c>
      <c r="R48" s="1">
        <v>400.03121948242188</v>
      </c>
      <c r="S48" s="1">
        <v>396.64447021484375</v>
      </c>
      <c r="T48" s="1">
        <v>24.899051666259766</v>
      </c>
      <c r="U48" s="1">
        <v>42.278892517089844</v>
      </c>
      <c r="V48" s="1">
        <v>48.268730163574219</v>
      </c>
      <c r="W48" s="1">
        <v>81.960891723632813</v>
      </c>
      <c r="X48" s="1">
        <v>300.15887451171875</v>
      </c>
      <c r="Y48" s="1">
        <v>1599.74267578125</v>
      </c>
      <c r="Z48" s="1">
        <v>7.8342750668525696E-2</v>
      </c>
      <c r="AA48" s="1">
        <v>88.396919250488281</v>
      </c>
      <c r="AB48" s="1">
        <v>65.682357788085938</v>
      </c>
      <c r="AC48" s="1">
        <v>-0.84378659725189209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1.1035252739401422</v>
      </c>
      <c r="AL48">
        <f>(U48-T48)/(1000-U48)*AK48</f>
        <v>2.0025760616631888E-2</v>
      </c>
      <c r="AM48">
        <f>(P48+273.15)</f>
        <v>303.75325813293455</v>
      </c>
      <c r="AN48">
        <f>(O48+273.15)</f>
        <v>304.33770599365232</v>
      </c>
      <c r="AO48">
        <f>(Y48*AG48+Z48*AH48)*AI48</f>
        <v>255.95882240387436</v>
      </c>
      <c r="AP48">
        <f>((AO48+0.00000010773*(AN48^4-AM48^4))-AL48*44100)/(L48*51.4+0.00000043092*AM48^3)</f>
        <v>-5.0793619336444191</v>
      </c>
      <c r="AQ48">
        <f>0.61365*EXP(17.502*J48/(240.97+J48))</f>
        <v>4.4103251493116558</v>
      </c>
      <c r="AR48">
        <f>AQ48*1000/AA48</f>
        <v>49.892294739528431</v>
      </c>
      <c r="AS48">
        <f>(AR48-U48)</f>
        <v>7.6134022224385873</v>
      </c>
      <c r="AT48">
        <f>IF(D48,P48,(O48+P48)/2)</f>
        <v>30.895482063293457</v>
      </c>
      <c r="AU48">
        <f>0.61365*EXP(17.502*AT48/(240.97+AT48))</f>
        <v>4.484563066126853</v>
      </c>
      <c r="AV48">
        <f>IF(AS48&lt;&gt;0,(1000-(AR48+U48)/2)/AS48*AL48,0)</f>
        <v>2.5091097242248823</v>
      </c>
      <c r="AW48">
        <f>U48*AA48/1000</f>
        <v>3.737323847833264</v>
      </c>
      <c r="AX48">
        <f>(AU48-AW48)</f>
        <v>0.74723921829358897</v>
      </c>
      <c r="AY48">
        <f>1/(1.6/F48+1.37/N48)</f>
        <v>1.7124975853904945</v>
      </c>
      <c r="AZ48">
        <f>G48*AA48*0.001</f>
        <v>34.870352743446226</v>
      </c>
      <c r="BA48">
        <f>G48/S48</f>
        <v>0.99452981446835764</v>
      </c>
      <c r="BB48">
        <f>(1-AL48*AA48/AQ48/F48)*100</f>
        <v>93.380368708303621</v>
      </c>
      <c r="BC48">
        <f>(S48-E48/(N48/1.35))</f>
        <v>397.97094042096847</v>
      </c>
      <c r="BD48">
        <f>E48*BB48/100/BC48</f>
        <v>-9.8684066242692228E-3</v>
      </c>
    </row>
    <row r="49" spans="1:56" x14ac:dyDescent="0.35">
      <c r="A49" s="1" t="s">
        <v>9</v>
      </c>
      <c r="B49" s="1" t="s">
        <v>5597</v>
      </c>
      <c r="K49" s="1">
        <v>2.72</v>
      </c>
    </row>
    <row r="50" spans="1:56" x14ac:dyDescent="0.35">
      <c r="A50" s="1" t="s">
        <v>9</v>
      </c>
      <c r="B50" s="1" t="s">
        <v>5592</v>
      </c>
      <c r="K50" s="1">
        <v>2.72</v>
      </c>
    </row>
    <row r="51" spans="1:56" x14ac:dyDescent="0.35">
      <c r="A51" s="1">
        <v>12</v>
      </c>
      <c r="B51" s="1" t="s">
        <v>5596</v>
      </c>
      <c r="C51" s="1">
        <v>2658.0000011399388</v>
      </c>
      <c r="D51" s="1">
        <v>0</v>
      </c>
      <c r="E51">
        <f>(R51-S51*(1000-T51)/(1000-U51))*AK51</f>
        <v>-3.4910294495467906</v>
      </c>
      <c r="F51">
        <f>IF(AV51&lt;&gt;0,1/(1/AV51-1/N51),0)</f>
        <v>8.5939064476112232</v>
      </c>
      <c r="G51">
        <f>((AY51-AL51/2)*S51-E51)/(AY51+AL51/2)</f>
        <v>393.08716243268367</v>
      </c>
      <c r="H51">
        <f>AL51*1000</f>
        <v>21.308750317232953</v>
      </c>
      <c r="I51">
        <f>(AQ51-AW51)</f>
        <v>0.62826366360415919</v>
      </c>
      <c r="J51">
        <f>(P51+AP51*D51)</f>
        <v>30.841262817382813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31.316118240356445</v>
      </c>
      <c r="P51" s="1">
        <v>30.841262817382813</v>
      </c>
      <c r="Q51" s="1">
        <v>31.411121368408203</v>
      </c>
      <c r="R51" s="1">
        <v>400.04852294921875</v>
      </c>
      <c r="S51" s="1">
        <v>395.57366943359375</v>
      </c>
      <c r="T51" s="1">
        <v>24.996746063232422</v>
      </c>
      <c r="U51" s="1">
        <v>43.46697998046875</v>
      </c>
      <c r="V51" s="1">
        <v>48.106472015380859</v>
      </c>
      <c r="W51" s="1">
        <v>83.652610778808594</v>
      </c>
      <c r="X51" s="1">
        <v>300.1611328125</v>
      </c>
      <c r="Y51" s="1">
        <v>1999.852294921875</v>
      </c>
      <c r="Z51" s="1">
        <v>4.8210779204964638E-3</v>
      </c>
      <c r="AA51" s="1">
        <v>88.399139404296875</v>
      </c>
      <c r="AB51" s="1">
        <v>66.441566467285156</v>
      </c>
      <c r="AC51" s="1">
        <v>-0.92910706996917725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1.1035335765165439</v>
      </c>
      <c r="AL51">
        <f>(U51-T51)/(1000-U51)*AK51</f>
        <v>2.1308750317232953E-2</v>
      </c>
      <c r="AM51">
        <f>(P51+273.15)</f>
        <v>303.99126281738279</v>
      </c>
      <c r="AN51">
        <f>(O51+273.15)</f>
        <v>304.46611824035642</v>
      </c>
      <c r="AO51">
        <f>(Y51*AG51+Z51*AH51)*AI51</f>
        <v>319.97636003547086</v>
      </c>
      <c r="AP51">
        <f>((AO51+0.00000010773*(AN51^4-AM51^4))-AL51*44100)/(L51*51.4+0.00000043092*AM51^3)</f>
        <v>-5.0280556543057182</v>
      </c>
      <c r="AQ51">
        <f>0.61365*EXP(17.502*J51/(240.97+J51))</f>
        <v>4.4707072863813977</v>
      </c>
      <c r="AR51">
        <f>AQ51*1000/AA51</f>
        <v>50.574104188214378</v>
      </c>
      <c r="AS51">
        <f>(AR51-U51)</f>
        <v>7.1071242077456276</v>
      </c>
      <c r="AT51">
        <f>IF(D51,P51,(O51+P51)/2)</f>
        <v>31.078690528869629</v>
      </c>
      <c r="AU51">
        <f>0.61365*EXP(17.502*AT51/(240.97+AT51))</f>
        <v>4.5316592971389129</v>
      </c>
      <c r="AV51">
        <f>IF(AS51&lt;&gt;0,(1000-(AR51+U51)/2)/AS51*AL51,0)</f>
        <v>2.8572458750679512</v>
      </c>
      <c r="AW51">
        <f>U51*AA51/1000</f>
        <v>3.8424436227772385</v>
      </c>
      <c r="AX51">
        <f>(AU51-AW51)</f>
        <v>0.68921567436167441</v>
      </c>
      <c r="AY51">
        <f>1/(1.6/F51+1.37/N51)</f>
        <v>1.9753247926772373</v>
      </c>
      <c r="AZ51">
        <f>G51*AA51*0.001</f>
        <v>34.748566869926293</v>
      </c>
      <c r="BA51">
        <f>G51/S51</f>
        <v>0.99371417464547018</v>
      </c>
      <c r="BB51">
        <f>(1-AL51*AA51/AQ51/F51)*100</f>
        <v>95.097256641700966</v>
      </c>
      <c r="BC51">
        <f>(S51-E51/(N51/1.35))</f>
        <v>396.67472236902267</v>
      </c>
      <c r="BD51">
        <f>E51*BB51/100/BC51</f>
        <v>-8.3692583566855709E-3</v>
      </c>
    </row>
    <row r="52" spans="1:56" x14ac:dyDescent="0.35">
      <c r="A52" s="1" t="s">
        <v>9</v>
      </c>
      <c r="B52" s="1" t="s">
        <v>5595</v>
      </c>
    </row>
    <row r="53" spans="1:56" x14ac:dyDescent="0.35">
      <c r="A53" s="1" t="s">
        <v>9</v>
      </c>
      <c r="B53" s="1" t="s">
        <v>5594</v>
      </c>
    </row>
    <row r="54" spans="1:56" x14ac:dyDescent="0.35">
      <c r="A54" s="1" t="s">
        <v>9</v>
      </c>
      <c r="B54" s="1" t="s">
        <v>5593</v>
      </c>
    </row>
    <row r="55" spans="1:56" x14ac:dyDescent="0.35">
      <c r="A55" s="1" t="s">
        <v>9</v>
      </c>
      <c r="B55" s="1" t="s">
        <v>5592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8EAEB-F315-4C68-9E4B-EB247227AA03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2688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2687</v>
      </c>
    </row>
    <row r="12" spans="1:60" x14ac:dyDescent="0.35">
      <c r="A12" s="1" t="s">
        <v>9</v>
      </c>
      <c r="B12" s="1" t="s">
        <v>2686</v>
      </c>
    </row>
    <row r="13" spans="1:60" x14ac:dyDescent="0.35">
      <c r="A13" s="1" t="s">
        <v>9</v>
      </c>
      <c r="B13" s="1" t="s">
        <v>2685</v>
      </c>
    </row>
    <row r="14" spans="1:60" x14ac:dyDescent="0.35">
      <c r="A14" s="1" t="s">
        <v>9</v>
      </c>
      <c r="B14" s="1" t="s">
        <v>2684</v>
      </c>
    </row>
    <row r="15" spans="1:60" x14ac:dyDescent="0.35">
      <c r="A15" s="1" t="s">
        <v>9</v>
      </c>
      <c r="B15" s="1" t="s">
        <v>2683</v>
      </c>
    </row>
    <row r="16" spans="1:60" x14ac:dyDescent="0.35">
      <c r="A16" s="1" t="s">
        <v>9</v>
      </c>
      <c r="B16" s="1" t="s">
        <v>2682</v>
      </c>
    </row>
    <row r="17" spans="1:60" x14ac:dyDescent="0.35">
      <c r="A17" s="1" t="s">
        <v>9</v>
      </c>
      <c r="B17" s="1" t="s">
        <v>2681</v>
      </c>
    </row>
    <row r="18" spans="1:60" x14ac:dyDescent="0.35">
      <c r="A18" s="1">
        <v>1</v>
      </c>
      <c r="B18" s="1" t="s">
        <v>2680</v>
      </c>
      <c r="C18" s="1">
        <v>488.50001487508416</v>
      </c>
      <c r="D18" s="1">
        <v>0</v>
      </c>
      <c r="E18">
        <f>(R18-S18*(1000-T18)/(1000-U18))*AO18</f>
        <v>-9.5347054825376993</v>
      </c>
      <c r="F18">
        <f>IF(AZ18&lt;&gt;0,1/(1/AZ18-1/N18),0)</f>
        <v>-12.565345963516023</v>
      </c>
      <c r="G18">
        <f>((BC18-AP18/2)*S18-E18)/(BC18+AP18/2)</f>
        <v>393.27272013825285</v>
      </c>
      <c r="H18">
        <f>AP18*1000</f>
        <v>39.228691323005997</v>
      </c>
      <c r="I18">
        <f>(AU18-BA18)</f>
        <v>0.51308824362647254</v>
      </c>
      <c r="J18">
        <f>(P18+AT18*D18)</f>
        <v>27.093387603759766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29.264253616333008</v>
      </c>
      <c r="P18" s="1">
        <v>27.093387603759766</v>
      </c>
      <c r="Q18" s="1">
        <v>29.376232147216797</v>
      </c>
      <c r="R18" s="1">
        <v>399.79153442382813</v>
      </c>
      <c r="S18" s="1">
        <v>394.41278076171875</v>
      </c>
      <c r="T18" s="1">
        <v>0.67185240983963013</v>
      </c>
      <c r="U18" s="1">
        <v>34.965827941894531</v>
      </c>
      <c r="V18" s="1">
        <v>1.4519071578979492</v>
      </c>
      <c r="W18" s="1">
        <v>75.562934875488281</v>
      </c>
      <c r="X18" s="1">
        <v>300.26007080078125</v>
      </c>
      <c r="Y18" s="1">
        <v>0.18000634014606476</v>
      </c>
      <c r="Z18" s="1">
        <v>0.29725447297096252</v>
      </c>
      <c r="AA18" s="1">
        <v>88.250442504882813</v>
      </c>
      <c r="AB18" s="1">
        <v>-2.3016033172607422</v>
      </c>
      <c r="AC18" s="1">
        <v>0.67006254196166992</v>
      </c>
      <c r="AD18" s="1">
        <v>5.0965201109647751E-2</v>
      </c>
      <c r="AE18" s="1">
        <v>7.5954580679535866E-3</v>
      </c>
      <c r="AF18" s="1">
        <v>4.435155913233757E-2</v>
      </c>
      <c r="AG18" s="1">
        <v>2.1745167672634125E-2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1.103897319120519</v>
      </c>
      <c r="AP18">
        <f>(U18-T18)/(1000-U18)*AO18</f>
        <v>3.9228691323006E-2</v>
      </c>
      <c r="AQ18">
        <f>(P18+273.15)</f>
        <v>300.24338760375974</v>
      </c>
      <c r="AR18">
        <f>(O18+273.15)</f>
        <v>302.41425361633299</v>
      </c>
      <c r="AS18">
        <f>(Y18*AK18+Z18*AL18)*AM18</f>
        <v>2.8801013779617524E-2</v>
      </c>
      <c r="AT18">
        <f>((AS18+0.00000010773*(AR18^4-AQ18^4))-AP18*44100)/(L18*0.92*2*29.3+0.00000043092*AQ18^3)</f>
        <v>-13.415494708663221</v>
      </c>
      <c r="AU18">
        <f>0.61365*EXP(17.502*J18/(240.97+J18))</f>
        <v>3.5988380320482607</v>
      </c>
      <c r="AV18">
        <f>AU18*1000/AA18</f>
        <v>40.779829878463673</v>
      </c>
      <c r="AW18">
        <f>(AV18-U18)</f>
        <v>5.8140019365691415</v>
      </c>
      <c r="AX18">
        <f>IF(D18,P18,(O18+P18)/2)</f>
        <v>28.178820610046387</v>
      </c>
      <c r="AY18">
        <f>0.61365*EXP(17.502*AX18/(240.97+AX18))</f>
        <v>3.8345798272615106</v>
      </c>
      <c r="AZ18">
        <f>IF(AW18&lt;&gt;0,(1000-(AV18+U18)/2)/AW18*AP18,0)</f>
        <v>6.4917401507492105</v>
      </c>
      <c r="BA18">
        <f>U18*AA18/1000</f>
        <v>3.0857497884217882</v>
      </c>
      <c r="BB18">
        <f>(AY18-BA18)</f>
        <v>0.74883003883972243</v>
      </c>
      <c r="BC18">
        <f>1/(1.6/F18+1.37/N18)</f>
        <v>5.1885225074129293</v>
      </c>
      <c r="BD18">
        <f>G18*AA18*0.001</f>
        <v>34.706491577299758</v>
      </c>
      <c r="BE18">
        <f>G18/S18</f>
        <v>0.99710947342714373</v>
      </c>
      <c r="BF18">
        <f>(1-AP18*AA18/AU18/F18)*100</f>
        <v>107.65568331187281</v>
      </c>
      <c r="BG18">
        <f>(S18-E18/(N18/1.35))</f>
        <v>397.41997838400221</v>
      </c>
      <c r="BH18">
        <f>E18*BF18/100/BG18</f>
        <v>-2.5828224289928536E-2</v>
      </c>
    </row>
    <row r="19" spans="1:60" x14ac:dyDescent="0.35">
      <c r="A19" s="1" t="s">
        <v>9</v>
      </c>
      <c r="B19" s="1" t="s">
        <v>2679</v>
      </c>
      <c r="K19" s="1">
        <v>2.72</v>
      </c>
    </row>
    <row r="20" spans="1:60" x14ac:dyDescent="0.35">
      <c r="A20" s="1" t="s">
        <v>9</v>
      </c>
      <c r="B20" s="1" t="s">
        <v>2678</v>
      </c>
      <c r="K20" s="1">
        <v>2.72</v>
      </c>
    </row>
    <row r="21" spans="1:60" x14ac:dyDescent="0.35">
      <c r="A21" s="1">
        <v>2</v>
      </c>
      <c r="B21" s="1" t="s">
        <v>2677</v>
      </c>
      <c r="C21" s="1">
        <v>693.50001487508416</v>
      </c>
      <c r="D21" s="1">
        <v>0</v>
      </c>
      <c r="E21">
        <f>(R21-S21*(1000-T21)/(1000-U21))*AO21</f>
        <v>-9.4203382452289759</v>
      </c>
      <c r="F21">
        <f>IF(AZ21&lt;&gt;0,1/(1/AZ21-1/N21),0)</f>
        <v>-14.890840391217276</v>
      </c>
      <c r="G21">
        <f>((BC21-AP21/2)*S21-E21)/(BC21+AP21/2)</f>
        <v>392.91717431998995</v>
      </c>
      <c r="H21">
        <f>AP21*1000</f>
        <v>39.660265081770746</v>
      </c>
      <c r="I21">
        <f>(AU21-BA21)</f>
        <v>0.56022269307627459</v>
      </c>
      <c r="J21">
        <f>(P21+AT21*D21)</f>
        <v>27.467605590820313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29.496719360351563</v>
      </c>
      <c r="P21" s="1">
        <v>27.467605590820313</v>
      </c>
      <c r="Q21" s="1">
        <v>29.623964309692383</v>
      </c>
      <c r="R21" s="1">
        <v>399.86233520507813</v>
      </c>
      <c r="S21" s="1">
        <v>394.23306274414063</v>
      </c>
      <c r="T21" s="1">
        <v>0.68264228105545044</v>
      </c>
      <c r="U21" s="1">
        <v>35.335540771484375</v>
      </c>
      <c r="V21" s="1">
        <v>1.4555883407592773</v>
      </c>
      <c r="W21" s="1">
        <v>75.345466613769531</v>
      </c>
      <c r="X21" s="1">
        <v>300.3040771484375</v>
      </c>
      <c r="Y21" s="1">
        <v>24.822004318237305</v>
      </c>
      <c r="Z21" s="1">
        <v>2.2866519168019295E-2</v>
      </c>
      <c r="AA21" s="1">
        <v>88.251655578613281</v>
      </c>
      <c r="AB21" s="1">
        <v>-1.8994121551513672</v>
      </c>
      <c r="AC21" s="1">
        <v>0.69400739669799805</v>
      </c>
      <c r="AD21" s="1">
        <v>9.5805935561656952E-2</v>
      </c>
      <c r="AE21" s="1">
        <v>9.3475282192230225E-3</v>
      </c>
      <c r="AF21" s="1">
        <v>2.8551405295729637E-2</v>
      </c>
      <c r="AG21" s="1">
        <v>2.141222171485424E-2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1.104059107163373</v>
      </c>
      <c r="AP21">
        <f>(U21-T21)/(1000-U21)*AO21</f>
        <v>3.9660265081770743E-2</v>
      </c>
      <c r="AQ21">
        <f>(P21+273.15)</f>
        <v>300.61760559082029</v>
      </c>
      <c r="AR21">
        <f>(O21+273.15)</f>
        <v>302.64671936035154</v>
      </c>
      <c r="AS21">
        <f>(Y21*AK21+Z21*AL21)*AM21</f>
        <v>3.9715206021475637</v>
      </c>
      <c r="AT21">
        <f>((AS21+0.00000010773*(AR21^4-AQ21^4))-AP21*44100)/(L21*0.92*2*29.3+0.00000043092*AQ21^3)</f>
        <v>-13.542201610176457</v>
      </c>
      <c r="AU21">
        <f>0.61365*EXP(17.502*J21/(240.97+J21))</f>
        <v>3.6786426669253607</v>
      </c>
      <c r="AV21">
        <f>AU21*1000/AA21</f>
        <v>41.683554181581101</v>
      </c>
      <c r="AW21">
        <f>(AV21-U21)</f>
        <v>6.3480134100967263</v>
      </c>
      <c r="AX21">
        <f>IF(D21,P21,(O21+P21)/2)</f>
        <v>28.482162475585938</v>
      </c>
      <c r="AY21">
        <f>0.61365*EXP(17.502*AX21/(240.97+AX21))</f>
        <v>3.9028235701794829</v>
      </c>
      <c r="AZ21">
        <f>IF(AW21&lt;&gt;0,(1000-(AV21+U21)/2)/AW21*AP21,0)</f>
        <v>6.0070708357390474</v>
      </c>
      <c r="BA21">
        <f>U21*AA21/1000</f>
        <v>3.1184199738490861</v>
      </c>
      <c r="BB21">
        <f>(AY21-BA21)</f>
        <v>0.7844035963303968</v>
      </c>
      <c r="BC21">
        <f>1/(1.6/F21+1.37/N21)</f>
        <v>4.7032523212117416</v>
      </c>
      <c r="BD21">
        <f>G21*AA21*0.001</f>
        <v>34.675591139009711</v>
      </c>
      <c r="BE21">
        <f>G21/S21</f>
        <v>0.99666215609875242</v>
      </c>
      <c r="BF21">
        <f>(1-AP21*AA21/AU21/F21)*100</f>
        <v>106.38957043114488</v>
      </c>
      <c r="BG21">
        <f>(S21-E21/(N21/1.35))</f>
        <v>397.20418952136947</v>
      </c>
      <c r="BH21">
        <f>E21*BF21/100/BG21</f>
        <v>-2.5232003228205541E-2</v>
      </c>
    </row>
    <row r="22" spans="1:60" x14ac:dyDescent="0.35">
      <c r="A22" s="1" t="s">
        <v>9</v>
      </c>
      <c r="B22" s="1" t="s">
        <v>2676</v>
      </c>
      <c r="K22" s="1">
        <v>2.72</v>
      </c>
    </row>
    <row r="23" spans="1:60" x14ac:dyDescent="0.35">
      <c r="A23" s="1" t="s">
        <v>9</v>
      </c>
      <c r="B23" s="1" t="s">
        <v>2675</v>
      </c>
      <c r="K23" s="1">
        <v>2.72</v>
      </c>
    </row>
    <row r="24" spans="1:60" x14ac:dyDescent="0.35">
      <c r="A24" s="1">
        <v>3</v>
      </c>
      <c r="B24" s="1" t="s">
        <v>2674</v>
      </c>
      <c r="C24" s="1">
        <v>898.50001487508416</v>
      </c>
      <c r="D24" s="1">
        <v>0</v>
      </c>
      <c r="E24">
        <f>(R24-S24*(1000-T24)/(1000-U24))*AO24</f>
        <v>-8.8170783958703254</v>
      </c>
      <c r="F24">
        <f>IF(AZ24&lt;&gt;0,1/(1/AZ24-1/N24),0)</f>
        <v>1.3734456857271493</v>
      </c>
      <c r="G24">
        <f>((BC24-AP24/2)*S24-E24)/(BC24+AP24/2)</f>
        <v>383.58544297964295</v>
      </c>
      <c r="H24">
        <f>AP24*1000</f>
        <v>40.080663521485924</v>
      </c>
      <c r="I24">
        <f>(AU24-BA24)</f>
        <v>3.2185293953451897</v>
      </c>
      <c r="J24">
        <f>(P24+AT24*D24)</f>
        <v>37.185436248779297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29.716119766235352</v>
      </c>
      <c r="P24" s="1">
        <v>37.185436248779297</v>
      </c>
      <c r="Q24" s="1">
        <v>29.848291397094727</v>
      </c>
      <c r="R24" s="1">
        <v>399.92572021484375</v>
      </c>
      <c r="S24" s="1">
        <v>393.621826171875</v>
      </c>
      <c r="T24" s="1">
        <v>0.6874433159828186</v>
      </c>
      <c r="U24" s="1">
        <v>35.696208953857422</v>
      </c>
      <c r="V24" s="1">
        <v>1.4475059509277344</v>
      </c>
      <c r="W24" s="1">
        <v>75.163253784179688</v>
      </c>
      <c r="X24" s="1">
        <v>300.29000854492188</v>
      </c>
      <c r="Y24" s="1">
        <v>51.081890106201172</v>
      </c>
      <c r="Z24" s="1">
        <v>8.00322275608778E-3</v>
      </c>
      <c r="AA24" s="1">
        <v>88.257156372070313</v>
      </c>
      <c r="AB24" s="1">
        <v>-1.7104870080947876</v>
      </c>
      <c r="AC24" s="1">
        <v>0.69225722551345825</v>
      </c>
      <c r="AD24" s="1">
        <v>5.5744703859090805E-2</v>
      </c>
      <c r="AE24" s="1">
        <v>6.2192371115088463E-3</v>
      </c>
      <c r="AF24" s="1">
        <v>1.8719227984547615E-2</v>
      </c>
      <c r="AG24" s="1">
        <v>1.7534410580992699E-2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1.1040073843563303</v>
      </c>
      <c r="AP24">
        <f>(U24-T24)/(1000-U24)*AO24</f>
        <v>4.0080663521485926E-2</v>
      </c>
      <c r="AQ24">
        <f>(P24+273.15)</f>
        <v>310.33543624877927</v>
      </c>
      <c r="AR24">
        <f>(O24+273.15)</f>
        <v>302.86611976623533</v>
      </c>
      <c r="AS24">
        <f>(Y24*AK24+Z24*AL24)*AM24</f>
        <v>8.1731022343091126</v>
      </c>
      <c r="AT24">
        <f>((AS24+0.00000010773*(AR24^4-AQ24^4))-AP24*44100)/(L24*0.92*2*29.3+0.00000043092*AQ24^3)</f>
        <v>-14.440676365746315</v>
      </c>
      <c r="AU24">
        <f>0.61365*EXP(17.502*J24/(240.97+J24))</f>
        <v>6.3689752908758805</v>
      </c>
      <c r="AV24">
        <f>AU24*1000/AA24</f>
        <v>72.163839768707902</v>
      </c>
      <c r="AW24">
        <f>(AV24-U24)</f>
        <v>36.46763081485048</v>
      </c>
      <c r="AX24">
        <f>IF(D24,P24,(O24+P24)/2)</f>
        <v>33.450778007507324</v>
      </c>
      <c r="AY24">
        <f>0.61365*EXP(17.502*AX24/(240.97+AX24))</f>
        <v>5.1814873712646348</v>
      </c>
      <c r="AZ24">
        <f>IF(AW24&lt;&gt;0,(1000-(AV24+U24)/2)/AW24*AP24,0)</f>
        <v>1.0398019151250772</v>
      </c>
      <c r="BA24">
        <f>U24*AA24/1000</f>
        <v>3.1504458955306909</v>
      </c>
      <c r="BB24">
        <f>(AY24-BA24)</f>
        <v>2.0310414757339439</v>
      </c>
      <c r="BC24">
        <f>1/(1.6/F24+1.37/N24)</f>
        <v>0.67339129996730229</v>
      </c>
      <c r="BD24">
        <f>G24*AA24*0.001</f>
        <v>33.854160423104211</v>
      </c>
      <c r="BE24">
        <f>G24/S24</f>
        <v>0.97450247286884528</v>
      </c>
      <c r="BF24">
        <f>(1-AP24*AA24/AU24/F24)*100</f>
        <v>59.560686024442646</v>
      </c>
      <c r="BG24">
        <f>(S24-E24/(N24/1.35))</f>
        <v>396.40268786037791</v>
      </c>
      <c r="BH24">
        <f>E24*BF24/100/BG24</f>
        <v>-1.3247923237450375E-2</v>
      </c>
    </row>
    <row r="25" spans="1:60" x14ac:dyDescent="0.35">
      <c r="A25" s="1" t="s">
        <v>9</v>
      </c>
      <c r="B25" s="1" t="s">
        <v>2673</v>
      </c>
      <c r="K25" s="1">
        <v>2.72</v>
      </c>
    </row>
    <row r="26" spans="1:60" x14ac:dyDescent="0.35">
      <c r="A26" s="1" t="s">
        <v>9</v>
      </c>
      <c r="B26" s="1" t="s">
        <v>2672</v>
      </c>
      <c r="K26" s="1">
        <v>2.72</v>
      </c>
    </row>
    <row r="27" spans="1:60" x14ac:dyDescent="0.35">
      <c r="A27" s="1">
        <v>4</v>
      </c>
      <c r="B27" s="1" t="s">
        <v>2671</v>
      </c>
      <c r="C27" s="1">
        <v>1103.5000148750842</v>
      </c>
      <c r="D27" s="1">
        <v>0</v>
      </c>
      <c r="E27">
        <f>(R27-S27*(1000-T27)/(1000-U27))*AO27</f>
        <v>-8.378310573579606</v>
      </c>
      <c r="F27">
        <f>IF(AZ27&lt;&gt;0,1/(1/AZ27-1/N27),0)</f>
        <v>-15.129545777414009</v>
      </c>
      <c r="G27">
        <f>((BC27-AP27/2)*S27-E27)/(BC27+AP27/2)</f>
        <v>391.60114160977281</v>
      </c>
      <c r="H27">
        <f>AP27*1000</f>
        <v>40.482880650223116</v>
      </c>
      <c r="I27">
        <f>(AU27-BA27)</f>
        <v>0.57503191281973454</v>
      </c>
      <c r="J27">
        <f>(P27+AT27*D27)</f>
        <v>27.819803237915039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29.915283203125</v>
      </c>
      <c r="P27" s="1">
        <v>27.819803237915039</v>
      </c>
      <c r="Q27" s="1">
        <v>30.056053161621094</v>
      </c>
      <c r="R27" s="1">
        <v>400.03909301757813</v>
      </c>
      <c r="S27" s="1">
        <v>393.2100830078125</v>
      </c>
      <c r="T27" s="1">
        <v>0.6891511082649231</v>
      </c>
      <c r="U27" s="1">
        <v>36.033634185791016</v>
      </c>
      <c r="V27" s="1">
        <v>1.4345287084579468</v>
      </c>
      <c r="W27" s="1">
        <v>75.007179260253906</v>
      </c>
      <c r="X27" s="1">
        <v>300.31744384765625</v>
      </c>
      <c r="Y27" s="1">
        <v>99.757942199707031</v>
      </c>
      <c r="Z27" s="1">
        <v>3.8872182369232178E-2</v>
      </c>
      <c r="AA27" s="1">
        <v>88.254371643066406</v>
      </c>
      <c r="AB27" s="1">
        <v>-1.5517772436141968</v>
      </c>
      <c r="AC27" s="1">
        <v>0.70677250623703003</v>
      </c>
      <c r="AD27" s="1">
        <v>7.4928238987922668E-2</v>
      </c>
      <c r="AE27" s="1">
        <v>8.6373891681432724E-3</v>
      </c>
      <c r="AF27" s="1">
        <v>4.3436996638774872E-2</v>
      </c>
      <c r="AG27" s="1">
        <v>1.9083442166447639E-2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1.1041082494399124</v>
      </c>
      <c r="AP27">
        <f>(U27-T27)/(1000-U27)*AO27</f>
        <v>4.0482880650223117E-2</v>
      </c>
      <c r="AQ27">
        <f>(P27+273.15)</f>
        <v>300.96980323791502</v>
      </c>
      <c r="AR27">
        <f>(O27+273.15)</f>
        <v>303.06528320312498</v>
      </c>
      <c r="AS27">
        <f>(Y27*AK27+Z27*AL27)*AM27</f>
        <v>15.961270395190922</v>
      </c>
      <c r="AT27">
        <f>((AS27+0.00000010773*(AR27^4-AQ27^4))-AP27*44100)/(L27*0.92*2*29.3+0.00000043092*AQ27^3)</f>
        <v>-13.721938308579196</v>
      </c>
      <c r="AU27">
        <f>0.61365*EXP(17.502*J27/(240.97+J27))</f>
        <v>3.7551576559028375</v>
      </c>
      <c r="AV27">
        <f>AU27*1000/AA27</f>
        <v>42.549253776233272</v>
      </c>
      <c r="AW27">
        <f>(AV27-U27)</f>
        <v>6.515619590442256</v>
      </c>
      <c r="AX27">
        <f>IF(D27,P27,(O27+P27)/2)</f>
        <v>28.86754322052002</v>
      </c>
      <c r="AY27">
        <f>0.61365*EXP(17.502*AX27/(240.97+AX27))</f>
        <v>3.9910500005216174</v>
      </c>
      <c r="AZ27">
        <f>IF(AW27&lt;&gt;0,(1000-(AV27+U27)/2)/AW27*AP27,0)</f>
        <v>5.969079267613445</v>
      </c>
      <c r="BA27">
        <f>U27*AA27/1000</f>
        <v>3.1801257430831029</v>
      </c>
      <c r="BB27">
        <f>(AY27-BA27)</f>
        <v>0.81092425743851448</v>
      </c>
      <c r="BC27">
        <f>1/(1.6/F27+1.37/N27)</f>
        <v>4.6660487480414838</v>
      </c>
      <c r="BD27">
        <f>G27*AA27*0.001</f>
        <v>34.560512687477967</v>
      </c>
      <c r="BE27">
        <f>G27/S27</f>
        <v>0.99590818885992882</v>
      </c>
      <c r="BF27">
        <f>(1-AP27*AA27/AU27/F27)*100</f>
        <v>106.28859419562986</v>
      </c>
      <c r="BG27">
        <f>(S27-E27/(N27/1.35))</f>
        <v>395.85255955643419</v>
      </c>
      <c r="BH27">
        <f>E27*BF27/100/BG27</f>
        <v>-2.2496225705803525E-2</v>
      </c>
    </row>
    <row r="28" spans="1:60" x14ac:dyDescent="0.35">
      <c r="A28" s="1" t="s">
        <v>9</v>
      </c>
      <c r="B28" s="1" t="s">
        <v>2670</v>
      </c>
      <c r="K28" s="1">
        <v>2.72</v>
      </c>
    </row>
    <row r="29" spans="1:60" x14ac:dyDescent="0.35">
      <c r="A29" s="1" t="s">
        <v>9</v>
      </c>
      <c r="B29" s="1" t="s">
        <v>2669</v>
      </c>
      <c r="K29" s="1">
        <v>2.72</v>
      </c>
    </row>
    <row r="30" spans="1:60" x14ac:dyDescent="0.35">
      <c r="A30" s="1">
        <v>5</v>
      </c>
      <c r="B30" s="1" t="s">
        <v>2668</v>
      </c>
      <c r="C30" s="1">
        <v>1308.5000148750842</v>
      </c>
      <c r="D30" s="1">
        <v>0</v>
      </c>
      <c r="E30">
        <f>(R30-S30*(1000-T30)/(1000-U30))*AO30</f>
        <v>-8.5187579230700194</v>
      </c>
      <c r="F30">
        <f>IF(AZ30&lt;&gt;0,1/(1/AZ30-1/N30),0)</f>
        <v>5.5007336667785421E-2</v>
      </c>
      <c r="G30">
        <f>((BC30-AP30/2)*S30-E30)/(BC30+AP30/2)</f>
        <v>254.79138394141458</v>
      </c>
      <c r="H30">
        <f>AP30*1000</f>
        <v>40.818804336372857</v>
      </c>
      <c r="I30">
        <f>(AU30-BA30)</f>
        <v>46.462502959757003</v>
      </c>
      <c r="J30">
        <f>(P30+AT30*D30)</f>
        <v>80.769523620605469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30.099571228027344</v>
      </c>
      <c r="P30" s="1">
        <v>80.769523620605469</v>
      </c>
      <c r="Q30" s="1">
        <v>30.245275497436523</v>
      </c>
      <c r="R30" s="1">
        <v>400.0009765625</v>
      </c>
      <c r="S30" s="1">
        <v>393.1793212890625</v>
      </c>
      <c r="T30" s="1">
        <v>0.69362938404083252</v>
      </c>
      <c r="U30" s="1">
        <v>36.327598571777344</v>
      </c>
      <c r="V30" s="1">
        <v>1.428669810295105</v>
      </c>
      <c r="W30" s="1">
        <v>74.824028015136719</v>
      </c>
      <c r="X30" s="1">
        <v>300.25787353515625</v>
      </c>
      <c r="Y30" s="1">
        <v>150.4632568359375</v>
      </c>
      <c r="Z30" s="1">
        <v>1.6006419435143471E-2</v>
      </c>
      <c r="AA30" s="1">
        <v>88.255706787109375</v>
      </c>
      <c r="AB30" s="1">
        <v>-1.236324667930603</v>
      </c>
      <c r="AC30" s="1">
        <v>0.71146613359451294</v>
      </c>
      <c r="AD30" s="1">
        <v>6.4703956246376038E-2</v>
      </c>
      <c r="AE30" s="1">
        <v>4.9728122539818287E-3</v>
      </c>
      <c r="AF30" s="1">
        <v>4.2697407305240631E-2</v>
      </c>
      <c r="AG30" s="1">
        <v>1.8720375373959541E-2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1.1038892409380741</v>
      </c>
      <c r="AP30">
        <f>(U30-T30)/(1000-U30)*AO30</f>
        <v>4.0818804336372853E-2</v>
      </c>
      <c r="AQ30">
        <f>(P30+273.15)</f>
        <v>353.91952362060545</v>
      </c>
      <c r="AR30">
        <f>(O30+273.15)</f>
        <v>303.24957122802732</v>
      </c>
      <c r="AS30">
        <f>(Y30*AK30+Z30*AL30)*AM30</f>
        <v>24.074120555651461</v>
      </c>
      <c r="AT30">
        <f>((AS30+0.00000010773*(AR30^4-AQ30^4))-AP30*44100)/(L30*0.92*2*29.3+0.00000043092*AQ30^3)</f>
        <v>-19.000413104878469</v>
      </c>
      <c r="AU30">
        <f>0.61365*EXP(17.502*J30/(240.97+J30))</f>
        <v>49.668620847587597</v>
      </c>
      <c r="AV30">
        <f>AU30*1000/AA30</f>
        <v>562.78084053418058</v>
      </c>
      <c r="AW30">
        <f>(AV30-U30)</f>
        <v>526.45324196240324</v>
      </c>
      <c r="AX30">
        <f>IF(D30,P30,(O30+P30)/2)</f>
        <v>55.434547424316406</v>
      </c>
      <c r="AY30">
        <f>0.61365*EXP(17.502*AX30/(240.97+AX30))</f>
        <v>16.199019394378102</v>
      </c>
      <c r="AZ30">
        <f>IF(AW30&lt;&gt;0,(1000-(AV30+U30)/2)/AW30*AP30,0)</f>
        <v>5.4309399166634416E-2</v>
      </c>
      <c r="BA30">
        <f>U30*AA30/1000</f>
        <v>3.2061178878305947</v>
      </c>
      <c r="BB30">
        <f>(AY30-BA30)</f>
        <v>12.992901506547508</v>
      </c>
      <c r="BC30">
        <f>1/(1.6/F30+1.37/N30)</f>
        <v>3.400539731552079E-2</v>
      </c>
      <c r="BD30">
        <f>G30*AA30*0.001</f>
        <v>22.486793673015296</v>
      </c>
      <c r="BE30">
        <f>G30/S30</f>
        <v>0.64802844439037488</v>
      </c>
      <c r="BF30">
        <f>(1-AP30*AA30/AU30/F30)*100</f>
        <v>-31.856139891208059</v>
      </c>
      <c r="BG30">
        <f>(S30-E30/(N30/1.35))</f>
        <v>395.86609421749552</v>
      </c>
      <c r="BH30">
        <f>E30*BF30/100/BG30</f>
        <v>6.8552156413667917E-3</v>
      </c>
    </row>
    <row r="31" spans="1:60" x14ac:dyDescent="0.35">
      <c r="A31" s="1" t="s">
        <v>9</v>
      </c>
      <c r="B31" s="1" t="s">
        <v>2667</v>
      </c>
      <c r="K31" s="1">
        <v>2.72</v>
      </c>
    </row>
    <row r="32" spans="1:60" x14ac:dyDescent="0.35">
      <c r="A32" s="1" t="s">
        <v>9</v>
      </c>
      <c r="B32" s="1" t="s">
        <v>2666</v>
      </c>
      <c r="K32" s="1">
        <v>2.72</v>
      </c>
    </row>
    <row r="33" spans="1:60" x14ac:dyDescent="0.35">
      <c r="A33" s="1">
        <v>6</v>
      </c>
      <c r="B33" s="1" t="s">
        <v>2665</v>
      </c>
      <c r="C33" s="1">
        <v>1513.5000148750842</v>
      </c>
      <c r="D33" s="1">
        <v>0</v>
      </c>
      <c r="E33">
        <f>(R33-S33*(1000-T33)/(1000-U33))*AO33</f>
        <v>-8.4717134340860181</v>
      </c>
      <c r="F33">
        <f>IF(AZ33&lt;&gt;0,1/(1/AZ33-1/N33),0)</f>
        <v>5.5279390991746953E-2</v>
      </c>
      <c r="G33">
        <f>((BC33-AP33/2)*S33-E33)/(BC33+AP33/2)</f>
        <v>250.58038014242334</v>
      </c>
      <c r="H33">
        <f>AP33*1000</f>
        <v>41.440917149372218</v>
      </c>
      <c r="I33">
        <f>(AU33-BA33)</f>
        <v>46.78428686576077</v>
      </c>
      <c r="J33">
        <f>(P33+AT33*D33)</f>
        <v>80.95050048828125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30.283166885375977</v>
      </c>
      <c r="P33" s="1">
        <v>80.95050048828125</v>
      </c>
      <c r="Q33" s="1">
        <v>30.425945281982422</v>
      </c>
      <c r="R33" s="1">
        <v>399.83404541015625</v>
      </c>
      <c r="S33" s="1">
        <v>392.76513671875</v>
      </c>
      <c r="T33" s="1">
        <v>0.6937984824180603</v>
      </c>
      <c r="U33" s="1">
        <v>36.844318389892578</v>
      </c>
      <c r="V33" s="1">
        <v>1.4140411615371704</v>
      </c>
      <c r="W33" s="1">
        <v>75.092964172363281</v>
      </c>
      <c r="X33" s="1">
        <v>300.31719970703125</v>
      </c>
      <c r="Y33" s="1">
        <v>300.68820190429688</v>
      </c>
      <c r="Z33" s="1">
        <v>1.3719716109335423E-2</v>
      </c>
      <c r="AA33" s="1">
        <v>88.255241394042969</v>
      </c>
      <c r="AB33" s="1">
        <v>-1.0405070781707764</v>
      </c>
      <c r="AC33" s="1">
        <v>0.69194787740707397</v>
      </c>
      <c r="AD33" s="1">
        <v>0.11303115636110306</v>
      </c>
      <c r="AE33" s="1">
        <v>1.6070254147052765E-2</v>
      </c>
      <c r="AF33" s="1">
        <v>4.9374237656593323E-2</v>
      </c>
      <c r="AG33" s="1">
        <v>2.0925793796777725E-2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1.1041073518640852</v>
      </c>
      <c r="AP33">
        <f>(U33-T33)/(1000-U33)*AO33</f>
        <v>4.1440917149372217E-2</v>
      </c>
      <c r="AQ33">
        <f>(P33+273.15)</f>
        <v>354.10050048828123</v>
      </c>
      <c r="AR33">
        <f>(O33+273.15)</f>
        <v>303.43316688537595</v>
      </c>
      <c r="AS33">
        <f>(Y33*AK33+Z33*AL33)*AM33</f>
        <v>48.110111229342692</v>
      </c>
      <c r="AT33">
        <f>((AS33+0.00000010773*(AR33^4-AQ33^4))-AP33*44100)/(L33*0.92*2*29.3+0.00000043092*AQ33^3)</f>
        <v>-19.030846608380642</v>
      </c>
      <c r="AU33">
        <f>0.61365*EXP(17.502*J33/(240.97+J33))</f>
        <v>50.035991079259716</v>
      </c>
      <c r="AV33">
        <f>AU33*1000/AA33</f>
        <v>566.94639648492341</v>
      </c>
      <c r="AW33">
        <f>(AV33-U33)</f>
        <v>530.10207809503083</v>
      </c>
      <c r="AX33">
        <f>IF(D33,P33,(O33+P33)/2)</f>
        <v>55.616833686828613</v>
      </c>
      <c r="AY33">
        <f>0.61365*EXP(17.502*AX33/(240.97+AX33))</f>
        <v>16.341303688917211</v>
      </c>
      <c r="AZ33">
        <f>IF(AW33&lt;&gt;0,(1000-(AV33+U33)/2)/AW33*AP33,0)</f>
        <v>5.457457695316225E-2</v>
      </c>
      <c r="BA33">
        <f>U33*AA33/1000</f>
        <v>3.2517042134989462</v>
      </c>
      <c r="BB33">
        <f>(AY33-BA33)</f>
        <v>13.089599475418265</v>
      </c>
      <c r="BC33">
        <f>1/(1.6/F33+1.37/N33)</f>
        <v>3.4171741150309125E-2</v>
      </c>
      <c r="BD33">
        <f>G33*AA33*0.001</f>
        <v>22.115031938080623</v>
      </c>
      <c r="BE33">
        <f>G33/S33</f>
        <v>0.63799038335181502</v>
      </c>
      <c r="BF33">
        <f>(1-AP33*AA33/AU33/F33)*100</f>
        <v>-32.228207112522881</v>
      </c>
      <c r="BG33">
        <f>(S33-E33/(N33/1.35))</f>
        <v>395.43707205459316</v>
      </c>
      <c r="BH33">
        <f>E33*BF33/100/BG33</f>
        <v>6.9044648174507268E-3</v>
      </c>
    </row>
    <row r="34" spans="1:60" x14ac:dyDescent="0.35">
      <c r="A34" s="1" t="s">
        <v>9</v>
      </c>
      <c r="B34" s="1" t="s">
        <v>2664</v>
      </c>
      <c r="K34" s="1">
        <v>2.72</v>
      </c>
    </row>
    <row r="35" spans="1:60" x14ac:dyDescent="0.35">
      <c r="A35" s="1" t="s">
        <v>9</v>
      </c>
      <c r="B35" s="1" t="s">
        <v>2663</v>
      </c>
      <c r="K35" s="1">
        <v>2.72</v>
      </c>
    </row>
    <row r="36" spans="1:60" x14ac:dyDescent="0.35">
      <c r="A36" s="1">
        <v>7</v>
      </c>
      <c r="B36" s="1" t="s">
        <v>2662</v>
      </c>
      <c r="C36" s="1">
        <v>1718.5000148750842</v>
      </c>
      <c r="D36" s="1">
        <v>0</v>
      </c>
      <c r="E36">
        <f>(R36-S36*(1000-T36)/(1000-U36))*AO36</f>
        <v>-7.9092219666771433</v>
      </c>
      <c r="F36">
        <f>IF(AZ36&lt;&gt;0,1/(1/AZ36-1/N36),0)</f>
        <v>5.5775086823053273E-2</v>
      </c>
      <c r="G36">
        <f>((BC36-AP36/2)*S36-E36)/(BC36+AP36/2)</f>
        <v>236.58643367255817</v>
      </c>
      <c r="H36">
        <f>AP36*1000</f>
        <v>42.219341992636274</v>
      </c>
      <c r="I36">
        <f>(AU36-BA36)</f>
        <v>47.084685409652693</v>
      </c>
      <c r="J36">
        <f>(P36+AT36*D36)</f>
        <v>81.125953674316406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30.465402603149414</v>
      </c>
      <c r="P36" s="1">
        <v>81.125953674316406</v>
      </c>
      <c r="Q36" s="1">
        <v>30.601364135742188</v>
      </c>
      <c r="R36" s="1">
        <v>399.99551391601563</v>
      </c>
      <c r="S36" s="1">
        <v>392.16326904296875</v>
      </c>
      <c r="T36" s="1">
        <v>0.69692045450210571</v>
      </c>
      <c r="U36" s="1">
        <v>37.501308441162109</v>
      </c>
      <c r="V36" s="1">
        <v>1.405642032623291</v>
      </c>
      <c r="W36" s="1">
        <v>75.63763427734375</v>
      </c>
      <c r="X36" s="1">
        <v>300.31768798828125</v>
      </c>
      <c r="Y36" s="1">
        <v>501.07113647460938</v>
      </c>
      <c r="Z36" s="1">
        <v>1.3719843700528145E-2</v>
      </c>
      <c r="AA36" s="1">
        <v>88.254486083984375</v>
      </c>
      <c r="AB36" s="1">
        <v>-1.0398494005203247</v>
      </c>
      <c r="AC36" s="1">
        <v>0.70731806755065918</v>
      </c>
      <c r="AD36" s="1">
        <v>4.7457687556743622E-2</v>
      </c>
      <c r="AE36" s="1">
        <v>8.676174096763134E-3</v>
      </c>
      <c r="AF36" s="1">
        <v>2.6019584387540817E-2</v>
      </c>
      <c r="AG36" s="1">
        <v>2.02960055321455E-2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1.1041091470157396</v>
      </c>
      <c r="AP36">
        <f>(U36-T36)/(1000-U36)*AO36</f>
        <v>4.2219341992636272E-2</v>
      </c>
      <c r="AQ36">
        <f>(P36+273.15)</f>
        <v>354.27595367431638</v>
      </c>
      <c r="AR36">
        <f>(O36+273.15)</f>
        <v>303.61540260314939</v>
      </c>
      <c r="AS36">
        <f>(Y36*AK36+Z36*AL36)*AM36</f>
        <v>80.171380043967474</v>
      </c>
      <c r="AT36">
        <f>((AS36+0.00000010773*(AR36^4-AQ36^4))-AP36*44100)/(L36*0.92*2*29.3+0.00000043092*AQ36^3)</f>
        <v>-19.052321334850291</v>
      </c>
      <c r="AU36">
        <f>0.61365*EXP(17.502*J36/(240.97+J36))</f>
        <v>50.39434411360444</v>
      </c>
      <c r="AV36">
        <f>AU36*1000/AA36</f>
        <v>571.01169979788199</v>
      </c>
      <c r="AW36">
        <f>(AV36-U36)</f>
        <v>533.51039135671988</v>
      </c>
      <c r="AX36">
        <f>IF(D36,P36,(O36+P36)/2)</f>
        <v>55.79567813873291</v>
      </c>
      <c r="AY36">
        <f>0.61365*EXP(17.502*AX36/(240.97+AX36))</f>
        <v>16.481943891961897</v>
      </c>
      <c r="AZ36">
        <f>IF(AW36&lt;&gt;0,(1000-(AV36+U36)/2)/AW36*AP36,0)</f>
        <v>5.5057657859357532E-2</v>
      </c>
      <c r="BA36">
        <f>U36*AA36/1000</f>
        <v>3.3096587039517473</v>
      </c>
      <c r="BB36">
        <f>(AY36-BA36)</f>
        <v>13.17228518801015</v>
      </c>
      <c r="BC36">
        <f>1/(1.6/F36+1.37/N36)</f>
        <v>3.4474781441020064E-2</v>
      </c>
      <c r="BD36">
        <f>G36*AA36*0.001</f>
        <v>20.879814118214281</v>
      </c>
      <c r="BE36">
        <f>G36/S36</f>
        <v>0.6032855505563316</v>
      </c>
      <c r="BF36">
        <f>(1-AP36*AA36/AU36/F36)*100</f>
        <v>-32.56418266565575</v>
      </c>
      <c r="BG36">
        <f>(S36-E36/(N36/1.35))</f>
        <v>394.65779743043322</v>
      </c>
      <c r="BH36">
        <f>E36*BF36/100/BG36</f>
        <v>6.5260929986184152E-3</v>
      </c>
    </row>
    <row r="37" spans="1:60" x14ac:dyDescent="0.35">
      <c r="A37" s="1" t="s">
        <v>9</v>
      </c>
      <c r="B37" s="1" t="s">
        <v>2661</v>
      </c>
      <c r="K37" s="1">
        <v>2.72</v>
      </c>
    </row>
    <row r="38" spans="1:60" x14ac:dyDescent="0.35">
      <c r="A38" s="1" t="s">
        <v>9</v>
      </c>
      <c r="B38" s="1" t="s">
        <v>2660</v>
      </c>
      <c r="K38" s="1">
        <v>2.72</v>
      </c>
    </row>
    <row r="39" spans="1:60" x14ac:dyDescent="0.35">
      <c r="A39" s="1">
        <v>8</v>
      </c>
      <c r="B39" s="1" t="s">
        <v>2659</v>
      </c>
      <c r="C39" s="1">
        <v>1923.5000148750842</v>
      </c>
      <c r="D39" s="1">
        <v>0</v>
      </c>
      <c r="E39">
        <f>(R39-S39*(1000-T39)/(1000-U39))*AO39</f>
        <v>-7.3807653169317629</v>
      </c>
      <c r="F39">
        <f>IF(AZ39&lt;&gt;0,1/(1/AZ39-1/N39),0)</f>
        <v>5.6583969860253998E-2</v>
      </c>
      <c r="G39">
        <f>((BC39-AP39/2)*S39-E39)/(BC39+AP39/2)</f>
        <v>222.79051848364281</v>
      </c>
      <c r="H39">
        <f>AP39*1000</f>
        <v>43.235035097884477</v>
      </c>
      <c r="I39">
        <f>(AU39-BA39)</f>
        <v>47.367336365389072</v>
      </c>
      <c r="J39">
        <f>(P39+AT39*D39)</f>
        <v>81.300102233886719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30.651226043701172</v>
      </c>
      <c r="P39" s="1">
        <v>81.300102233886719</v>
      </c>
      <c r="Q39" s="1">
        <v>30.775568008422852</v>
      </c>
      <c r="R39" s="1">
        <v>400.07073974609375</v>
      </c>
      <c r="S39" s="1">
        <v>391.42825317382813</v>
      </c>
      <c r="T39" s="1">
        <v>0.69955211877822876</v>
      </c>
      <c r="U39" s="1">
        <v>38.354377746582031</v>
      </c>
      <c r="V39" s="1">
        <v>1.3959894180297852</v>
      </c>
      <c r="W39" s="1">
        <v>76.537979125976563</v>
      </c>
      <c r="X39" s="1">
        <v>300.33029174804688</v>
      </c>
      <c r="Y39" s="1">
        <v>748.96795654296875</v>
      </c>
      <c r="Z39" s="1">
        <v>9.0322516858577728E-2</v>
      </c>
      <c r="AA39" s="1">
        <v>88.2518310546875</v>
      </c>
      <c r="AB39" s="1">
        <v>-0.85655778646469116</v>
      </c>
      <c r="AC39" s="1">
        <v>0.69421744346618652</v>
      </c>
      <c r="AD39" s="1">
        <v>0.11051598191261292</v>
      </c>
      <c r="AE39" s="1">
        <v>3.0809757299721241E-3</v>
      </c>
      <c r="AF39" s="1">
        <v>3.3875774592161179E-2</v>
      </c>
      <c r="AG39" s="1">
        <v>2.324332669377327E-2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1.1041554843678192</v>
      </c>
      <c r="AP39">
        <f>(U39-T39)/(1000-U39)*AO39</f>
        <v>4.3235035097884476E-2</v>
      </c>
      <c r="AQ39">
        <f>(P39+273.15)</f>
        <v>354.4501022338867</v>
      </c>
      <c r="AR39">
        <f>(O39+273.15)</f>
        <v>303.80122604370115</v>
      </c>
      <c r="AS39">
        <f>(Y39*AK39+Z39*AL39)*AM39</f>
        <v>119.83487036835686</v>
      </c>
      <c r="AT39">
        <f>((AS39+0.00000010773*(AR39^4-AQ39^4))-AP39*44100)/(L39*0.92*2*29.3+0.00000043092*AQ39^3)</f>
        <v>-19.094575088999019</v>
      </c>
      <c r="AU39">
        <f>0.61365*EXP(17.502*J39/(240.97+J39))</f>
        <v>50.752180430488096</v>
      </c>
      <c r="AV39">
        <f>AU39*1000/AA39</f>
        <v>575.08359683821413</v>
      </c>
      <c r="AW39">
        <f>(AV39-U39)</f>
        <v>536.7292190916321</v>
      </c>
      <c r="AX39">
        <f>IF(D39,P39,(O39+P39)/2)</f>
        <v>55.975664138793945</v>
      </c>
      <c r="AY39">
        <f>0.61365*EXP(17.502*AX39/(240.97+AX39))</f>
        <v>16.624530578283242</v>
      </c>
      <c r="AZ39">
        <f>IF(AW39&lt;&gt;0,(1000-(AV39+U39)/2)/AW39*AP39,0)</f>
        <v>5.5845718568924792E-2</v>
      </c>
      <c r="BA39">
        <f>U39*AA39/1000</f>
        <v>3.3848440650990232</v>
      </c>
      <c r="BB39">
        <f>(AY39-BA39)</f>
        <v>13.239686513184218</v>
      </c>
      <c r="BC39">
        <f>1/(1.6/F39+1.37/N39)</f>
        <v>3.4969159002860885E-2</v>
      </c>
      <c r="BD39">
        <f>G39*AA39*0.001</f>
        <v>19.661671197804676</v>
      </c>
      <c r="BE39">
        <f>G39/S39</f>
        <v>0.56917332021177447</v>
      </c>
      <c r="BF39">
        <f>(1-AP39*AA39/AU39/F39)*100</f>
        <v>-32.865253896395188</v>
      </c>
      <c r="BG39">
        <f>(S39-E39/(N39/1.35))</f>
        <v>393.75610902132746</v>
      </c>
      <c r="BH39">
        <f>E39*BF39/100/BG39</f>
        <v>6.1604307979773194E-3</v>
      </c>
    </row>
    <row r="40" spans="1:60" x14ac:dyDescent="0.35">
      <c r="A40" s="1" t="s">
        <v>9</v>
      </c>
      <c r="B40" s="1" t="s">
        <v>2658</v>
      </c>
      <c r="K40" s="1">
        <v>2.72</v>
      </c>
    </row>
    <row r="41" spans="1:60" x14ac:dyDescent="0.35">
      <c r="A41" s="1" t="s">
        <v>9</v>
      </c>
      <c r="B41" s="1" t="s">
        <v>2657</v>
      </c>
      <c r="K41" s="1">
        <v>2.72</v>
      </c>
    </row>
    <row r="42" spans="1:60" x14ac:dyDescent="0.35">
      <c r="A42" s="1">
        <v>9</v>
      </c>
      <c r="B42" s="1" t="s">
        <v>2656</v>
      </c>
      <c r="C42" s="1">
        <v>2128.5000148750842</v>
      </c>
      <c r="D42" s="1">
        <v>0</v>
      </c>
      <c r="E42">
        <f>(R42-S42*(1000-T42)/(1000-U42))*AO42</f>
        <v>-8.1505870688380977</v>
      </c>
      <c r="F42">
        <f>IF(AZ42&lt;&gt;0,1/(1/AZ42-1/N42),0)</f>
        <v>5.7336008686197683E-2</v>
      </c>
      <c r="G42">
        <f>((BC42-AP42/2)*S42-E42)/(BC42+AP42/2)</f>
        <v>232.24419010565941</v>
      </c>
      <c r="H42">
        <f>AP42*1000</f>
        <v>44.23186103715507</v>
      </c>
      <c r="I42">
        <f>(AU42-BA42)</f>
        <v>47.658760895629115</v>
      </c>
      <c r="J42">
        <f>(P42+AT42*D42)</f>
        <v>81.476890563964844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30.839851379394531</v>
      </c>
      <c r="P42" s="1">
        <v>81.476890563964844</v>
      </c>
      <c r="Q42" s="1">
        <v>30.951709747314453</v>
      </c>
      <c r="R42" s="1">
        <v>399.94912719726563</v>
      </c>
      <c r="S42" s="1">
        <v>391.64102172851563</v>
      </c>
      <c r="T42" s="1">
        <v>0.70055967569351196</v>
      </c>
      <c r="U42" s="1">
        <v>39.194175720214844</v>
      </c>
      <c r="V42" s="1">
        <v>1.3829860687255859</v>
      </c>
      <c r="W42" s="1">
        <v>77.373847961425781</v>
      </c>
      <c r="X42" s="1">
        <v>300.29702758789063</v>
      </c>
      <c r="Y42" s="1">
        <v>999.33135986328125</v>
      </c>
      <c r="Z42" s="1">
        <v>1.6006587073206902E-2</v>
      </c>
      <c r="AA42" s="1">
        <v>88.249832153320313</v>
      </c>
      <c r="AB42" s="1">
        <v>-0.52478593587875366</v>
      </c>
      <c r="AC42" s="1">
        <v>0.67917722463607788</v>
      </c>
      <c r="AD42" s="1">
        <v>6.4225457608699799E-2</v>
      </c>
      <c r="AE42" s="1">
        <v>8.7861549109220505E-3</v>
      </c>
      <c r="AF42" s="1">
        <v>2.2822560742497444E-2</v>
      </c>
      <c r="AG42" s="1">
        <v>2.0396091043949127E-2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1.1040331896613624</v>
      </c>
      <c r="AP42">
        <f>(U42-T42)/(1000-U42)*AO42</f>
        <v>4.4231861037155068E-2</v>
      </c>
      <c r="AQ42">
        <f>(P42+273.15)</f>
        <v>354.62689056396482</v>
      </c>
      <c r="AR42">
        <f>(O42+273.15)</f>
        <v>303.98985137939451</v>
      </c>
      <c r="AS42">
        <f>(Y42*AK42+Z42*AL42)*AM42</f>
        <v>159.89301400423756</v>
      </c>
      <c r="AT42">
        <f>((AS42+0.00000010773*(AR42^4-AQ42^4))-AP42*44100)/(L42*0.92*2*29.3+0.00000043092*AQ42^3)</f>
        <v>-19.127763339369405</v>
      </c>
      <c r="AU42">
        <f>0.61365*EXP(17.502*J42/(240.97+J42))</f>
        <v>51.117640324325819</v>
      </c>
      <c r="AV42">
        <f>AU42*1000/AA42</f>
        <v>579.23781923479351</v>
      </c>
      <c r="AW42">
        <f>(AV42-U42)</f>
        <v>540.04364351457866</v>
      </c>
      <c r="AX42">
        <f>IF(D42,P42,(O42+P42)/2)</f>
        <v>56.158370971679688</v>
      </c>
      <c r="AY42">
        <f>0.61365*EXP(17.502*AX42/(240.97+AX42))</f>
        <v>16.770355430749142</v>
      </c>
      <c r="AZ42">
        <f>IF(AW42&lt;&gt;0,(1000-(AV42+U42)/2)/AW42*AP42,0)</f>
        <v>5.6578134699293015E-2</v>
      </c>
      <c r="BA42">
        <f>U42*AA42/1000</f>
        <v>3.4588794286967022</v>
      </c>
      <c r="BB42">
        <f>(AY42-BA42)</f>
        <v>13.311476002052439</v>
      </c>
      <c r="BC42">
        <f>1/(1.6/F42+1.37/N42)</f>
        <v>3.5428652314848007E-2</v>
      </c>
      <c r="BD42">
        <f>G42*AA42*0.001</f>
        <v>20.495510795408258</v>
      </c>
      <c r="BE42">
        <f>G42/S42</f>
        <v>0.59300271733702703</v>
      </c>
      <c r="BF42">
        <f>(1-AP42*AA42/AU42/F42)*100</f>
        <v>-33.183629320207153</v>
      </c>
      <c r="BG42">
        <f>(S42-E42/(N42/1.35))</f>
        <v>394.21167544178593</v>
      </c>
      <c r="BH42">
        <f>E42*BF42/100/BG42</f>
        <v>6.8609347942648006E-3</v>
      </c>
    </row>
    <row r="43" spans="1:60" x14ac:dyDescent="0.35">
      <c r="A43" s="1" t="s">
        <v>9</v>
      </c>
      <c r="B43" s="1" t="s">
        <v>2655</v>
      </c>
      <c r="K43" s="1">
        <v>2.72</v>
      </c>
    </row>
    <row r="44" spans="1:60" x14ac:dyDescent="0.35">
      <c r="A44" s="1" t="s">
        <v>9</v>
      </c>
      <c r="B44" s="1" t="s">
        <v>2654</v>
      </c>
      <c r="K44" s="1">
        <v>2.72</v>
      </c>
    </row>
    <row r="45" spans="1:60" x14ac:dyDescent="0.35">
      <c r="A45" s="1">
        <v>10</v>
      </c>
      <c r="B45" s="1" t="s">
        <v>2653</v>
      </c>
      <c r="C45" s="1">
        <v>2334.0000148639083</v>
      </c>
      <c r="D45" s="1">
        <v>0</v>
      </c>
      <c r="E45">
        <f>(R45-S45*(1000-T45)/(1000-U45))*AO45</f>
        <v>-8.2899248835831099</v>
      </c>
      <c r="F45">
        <f>IF(AZ45&lt;&gt;0,1/(1/AZ45-1/N45),0)</f>
        <v>5.8136488727655311E-2</v>
      </c>
      <c r="G45">
        <f>((BC45-AP45/2)*S45-E45)/(BC45+AP45/2)</f>
        <v>230.33967157559329</v>
      </c>
      <c r="H45">
        <f>AP45*1000</f>
        <v>45.270076888442127</v>
      </c>
      <c r="I45">
        <f>(AU45-BA45)</f>
        <v>47.941614174579925</v>
      </c>
      <c r="J45">
        <f>(P45+AT45*D45)</f>
        <v>81.649757385253906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31.025390625</v>
      </c>
      <c r="P45" s="1">
        <v>81.649757385253906</v>
      </c>
      <c r="Q45" s="1">
        <v>31.124828338623047</v>
      </c>
      <c r="R45" s="1">
        <v>399.80487060546875</v>
      </c>
      <c r="S45" s="1">
        <v>391.27029418945313</v>
      </c>
      <c r="T45" s="1">
        <v>0.70370775461196899</v>
      </c>
      <c r="U45" s="1">
        <v>40.063308715820313</v>
      </c>
      <c r="V45" s="1">
        <v>1.3745559453964233</v>
      </c>
      <c r="W45" s="1">
        <v>78.255867004394531</v>
      </c>
      <c r="X45" s="1">
        <v>300.31155395507813</v>
      </c>
      <c r="Y45" s="1">
        <v>1248.871826171875</v>
      </c>
      <c r="Z45" s="1">
        <v>1.9436592236161232E-2</v>
      </c>
      <c r="AA45" s="1">
        <v>88.248641967773438</v>
      </c>
      <c r="AB45" s="1">
        <v>-0.40732529759407043</v>
      </c>
      <c r="AC45" s="1">
        <v>0.687732994556427</v>
      </c>
      <c r="AD45" s="1">
        <v>5.4190348833799362E-2</v>
      </c>
      <c r="AE45" s="1">
        <v>8.1022512167692184E-3</v>
      </c>
      <c r="AF45" s="1">
        <v>2.5126136839389801E-2</v>
      </c>
      <c r="AG45" s="1">
        <v>2.2747492417693138E-2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1.104086595423081</v>
      </c>
      <c r="AP45">
        <f>(U45-T45)/(1000-U45)*AO45</f>
        <v>4.5270076888442125E-2</v>
      </c>
      <c r="AQ45">
        <f>(P45+273.15)</f>
        <v>354.79975738525388</v>
      </c>
      <c r="AR45">
        <f>(O45+273.15)</f>
        <v>304.17539062499998</v>
      </c>
      <c r="AS45">
        <f>(Y45*AK45+Z45*AL45)*AM45</f>
        <v>199.81948772118631</v>
      </c>
      <c r="AT45">
        <f>((AS45+0.00000010773*(AR45^4-AQ45^4))-AP45*44100)/(L45*0.92*2*29.3+0.00000043092*AQ45^3)</f>
        <v>-19.175283889221671</v>
      </c>
      <c r="AU45">
        <f>0.61365*EXP(17.502*J45/(240.97+J45))</f>
        <v>51.477146761486729</v>
      </c>
      <c r="AV45">
        <f>AU45*1000/AA45</f>
        <v>583.31942128112416</v>
      </c>
      <c r="AW45">
        <f>(AV45-U45)</f>
        <v>543.25611256530385</v>
      </c>
      <c r="AX45">
        <f>IF(D45,P45,(O45+P45)/2)</f>
        <v>56.337574005126953</v>
      </c>
      <c r="AY45">
        <f>0.61365*EXP(17.502*AX45/(240.97+AX45))</f>
        <v>16.914449901471098</v>
      </c>
      <c r="AZ45">
        <f>IF(AW45&lt;&gt;0,(1000-(AV45+U45)/2)/AW45*AP45,0)</f>
        <v>5.7357449108779511E-2</v>
      </c>
      <c r="BA45">
        <f>U45*AA45/1000</f>
        <v>3.5355325869068039</v>
      </c>
      <c r="BB45">
        <f>(AY45-BA45)</f>
        <v>13.378917314564294</v>
      </c>
      <c r="BC45">
        <f>1/(1.6/F45+1.37/N45)</f>
        <v>3.5917592903924059E-2</v>
      </c>
      <c r="BD45">
        <f>G45*AA45*0.001</f>
        <v>20.327163207849051</v>
      </c>
      <c r="BE45">
        <f>G45/S45</f>
        <v>0.58869705928675176</v>
      </c>
      <c r="BF45">
        <f>(1-AP45*AA45/AU45/F45)*100</f>
        <v>-33.492232979582369</v>
      </c>
      <c r="BG45">
        <f>(S45-E45/(N45/1.35))</f>
        <v>393.88489434091832</v>
      </c>
      <c r="BH45">
        <f>E45*BF45/100/BG45</f>
        <v>7.0489653087302852E-3</v>
      </c>
    </row>
    <row r="46" spans="1:60" x14ac:dyDescent="0.35">
      <c r="A46" s="1" t="s">
        <v>9</v>
      </c>
      <c r="B46" s="1" t="s">
        <v>2652</v>
      </c>
      <c r="K46" s="1">
        <v>2.72</v>
      </c>
    </row>
    <row r="47" spans="1:60" x14ac:dyDescent="0.35">
      <c r="A47" s="1" t="s">
        <v>9</v>
      </c>
      <c r="B47" s="1" t="s">
        <v>2651</v>
      </c>
      <c r="K47" s="1">
        <v>2.72</v>
      </c>
    </row>
    <row r="48" spans="1:60" x14ac:dyDescent="0.35">
      <c r="A48" s="1">
        <v>11</v>
      </c>
      <c r="B48" s="1" t="s">
        <v>2650</v>
      </c>
      <c r="C48" s="1">
        <v>2539.5000148750842</v>
      </c>
      <c r="D48" s="1">
        <v>0</v>
      </c>
      <c r="E48">
        <f>(R48-S48*(1000-T48)/(1000-U48))*AO48</f>
        <v>-7.7086658312632093</v>
      </c>
      <c r="F48">
        <f>IF(AZ48&lt;&gt;0,1/(1/AZ48-1/N48),0)</f>
        <v>5.9371984343629135E-2</v>
      </c>
      <c r="G48">
        <f>((BC48-AP48/2)*S48-E48)/(BC48+AP48/2)</f>
        <v>215.20224963086551</v>
      </c>
      <c r="H48">
        <f>AP48*1000</f>
        <v>46.67905657741764</v>
      </c>
      <c r="I48">
        <f>(AU48-BA48)</f>
        <v>48.224093610868607</v>
      </c>
      <c r="J48">
        <f>(P48+AT48*D48)</f>
        <v>81.834342956542969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31.230751037597656</v>
      </c>
      <c r="P48" s="1">
        <v>81.834342956542969</v>
      </c>
      <c r="Q48" s="1">
        <v>31.309291839599609</v>
      </c>
      <c r="R48" s="1">
        <v>399.99832153320313</v>
      </c>
      <c r="S48" s="1">
        <v>390.47225952148438</v>
      </c>
      <c r="T48" s="1">
        <v>0.70619469881057739</v>
      </c>
      <c r="U48" s="1">
        <v>41.238758087158203</v>
      </c>
      <c r="V48" s="1">
        <v>1.3633818626403809</v>
      </c>
      <c r="W48" s="1">
        <v>79.615684509277344</v>
      </c>
      <c r="X48" s="1">
        <v>300.32907104492188</v>
      </c>
      <c r="Y48" s="1">
        <v>1601.4180908203125</v>
      </c>
      <c r="Z48" s="1">
        <v>1.1433338513597846E-3</v>
      </c>
      <c r="AA48" s="1">
        <v>88.24932861328125</v>
      </c>
      <c r="AB48" s="1">
        <v>-0.26763719320297241</v>
      </c>
      <c r="AC48" s="1">
        <v>0.65522474050521851</v>
      </c>
      <c r="AD48" s="1">
        <v>6.3123270869255066E-2</v>
      </c>
      <c r="AE48" s="1">
        <v>7.8931087628006935E-3</v>
      </c>
      <c r="AF48" s="1">
        <v>4.8845965415239334E-2</v>
      </c>
      <c r="AG48" s="1">
        <v>2.4861631914973259E-2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1.1041509964886831</v>
      </c>
      <c r="AP48">
        <f>(U48-T48)/(1000-U48)*AO48</f>
        <v>4.6679056577417638E-2</v>
      </c>
      <c r="AQ48">
        <f>(P48+273.15)</f>
        <v>354.98434295654295</v>
      </c>
      <c r="AR48">
        <f>(O48+273.15)</f>
        <v>304.38075103759763</v>
      </c>
      <c r="AS48">
        <f>(Y48*AK48+Z48*AL48)*AM48</f>
        <v>256.22688880413261</v>
      </c>
      <c r="AT48">
        <f>((AS48+0.00000010773*(AR48^4-AQ48^4))-AP48*44100)/(L48*0.92*2*29.3+0.00000043092*AQ48^3)</f>
        <v>-19.221435391727319</v>
      </c>
      <c r="AU48">
        <f>0.61365*EXP(17.502*J48/(240.97+J48))</f>
        <v>51.863386324905839</v>
      </c>
      <c r="AV48">
        <f>AU48*1000/AA48</f>
        <v>587.69156819512125</v>
      </c>
      <c r="AW48">
        <f>(AV48-U48)</f>
        <v>546.45281010796305</v>
      </c>
      <c r="AX48">
        <f>IF(D48,P48,(O48+P48)/2)</f>
        <v>56.532546997070313</v>
      </c>
      <c r="AY48">
        <f>0.61365*EXP(17.502*AX48/(240.97+AX48))</f>
        <v>17.072431551362605</v>
      </c>
      <c r="AZ48">
        <f>IF(AW48&lt;&gt;0,(1000-(AV48+U48)/2)/AW48*AP48,0)</f>
        <v>5.8559712464838855E-2</v>
      </c>
      <c r="BA48">
        <f>U48*AA48/1000</f>
        <v>3.639292714037234</v>
      </c>
      <c r="BB48">
        <f>(AY48-BA48)</f>
        <v>13.433138837325371</v>
      </c>
      <c r="BC48">
        <f>1/(1.6/F48+1.37/N48)</f>
        <v>3.6671941268555351E-2</v>
      </c>
      <c r="BD48">
        <f>G48*AA48*0.001</f>
        <v>18.991454045991635</v>
      </c>
      <c r="BE48">
        <f>G48/S48</f>
        <v>0.55113326077143454</v>
      </c>
      <c r="BF48">
        <f>(1-AP48*AA48/AU48/F48)*100</f>
        <v>-33.779955132320083</v>
      </c>
      <c r="BG48">
        <f>(S48-E48/(N48/1.35))</f>
        <v>392.90353352372892</v>
      </c>
      <c r="BH48">
        <f>E48*BF48/100/BG48</f>
        <v>6.6275399351783558E-3</v>
      </c>
    </row>
    <row r="49" spans="1:60" x14ac:dyDescent="0.35">
      <c r="A49" s="1" t="s">
        <v>9</v>
      </c>
      <c r="B49" s="1" t="s">
        <v>2649</v>
      </c>
      <c r="K49" s="1">
        <v>2.72</v>
      </c>
    </row>
    <row r="50" spans="1:60" x14ac:dyDescent="0.35">
      <c r="A50" s="1" t="s">
        <v>9</v>
      </c>
      <c r="B50" s="1" t="s">
        <v>2648</v>
      </c>
      <c r="K50" s="1">
        <v>2.72</v>
      </c>
    </row>
    <row r="51" spans="1:60" x14ac:dyDescent="0.35">
      <c r="A51" s="1">
        <v>12</v>
      </c>
      <c r="B51" s="1" t="s">
        <v>2647</v>
      </c>
      <c r="C51" s="1">
        <v>2745.0000148639083</v>
      </c>
      <c r="D51" s="1">
        <v>0</v>
      </c>
      <c r="E51">
        <f>(R51-S51*(1000-T51)/(1000-U51))*AO51</f>
        <v>-7.5797994885128936</v>
      </c>
      <c r="F51">
        <f>IF(AZ51&lt;&gt;0,1/(1/AZ51-1/N51),0)</f>
        <v>6.0863705050961218E-2</v>
      </c>
      <c r="G51">
        <f>((BC51-AP51/2)*S51-E51)/(BC51+AP51/2)</f>
        <v>207.11451704474689</v>
      </c>
      <c r="H51">
        <f>AP51*1000</f>
        <v>48.397469902480992</v>
      </c>
      <c r="I51">
        <f>(AU51-BA51)</f>
        <v>48.556282385313246</v>
      </c>
      <c r="J51">
        <f>(P51+AT51*D51)</f>
        <v>82.052024841308594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31.478216171264648</v>
      </c>
      <c r="P51" s="1">
        <v>82.052024841308594</v>
      </c>
      <c r="Q51" s="1">
        <v>31.525625228881836</v>
      </c>
      <c r="R51" s="1">
        <v>399.9462890625</v>
      </c>
      <c r="S51" s="1">
        <v>389.72879028320313</v>
      </c>
      <c r="T51" s="1">
        <v>0.71043151617050171</v>
      </c>
      <c r="U51" s="1">
        <v>42.670780181884766</v>
      </c>
      <c r="V51" s="1">
        <v>1.3524230718612671</v>
      </c>
      <c r="W51" s="1">
        <v>81.230842590332031</v>
      </c>
      <c r="X51" s="1">
        <v>300.34042358398438</v>
      </c>
      <c r="Y51" s="1">
        <v>1999.4560546875</v>
      </c>
      <c r="Z51" s="1">
        <v>5.0307769328355789E-2</v>
      </c>
      <c r="AA51" s="1">
        <v>88.251205444335938</v>
      </c>
      <c r="AB51" s="1">
        <v>-0.23469041287899017</v>
      </c>
      <c r="AC51" s="1">
        <v>0.61705696582794189</v>
      </c>
      <c r="AD51" s="1">
        <v>5.2448492497205734E-2</v>
      </c>
      <c r="AE51" s="1">
        <v>1.6527676954865456E-2</v>
      </c>
      <c r="AF51" s="1">
        <v>6.6039524972438812E-2</v>
      </c>
      <c r="AG51" s="1">
        <v>2.4490514770150185E-2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1.1041927337646482</v>
      </c>
      <c r="AP51">
        <f>(U51-T51)/(1000-U51)*AO51</f>
        <v>4.8397469902480991E-2</v>
      </c>
      <c r="AQ51">
        <f>(P51+273.15)</f>
        <v>355.20202484130857</v>
      </c>
      <c r="AR51">
        <f>(O51+273.15)</f>
        <v>304.62821617126463</v>
      </c>
      <c r="AS51">
        <f>(Y51*AK51+Z51*AL51)*AM51</f>
        <v>319.91296159938793</v>
      </c>
      <c r="AT51">
        <f>((AS51+0.00000010773*(AR51^4-AQ51^4))-AP51*44100)/(L51*0.92*2*29.3+0.00000043092*AQ51^3)</f>
        <v>-19.315003914565317</v>
      </c>
      <c r="AU51">
        <f>0.61365*EXP(17.502*J51/(240.97+J51))</f>
        <v>52.322030173614856</v>
      </c>
      <c r="AV51">
        <f>AU51*1000/AA51</f>
        <v>592.87609625476159</v>
      </c>
      <c r="AW51">
        <f>(AV51-U51)</f>
        <v>550.20531607287683</v>
      </c>
      <c r="AX51">
        <f>IF(D51,P51,(O51+P51)/2)</f>
        <v>56.765120506286621</v>
      </c>
      <c r="AY51">
        <f>0.61365*EXP(17.502*AX51/(240.97+AX51))</f>
        <v>17.262536033464496</v>
      </c>
      <c r="AZ51">
        <f>IF(AW51&lt;&gt;0,(1000-(AV51+U51)/2)/AW51*AP51,0)</f>
        <v>6.0010397075349997E-2</v>
      </c>
      <c r="BA51">
        <f>U51*AA51/1000</f>
        <v>3.7657477883016108</v>
      </c>
      <c r="BB51">
        <f>(AY51-BA51)</f>
        <v>13.496788245162886</v>
      </c>
      <c r="BC51">
        <f>1/(1.6/F51+1.37/N51)</f>
        <v>3.7582240376009518E-2</v>
      </c>
      <c r="BD51">
        <f>G51*AA51*0.001</f>
        <v>18.278105794220373</v>
      </c>
      <c r="BE51">
        <f>G51/S51</f>
        <v>0.53143242739199115</v>
      </c>
      <c r="BF51">
        <f>(1-AP51*AA51/AU51/F51)*100</f>
        <v>-34.122095891477898</v>
      </c>
      <c r="BG51">
        <f>(S51-E51/(N51/1.35))</f>
        <v>392.11942049626919</v>
      </c>
      <c r="BH51">
        <f>E51*BF51/100/BG51</f>
        <v>6.5959152101642176E-3</v>
      </c>
    </row>
    <row r="52" spans="1:60" x14ac:dyDescent="0.35">
      <c r="A52" s="1" t="s">
        <v>9</v>
      </c>
      <c r="B52" s="1" t="s">
        <v>2646</v>
      </c>
      <c r="K52" s="1">
        <v>2.14608</v>
      </c>
    </row>
    <row r="53" spans="1:60" x14ac:dyDescent="0.35">
      <c r="A53" s="1" t="s">
        <v>9</v>
      </c>
      <c r="B53" s="1" t="s">
        <v>2645</v>
      </c>
      <c r="K53" s="1">
        <v>2.14608</v>
      </c>
    </row>
    <row r="54" spans="1:60" x14ac:dyDescent="0.35">
      <c r="A54" s="1" t="s">
        <v>9</v>
      </c>
      <c r="B54" s="1" t="s">
        <v>2644</v>
      </c>
      <c r="K54" s="1">
        <v>2.14608</v>
      </c>
    </row>
    <row r="55" spans="1:60" x14ac:dyDescent="0.35">
      <c r="A55" s="1" t="s">
        <v>9</v>
      </c>
      <c r="B55" s="1" t="s">
        <v>2643</v>
      </c>
      <c r="K55" s="1">
        <v>2.14608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54E86-094B-417C-A4AD-5E51228DDCE0}">
  <dimension ref="A1:BH55"/>
  <sheetViews>
    <sheetView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2642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2641</v>
      </c>
    </row>
    <row r="12" spans="1:60" x14ac:dyDescent="0.35">
      <c r="A12" s="1" t="s">
        <v>9</v>
      </c>
      <c r="B12" s="1" t="s">
        <v>2640</v>
      </c>
    </row>
    <row r="13" spans="1:60" x14ac:dyDescent="0.35">
      <c r="A13" s="1" t="s">
        <v>9</v>
      </c>
      <c r="B13" s="1" t="s">
        <v>2639</v>
      </c>
    </row>
    <row r="14" spans="1:60" x14ac:dyDescent="0.35">
      <c r="A14" s="1" t="s">
        <v>9</v>
      </c>
      <c r="B14" s="1" t="s">
        <v>2638</v>
      </c>
    </row>
    <row r="15" spans="1:60" x14ac:dyDescent="0.35">
      <c r="A15" s="1" t="s">
        <v>9</v>
      </c>
      <c r="B15" s="1" t="s">
        <v>2637</v>
      </c>
    </row>
    <row r="16" spans="1:60" x14ac:dyDescent="0.35">
      <c r="A16" s="1" t="s">
        <v>9</v>
      </c>
      <c r="B16" s="1" t="s">
        <v>2636</v>
      </c>
    </row>
    <row r="17" spans="1:60" x14ac:dyDescent="0.35">
      <c r="A17" s="1" t="s">
        <v>9</v>
      </c>
      <c r="B17" s="1" t="s">
        <v>2635</v>
      </c>
    </row>
    <row r="18" spans="1:60" x14ac:dyDescent="0.35">
      <c r="A18" s="1">
        <v>1</v>
      </c>
      <c r="B18" s="1" t="s">
        <v>2634</v>
      </c>
      <c r="C18" s="1">
        <v>466.50000220164657</v>
      </c>
      <c r="D18" s="1">
        <v>0</v>
      </c>
      <c r="E18">
        <f>(R18-S18*(1000-T18)/(1000-U18))*AO18</f>
        <v>-5.6883080403399351</v>
      </c>
      <c r="F18">
        <f>IF(AZ18&lt;&gt;0,1/(1/AZ18-1/N18),0)</f>
        <v>9.4062949321705034</v>
      </c>
      <c r="G18">
        <f>((BC18-AP18/2)*S18-E18)/(BC18+AP18/2)</f>
        <v>387.63936447710773</v>
      </c>
      <c r="H18">
        <f>AP18*1000</f>
        <v>37.444268109922525</v>
      </c>
      <c r="I18">
        <f>(AU18-BA18)</f>
        <v>1.078852057135995</v>
      </c>
      <c r="J18">
        <f>(P18+AT18*D18)</f>
        <v>29.056852340698242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31.814193725585938</v>
      </c>
      <c r="P18" s="1">
        <v>29.056852340698242</v>
      </c>
      <c r="Q18" s="1">
        <v>31.953151702880859</v>
      </c>
      <c r="R18" s="1">
        <v>400.14871215820313</v>
      </c>
      <c r="S18" s="1">
        <v>392.00592041015625</v>
      </c>
      <c r="T18" s="1">
        <v>0.71730965375900269</v>
      </c>
      <c r="U18" s="1">
        <v>33.496570587158203</v>
      </c>
      <c r="V18" s="1">
        <v>1.3397548198699951</v>
      </c>
      <c r="W18" s="1">
        <v>62.563205718994141</v>
      </c>
      <c r="X18" s="1">
        <v>300.30218505859375</v>
      </c>
      <c r="Y18" s="1">
        <v>0.12699754536151886</v>
      </c>
      <c r="Z18" s="1">
        <v>6.6314153373241425E-2</v>
      </c>
      <c r="AA18" s="1">
        <v>88.2529296875</v>
      </c>
      <c r="AB18" s="1">
        <v>0.92704206705093384</v>
      </c>
      <c r="AC18" s="1">
        <v>0.90998929738998413</v>
      </c>
      <c r="AD18" s="1">
        <v>0.10781460255384445</v>
      </c>
      <c r="AE18" s="1">
        <v>1.9334599375724792E-2</v>
      </c>
      <c r="AF18" s="1">
        <v>4.8745609819889069E-2</v>
      </c>
      <c r="AG18" s="1">
        <v>1.8993634730577469E-2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1.104052150950712</v>
      </c>
      <c r="AP18">
        <f>(U18-T18)/(1000-U18)*AO18</f>
        <v>3.7444268109922525E-2</v>
      </c>
      <c r="AQ18">
        <f>(P18+273.15)</f>
        <v>302.20685234069822</v>
      </c>
      <c r="AR18">
        <f>(O18+273.15)</f>
        <v>304.96419372558591</v>
      </c>
      <c r="AS18">
        <f>(Y18*AK18+Z18*AL18)*AM18</f>
        <v>2.0319606803664403E-2</v>
      </c>
      <c r="AT18">
        <f>((AS18+0.00000010773*(AR18^4-AQ18^4))-AP18*44100)/(L18*0.92*2*29.3+0.00000043092*AQ18^3)</f>
        <v>-12.712877806085341</v>
      </c>
      <c r="AU18">
        <f>0.61365*EXP(17.502*J18/(240.97+J18))</f>
        <v>4.0350225459368483</v>
      </c>
      <c r="AV18">
        <f>AU18*1000/AA18</f>
        <v>45.721117250438006</v>
      </c>
      <c r="AW18">
        <f>(AV18-U18)</f>
        <v>12.224546663279803</v>
      </c>
      <c r="AX18">
        <f>IF(D18,P18,(O18+P18)/2)</f>
        <v>30.43552303314209</v>
      </c>
      <c r="AY18">
        <f>0.61365*EXP(17.502*AX18/(240.97+AX18))</f>
        <v>4.3681984844264132</v>
      </c>
      <c r="AZ18">
        <f>IF(AW18&lt;&gt;0,(1000-(AV18+U18)/2)/AW18*AP18,0)</f>
        <v>2.9417159530932437</v>
      </c>
      <c r="BA18">
        <f>U18*AA18/1000</f>
        <v>2.9561704888008533</v>
      </c>
      <c r="BB18">
        <f>(AY18-BA18)</f>
        <v>1.4120279956255599</v>
      </c>
      <c r="BC18">
        <f>1/(1.6/F18+1.37/N18)</f>
        <v>2.040123986782088</v>
      </c>
      <c r="BD18">
        <f>G18*AA18*0.001</f>
        <v>34.210309577305374</v>
      </c>
      <c r="BE18">
        <f>G18/S18</f>
        <v>0.98886099493477098</v>
      </c>
      <c r="BF18">
        <f>(1-AP18*AA18/AU18/F18)*100</f>
        <v>91.293373385510648</v>
      </c>
      <c r="BG18">
        <f>(S18-E18/(N18/1.35))</f>
        <v>393.79998383928415</v>
      </c>
      <c r="BH18">
        <f>E18*BF18/100/BG18</f>
        <v>-1.318702009064816E-2</v>
      </c>
    </row>
    <row r="19" spans="1:60" x14ac:dyDescent="0.35">
      <c r="A19" s="1" t="s">
        <v>9</v>
      </c>
      <c r="B19" s="1" t="s">
        <v>2633</v>
      </c>
      <c r="K19" s="1">
        <v>2.72</v>
      </c>
    </row>
    <row r="20" spans="1:60" x14ac:dyDescent="0.35">
      <c r="A20" s="1" t="s">
        <v>9</v>
      </c>
      <c r="B20" s="1" t="s">
        <v>2632</v>
      </c>
      <c r="K20" s="1">
        <v>2.72</v>
      </c>
    </row>
    <row r="21" spans="1:60" x14ac:dyDescent="0.35">
      <c r="A21" s="1">
        <v>2</v>
      </c>
      <c r="B21" s="1" t="s">
        <v>2631</v>
      </c>
      <c r="C21" s="1">
        <v>671.00000221282244</v>
      </c>
      <c r="D21" s="1">
        <v>0</v>
      </c>
      <c r="E21">
        <f>(R21-S21*(1000-T21)/(1000-U21))*AO21</f>
        <v>-6.9665754722052444</v>
      </c>
      <c r="F21">
        <f>IF(AZ21&lt;&gt;0,1/(1/AZ21-1/N21),0)</f>
        <v>7.7641986195125643</v>
      </c>
      <c r="G21">
        <f>((BC21-AP21/2)*S21-E21)/(BC21+AP21/2)</f>
        <v>389.30819379457313</v>
      </c>
      <c r="H21">
        <f>AP21*1000</f>
        <v>36.68334270326158</v>
      </c>
      <c r="I21">
        <f>(AU21-BA21)</f>
        <v>1.1272840235522468</v>
      </c>
      <c r="J21">
        <f>(P21+AT21*D21)</f>
        <v>29.020778656005859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31.818313598632813</v>
      </c>
      <c r="P21" s="1">
        <v>29.020778656005859</v>
      </c>
      <c r="Q21" s="1">
        <v>32.004188537597656</v>
      </c>
      <c r="R21" s="1">
        <v>399.94857788085938</v>
      </c>
      <c r="S21" s="1">
        <v>393.19418334960938</v>
      </c>
      <c r="T21" s="1">
        <v>0.71709877252578735</v>
      </c>
      <c r="U21" s="1">
        <v>32.852088928222656</v>
      </c>
      <c r="V21" s="1">
        <v>1.3390637636184692</v>
      </c>
      <c r="W21" s="1">
        <v>61.345867156982422</v>
      </c>
      <c r="X21" s="1">
        <v>300.29806518554688</v>
      </c>
      <c r="Y21" s="1">
        <v>26.170673370361328</v>
      </c>
      <c r="Z21" s="1">
        <v>0.40018001198768616</v>
      </c>
      <c r="AA21" s="1">
        <v>88.253959655761719</v>
      </c>
      <c r="AB21" s="1">
        <v>0.86488384008407593</v>
      </c>
      <c r="AC21" s="1">
        <v>0.9111783504486084</v>
      </c>
      <c r="AD21" s="1">
        <v>6.3997656106948853E-2</v>
      </c>
      <c r="AE21" s="1">
        <v>1.7697371542453766E-2</v>
      </c>
      <c r="AF21" s="1">
        <v>3.7603721022605896E-2</v>
      </c>
      <c r="AG21" s="1">
        <v>7.4799978174269199E-3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1.1040370043586278</v>
      </c>
      <c r="AP21">
        <f>(U21-T21)/(1000-U21)*AO21</f>
        <v>3.6683342703261582E-2</v>
      </c>
      <c r="AQ21">
        <f>(P21+273.15)</f>
        <v>302.17077865600584</v>
      </c>
      <c r="AR21">
        <f>(O21+273.15)</f>
        <v>304.96831359863279</v>
      </c>
      <c r="AS21">
        <f>(Y21*AK21+Z21*AL21)*AM21</f>
        <v>4.1873076456641911</v>
      </c>
      <c r="AT21">
        <f>((AS21+0.00000010773*(AR21^4-AQ21^4))-AP21*44100)/(L21*0.92*2*29.3+0.00000043092*AQ21^3)</f>
        <v>-12.413130109190996</v>
      </c>
      <c r="AU21">
        <f>0.61365*EXP(17.502*J21/(240.97+J21))</f>
        <v>4.0266109544311055</v>
      </c>
      <c r="AV21">
        <f>AU21*1000/AA21</f>
        <v>45.625272453916757</v>
      </c>
      <c r="AW21">
        <f>(AV21-U21)</f>
        <v>12.773183525694101</v>
      </c>
      <c r="AX21">
        <f>IF(D21,P21,(O21+P21)/2)</f>
        <v>30.419546127319336</v>
      </c>
      <c r="AY21">
        <f>0.61365*EXP(17.502*AX21/(240.97+AX21))</f>
        <v>4.3642042342164054</v>
      </c>
      <c r="AZ21">
        <f>IF(AW21&lt;&gt;0,(1000-(AV21+U21)/2)/AW21*AP21,0)</f>
        <v>2.7592132111271801</v>
      </c>
      <c r="BA21">
        <f>U21*AA21/1000</f>
        <v>2.8993269308788587</v>
      </c>
      <c r="BB21">
        <f>(AY21-BA21)</f>
        <v>1.4648773033375466</v>
      </c>
      <c r="BC21">
        <f>1/(1.6/F21+1.37/N21)</f>
        <v>1.900629390954286</v>
      </c>
      <c r="BD21">
        <f>G21*AA21*0.001</f>
        <v>34.357989628803722</v>
      </c>
      <c r="BE21">
        <f>G21/S21</f>
        <v>0.99011686917153352</v>
      </c>
      <c r="BF21">
        <f>(1-AP21*AA21/AU21/F21)*100</f>
        <v>89.644601994780032</v>
      </c>
      <c r="BG21">
        <f>(S21-E21/(N21/1.35))</f>
        <v>395.39140582636469</v>
      </c>
      <c r="BH21">
        <f>E21*BF21/100/BG21</f>
        <v>-1.5794877588884437E-2</v>
      </c>
    </row>
    <row r="22" spans="1:60" x14ac:dyDescent="0.35">
      <c r="A22" s="1" t="s">
        <v>9</v>
      </c>
      <c r="B22" s="1" t="s">
        <v>2630</v>
      </c>
      <c r="K22" s="1">
        <v>2.72</v>
      </c>
    </row>
    <row r="23" spans="1:60" x14ac:dyDescent="0.35">
      <c r="A23" s="1" t="s">
        <v>9</v>
      </c>
      <c r="B23" s="1" t="s">
        <v>2629</v>
      </c>
      <c r="K23" s="1">
        <v>2.72</v>
      </c>
    </row>
    <row r="24" spans="1:60" x14ac:dyDescent="0.35">
      <c r="A24" s="1">
        <v>3</v>
      </c>
      <c r="B24" s="1" t="s">
        <v>2628</v>
      </c>
      <c r="C24" s="1">
        <v>874.50000222399831</v>
      </c>
      <c r="D24" s="1">
        <v>0</v>
      </c>
      <c r="E24">
        <f>(R24-S24*(1000-T24)/(1000-U24))*AO24</f>
        <v>-6.9224817793418003</v>
      </c>
      <c r="F24">
        <f>IF(AZ24&lt;&gt;0,1/(1/AZ24-1/N24),0)</f>
        <v>6.4965504724978853</v>
      </c>
      <c r="G24">
        <f>((BC24-AP24/2)*S24-E24)/(BC24+AP24/2)</f>
        <v>389.49642377432934</v>
      </c>
      <c r="H24">
        <f>AP24*1000</f>
        <v>35.746086463142113</v>
      </c>
      <c r="I24">
        <f>(AU24-BA24)</f>
        <v>1.1752490777182771</v>
      </c>
      <c r="J24">
        <f>(P24+AT24*D24)</f>
        <v>28.923501968383789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31.78179931640625</v>
      </c>
      <c r="P24" s="1">
        <v>28.923501968383789</v>
      </c>
      <c r="Q24" s="1">
        <v>31.992088317871094</v>
      </c>
      <c r="R24" s="1">
        <v>399.97140502929688</v>
      </c>
      <c r="S24" s="1">
        <v>393.501708984375</v>
      </c>
      <c r="T24" s="1">
        <v>0.71784716844558716</v>
      </c>
      <c r="U24" s="1">
        <v>32.053775787353516</v>
      </c>
      <c r="V24" s="1">
        <v>1.3431828022003174</v>
      </c>
      <c r="W24" s="1">
        <v>59.976669311523438</v>
      </c>
      <c r="X24" s="1">
        <v>300.3350830078125</v>
      </c>
      <c r="Y24" s="1">
        <v>48.653491973876953</v>
      </c>
      <c r="Z24" s="1">
        <v>9.9472217261791229E-2</v>
      </c>
      <c r="AA24" s="1">
        <v>88.250297546386719</v>
      </c>
      <c r="AB24" s="1">
        <v>0.84049266576766968</v>
      </c>
      <c r="AC24" s="1">
        <v>0.90317893028259277</v>
      </c>
      <c r="AD24" s="1">
        <v>5.5195678025484085E-2</v>
      </c>
      <c r="AE24" s="1">
        <v>1.3380858115851879E-2</v>
      </c>
      <c r="AF24" s="1">
        <v>2.565704844892025E-2</v>
      </c>
      <c r="AG24" s="1">
        <v>5.5910148657858372E-3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1.104173099293428</v>
      </c>
      <c r="AP24">
        <f>(U24-T24)/(1000-U24)*AO24</f>
        <v>3.5746086463142111E-2</v>
      </c>
      <c r="AQ24">
        <f>(P24+273.15)</f>
        <v>302.07350196838377</v>
      </c>
      <c r="AR24">
        <f>(O24+273.15)</f>
        <v>304.93179931640623</v>
      </c>
      <c r="AS24">
        <f>(Y24*AK24+Z24*AL24)*AM24</f>
        <v>7.7845585418218661</v>
      </c>
      <c r="AT24">
        <f>((AS24+0.00000010773*(AR24^4-AQ24^4))-AP24*44100)/(L24*0.92*2*29.3+0.00000043092*AQ24^3)</f>
        <v>-12.055610408183016</v>
      </c>
      <c r="AU24">
        <f>0.61365*EXP(17.502*J24/(240.97+J24))</f>
        <v>4.0040043284373912</v>
      </c>
      <c r="AV24">
        <f>AU24*1000/AA24</f>
        <v>45.371000889065321</v>
      </c>
      <c r="AW24">
        <f>(AV24-U24)</f>
        <v>13.317225101711806</v>
      </c>
      <c r="AX24">
        <f>IF(D24,P24,(O24+P24)/2)</f>
        <v>30.35265064239502</v>
      </c>
      <c r="AY24">
        <f>0.61365*EXP(17.502*AX24/(240.97+AX24))</f>
        <v>4.347514799352413</v>
      </c>
      <c r="AZ24">
        <f>IF(AW24&lt;&gt;0,(1000-(AV24+U24)/2)/AW24*AP24,0)</f>
        <v>2.5802875463892843</v>
      </c>
      <c r="BA24">
        <f>U24*AA24/1000</f>
        <v>2.828755250719114</v>
      </c>
      <c r="BB24">
        <f>(AY24-BA24)</f>
        <v>1.518759548633299</v>
      </c>
      <c r="BC24">
        <f>1/(1.6/F24+1.37/N24)</f>
        <v>1.7656864185243348</v>
      </c>
      <c r="BD24">
        <f>G24*AA24*0.001</f>
        <v>34.3731752913381</v>
      </c>
      <c r="BE24">
        <f>G24/S24</f>
        <v>0.98982142867845924</v>
      </c>
      <c r="BF24">
        <f>(1-AP24*AA24/AU24/F24)*100</f>
        <v>87.872610542653746</v>
      </c>
      <c r="BG24">
        <f>(S24-E24/(N24/1.35))</f>
        <v>395.68502453463117</v>
      </c>
      <c r="BH24">
        <f>E24*BF24/100/BG24</f>
        <v>-1.5373251643782627E-2</v>
      </c>
    </row>
    <row r="25" spans="1:60" x14ac:dyDescent="0.35">
      <c r="A25" s="1" t="s">
        <v>9</v>
      </c>
      <c r="B25" s="1" t="s">
        <v>2627</v>
      </c>
      <c r="K25" s="1">
        <v>2.72</v>
      </c>
    </row>
    <row r="26" spans="1:60" x14ac:dyDescent="0.35">
      <c r="A26" s="1" t="s">
        <v>9</v>
      </c>
      <c r="B26" s="1" t="s">
        <v>2626</v>
      </c>
      <c r="K26" s="1">
        <v>2.72</v>
      </c>
    </row>
    <row r="27" spans="1:60" x14ac:dyDescent="0.35">
      <c r="A27" s="1">
        <v>4</v>
      </c>
      <c r="B27" s="1" t="s">
        <v>2625</v>
      </c>
      <c r="C27" s="1">
        <v>1079.0000022128224</v>
      </c>
      <c r="D27" s="1">
        <v>0</v>
      </c>
      <c r="E27">
        <f>(R27-S27*(1000-T27)/(1000-U27))*AO27</f>
        <v>-5.8627660241655439</v>
      </c>
      <c r="F27">
        <f>IF(AZ27&lt;&gt;0,1/(1/AZ27-1/N27),0)</f>
        <v>5.4210987650654801</v>
      </c>
      <c r="G27">
        <f>((BC27-AP27/2)*S27-E27)/(BC27+AP27/2)</f>
        <v>388.18473864096416</v>
      </c>
      <c r="H27">
        <f>AP27*1000</f>
        <v>34.920364206262136</v>
      </c>
      <c r="I27">
        <f>(AU27-BA27)</f>
        <v>1.2389646766539979</v>
      </c>
      <c r="J27">
        <f>(P27+AT27*D27)</f>
        <v>28.931201934814453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31.766233444213867</v>
      </c>
      <c r="P27" s="1">
        <v>28.931201934814453</v>
      </c>
      <c r="Q27" s="1">
        <v>31.978523254394531</v>
      </c>
      <c r="R27" s="1">
        <v>400.08773803710938</v>
      </c>
      <c r="S27" s="1">
        <v>392.96881103515625</v>
      </c>
      <c r="T27" s="1">
        <v>0.716056227684021</v>
      </c>
      <c r="U27" s="1">
        <v>31.352949142456055</v>
      </c>
      <c r="V27" s="1">
        <v>1.3409750461578369</v>
      </c>
      <c r="W27" s="1">
        <v>58.715389251708984</v>
      </c>
      <c r="X27" s="1">
        <v>300.30911254882813</v>
      </c>
      <c r="Y27" s="1">
        <v>99.870674133300781</v>
      </c>
      <c r="Z27" s="1">
        <v>2.172374539077282E-2</v>
      </c>
      <c r="AA27" s="1">
        <v>88.2476806640625</v>
      </c>
      <c r="AB27" s="1">
        <v>0.87129557132720947</v>
      </c>
      <c r="AC27" s="1">
        <v>0.90263134241104126</v>
      </c>
      <c r="AD27" s="1">
        <v>9.5163069665431976E-2</v>
      </c>
      <c r="AE27" s="1">
        <v>1.6774103045463562E-2</v>
      </c>
      <c r="AF27" s="1">
        <v>4.5399054884910583E-2</v>
      </c>
      <c r="AG27" s="1">
        <v>1.5181403607130051E-2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1.104077619664809</v>
      </c>
      <c r="AP27">
        <f>(U27-T27)/(1000-U27)*AO27</f>
        <v>3.4920364206262135E-2</v>
      </c>
      <c r="AQ27">
        <f>(P27+273.15)</f>
        <v>302.08120193481443</v>
      </c>
      <c r="AR27">
        <f>(O27+273.15)</f>
        <v>304.91623344421384</v>
      </c>
      <c r="AS27">
        <f>(Y27*AK27+Z27*AL27)*AM27</f>
        <v>15.979307504162762</v>
      </c>
      <c r="AT27">
        <f>((AS27+0.00000010773*(AR27^4-AQ27^4))-AP27*44100)/(L27*0.92*2*29.3+0.00000043092*AQ27^3)</f>
        <v>-11.707201544432813</v>
      </c>
      <c r="AU27">
        <f>0.61365*EXP(17.502*J27/(240.97+J27))</f>
        <v>4.005789720454052</v>
      </c>
      <c r="AV27">
        <f>AU27*1000/AA27</f>
        <v>45.392577916048822</v>
      </c>
      <c r="AW27">
        <f>(AV27-U27)</f>
        <v>14.039628773592767</v>
      </c>
      <c r="AX27">
        <f>IF(D27,P27,(O27+P27)/2)</f>
        <v>30.34871768951416</v>
      </c>
      <c r="AY27">
        <f>0.61365*EXP(17.502*AX27/(240.97+AX27))</f>
        <v>4.3465353189851461</v>
      </c>
      <c r="AZ27">
        <f>IF(AW27&lt;&gt;0,(1000-(AV27+U27)/2)/AW27*AP27,0)</f>
        <v>2.3918277234923346</v>
      </c>
      <c r="BA27">
        <f>U27*AA27/1000</f>
        <v>2.7668250438000541</v>
      </c>
      <c r="BB27">
        <f>(AY27-BA27)</f>
        <v>1.579710275185092</v>
      </c>
      <c r="BC27">
        <f>1/(1.6/F27+1.37/N27)</f>
        <v>1.6254597679431437</v>
      </c>
      <c r="BD27">
        <f>G27*AA27*0.001</f>
        <v>34.256402854250368</v>
      </c>
      <c r="BE27">
        <f>G27/S27</f>
        <v>0.9878258216432243</v>
      </c>
      <c r="BF27">
        <f>(1-AP27*AA27/AU27/F27)*100</f>
        <v>85.809209215797665</v>
      </c>
      <c r="BG27">
        <f>(S27-E27/(N27/1.35))</f>
        <v>394.81789762521026</v>
      </c>
      <c r="BH27">
        <f>E27*BF27/100/BG27</f>
        <v>-1.2742059551425166E-2</v>
      </c>
    </row>
    <row r="28" spans="1:60" x14ac:dyDescent="0.35">
      <c r="A28" s="1" t="s">
        <v>9</v>
      </c>
      <c r="B28" s="1" t="s">
        <v>2624</v>
      </c>
      <c r="K28" s="1">
        <v>2.72</v>
      </c>
    </row>
    <row r="29" spans="1:60" x14ac:dyDescent="0.35">
      <c r="A29" s="1" t="s">
        <v>9</v>
      </c>
      <c r="B29" s="1" t="s">
        <v>2623</v>
      </c>
      <c r="K29" s="1">
        <v>2.72</v>
      </c>
    </row>
    <row r="30" spans="1:60" x14ac:dyDescent="0.35">
      <c r="A30" s="1">
        <v>5</v>
      </c>
      <c r="B30" s="1" t="s">
        <v>2622</v>
      </c>
      <c r="C30" s="1">
        <v>1283.5000022239983</v>
      </c>
      <c r="D30" s="1">
        <v>0</v>
      </c>
      <c r="E30">
        <f>(R30-S30*(1000-T30)/(1000-U30))*AO30</f>
        <v>-4.6770724312455938</v>
      </c>
      <c r="F30">
        <f>IF(AZ30&lt;&gt;0,1/(1/AZ30-1/N30),0)</f>
        <v>4.3011364625400521</v>
      </c>
      <c r="G30">
        <f>((BC30-AP30/2)*S30-E30)/(BC30+AP30/2)</f>
        <v>386.44223454233452</v>
      </c>
      <c r="H30">
        <f>AP30*1000</f>
        <v>33.668846461314104</v>
      </c>
      <c r="I30">
        <f>(AU30-BA30)</f>
        <v>1.3325373069108317</v>
      </c>
      <c r="J30">
        <f>(P30+AT30*D30)</f>
        <v>28.930318832397461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31.783252716064453</v>
      </c>
      <c r="P30" s="1">
        <v>28.930318832397461</v>
      </c>
      <c r="Q30" s="1">
        <v>31.985244750976563</v>
      </c>
      <c r="R30" s="1">
        <v>400.0048828125</v>
      </c>
      <c r="S30" s="1">
        <v>392.27786254882813</v>
      </c>
      <c r="T30" s="1">
        <v>0.71631979942321777</v>
      </c>
      <c r="U30" s="1">
        <v>30.290250778198242</v>
      </c>
      <c r="V30" s="1">
        <v>1.3401764631271362</v>
      </c>
      <c r="W30" s="1">
        <v>56.670616149902344</v>
      </c>
      <c r="X30" s="1">
        <v>300.28237915039063</v>
      </c>
      <c r="Y30" s="1">
        <v>149.41609191894531</v>
      </c>
      <c r="Z30" s="1">
        <v>8.2319870591163635E-2</v>
      </c>
      <c r="AA30" s="1">
        <v>88.247787475585938</v>
      </c>
      <c r="AB30" s="1">
        <v>-0.17371785640716553</v>
      </c>
      <c r="AC30" s="1">
        <v>0.90543121099472046</v>
      </c>
      <c r="AD30" s="1">
        <v>8.6564548313617706E-2</v>
      </c>
      <c r="AE30" s="1">
        <v>1.6218299046158791E-2</v>
      </c>
      <c r="AF30" s="1">
        <v>3.5608921200037003E-2</v>
      </c>
      <c r="AG30" s="1">
        <v>9.6462415531277657E-3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1.10397933511173</v>
      </c>
      <c r="AP30">
        <f>(U30-T30)/(1000-U30)*AO30</f>
        <v>3.36688464613141E-2</v>
      </c>
      <c r="AQ30">
        <f>(P30+273.15)</f>
        <v>302.08031883239744</v>
      </c>
      <c r="AR30">
        <f>(O30+273.15)</f>
        <v>304.93325271606443</v>
      </c>
      <c r="AS30">
        <f>(Y30*AK30+Z30*AL30)*AM30</f>
        <v>23.906574172677665</v>
      </c>
      <c r="AT30">
        <f>((AS30+0.00000010773*(AR30^4-AQ30^4))-AP30*44100)/(L30*0.92*2*29.3+0.00000043092*AQ30^3)</f>
        <v>-11.209507175994217</v>
      </c>
      <c r="AU30">
        <f>0.61365*EXP(17.502*J30/(240.97+J30))</f>
        <v>4.0055849201674718</v>
      </c>
      <c r="AV30">
        <f>AU30*1000/AA30</f>
        <v>45.390202233405923</v>
      </c>
      <c r="AW30">
        <f>(AV30-U30)</f>
        <v>15.09995145520768</v>
      </c>
      <c r="AX30">
        <f>IF(D30,P30,(O30+P30)/2)</f>
        <v>30.356785774230957</v>
      </c>
      <c r="AY30">
        <f>0.61365*EXP(17.502*AX30/(240.97+AX30))</f>
        <v>4.3485448386830896</v>
      </c>
      <c r="AZ30">
        <f>IF(AW30&lt;&gt;0,(1000-(AV30+U30)/2)/AW30*AP30,0)</f>
        <v>2.1453585318551842</v>
      </c>
      <c r="BA30">
        <f>U30*AA30/1000</f>
        <v>2.6730476132566401</v>
      </c>
      <c r="BB30">
        <f>(AY30-BA30)</f>
        <v>1.6754972254264495</v>
      </c>
      <c r="BC30">
        <f>1/(1.6/F30+1.37/N30)</f>
        <v>1.4449569527088364</v>
      </c>
      <c r="BD30">
        <f>G30*AA30*0.001</f>
        <v>34.102672185482476</v>
      </c>
      <c r="BE30">
        <f>G30/S30</f>
        <v>0.98512373864643654</v>
      </c>
      <c r="BF30">
        <f>(1-AP30*AA30/AU30/F30)*100</f>
        <v>82.754217770823985</v>
      </c>
      <c r="BG30">
        <f>(S30-E30/(N30/1.35))</f>
        <v>393.75298740929162</v>
      </c>
      <c r="BH30">
        <f>E30*BF30/100/BG30</f>
        <v>-9.8297024500513461E-3</v>
      </c>
    </row>
    <row r="31" spans="1:60" x14ac:dyDescent="0.35">
      <c r="A31" s="1" t="s">
        <v>9</v>
      </c>
      <c r="B31" s="1" t="s">
        <v>2621</v>
      </c>
      <c r="K31" s="1">
        <v>2.72</v>
      </c>
    </row>
    <row r="32" spans="1:60" x14ac:dyDescent="0.35">
      <c r="A32" s="1" t="s">
        <v>9</v>
      </c>
      <c r="B32" s="1" t="s">
        <v>2620</v>
      </c>
      <c r="K32" s="1">
        <v>2.72</v>
      </c>
    </row>
    <row r="33" spans="1:60" x14ac:dyDescent="0.35">
      <c r="A33" s="1">
        <v>6</v>
      </c>
      <c r="B33" s="1" t="s">
        <v>2619</v>
      </c>
      <c r="C33" s="1">
        <v>1488.0000022128224</v>
      </c>
      <c r="D33" s="1">
        <v>0</v>
      </c>
      <c r="E33">
        <f>(R33-S33*(1000-T33)/(1000-U33))*AO33</f>
        <v>-3.6042805123667447</v>
      </c>
      <c r="F33">
        <f>IF(AZ33&lt;&gt;0,1/(1/AZ33-1/N33),0)</f>
        <v>3.2277285492759504</v>
      </c>
      <c r="G33">
        <f>((BC33-AP33/2)*S33-E33)/(BC33+AP33/2)</f>
        <v>384.10552737990133</v>
      </c>
      <c r="H33">
        <f>AP33*1000</f>
        <v>32.931427049254054</v>
      </c>
      <c r="I33">
        <f>(AU33-BA33)</f>
        <v>1.5189064094922964</v>
      </c>
      <c r="J33">
        <f>(P33+AT33*D33)</f>
        <v>29.485431671142578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31.800010681152344</v>
      </c>
      <c r="P33" s="1">
        <v>29.485431671142578</v>
      </c>
      <c r="Q33" s="1">
        <v>31.9996337890625</v>
      </c>
      <c r="R33" s="1">
        <v>399.99932861328125</v>
      </c>
      <c r="S33" s="1">
        <v>391.58453369140625</v>
      </c>
      <c r="T33" s="1">
        <v>0.71648591756820679</v>
      </c>
      <c r="U33" s="1">
        <v>29.657215118408203</v>
      </c>
      <c r="V33" s="1">
        <v>1.3392380475997925</v>
      </c>
      <c r="W33" s="1">
        <v>55.434551239013672</v>
      </c>
      <c r="X33" s="1">
        <v>300.32754516601563</v>
      </c>
      <c r="Y33" s="1">
        <v>299.70065307617188</v>
      </c>
      <c r="Z33" s="1">
        <v>6.860225647687912E-2</v>
      </c>
      <c r="AA33" s="1">
        <v>88.249351501464844</v>
      </c>
      <c r="AB33" s="1">
        <v>-0.4675883948802948</v>
      </c>
      <c r="AC33" s="1">
        <v>0.918373703956604</v>
      </c>
      <c r="AD33" s="1">
        <v>9.6914365887641907E-2</v>
      </c>
      <c r="AE33" s="1">
        <v>3.3326707780361176E-2</v>
      </c>
      <c r="AF33" s="1">
        <v>5.739685520529747E-2</v>
      </c>
      <c r="AG33" s="1">
        <v>1.6001256182789803E-2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1.104145386639763</v>
      </c>
      <c r="AP33">
        <f>(U33-T33)/(1000-U33)*AO33</f>
        <v>3.2931427049254051E-2</v>
      </c>
      <c r="AQ33">
        <f>(P33+273.15)</f>
        <v>302.63543167114256</v>
      </c>
      <c r="AR33">
        <f>(O33+273.15)</f>
        <v>304.95001068115232</v>
      </c>
      <c r="AS33">
        <f>(Y33*AK33+Z33*AL33)*AM33</f>
        <v>47.952103420374442</v>
      </c>
      <c r="AT33">
        <f>((AS33+0.00000010773*(AR33^4-AQ33^4))-AP33*44100)/(L33*0.92*2*29.3+0.00000043092*AQ33^3)</f>
        <v>-10.809792506809574</v>
      </c>
      <c r="AU33">
        <f>0.61365*EXP(17.502*J33/(240.97+J33))</f>
        <v>4.1361364110312593</v>
      </c>
      <c r="AV33">
        <f>AU33*1000/AA33</f>
        <v>46.868745669622328</v>
      </c>
      <c r="AW33">
        <f>(AV33-U33)</f>
        <v>17.211530551214125</v>
      </c>
      <c r="AX33">
        <f>IF(D33,P33,(O33+P33)/2)</f>
        <v>30.642721176147461</v>
      </c>
      <c r="AY33">
        <f>0.61365*EXP(17.502*AX33/(240.97+AX33))</f>
        <v>4.4202875677631388</v>
      </c>
      <c r="AZ33">
        <f>IF(AW33&lt;&gt;0,(1000-(AV33+U33)/2)/AW33*AP33,0)</f>
        <v>1.8401252815652329</v>
      </c>
      <c r="BA33">
        <f>U33*AA33/1000</f>
        <v>2.6172300015389629</v>
      </c>
      <c r="BB33">
        <f>(AY33-BA33)</f>
        <v>1.8030575662241759</v>
      </c>
      <c r="BC33">
        <f>1/(1.6/F33+1.37/N33)</f>
        <v>1.225832608675677</v>
      </c>
      <c r="BD33">
        <f>G33*AA33*0.001</f>
        <v>33.897063699404441</v>
      </c>
      <c r="BE33">
        <f>G33/S33</f>
        <v>0.98090065958172179</v>
      </c>
      <c r="BF33">
        <f>(1-AP33*AA33/AU33/F33)*100</f>
        <v>78.231414176191947</v>
      </c>
      <c r="BG33">
        <f>(S33-E33/(N33/1.35))</f>
        <v>392.72130543613213</v>
      </c>
      <c r="BH33">
        <f>E33*BF33/100/BG33</f>
        <v>-7.179848856353842E-3</v>
      </c>
    </row>
    <row r="34" spans="1:60" x14ac:dyDescent="0.35">
      <c r="A34" s="1" t="s">
        <v>9</v>
      </c>
      <c r="B34" s="1" t="s">
        <v>2618</v>
      </c>
      <c r="K34" s="1">
        <v>2.72</v>
      </c>
    </row>
    <row r="35" spans="1:60" x14ac:dyDescent="0.35">
      <c r="A35" s="1" t="s">
        <v>9</v>
      </c>
      <c r="B35" s="1" t="s">
        <v>2617</v>
      </c>
      <c r="K35" s="1">
        <v>2.72</v>
      </c>
    </row>
    <row r="36" spans="1:60" x14ac:dyDescent="0.35">
      <c r="A36" s="1">
        <v>7</v>
      </c>
      <c r="B36" s="1" t="s">
        <v>2616</v>
      </c>
      <c r="C36" s="1">
        <v>1693.0000022128224</v>
      </c>
      <c r="D36" s="1">
        <v>0</v>
      </c>
      <c r="E36">
        <f>(R36-S36*(1000-T36)/(1000-U36))*AO36</f>
        <v>-2.8881976170328598</v>
      </c>
      <c r="F36">
        <f>IF(AZ36&lt;&gt;0,1/(1/AZ36-1/N36),0)</f>
        <v>2.6743179002593784</v>
      </c>
      <c r="G36">
        <f>((BC36-AP36/2)*S36-E36)/(BC36+AP36/2)</f>
        <v>382.4764002353877</v>
      </c>
      <c r="H36">
        <f>AP36*1000</f>
        <v>32.147635779168468</v>
      </c>
      <c r="I36">
        <f>(AU36-BA36)</f>
        <v>1.6573326286131973</v>
      </c>
      <c r="J36">
        <f>(P36+AT36*D36)</f>
        <v>29.815370559692383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31.846017837524414</v>
      </c>
      <c r="P36" s="1">
        <v>29.815370559692383</v>
      </c>
      <c r="Q36" s="1">
        <v>32.026771545410156</v>
      </c>
      <c r="R36" s="1">
        <v>400.02151489257813</v>
      </c>
      <c r="S36" s="1">
        <v>391.2452392578125</v>
      </c>
      <c r="T36" s="1">
        <v>0.71632850170135498</v>
      </c>
      <c r="U36" s="1">
        <v>28.990213394165039</v>
      </c>
      <c r="V36" s="1">
        <v>1.3353403806686401</v>
      </c>
      <c r="W36" s="1">
        <v>54.041969299316406</v>
      </c>
      <c r="X36" s="1">
        <v>300.30050659179688</v>
      </c>
      <c r="Y36" s="1">
        <v>500.54165649414063</v>
      </c>
      <c r="Z36" s="1">
        <v>0.17035895586013794</v>
      </c>
      <c r="AA36" s="1">
        <v>88.241622924804688</v>
      </c>
      <c r="AB36" s="1">
        <v>-0.20544850826263428</v>
      </c>
      <c r="AC36" s="1">
        <v>0.9259943962097168</v>
      </c>
      <c r="AD36" s="1">
        <v>9.1686472296714783E-2</v>
      </c>
      <c r="AE36" s="1">
        <v>3.5745162516832352E-2</v>
      </c>
      <c r="AF36" s="1">
        <v>1.7334496602416039E-2</v>
      </c>
      <c r="AG36" s="1">
        <v>2.4238165467977524E-2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1.1040459801169</v>
      </c>
      <c r="AP36">
        <f>(U36-T36)/(1000-U36)*AO36</f>
        <v>3.2147635779168467E-2</v>
      </c>
      <c r="AQ36">
        <f>(P36+273.15)</f>
        <v>302.96537055969236</v>
      </c>
      <c r="AR36">
        <f>(O36+273.15)</f>
        <v>304.99601783752439</v>
      </c>
      <c r="AS36">
        <f>(Y36*AK36+Z36*AL36)*AM36</f>
        <v>80.086663248986042</v>
      </c>
      <c r="AT36">
        <f>((AS36+0.00000010773*(AR36^4-AQ36^4))-AP36*44100)/(L36*0.92*2*29.3+0.00000043092*AQ36^3)</f>
        <v>-10.309357631968666</v>
      </c>
      <c r="AU36">
        <f>0.61365*EXP(17.502*J36/(240.97+J36))</f>
        <v>4.2154761074507308</v>
      </c>
      <c r="AV36">
        <f>AU36*1000/AA36</f>
        <v>47.7719693691826</v>
      </c>
      <c r="AW36">
        <f>(AV36-U36)</f>
        <v>18.78175597501756</v>
      </c>
      <c r="AX36">
        <f>IF(D36,P36,(O36+P36)/2)</f>
        <v>30.830694198608398</v>
      </c>
      <c r="AY36">
        <f>0.61365*EXP(17.502*AX36/(240.97+AX36))</f>
        <v>4.4680108131572291</v>
      </c>
      <c r="AZ36">
        <f>IF(AW36&lt;&gt;0,(1000-(AV36+U36)/2)/AW36*AP36,0)</f>
        <v>1.6459469750189069</v>
      </c>
      <c r="BA36">
        <f>U36*AA36/1000</f>
        <v>2.5581434788375335</v>
      </c>
      <c r="BB36">
        <f>(AY36-BA36)</f>
        <v>1.9098673343196957</v>
      </c>
      <c r="BC36">
        <f>1/(1.6/F36+1.37/N36)</f>
        <v>1.0889084734014227</v>
      </c>
      <c r="BD36">
        <f>G36*AA36*0.001</f>
        <v>33.750338287207761</v>
      </c>
      <c r="BE36">
        <f>G36/S36</f>
        <v>0.97758735917385431</v>
      </c>
      <c r="BF36">
        <f>(1-AP36*AA36/AU36/F36)*100</f>
        <v>74.836974201095046</v>
      </c>
      <c r="BG36">
        <f>(S36-E36/(N36/1.35))</f>
        <v>392.15616209885178</v>
      </c>
      <c r="BH36">
        <f>E36*BF36/100/BG36</f>
        <v>-5.511681096549194E-3</v>
      </c>
    </row>
    <row r="37" spans="1:60" x14ac:dyDescent="0.35">
      <c r="A37" s="1" t="s">
        <v>9</v>
      </c>
      <c r="B37" s="1" t="s">
        <v>2615</v>
      </c>
      <c r="K37" s="1">
        <v>2.72</v>
      </c>
    </row>
    <row r="38" spans="1:60" x14ac:dyDescent="0.35">
      <c r="A38" s="1" t="s">
        <v>9</v>
      </c>
      <c r="B38" s="1" t="s">
        <v>2614</v>
      </c>
      <c r="K38" s="1">
        <v>2.72</v>
      </c>
    </row>
    <row r="39" spans="1:60" x14ac:dyDescent="0.35">
      <c r="A39" s="1">
        <v>8</v>
      </c>
      <c r="B39" s="1" t="s">
        <v>2613</v>
      </c>
      <c r="C39" s="1">
        <v>1897.5000022239983</v>
      </c>
      <c r="D39" s="1">
        <v>0</v>
      </c>
      <c r="E39">
        <f>(R39-S39*(1000-T39)/(1000-U39))*AO39</f>
        <v>-1.9944481258016553</v>
      </c>
      <c r="F39">
        <f>IF(AZ39&lt;&gt;0,1/(1/AZ39-1/N39),0)</f>
        <v>2.3397271529968346</v>
      </c>
      <c r="G39">
        <f>((BC39-AP39/2)*S39-E39)/(BC39+AP39/2)</f>
        <v>380.52352864265953</v>
      </c>
      <c r="H39">
        <f>AP39*1000</f>
        <v>31.480487923243921</v>
      </c>
      <c r="I39">
        <f>(AU39-BA39)</f>
        <v>1.7656948227798335</v>
      </c>
      <c r="J39">
        <f>(P39+AT39*D39)</f>
        <v>30.053194046020508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31.920602798461914</v>
      </c>
      <c r="P39" s="1">
        <v>30.053194046020508</v>
      </c>
      <c r="Q39" s="1">
        <v>32.079071044921875</v>
      </c>
      <c r="R39" s="1">
        <v>400.04220581054688</v>
      </c>
      <c r="S39" s="1">
        <v>390.70809936523438</v>
      </c>
      <c r="T39" s="1">
        <v>0.71613407135009766</v>
      </c>
      <c r="U39" s="1">
        <v>28.419662475585938</v>
      </c>
      <c r="V39" s="1">
        <v>1.3293453454971313</v>
      </c>
      <c r="W39" s="1">
        <v>52.754852294921875</v>
      </c>
      <c r="X39" s="1">
        <v>300.299072265625</v>
      </c>
      <c r="Y39" s="1">
        <v>750.2535400390625</v>
      </c>
      <c r="Z39" s="1">
        <v>5.3736411035060883E-2</v>
      </c>
      <c r="AA39" s="1">
        <v>88.241363525390625</v>
      </c>
      <c r="AB39" s="1">
        <v>-0.1274852454662323</v>
      </c>
      <c r="AC39" s="1">
        <v>0.92157524824142456</v>
      </c>
      <c r="AD39" s="1">
        <v>0.14718665182590485</v>
      </c>
      <c r="AE39" s="1">
        <v>2.6696011424064636E-2</v>
      </c>
      <c r="AF39" s="1">
        <v>3.966478630900383E-2</v>
      </c>
      <c r="AG39" s="1">
        <v>1.8047401681542397E-2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1.1040407068589151</v>
      </c>
      <c r="AP39">
        <f>(U39-T39)/(1000-U39)*AO39</f>
        <v>3.148048792324392E-2</v>
      </c>
      <c r="AQ39">
        <f>(P39+273.15)</f>
        <v>303.20319404602049</v>
      </c>
      <c r="AR39">
        <f>(O39+273.15)</f>
        <v>305.07060279846189</v>
      </c>
      <c r="AS39">
        <f>(Y39*AK39+Z39*AL39)*AM39</f>
        <v>120.04056372313426</v>
      </c>
      <c r="AT39">
        <f>((AS39+0.00000010773*(AR39^4-AQ39^4))-AP39*44100)/(L39*0.92*2*29.3+0.00000043092*AQ39^3)</f>
        <v>-9.7777315610323363</v>
      </c>
      <c r="AU39">
        <f>0.61365*EXP(17.502*J39/(240.97+J39))</f>
        <v>4.2734845905569152</v>
      </c>
      <c r="AV39">
        <f>AU39*1000/AA39</f>
        <v>48.429494058387483</v>
      </c>
      <c r="AW39">
        <f>(AV39-U39)</f>
        <v>20.009831582801546</v>
      </c>
      <c r="AX39">
        <f>IF(D39,P39,(O39+P39)/2)</f>
        <v>30.986898422241211</v>
      </c>
      <c r="AY39">
        <f>0.61365*EXP(17.502*AX39/(240.97+AX39))</f>
        <v>4.5080093160304724</v>
      </c>
      <c r="AZ39">
        <f>IF(AW39&lt;&gt;0,(1000-(AV39+U39)/2)/AW39*AP39,0)</f>
        <v>1.5127995118745585</v>
      </c>
      <c r="BA39">
        <f>U39*AA39/1000</f>
        <v>2.5077897677770817</v>
      </c>
      <c r="BB39">
        <f>(AY39-BA39)</f>
        <v>2.0002195482533907</v>
      </c>
      <c r="BC39">
        <f>1/(1.6/F39+1.37/N39)</f>
        <v>0.99610735948590223</v>
      </c>
      <c r="BD39">
        <f>G39*AA39*0.001</f>
        <v>33.57791502092131</v>
      </c>
      <c r="BE39">
        <f>G39/S39</f>
        <v>0.97393304428773997</v>
      </c>
      <c r="BF39">
        <f>(1-AP39*AA39/AU39/F39)*100</f>
        <v>72.217820829827062</v>
      </c>
      <c r="BG39">
        <f>(S39-E39/(N39/1.35))</f>
        <v>391.33713816173025</v>
      </c>
      <c r="BH39">
        <f>E39*BF39/100/BG39</f>
        <v>-3.6805782880745203E-3</v>
      </c>
    </row>
    <row r="40" spans="1:60" x14ac:dyDescent="0.35">
      <c r="A40" s="1" t="s">
        <v>9</v>
      </c>
      <c r="B40" s="1" t="s">
        <v>2612</v>
      </c>
      <c r="K40" s="1">
        <v>2.72</v>
      </c>
    </row>
    <row r="41" spans="1:60" x14ac:dyDescent="0.35">
      <c r="A41" s="1" t="s">
        <v>9</v>
      </c>
      <c r="B41" s="1" t="s">
        <v>2611</v>
      </c>
      <c r="K41" s="1">
        <v>2.72</v>
      </c>
    </row>
    <row r="42" spans="1:60" x14ac:dyDescent="0.35">
      <c r="A42" s="1">
        <v>9</v>
      </c>
      <c r="B42" s="1" t="s">
        <v>2610</v>
      </c>
      <c r="C42" s="1">
        <v>2101.0000022351742</v>
      </c>
      <c r="D42" s="1">
        <v>0</v>
      </c>
      <c r="E42">
        <f>(R42-S42*(1000-T42)/(1000-U42))*AO42</f>
        <v>-2.1026311054917945</v>
      </c>
      <c r="F42">
        <f>IF(AZ42&lt;&gt;0,1/(1/AZ42-1/N42),0)</f>
        <v>1.9834397359426181</v>
      </c>
      <c r="G42">
        <f>((BC42-AP42/2)*S42-E42)/(BC42+AP42/2)</f>
        <v>380.34357735594403</v>
      </c>
      <c r="H42">
        <f>AP42*1000</f>
        <v>30.400318274076895</v>
      </c>
      <c r="I42">
        <f>(AU42-BA42)</f>
        <v>1.9035642740934189</v>
      </c>
      <c r="J42">
        <f>(P42+AT42*D42)</f>
        <v>30.281932830810547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32.008155822753906</v>
      </c>
      <c r="P42" s="1">
        <v>30.281932830810547</v>
      </c>
      <c r="Q42" s="1">
        <v>32.150844573974609</v>
      </c>
      <c r="R42" s="1">
        <v>400.05474853515625</v>
      </c>
      <c r="S42" s="1">
        <v>391.18826293945313</v>
      </c>
      <c r="T42" s="1">
        <v>0.71843671798706055</v>
      </c>
      <c r="U42" s="1">
        <v>27.495058059692383</v>
      </c>
      <c r="V42" s="1">
        <v>1.3271167278289795</v>
      </c>
      <c r="W42" s="1">
        <v>50.789653778076172</v>
      </c>
      <c r="X42" s="1">
        <v>300.31918334960938</v>
      </c>
      <c r="Y42" s="1">
        <v>1001.6834106445313</v>
      </c>
      <c r="Z42" s="1">
        <v>0.20466147363185883</v>
      </c>
      <c r="AA42" s="1">
        <v>88.247421264648438</v>
      </c>
      <c r="AB42" s="1">
        <v>-0.12946125864982605</v>
      </c>
      <c r="AC42" s="1">
        <v>0.91960936784744263</v>
      </c>
      <c r="AD42" s="1">
        <v>0.10404278337955475</v>
      </c>
      <c r="AE42" s="1">
        <v>3.0249044299125671E-2</v>
      </c>
      <c r="AF42" s="1">
        <v>3.1447529792785645E-2</v>
      </c>
      <c r="AG42" s="1">
        <v>1.8394367769360542E-2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1.1041146446676813</v>
      </c>
      <c r="AP42">
        <f>(U42-T42)/(1000-U42)*AO42</f>
        <v>3.0400318274076896E-2</v>
      </c>
      <c r="AQ42">
        <f>(P42+273.15)</f>
        <v>303.43193283081052</v>
      </c>
      <c r="AR42">
        <f>(O42+273.15)</f>
        <v>305.15815582275388</v>
      </c>
      <c r="AS42">
        <f>(Y42*AK42+Z42*AL42)*AM42</f>
        <v>160.26934212082597</v>
      </c>
      <c r="AT42">
        <f>((AS42+0.00000010773*(AR42^4-AQ42^4))-AP42*44100)/(L42*0.92*2*29.3+0.00000043092*AQ42^3)</f>
        <v>-9.0992552120211041</v>
      </c>
      <c r="AU42">
        <f>0.61365*EXP(17.502*J42/(240.97+J42))</f>
        <v>4.32993224538306</v>
      </c>
      <c r="AV42">
        <f>AU42*1000/AA42</f>
        <v>49.065821792093701</v>
      </c>
      <c r="AW42">
        <f>(AV42-U42)</f>
        <v>21.570763732401318</v>
      </c>
      <c r="AX42">
        <f>IF(D42,P42,(O42+P42)/2)</f>
        <v>31.145044326782227</v>
      </c>
      <c r="AY42">
        <f>0.61365*EXP(17.502*AX42/(240.97+AX42))</f>
        <v>4.5488223928422773</v>
      </c>
      <c r="AZ42">
        <f>IF(AW42&lt;&gt;0,(1000-(AV42+U42)/2)/AW42*AP42,0)</f>
        <v>1.3553799522054923</v>
      </c>
      <c r="BA42">
        <f>U42*AA42/1000</f>
        <v>2.4263679712896411</v>
      </c>
      <c r="BB42">
        <f>(AY42-BA42)</f>
        <v>2.1224544215526362</v>
      </c>
      <c r="BC42">
        <f>1/(1.6/F42+1.37/N42)</f>
        <v>0.887510806300018</v>
      </c>
      <c r="BD42">
        <f>G42*AA42*0.001</f>
        <v>33.564339896233399</v>
      </c>
      <c r="BE42">
        <f>G42/S42</f>
        <v>0.97227757933732384</v>
      </c>
      <c r="BF42">
        <f>(1-AP42*AA42/AU42/F42)*100</f>
        <v>68.762228503265789</v>
      </c>
      <c r="BG42">
        <f>(S42-E42/(N42/1.35))</f>
        <v>391.8514220975996</v>
      </c>
      <c r="BH42">
        <f>E42*BF42/100/BG42</f>
        <v>-3.6897046273291251E-3</v>
      </c>
    </row>
    <row r="43" spans="1:60" x14ac:dyDescent="0.35">
      <c r="A43" s="1" t="s">
        <v>9</v>
      </c>
      <c r="B43" s="1" t="s">
        <v>2609</v>
      </c>
      <c r="K43" s="1">
        <v>2.72</v>
      </c>
    </row>
    <row r="44" spans="1:60" x14ac:dyDescent="0.35">
      <c r="A44" s="1" t="s">
        <v>9</v>
      </c>
      <c r="B44" s="1" t="s">
        <v>2608</v>
      </c>
      <c r="K44" s="1">
        <v>2.72</v>
      </c>
    </row>
    <row r="45" spans="1:60" x14ac:dyDescent="0.35">
      <c r="A45" s="1">
        <v>10</v>
      </c>
      <c r="B45" s="1" t="s">
        <v>2607</v>
      </c>
      <c r="C45" s="1">
        <v>2304.0000022351742</v>
      </c>
      <c r="D45" s="1">
        <v>0</v>
      </c>
      <c r="E45">
        <f>(R45-S45*(1000-T45)/(1000-U45))*AO45</f>
        <v>-3.1210264637219498</v>
      </c>
      <c r="F45">
        <f>IF(AZ45&lt;&gt;0,1/(1/AZ45-1/N45),0)</f>
        <v>1.2513343701864781</v>
      </c>
      <c r="G45">
        <f>((BC45-AP45/2)*S45-E45)/(BC45+AP45/2)</f>
        <v>382.33604261279214</v>
      </c>
      <c r="H45">
        <f>AP45*1000</f>
        <v>26.154119515675369</v>
      </c>
      <c r="I45">
        <f>(AU45-BA45)</f>
        <v>2.2959791655235873</v>
      </c>
      <c r="J45">
        <f>(P45+AT45*D45)</f>
        <v>30.562473297119141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32.127048492431641</v>
      </c>
      <c r="P45" s="1">
        <v>30.562473297119141</v>
      </c>
      <c r="Q45" s="1">
        <v>32.243255615234375</v>
      </c>
      <c r="R45" s="1">
        <v>400.063720703125</v>
      </c>
      <c r="S45" s="1">
        <v>393.5677490234375</v>
      </c>
      <c r="T45" s="1">
        <v>0.71857178211212158</v>
      </c>
      <c r="U45" s="1">
        <v>23.84138298034668</v>
      </c>
      <c r="V45" s="1">
        <v>1.318549633026123</v>
      </c>
      <c r="W45" s="1">
        <v>43.747951507568359</v>
      </c>
      <c r="X45" s="1">
        <v>300.3231201171875</v>
      </c>
      <c r="Y45" s="1">
        <v>1251.302734375</v>
      </c>
      <c r="Z45" s="1">
        <v>4.0017127990722656E-2</v>
      </c>
      <c r="AA45" s="1">
        <v>88.25286865234375</v>
      </c>
      <c r="AB45" s="1">
        <v>-0.4344814121723175</v>
      </c>
      <c r="AC45" s="1">
        <v>0.92547637224197388</v>
      </c>
      <c r="AD45" s="1">
        <v>0.13682407140731812</v>
      </c>
      <c r="AE45" s="1">
        <v>6.2132943421602249E-2</v>
      </c>
      <c r="AF45" s="1">
        <v>4.1839223355054855E-2</v>
      </c>
      <c r="AG45" s="1">
        <v>5.9755768626928329E-2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1.1041291180778949</v>
      </c>
      <c r="AP45">
        <f>(U45-T45)/(1000-U45)*AO45</f>
        <v>2.615411951567537E-2</v>
      </c>
      <c r="AQ45">
        <f>(P45+273.15)</f>
        <v>303.71247329711912</v>
      </c>
      <c r="AR45">
        <f>(O45+273.15)</f>
        <v>305.27704849243162</v>
      </c>
      <c r="AS45">
        <f>(Y45*AK45+Z45*AL45)*AM45</f>
        <v>200.2084330249927</v>
      </c>
      <c r="AT45">
        <f>((AS45+0.00000010773*(AR45^4-AQ45^4))-AP45*44100)/(L45*0.92*2*29.3+0.00000043092*AQ45^3)</f>
        <v>-7.329387860181968</v>
      </c>
      <c r="AU45">
        <f>0.61365*EXP(17.502*J45/(240.97+J45))</f>
        <v>4.4000496061783467</v>
      </c>
      <c r="AV45">
        <f>AU45*1000/AA45</f>
        <v>49.857298390056286</v>
      </c>
      <c r="AW45">
        <f>(AV45-U45)</f>
        <v>26.015915409709606</v>
      </c>
      <c r="AX45">
        <f>IF(D45,P45,(O45+P45)/2)</f>
        <v>31.344760894775391</v>
      </c>
      <c r="AY45">
        <f>0.61365*EXP(17.502*AX45/(240.97+AX45))</f>
        <v>4.6008232639451174</v>
      </c>
      <c r="AZ45">
        <f>IF(AW45&lt;&gt;0,(1000-(AV45+U45)/2)/AW45*AP45,0)</f>
        <v>0.96826719562284858</v>
      </c>
      <c r="BA45">
        <f>U45*AA45/1000</f>
        <v>2.1040704406547595</v>
      </c>
      <c r="BB45">
        <f>(AY45-BA45)</f>
        <v>2.496752823290358</v>
      </c>
      <c r="BC45">
        <f>1/(1.6/F45+1.37/N45)</f>
        <v>0.62550724965345561</v>
      </c>
      <c r="BD45">
        <f>G45*AA45*0.001</f>
        <v>33.742252549763649</v>
      </c>
      <c r="BE45">
        <f>G45/S45</f>
        <v>0.97146182216781052</v>
      </c>
      <c r="BF45">
        <f>(1-AP45*AA45/AU45/F45)*100</f>
        <v>58.07838658002926</v>
      </c>
      <c r="BG45">
        <f>(S45-E45/(N45/1.35))</f>
        <v>394.55210489871621</v>
      </c>
      <c r="BH45">
        <f>E45*BF45/100/BG45</f>
        <v>-4.5941760096065544E-3</v>
      </c>
    </row>
    <row r="46" spans="1:60" x14ac:dyDescent="0.35">
      <c r="A46" s="1" t="s">
        <v>9</v>
      </c>
      <c r="B46" s="1" t="s">
        <v>2606</v>
      </c>
      <c r="K46" s="1">
        <v>2.72</v>
      </c>
    </row>
    <row r="47" spans="1:60" x14ac:dyDescent="0.35">
      <c r="A47" s="1" t="s">
        <v>9</v>
      </c>
      <c r="B47" s="1" t="s">
        <v>2605</v>
      </c>
      <c r="K47" s="1">
        <v>2.72</v>
      </c>
    </row>
    <row r="48" spans="1:60" x14ac:dyDescent="0.35">
      <c r="A48" s="1">
        <v>11</v>
      </c>
      <c r="B48" s="1" t="s">
        <v>2604</v>
      </c>
      <c r="C48" s="1">
        <v>2507.50000224635</v>
      </c>
      <c r="D48" s="1">
        <v>0</v>
      </c>
      <c r="E48">
        <f>(R48-S48*(1000-T48)/(1000-U48))*AO48</f>
        <v>-1.8425758772144363</v>
      </c>
      <c r="F48">
        <f>IF(AZ48&lt;&gt;0,1/(1/AZ48-1/N48),0)</f>
        <v>0.71860888369833575</v>
      </c>
      <c r="G48">
        <f>((BC48-AP48/2)*S48-E48)/(BC48+AP48/2)</f>
        <v>378.84266323376977</v>
      </c>
      <c r="H48">
        <f>AP48*1000</f>
        <v>20.482482688997937</v>
      </c>
      <c r="I48">
        <f>(AU48-BA48)</f>
        <v>2.8351027295081881</v>
      </c>
      <c r="J48">
        <f>(P48+AT48*D48)</f>
        <v>30.973251342773438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32.271068572998047</v>
      </c>
      <c r="P48" s="1">
        <v>30.973251342773438</v>
      </c>
      <c r="Q48" s="1">
        <v>32.354232788085938</v>
      </c>
      <c r="R48" s="1">
        <v>399.96002197265625</v>
      </c>
      <c r="S48" s="1">
        <v>394.31451416015625</v>
      </c>
      <c r="T48" s="1">
        <v>0.71739506721496582</v>
      </c>
      <c r="U48" s="1">
        <v>18.915563583374023</v>
      </c>
      <c r="V48" s="1">
        <v>1.3057553768157959</v>
      </c>
      <c r="W48" s="1">
        <v>34.428867340087891</v>
      </c>
      <c r="X48" s="1">
        <v>300.35177612304688</v>
      </c>
      <c r="Y48" s="1">
        <v>1599.5902099609375</v>
      </c>
      <c r="Z48" s="1">
        <v>0.25496354699134827</v>
      </c>
      <c r="AA48" s="1">
        <v>88.255348205566406</v>
      </c>
      <c r="AB48" s="1">
        <v>-0.14036977291107178</v>
      </c>
      <c r="AC48" s="1">
        <v>0.90062826871871948</v>
      </c>
      <c r="AD48" s="1">
        <v>5.6305155158042908E-2</v>
      </c>
      <c r="AE48" s="1">
        <v>6.953410804271698E-2</v>
      </c>
      <c r="AF48" s="1">
        <v>2.4297205731272697E-2</v>
      </c>
      <c r="AG48" s="1">
        <v>5.5975940078496933E-2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1.1042344710406133</v>
      </c>
      <c r="AP48">
        <f>(U48-T48)/(1000-U48)*AO48</f>
        <v>2.0482482688997938E-2</v>
      </c>
      <c r="AQ48">
        <f>(P48+273.15)</f>
        <v>304.12325134277341</v>
      </c>
      <c r="AR48">
        <f>(O48+273.15)</f>
        <v>305.42106857299802</v>
      </c>
      <c r="AS48">
        <f>(Y48*AK48+Z48*AL48)*AM48</f>
        <v>255.93442787316962</v>
      </c>
      <c r="AT48">
        <f>((AS48+0.00000010773*(AR48^4-AQ48^4))-AP48*44100)/(L48*0.92*2*29.3+0.00000043092*AQ48^3)</f>
        <v>-4.95293952088248</v>
      </c>
      <c r="AU48">
        <f>0.61365*EXP(17.502*J48/(240.97+J48))</f>
        <v>4.5045023800633937</v>
      </c>
      <c r="AV48">
        <f>AU48*1000/AA48</f>
        <v>51.039426750335878</v>
      </c>
      <c r="AW48">
        <f>(AV48-U48)</f>
        <v>32.123863166961854</v>
      </c>
      <c r="AX48">
        <f>IF(D48,P48,(O48+P48)/2)</f>
        <v>31.622159957885742</v>
      </c>
      <c r="AY48">
        <f>0.61365*EXP(17.502*AX48/(240.97+AX48))</f>
        <v>4.6739091483137774</v>
      </c>
      <c r="AZ48">
        <f>IF(AW48&lt;&gt;0,(1000-(AV48+U48)/2)/AW48*AP48,0)</f>
        <v>0.61530758760256909</v>
      </c>
      <c r="BA48">
        <f>U48*AA48/1000</f>
        <v>1.6693996505552058</v>
      </c>
      <c r="BB48">
        <f>(AY48-BA48)</f>
        <v>3.0045094977585718</v>
      </c>
      <c r="BC48">
        <f>1/(1.6/F48+1.37/N48)</f>
        <v>0.39268174199809819</v>
      </c>
      <c r="BD48">
        <f>G48*AA48*0.001</f>
        <v>33.434891158820477</v>
      </c>
      <c r="BE48">
        <f>G48/S48</f>
        <v>0.9607626643940822</v>
      </c>
      <c r="BF48">
        <f>(1-AP48*AA48/AU48/F48)*100</f>
        <v>44.155008815339691</v>
      </c>
      <c r="BG48">
        <f>(S48-E48/(N48/1.35))</f>
        <v>394.8956532217648</v>
      </c>
      <c r="BH48">
        <f>E48*BF48/100/BG48</f>
        <v>-2.0602646151601542E-3</v>
      </c>
    </row>
    <row r="49" spans="1:60" x14ac:dyDescent="0.35">
      <c r="A49" s="1" t="s">
        <v>9</v>
      </c>
      <c r="B49" s="1" t="s">
        <v>2603</v>
      </c>
      <c r="K49" s="1">
        <v>2.72</v>
      </c>
    </row>
    <row r="50" spans="1:60" x14ac:dyDescent="0.35">
      <c r="A50" s="1" t="s">
        <v>9</v>
      </c>
      <c r="B50" s="1" t="s">
        <v>2598</v>
      </c>
      <c r="K50" s="1">
        <v>2.72</v>
      </c>
    </row>
    <row r="51" spans="1:60" x14ac:dyDescent="0.35">
      <c r="A51" s="1">
        <v>12</v>
      </c>
      <c r="B51" s="1" t="s">
        <v>2602</v>
      </c>
      <c r="C51" s="1">
        <v>2710.50000224635</v>
      </c>
      <c r="D51" s="1">
        <v>0</v>
      </c>
      <c r="E51">
        <f>(R51-S51*(1000-T51)/(1000-U51))*AO51</f>
        <v>-1.21976594420749</v>
      </c>
      <c r="F51">
        <f>IF(AZ51&lt;&gt;0,1/(1/AZ51-1/N51),0)</f>
        <v>0.42228228320426892</v>
      </c>
      <c r="G51">
        <f>((BC51-AP51/2)*S51-E51)/(BC51+AP51/2)</f>
        <v>376.1234032943247</v>
      </c>
      <c r="H51">
        <f>AP51*1000</f>
        <v>15.296062484053497</v>
      </c>
      <c r="I51">
        <f>(AU51-BA51)</f>
        <v>3.3942130294300332</v>
      </c>
      <c r="J51">
        <f>(P51+AT51*D51)</f>
        <v>31.580585479736328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32.479881286621094</v>
      </c>
      <c r="P51" s="1">
        <v>31.580585479736328</v>
      </c>
      <c r="Q51" s="1">
        <v>32.511539459228516</v>
      </c>
      <c r="R51" s="1">
        <v>399.72784423828125</v>
      </c>
      <c r="S51" s="1">
        <v>395.355712890625</v>
      </c>
      <c r="T51" s="1">
        <v>0.72120392322540283</v>
      </c>
      <c r="U51" s="1">
        <v>14.374940872192383</v>
      </c>
      <c r="V51" s="1">
        <v>1.2973204851150513</v>
      </c>
      <c r="W51" s="1">
        <v>25.85801887512207</v>
      </c>
      <c r="X51" s="1">
        <v>300.33694458007813</v>
      </c>
      <c r="Y51" s="1">
        <v>2000.311279296875</v>
      </c>
      <c r="Z51" s="1">
        <v>0.10747505724430084</v>
      </c>
      <c r="AA51" s="1">
        <v>88.256263732910156</v>
      </c>
      <c r="AB51" s="1">
        <v>-0.26170918345451355</v>
      </c>
      <c r="AC51" s="1">
        <v>0.86103224754333496</v>
      </c>
      <c r="AD51" s="1">
        <v>7.1910522878170013E-2</v>
      </c>
      <c r="AE51" s="1">
        <v>6.8109259009361267E-2</v>
      </c>
      <c r="AF51" s="1">
        <v>8.388114720582962E-2</v>
      </c>
      <c r="AG51" s="1">
        <v>5.5898439139127731E-2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1.1041799433091104</v>
      </c>
      <c r="AP51">
        <f>(U51-T51)/(1000-U51)*AO51</f>
        <v>1.5296062484053496E-2</v>
      </c>
      <c r="AQ51">
        <f>(P51+273.15)</f>
        <v>304.73058547973631</v>
      </c>
      <c r="AR51">
        <f>(O51+273.15)</f>
        <v>305.62988128662107</v>
      </c>
      <c r="AS51">
        <f>(Y51*AK51+Z51*AL51)*AM51</f>
        <v>320.04979753382941</v>
      </c>
      <c r="AT51">
        <f>((AS51+0.00000010773*(AR51^4-AQ51^4))-AP51*44100)/(L51*0.92*2*29.3+0.00000043092*AQ51^3)</f>
        <v>-2.6924701758307958</v>
      </c>
      <c r="AU51">
        <f>0.61365*EXP(17.502*J51/(240.97+J51))</f>
        <v>4.6628916021912339</v>
      </c>
      <c r="AV51">
        <f>AU51*1000/AA51</f>
        <v>52.833548634038465</v>
      </c>
      <c r="AW51">
        <f>(AV51-U51)</f>
        <v>38.458607761846082</v>
      </c>
      <c r="AX51">
        <f>IF(D51,P51,(O51+P51)/2)</f>
        <v>32.030233383178711</v>
      </c>
      <c r="AY51">
        <f>0.61365*EXP(17.502*AX51/(240.97+AX51))</f>
        <v>4.7832605671923289</v>
      </c>
      <c r="AZ51">
        <f>IF(AW51&lt;&gt;0,(1000-(AV51+U51)/2)/AW51*AP51,0)</f>
        <v>0.38436258400506518</v>
      </c>
      <c r="BA51">
        <f>U51*AA51/1000</f>
        <v>1.2686785727612004</v>
      </c>
      <c r="BB51">
        <f>(AY51-BA51)</f>
        <v>3.5145819944311283</v>
      </c>
      <c r="BC51">
        <f>1/(1.6/F51+1.37/N51)</f>
        <v>0.2433680892827641</v>
      </c>
      <c r="BD51">
        <f>G51*AA51*0.001</f>
        <v>33.195246277263649</v>
      </c>
      <c r="BE51">
        <f>G51/S51</f>
        <v>0.95135441586088598</v>
      </c>
      <c r="BF51">
        <f>(1-AP51*AA51/AU51/F51)*100</f>
        <v>31.440600289174636</v>
      </c>
      <c r="BG51">
        <f>(S51-E51/(N51/1.35))</f>
        <v>395.74042086654316</v>
      </c>
      <c r="BH51">
        <f>E51*BF51/100/BG51</f>
        <v>-9.6907395545294407E-4</v>
      </c>
    </row>
    <row r="52" spans="1:60" x14ac:dyDescent="0.35">
      <c r="A52" s="1" t="s">
        <v>9</v>
      </c>
      <c r="B52" s="1" t="s">
        <v>2601</v>
      </c>
      <c r="K52" s="1">
        <v>1.20224</v>
      </c>
    </row>
    <row r="53" spans="1:60" x14ac:dyDescent="0.35">
      <c r="A53" s="1" t="s">
        <v>9</v>
      </c>
      <c r="B53" s="1" t="s">
        <v>2600</v>
      </c>
      <c r="K53" s="1">
        <v>1.20224</v>
      </c>
    </row>
    <row r="54" spans="1:60" x14ac:dyDescent="0.35">
      <c r="A54" s="1" t="s">
        <v>9</v>
      </c>
      <c r="B54" s="1" t="s">
        <v>2599</v>
      </c>
    </row>
    <row r="55" spans="1:60" x14ac:dyDescent="0.35">
      <c r="A55" s="1" t="s">
        <v>9</v>
      </c>
      <c r="B55" s="1" t="s">
        <v>2598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9006E-A923-4990-BFE9-6A8F21341D56}">
  <dimension ref="A1:BH55"/>
  <sheetViews>
    <sheetView topLeftCell="A7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2778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2777</v>
      </c>
    </row>
    <row r="12" spans="1:60" x14ac:dyDescent="0.35">
      <c r="A12" s="1" t="s">
        <v>9</v>
      </c>
      <c r="B12" s="1" t="s">
        <v>2776</v>
      </c>
    </row>
    <row r="13" spans="1:60" x14ac:dyDescent="0.35">
      <c r="A13" s="1" t="s">
        <v>9</v>
      </c>
      <c r="B13" s="1" t="s">
        <v>2775</v>
      </c>
    </row>
    <row r="14" spans="1:60" x14ac:dyDescent="0.35">
      <c r="A14" s="1" t="s">
        <v>9</v>
      </c>
      <c r="B14" s="1" t="s">
        <v>2774</v>
      </c>
    </row>
    <row r="15" spans="1:60" x14ac:dyDescent="0.35">
      <c r="A15" s="1" t="s">
        <v>9</v>
      </c>
      <c r="B15" s="1" t="s">
        <v>2773</v>
      </c>
    </row>
    <row r="16" spans="1:60" x14ac:dyDescent="0.35">
      <c r="A16" s="1" t="s">
        <v>9</v>
      </c>
      <c r="B16" s="1" t="s">
        <v>2772</v>
      </c>
    </row>
    <row r="17" spans="1:60" x14ac:dyDescent="0.35">
      <c r="A17" s="1" t="s">
        <v>9</v>
      </c>
      <c r="B17" s="1" t="s">
        <v>2771</v>
      </c>
    </row>
    <row r="18" spans="1:60" x14ac:dyDescent="0.35">
      <c r="A18" s="1">
        <v>1</v>
      </c>
      <c r="B18" s="1" t="s">
        <v>2770</v>
      </c>
      <c r="C18" s="1">
        <v>420.00000210106373</v>
      </c>
      <c r="D18" s="1">
        <v>0</v>
      </c>
      <c r="E18">
        <f>(R18-S18*(1000-T18)/(1000-U18))*AO18</f>
        <v>-9.3776743978602539</v>
      </c>
      <c r="F18">
        <f>IF(AZ18&lt;&gt;0,1/(1/AZ18-1/N18),0)</f>
        <v>6.7085483270556239</v>
      </c>
      <c r="G18">
        <f>((BC18-AP18/2)*S18-E18)/(BC18+AP18/2)</f>
        <v>392.06116775825359</v>
      </c>
      <c r="H18">
        <f>AP18*1000</f>
        <v>37.383182457321318</v>
      </c>
      <c r="I18">
        <f>(AU18-BA18)</f>
        <v>1.2116892858498756</v>
      </c>
      <c r="J18">
        <f>(P18+AT18*D18)</f>
        <v>29.601062774658203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32.584835052490234</v>
      </c>
      <c r="P18" s="1">
        <v>29.601062774658203</v>
      </c>
      <c r="Q18" s="1">
        <v>32.732952117919922</v>
      </c>
      <c r="R18" s="1">
        <v>399.9224853515625</v>
      </c>
      <c r="S18" s="1">
        <v>395.04086303710938</v>
      </c>
      <c r="T18" s="1">
        <v>0.72622102499008179</v>
      </c>
      <c r="U18" s="1">
        <v>33.449680328369141</v>
      </c>
      <c r="V18" s="1">
        <v>1.2986202239990234</v>
      </c>
      <c r="W18" s="1">
        <v>59.814338684082031</v>
      </c>
      <c r="X18" s="1">
        <v>300.33810424804688</v>
      </c>
      <c r="Y18" s="1">
        <v>0.13994616270065308</v>
      </c>
      <c r="Z18" s="1">
        <v>2.4010684341192245E-2</v>
      </c>
      <c r="AA18" s="1">
        <v>88.255050659179688</v>
      </c>
      <c r="AB18" s="1">
        <v>0.50327187776565552</v>
      </c>
      <c r="AC18" s="1">
        <v>0.93897736072540283</v>
      </c>
      <c r="AD18" s="1">
        <v>4.3040383607149124E-2</v>
      </c>
      <c r="AE18" s="1">
        <v>8.6274454370141029E-3</v>
      </c>
      <c r="AF18" s="1">
        <v>2.5855250656604767E-2</v>
      </c>
      <c r="AG18" s="1">
        <v>1.5195275656878948E-2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1.1041842067942897</v>
      </c>
      <c r="AP18">
        <f>(U18-T18)/(1000-U18)*AO18</f>
        <v>3.7383182457321321E-2</v>
      </c>
      <c r="AQ18">
        <f>(P18+273.15)</f>
        <v>302.75106277465818</v>
      </c>
      <c r="AR18">
        <f>(O18+273.15)</f>
        <v>305.73483505249021</v>
      </c>
      <c r="AS18">
        <f>(Y18*AK18+Z18*AL18)*AM18</f>
        <v>2.2391385531618013E-2</v>
      </c>
      <c r="AT18">
        <f>((AS18+0.00000010773*(AR18^4-AQ18^4))-AP18*44100)/(L18*0.92*2*29.3+0.00000043092*AQ18^3)</f>
        <v>-12.661999790578843</v>
      </c>
      <c r="AU18">
        <f>0.61365*EXP(17.502*J18/(240.97+J18))</f>
        <v>4.1637925177634605</v>
      </c>
      <c r="AV18">
        <f>AU18*1000/AA18</f>
        <v>47.17908478510823</v>
      </c>
      <c r="AW18">
        <f>(AV18-U18)</f>
        <v>13.72940445673909</v>
      </c>
      <c r="AX18">
        <f>IF(D18,P18,(O18+P18)/2)</f>
        <v>31.092948913574219</v>
      </c>
      <c r="AY18">
        <f>0.61365*EXP(17.502*AX18/(240.97+AX18))</f>
        <v>4.5353426101909946</v>
      </c>
      <c r="AZ18">
        <f>IF(AW18&lt;&gt;0,(1000-(AV18+U18)/2)/AW18*AP18,0)</f>
        <v>2.6130851233637227</v>
      </c>
      <c r="BA18">
        <f>U18*AA18/1000</f>
        <v>2.9521032319135849</v>
      </c>
      <c r="BB18">
        <f>(AY18-BA18)</f>
        <v>1.5832393782774097</v>
      </c>
      <c r="BC18">
        <f>1/(1.6/F18+1.37/N18)</f>
        <v>1.7902887771342708</v>
      </c>
      <c r="BD18">
        <f>G18*AA18*0.001</f>
        <v>34.60137822200182</v>
      </c>
      <c r="BE18">
        <f>G18/S18</f>
        <v>0.99245724795164825</v>
      </c>
      <c r="BF18">
        <f>(1-AP18*AA18/AU18/F18)*100</f>
        <v>88.188686255166886</v>
      </c>
      <c r="BG18">
        <f>(S18-E18/(N18/1.35))</f>
        <v>397.99853385383688</v>
      </c>
      <c r="BH18">
        <f>E18*BF18/100/BG18</f>
        <v>-2.0779091251118095E-2</v>
      </c>
    </row>
    <row r="19" spans="1:60" x14ac:dyDescent="0.35">
      <c r="A19" s="1" t="s">
        <v>9</v>
      </c>
      <c r="B19" s="1" t="s">
        <v>2769</v>
      </c>
      <c r="K19" s="1">
        <v>2.72</v>
      </c>
    </row>
    <row r="20" spans="1:60" x14ac:dyDescent="0.35">
      <c r="A20" s="1" t="s">
        <v>9</v>
      </c>
      <c r="B20" s="1" t="s">
        <v>2768</v>
      </c>
      <c r="K20" s="1">
        <v>2.72</v>
      </c>
    </row>
    <row r="21" spans="1:60" x14ac:dyDescent="0.35">
      <c r="A21" s="1">
        <v>2</v>
      </c>
      <c r="B21" s="1" t="s">
        <v>2767</v>
      </c>
      <c r="C21" s="1">
        <v>625.00000210106373</v>
      </c>
      <c r="D21" s="1">
        <v>0</v>
      </c>
      <c r="E21">
        <f>(R21-S21*(1000-T21)/(1000-U21))*AO21</f>
        <v>-8.5452592819348467</v>
      </c>
      <c r="F21">
        <f>IF(AZ21&lt;&gt;0,1/(1/AZ21-1/N21),0)</f>
        <v>6.1887578205993741</v>
      </c>
      <c r="G21">
        <f>((BC21-AP21/2)*S21-E21)/(BC21+AP21/2)</f>
        <v>391.0749399062064</v>
      </c>
      <c r="H21">
        <f>AP21*1000</f>
        <v>36.847053888599092</v>
      </c>
      <c r="I21">
        <f>(AU21-BA21)</f>
        <v>1.2337678039350304</v>
      </c>
      <c r="J21">
        <f>(P21+AT21*D21)</f>
        <v>29.525611877441406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32.546966552734375</v>
      </c>
      <c r="P21" s="1">
        <v>29.525611877441406</v>
      </c>
      <c r="Q21" s="1">
        <v>32.738235473632813</v>
      </c>
      <c r="R21" s="1">
        <v>399.93038940429688</v>
      </c>
      <c r="S21" s="1">
        <v>394.50482177734375</v>
      </c>
      <c r="T21" s="1">
        <v>0.72793287038803101</v>
      </c>
      <c r="U21" s="1">
        <v>32.995861053466797</v>
      </c>
      <c r="V21" s="1">
        <v>1.30442214012146</v>
      </c>
      <c r="W21" s="1">
        <v>59.127056121826172</v>
      </c>
      <c r="X21" s="1">
        <v>300.35089111328125</v>
      </c>
      <c r="Y21" s="1">
        <v>26.009298324584961</v>
      </c>
      <c r="Z21" s="1">
        <v>6.9744400680065155E-2</v>
      </c>
      <c r="AA21" s="1">
        <v>88.252296447753906</v>
      </c>
      <c r="AB21" s="1">
        <v>0.64969676733016968</v>
      </c>
      <c r="AC21" s="1">
        <v>0.93375790119171143</v>
      </c>
      <c r="AD21" s="1">
        <v>7.9425618052482605E-2</v>
      </c>
      <c r="AE21" s="1">
        <v>9.791775606572628E-3</v>
      </c>
      <c r="AF21" s="1">
        <v>7.9919591546058655E-2</v>
      </c>
      <c r="AG21" s="1">
        <v>4.2487140744924545E-3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1.1042312173282396</v>
      </c>
      <c r="AP21">
        <f>(U21-T21)/(1000-U21)*AO21</f>
        <v>3.6847053888599095E-2</v>
      </c>
      <c r="AQ21">
        <f>(P21+273.15)</f>
        <v>302.67561187744138</v>
      </c>
      <c r="AR21">
        <f>(O21+273.15)</f>
        <v>305.69696655273435</v>
      </c>
      <c r="AS21">
        <f>(Y21*AK21+Z21*AL21)*AM21</f>
        <v>4.1614876389170945</v>
      </c>
      <c r="AT21">
        <f>((AS21+0.00000010773*(AR21^4-AQ21^4))-AP21*44100)/(L21*0.92*2*29.3+0.00000043092*AQ21^3)</f>
        <v>-12.441275467873018</v>
      </c>
      <c r="AU21">
        <f>0.61365*EXP(17.502*J21/(240.97+J21))</f>
        <v>4.1457283151744795</v>
      </c>
      <c r="AV21">
        <f>AU21*1000/AA21</f>
        <v>46.975868980687494</v>
      </c>
      <c r="AW21">
        <f>(AV21-U21)</f>
        <v>13.980007927220697</v>
      </c>
      <c r="AX21">
        <f>IF(D21,P21,(O21+P21)/2)</f>
        <v>31.036289215087891</v>
      </c>
      <c r="AY21">
        <f>0.61365*EXP(17.502*AX21/(240.97+AX21))</f>
        <v>4.5207213206921697</v>
      </c>
      <c r="AZ21">
        <f>IF(AW21&lt;&gt;0,(1000-(AV21+U21)/2)/AW21*AP21,0)</f>
        <v>2.530305615682515</v>
      </c>
      <c r="BA21">
        <f>U21*AA21/1000</f>
        <v>2.9119605112394491</v>
      </c>
      <c r="BB21">
        <f>(AY21-BA21)</f>
        <v>1.6087608094527206</v>
      </c>
      <c r="BC21">
        <f>1/(1.6/F21+1.37/N21)</f>
        <v>1.7283075181749239</v>
      </c>
      <c r="BD21">
        <f>G21*AA21*0.001</f>
        <v>34.513261529890073</v>
      </c>
      <c r="BE21">
        <f>G21/S21</f>
        <v>0.99130585564028117</v>
      </c>
      <c r="BF21">
        <f>(1-AP21*AA21/AU21/F21)*100</f>
        <v>87.325686105677477</v>
      </c>
      <c r="BG21">
        <f>(S21-E21/(N21/1.35))</f>
        <v>397.19995309959518</v>
      </c>
      <c r="BH21">
        <f>E21*BF21/100/BG21</f>
        <v>-1.8787027136399476E-2</v>
      </c>
    </row>
    <row r="22" spans="1:60" x14ac:dyDescent="0.35">
      <c r="A22" s="1" t="s">
        <v>9</v>
      </c>
      <c r="B22" s="1" t="s">
        <v>2766</v>
      </c>
      <c r="K22" s="1">
        <v>2.72</v>
      </c>
    </row>
    <row r="23" spans="1:60" x14ac:dyDescent="0.35">
      <c r="A23" s="1" t="s">
        <v>9</v>
      </c>
      <c r="B23" s="1" t="s">
        <v>2765</v>
      </c>
      <c r="K23" s="1">
        <v>2.72</v>
      </c>
    </row>
    <row r="24" spans="1:60" x14ac:dyDescent="0.35">
      <c r="A24" s="1">
        <v>3</v>
      </c>
      <c r="B24" s="1" t="s">
        <v>2764</v>
      </c>
      <c r="C24" s="1">
        <v>830.00000210106373</v>
      </c>
      <c r="D24" s="1">
        <v>0</v>
      </c>
      <c r="E24">
        <f>(R24-S24*(1000-T24)/(1000-U24))*AO24</f>
        <v>-6.9566326465244375</v>
      </c>
      <c r="F24">
        <f>IF(AZ24&lt;&gt;0,1/(1/AZ24-1/N24),0)</f>
        <v>5.9660722384511127</v>
      </c>
      <c r="G24">
        <f>((BC24-AP24/2)*S24-E24)/(BC24+AP24/2)</f>
        <v>388.80417120805072</v>
      </c>
      <c r="H24">
        <f>AP24*1000</f>
        <v>36.402143001183049</v>
      </c>
      <c r="I24">
        <f>(AU24-BA24)</f>
        <v>1.2378709059167261</v>
      </c>
      <c r="J24">
        <f>(P24+AT24*D24)</f>
        <v>29.404777526855469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32.471485137939453</v>
      </c>
      <c r="P24" s="1">
        <v>29.404777526855469</v>
      </c>
      <c r="Q24" s="1">
        <v>32.686923980712891</v>
      </c>
      <c r="R24" s="1">
        <v>399.74282836914063</v>
      </c>
      <c r="S24" s="1">
        <v>393.08343505859375</v>
      </c>
      <c r="T24" s="1">
        <v>0.72929888963699341</v>
      </c>
      <c r="U24" s="1">
        <v>32.624462127685547</v>
      </c>
      <c r="V24" s="1">
        <v>1.3123924732208252</v>
      </c>
      <c r="W24" s="1">
        <v>58.708572387695313</v>
      </c>
      <c r="X24" s="1">
        <v>300.30746459960938</v>
      </c>
      <c r="Y24" s="1">
        <v>49.939830780029297</v>
      </c>
      <c r="Z24" s="1">
        <v>0.15206772089004517</v>
      </c>
      <c r="AA24" s="1">
        <v>88.248809814453125</v>
      </c>
      <c r="AB24" s="1">
        <v>0.57647442817687988</v>
      </c>
      <c r="AC24" s="1">
        <v>0.93383020162582397</v>
      </c>
      <c r="AD24" s="1">
        <v>3.2093305140733719E-2</v>
      </c>
      <c r="AE24" s="1">
        <v>4.8257526941597462E-3</v>
      </c>
      <c r="AF24" s="1">
        <v>4.4830106198787689E-2</v>
      </c>
      <c r="AG24" s="1">
        <v>9.5840087160468102E-3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1.1040715610279754</v>
      </c>
      <c r="AP24">
        <f>(U24-T24)/(1000-U24)*AO24</f>
        <v>3.6402143001183052E-2</v>
      </c>
      <c r="AQ24">
        <f>(P24+273.15)</f>
        <v>302.55477752685545</v>
      </c>
      <c r="AR24">
        <f>(O24+273.15)</f>
        <v>305.62148513793943</v>
      </c>
      <c r="AS24">
        <f>(Y24*AK24+Z24*AL24)*AM24</f>
        <v>7.9903727462059351</v>
      </c>
      <c r="AT24">
        <f>((AS24+0.00000010773*(AR24^4-AQ24^4))-AP24*44100)/(L24*0.92*2*29.3+0.00000043092*AQ24^3)</f>
        <v>-12.254451660916011</v>
      </c>
      <c r="AU24">
        <f>0.61365*EXP(17.502*J24/(240.97+J24))</f>
        <v>4.1169408595216765</v>
      </c>
      <c r="AV24">
        <f>AU24*1000/AA24</f>
        <v>46.651517093292469</v>
      </c>
      <c r="AW24">
        <f>(AV24-U24)</f>
        <v>14.027054965606922</v>
      </c>
      <c r="AX24">
        <f>IF(D24,P24,(O24+P24)/2)</f>
        <v>30.938131332397461</v>
      </c>
      <c r="AY24">
        <f>0.61365*EXP(17.502*AX24/(240.97+AX24))</f>
        <v>4.495488397049721</v>
      </c>
      <c r="AZ24">
        <f>IF(AW24&lt;&gt;0,(1000-(AV24+U24)/2)/AW24*AP24,0)</f>
        <v>2.492271921712685</v>
      </c>
      <c r="BA24">
        <f>U24*AA24/1000</f>
        <v>2.8790699536049504</v>
      </c>
      <c r="BB24">
        <f>(AY24-BA24)</f>
        <v>1.6164184434447706</v>
      </c>
      <c r="BC24">
        <f>1/(1.6/F24+1.37/N24)</f>
        <v>1.699955841619343</v>
      </c>
      <c r="BD24">
        <f>G24*AA24*0.001</f>
        <v>34.311505360005334</v>
      </c>
      <c r="BE24">
        <f>G24/S24</f>
        <v>0.9891135991271035</v>
      </c>
      <c r="BF24">
        <f>(1-AP24*AA24/AU24/F24)*100</f>
        <v>86.921056237572273</v>
      </c>
      <c r="BG24">
        <f>(S24-E24/(N24/1.35))</f>
        <v>395.27752161869165</v>
      </c>
      <c r="BH24">
        <f>E24*BF24/100/BG24</f>
        <v>-1.5297552337822798E-2</v>
      </c>
    </row>
    <row r="25" spans="1:60" x14ac:dyDescent="0.35">
      <c r="A25" s="1" t="s">
        <v>9</v>
      </c>
      <c r="B25" s="1" t="s">
        <v>2763</v>
      </c>
      <c r="K25" s="1">
        <v>2.72</v>
      </c>
    </row>
    <row r="26" spans="1:60" x14ac:dyDescent="0.35">
      <c r="A26" s="1" t="s">
        <v>9</v>
      </c>
      <c r="B26" s="1" t="s">
        <v>2762</v>
      </c>
      <c r="K26" s="1">
        <v>2.72</v>
      </c>
    </row>
    <row r="27" spans="1:60" x14ac:dyDescent="0.35">
      <c r="A27" s="1">
        <v>4</v>
      </c>
      <c r="B27" s="1" t="s">
        <v>2761</v>
      </c>
      <c r="C27" s="1">
        <v>1034.0000021010637</v>
      </c>
      <c r="D27" s="1">
        <v>0</v>
      </c>
      <c r="E27">
        <f>(R27-S27*(1000-T27)/(1000-U27))*AO27</f>
        <v>-5.7028643900994958</v>
      </c>
      <c r="F27">
        <f>IF(AZ27&lt;&gt;0,1/(1/AZ27-1/N27),0)</f>
        <v>5.4747270765257623</v>
      </c>
      <c r="G27">
        <f>((BC27-AP27/2)*S27-E27)/(BC27+AP27/2)</f>
        <v>387.44943160310845</v>
      </c>
      <c r="H27">
        <f>AP27*1000</f>
        <v>35.945312474460863</v>
      </c>
      <c r="I27">
        <f>(AU27-BA27)</f>
        <v>1.2684631604785546</v>
      </c>
      <c r="J27">
        <f>(P27+AT27*D27)</f>
        <v>29.390689849853516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32.416439056396484</v>
      </c>
      <c r="P27" s="1">
        <v>29.390689849853516</v>
      </c>
      <c r="Q27" s="1">
        <v>32.63348388671875</v>
      </c>
      <c r="R27" s="1">
        <v>400.15615844726563</v>
      </c>
      <c r="S27" s="1">
        <v>392.541259765625</v>
      </c>
      <c r="T27" s="1">
        <v>0.73106080293655396</v>
      </c>
      <c r="U27" s="1">
        <v>32.239387512207031</v>
      </c>
      <c r="V27" s="1">
        <v>1.3196758031845093</v>
      </c>
      <c r="W27" s="1">
        <v>58.196994781494141</v>
      </c>
      <c r="X27" s="1">
        <v>300.29891967773438</v>
      </c>
      <c r="Y27" s="1">
        <v>101.08207702636719</v>
      </c>
      <c r="Z27" s="1">
        <v>5.1451914012432098E-2</v>
      </c>
      <c r="AA27" s="1">
        <v>88.250213623046875</v>
      </c>
      <c r="AB27" s="1">
        <v>0.57214701175689697</v>
      </c>
      <c r="AC27" s="1">
        <v>0.93644481897354126</v>
      </c>
      <c r="AD27" s="1">
        <v>3.7232071161270142E-2</v>
      </c>
      <c r="AE27" s="1">
        <v>4.5680822804570198E-3</v>
      </c>
      <c r="AF27" s="1">
        <v>4.6608041971921921E-2</v>
      </c>
      <c r="AG27" s="1">
        <v>5.3539443761110306E-3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1.1040401458740232</v>
      </c>
      <c r="AP27">
        <f>(U27-T27)/(1000-U27)*AO27</f>
        <v>3.5945312474460867E-2</v>
      </c>
      <c r="AQ27">
        <f>(P27+273.15)</f>
        <v>302.54068984985349</v>
      </c>
      <c r="AR27">
        <f>(O27+273.15)</f>
        <v>305.56643905639646</v>
      </c>
      <c r="AS27">
        <f>(Y27*AK27+Z27*AL27)*AM27</f>
        <v>16.173131962721072</v>
      </c>
      <c r="AT27">
        <f>((AS27+0.00000010773*(AR27^4-AQ27^4))-AP27*44100)/(L27*0.92*2*29.3+0.00000043092*AQ27^3)</f>
        <v>-12.03609608924747</v>
      </c>
      <c r="AU27">
        <f>0.61365*EXP(17.502*J27/(240.97+J27))</f>
        <v>4.1135959955070147</v>
      </c>
      <c r="AV27">
        <f>AU27*1000/AA27</f>
        <v>46.612872950969646</v>
      </c>
      <c r="AW27">
        <f>(AV27-U27)</f>
        <v>14.373485438762614</v>
      </c>
      <c r="AX27">
        <f>IF(D27,P27,(O27+P27)/2)</f>
        <v>30.903564453125</v>
      </c>
      <c r="AY27">
        <f>0.61365*EXP(17.502*AX27/(240.97+AX27))</f>
        <v>4.4866317288231858</v>
      </c>
      <c r="AZ27">
        <f>IF(AW27&lt;&gt;0,(1000-(AV27+U27)/2)/AW27*AP27,0)</f>
        <v>2.4022098224353923</v>
      </c>
      <c r="BA27">
        <f>U27*AA27/1000</f>
        <v>2.8451328350284601</v>
      </c>
      <c r="BB27">
        <f>(AY27-BA27)</f>
        <v>1.6414988937947257</v>
      </c>
      <c r="BC27">
        <f>1/(1.6/F27+1.37/N27)</f>
        <v>1.6331344870052602</v>
      </c>
      <c r="BD27">
        <f>G27*AA27*0.001</f>
        <v>34.19249510710241</v>
      </c>
      <c r="BE27">
        <f>G27/S27</f>
        <v>0.98702855295884884</v>
      </c>
      <c r="BF27">
        <f>(1-AP27*AA27/AU27/F27)*100</f>
        <v>85.91444647404677</v>
      </c>
      <c r="BG27">
        <f>(S27-E27/(N27/1.35))</f>
        <v>394.33991419344352</v>
      </c>
      <c r="BH27">
        <f>E27*BF27/100/BG27</f>
        <v>-1.2424774154401253E-2</v>
      </c>
    </row>
    <row r="28" spans="1:60" x14ac:dyDescent="0.35">
      <c r="A28" s="1" t="s">
        <v>9</v>
      </c>
      <c r="B28" s="1" t="s">
        <v>2760</v>
      </c>
      <c r="K28" s="1">
        <v>2.72</v>
      </c>
    </row>
    <row r="29" spans="1:60" x14ac:dyDescent="0.35">
      <c r="A29" s="1" t="s">
        <v>9</v>
      </c>
      <c r="B29" s="1" t="s">
        <v>2759</v>
      </c>
      <c r="K29" s="1">
        <v>2.72</v>
      </c>
    </row>
    <row r="30" spans="1:60" x14ac:dyDescent="0.35">
      <c r="A30" s="1">
        <v>5</v>
      </c>
      <c r="B30" s="1" t="s">
        <v>2758</v>
      </c>
      <c r="C30" s="1">
        <v>1238.5000021122396</v>
      </c>
      <c r="D30" s="1">
        <v>0</v>
      </c>
      <c r="E30">
        <f>(R30-S30*(1000-T30)/(1000-U30))*AO30</f>
        <v>-5.0364023121871186</v>
      </c>
      <c r="F30">
        <f>IF(AZ30&lt;&gt;0,1/(1/AZ30-1/N30),0)</f>
        <v>4.3583026665108306</v>
      </c>
      <c r="G30">
        <f>((BC30-AP30/2)*S30-E30)/(BC30+AP30/2)</f>
        <v>386.13194946946805</v>
      </c>
      <c r="H30">
        <f>AP30*1000</f>
        <v>35.024852205095335</v>
      </c>
      <c r="I30">
        <f>(AU30-BA30)</f>
        <v>1.3752479100378263</v>
      </c>
      <c r="J30">
        <f>(P30+AT30*D30)</f>
        <v>29.548654556274414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32.378261566162109</v>
      </c>
      <c r="P30" s="1">
        <v>29.548654556274414</v>
      </c>
      <c r="Q30" s="1">
        <v>32.593940734863281</v>
      </c>
      <c r="R30" s="1">
        <v>399.9100341796875</v>
      </c>
      <c r="S30" s="1">
        <v>392.03567504882813</v>
      </c>
      <c r="T30" s="1">
        <v>0.7310137152671814</v>
      </c>
      <c r="U30" s="1">
        <v>31.453950881958008</v>
      </c>
      <c r="V30" s="1">
        <v>1.322519063949585</v>
      </c>
      <c r="W30" s="1">
        <v>56.905158996582031</v>
      </c>
      <c r="X30" s="1">
        <v>300.33279418945313</v>
      </c>
      <c r="Y30" s="1">
        <v>150.71080017089844</v>
      </c>
      <c r="Z30" s="1">
        <v>0.13605710864067078</v>
      </c>
      <c r="AA30" s="1">
        <v>88.255683898925781</v>
      </c>
      <c r="AB30" s="1">
        <v>0.67009162902832031</v>
      </c>
      <c r="AC30" s="1">
        <v>0.93304699659347534</v>
      </c>
      <c r="AD30" s="1">
        <v>6.9543175399303436E-2</v>
      </c>
      <c r="AE30" s="1">
        <v>1.8286533653736115E-2</v>
      </c>
      <c r="AF30" s="1">
        <v>4.8371046781539917E-2</v>
      </c>
      <c r="AG30" s="1">
        <v>6.9102342240512371E-3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1.1041646845200481</v>
      </c>
      <c r="AP30">
        <f>(U30-T30)/(1000-U30)*AO30</f>
        <v>3.5024852205095339E-2</v>
      </c>
      <c r="AQ30">
        <f>(P30+273.15)</f>
        <v>302.69865455627439</v>
      </c>
      <c r="AR30">
        <f>(O30+273.15)</f>
        <v>305.52826156616209</v>
      </c>
      <c r="AS30">
        <f>(Y30*AK30+Z30*AL30)*AM30</f>
        <v>24.113727488359928</v>
      </c>
      <c r="AT30">
        <f>((AS30+0.00000010773*(AR30^4-AQ30^4))-AP30*44100)/(L30*0.92*2*29.3+0.00000043092*AQ30^3)</f>
        <v>-11.671678883167491</v>
      </c>
      <c r="AU30">
        <f>0.61365*EXP(17.502*J30/(240.97+J30))</f>
        <v>4.1512378564482502</v>
      </c>
      <c r="AV30">
        <f>AU30*1000/AA30</f>
        <v>47.036492983300967</v>
      </c>
      <c r="AW30">
        <f>(AV30-U30)</f>
        <v>15.582542101342959</v>
      </c>
      <c r="AX30">
        <f>IF(D30,P30,(O30+P30)/2)</f>
        <v>30.963458061218262</v>
      </c>
      <c r="AY30">
        <f>0.61365*EXP(17.502*AX30/(240.97+AX30))</f>
        <v>4.5019872322568162</v>
      </c>
      <c r="AZ30">
        <f>IF(AW30&lt;&gt;0,(1000-(AV30+U30)/2)/AW30*AP30,0)</f>
        <v>2.1594868082691541</v>
      </c>
      <c r="BA30">
        <f>U30*AA30/1000</f>
        <v>2.7759899464104238</v>
      </c>
      <c r="BB30">
        <f>(AY30-BA30)</f>
        <v>1.7259972858463923</v>
      </c>
      <c r="BC30">
        <f>1/(1.6/F30+1.37/N30)</f>
        <v>1.455216810486615</v>
      </c>
      <c r="BD30">
        <f>G30*AA30*0.001</f>
        <v>34.078339275653356</v>
      </c>
      <c r="BE30">
        <f>G30/S30</f>
        <v>0.98494084606298959</v>
      </c>
      <c r="BF30">
        <f>(1-AP30*AA30/AU30/F30)*100</f>
        <v>82.914645633617468</v>
      </c>
      <c r="BG30">
        <f>(S30-E30/(N30/1.35))</f>
        <v>393.62413072643767</v>
      </c>
      <c r="BH30">
        <f>E30*BF30/100/BG30</f>
        <v>-1.0608890065064274E-2</v>
      </c>
    </row>
    <row r="31" spans="1:60" x14ac:dyDescent="0.35">
      <c r="A31" s="1" t="s">
        <v>9</v>
      </c>
      <c r="B31" s="1" t="s">
        <v>2757</v>
      </c>
      <c r="K31" s="1">
        <v>2.72</v>
      </c>
    </row>
    <row r="32" spans="1:60" x14ac:dyDescent="0.35">
      <c r="A32" s="1" t="s">
        <v>9</v>
      </c>
      <c r="B32" s="1" t="s">
        <v>2756</v>
      </c>
      <c r="K32" s="1">
        <v>2.72</v>
      </c>
    </row>
    <row r="33" spans="1:60" x14ac:dyDescent="0.35">
      <c r="A33" s="1">
        <v>6</v>
      </c>
      <c r="B33" s="1" t="s">
        <v>2755</v>
      </c>
      <c r="C33" s="1">
        <v>1442.5000021122396</v>
      </c>
      <c r="D33" s="1">
        <v>0</v>
      </c>
      <c r="E33">
        <f>(R33-S33*(1000-T33)/(1000-U33))*AO33</f>
        <v>-4.0704797465983695</v>
      </c>
      <c r="F33">
        <f>IF(AZ33&lt;&gt;0,1/(1/AZ33-1/N33),0)</f>
        <v>3.1589026470627442</v>
      </c>
      <c r="G33">
        <f>((BC33-AP33/2)*S33-E33)/(BC33+AP33/2)</f>
        <v>384.27650349697785</v>
      </c>
      <c r="H33">
        <f>AP33*1000</f>
        <v>33.777351213490647</v>
      </c>
      <c r="I33">
        <f>(AU33-BA33)</f>
        <v>1.5756568776619937</v>
      </c>
      <c r="J33">
        <f>(P33+AT33*D33)</f>
        <v>29.990303039550781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32.379310607910156</v>
      </c>
      <c r="P33" s="1">
        <v>29.990303039550781</v>
      </c>
      <c r="Q33" s="1">
        <v>32.581527709960938</v>
      </c>
      <c r="R33" s="1">
        <v>400.04190063476563</v>
      </c>
      <c r="S33" s="1">
        <v>391.7449951171875</v>
      </c>
      <c r="T33" s="1">
        <v>0.73413306474685669</v>
      </c>
      <c r="U33" s="1">
        <v>30.393678665161133</v>
      </c>
      <c r="V33" s="1">
        <v>1.3280867338180542</v>
      </c>
      <c r="W33" s="1">
        <v>54.983818054199219</v>
      </c>
      <c r="X33" s="1">
        <v>300.34848022460938</v>
      </c>
      <c r="Y33" s="1">
        <v>299.68060302734375</v>
      </c>
      <c r="Z33" s="1">
        <v>9.2613525688648224E-2</v>
      </c>
      <c r="AA33" s="1">
        <v>88.255867004394531</v>
      </c>
      <c r="AB33" s="1">
        <v>0.63362157344818115</v>
      </c>
      <c r="AC33" s="1">
        <v>0.93477171659469604</v>
      </c>
      <c r="AD33" s="1">
        <v>4.7533832490444183E-2</v>
      </c>
      <c r="AE33" s="1">
        <v>2.1272774785757065E-2</v>
      </c>
      <c r="AF33" s="1">
        <v>3.7138976156711578E-2</v>
      </c>
      <c r="AG33" s="1">
        <v>8.7145976722240448E-3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1.104222353766946</v>
      </c>
      <c r="AP33">
        <f>(U33-T33)/(1000-U33)*AO33</f>
        <v>3.3777351213490646E-2</v>
      </c>
      <c r="AQ33">
        <f>(P33+273.15)</f>
        <v>303.14030303955076</v>
      </c>
      <c r="AR33">
        <f>(O33+273.15)</f>
        <v>305.52931060791013</v>
      </c>
      <c r="AS33">
        <f>(Y33*AK33+Z33*AL33)*AM33</f>
        <v>47.948895412633647</v>
      </c>
      <c r="AT33">
        <f>((AS33+0.00000010773*(AR33^4-AQ33^4))-AP33*44100)/(L33*0.92*2*29.3+0.00000043092*AQ33^3)</f>
        <v>-11.08931614875323</v>
      </c>
      <c r="AU33">
        <f>0.61365*EXP(17.502*J33/(240.97+J33))</f>
        <v>4.2580773397087581</v>
      </c>
      <c r="AV33">
        <f>AU33*1000/AA33</f>
        <v>48.246960618456505</v>
      </c>
      <c r="AW33">
        <f>(AV33-U33)</f>
        <v>17.853281953295372</v>
      </c>
      <c r="AX33">
        <f>IF(D33,P33,(O33+P33)/2)</f>
        <v>31.184806823730469</v>
      </c>
      <c r="AY33">
        <f>0.61365*EXP(17.502*AX33/(240.97+AX33))</f>
        <v>4.5591344788782582</v>
      </c>
      <c r="AZ33">
        <f>IF(AW33&lt;&gt;0,(1000-(AV33+U33)/2)/AW33*AP33,0)</f>
        <v>1.8175490115492774</v>
      </c>
      <c r="BA33">
        <f>U33*AA33/1000</f>
        <v>2.6824204620467644</v>
      </c>
      <c r="BB33">
        <f>(AY33-BA33)</f>
        <v>1.8767140168314937</v>
      </c>
      <c r="BC33">
        <f>1/(1.6/F33+1.37/N33)</f>
        <v>1.2098153237404177</v>
      </c>
      <c r="BD33">
        <f>G33*AA33*0.001</f>
        <v>33.914655985543028</v>
      </c>
      <c r="BE33">
        <f>G33/S33</f>
        <v>0.98093532345454593</v>
      </c>
      <c r="BF33">
        <f>(1-AP33*AA33/AU33/F33)*100</f>
        <v>77.837467357015072</v>
      </c>
      <c r="BG33">
        <f>(S33-E33/(N33/1.35))</f>
        <v>393.02880372962358</v>
      </c>
      <c r="BH33">
        <f>E33*BF33/100/BG33</f>
        <v>-8.0613896843347525E-3</v>
      </c>
    </row>
    <row r="34" spans="1:60" x14ac:dyDescent="0.35">
      <c r="A34" s="1" t="s">
        <v>9</v>
      </c>
      <c r="B34" s="1" t="s">
        <v>2754</v>
      </c>
      <c r="K34" s="1">
        <v>2.72</v>
      </c>
    </row>
    <row r="35" spans="1:60" x14ac:dyDescent="0.35">
      <c r="A35" s="1" t="s">
        <v>9</v>
      </c>
      <c r="B35" s="1" t="s">
        <v>2753</v>
      </c>
      <c r="K35" s="1">
        <v>2.72</v>
      </c>
    </row>
    <row r="36" spans="1:60" x14ac:dyDescent="0.35">
      <c r="A36" s="1">
        <v>7</v>
      </c>
      <c r="B36" s="1" t="s">
        <v>2752</v>
      </c>
      <c r="C36" s="1">
        <v>1646.5000021122396</v>
      </c>
      <c r="D36" s="1">
        <v>0</v>
      </c>
      <c r="E36">
        <f>(R36-S36*(1000-T36)/(1000-U36))*AO36</f>
        <v>-3.5224955708030228</v>
      </c>
      <c r="F36">
        <f>IF(AZ36&lt;&gt;0,1/(1/AZ36-1/N36),0)</f>
        <v>2.5487845945625862</v>
      </c>
      <c r="G36">
        <f>((BC36-AP36/2)*S36-E36)/(BC36+AP36/2)</f>
        <v>382.86881241758931</v>
      </c>
      <c r="H36">
        <f>AP36*1000</f>
        <v>32.728471526866123</v>
      </c>
      <c r="I36">
        <f>(AU36-BA36)</f>
        <v>1.7369456924277387</v>
      </c>
      <c r="J36">
        <f>(P36+AT36*D36)</f>
        <v>30.325904846191406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32.410411834716797</v>
      </c>
      <c r="P36" s="1">
        <v>30.325904846191406</v>
      </c>
      <c r="Q36" s="1">
        <v>32.595298767089844</v>
      </c>
      <c r="R36" s="1">
        <v>399.957275390625</v>
      </c>
      <c r="S36" s="1">
        <v>391.54147338867188</v>
      </c>
      <c r="T36" s="1">
        <v>0.736838698387146</v>
      </c>
      <c r="U36" s="1">
        <v>29.504388809204102</v>
      </c>
      <c r="V36" s="1">
        <v>1.3306314945220947</v>
      </c>
      <c r="W36" s="1">
        <v>53.280960083007813</v>
      </c>
      <c r="X36" s="1">
        <v>300.32073974609375</v>
      </c>
      <c r="Y36" s="1">
        <v>499.89337158203125</v>
      </c>
      <c r="Z36" s="1">
        <v>0.10861872136592865</v>
      </c>
      <c r="AA36" s="1">
        <v>88.255073547363281</v>
      </c>
      <c r="AB36" s="1">
        <v>0.55934637784957886</v>
      </c>
      <c r="AC36" s="1">
        <v>0.94009464979171753</v>
      </c>
      <c r="AD36" s="1">
        <v>8.7777554988861084E-2</v>
      </c>
      <c r="AE36" s="1">
        <v>1.8023936077952385E-2</v>
      </c>
      <c r="AF36" s="1">
        <v>2.7267856523394585E-2</v>
      </c>
      <c r="AG36" s="1">
        <v>9.9266208708286285E-3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1.1041203667135797</v>
      </c>
      <c r="AP36">
        <f>(U36-T36)/(1000-U36)*AO36</f>
        <v>3.2728471526866122E-2</v>
      </c>
      <c r="AQ36">
        <f>(P36+273.15)</f>
        <v>303.47590484619138</v>
      </c>
      <c r="AR36">
        <f>(O36+273.15)</f>
        <v>305.56041183471677</v>
      </c>
      <c r="AS36">
        <f>(Y36*AK36+Z36*AL36)*AM36</f>
        <v>79.98293766536699</v>
      </c>
      <c r="AT36">
        <f>((AS36+0.00000010773*(AR36^4-AQ36^4))-AP36*44100)/(L36*0.92*2*29.3+0.00000043092*AQ36^3)</f>
        <v>-10.500112708935365</v>
      </c>
      <c r="AU36">
        <f>0.61365*EXP(17.502*J36/(240.97+J36))</f>
        <v>4.3408576967540489</v>
      </c>
      <c r="AV36">
        <f>AU36*1000/AA36</f>
        <v>49.185361501335876</v>
      </c>
      <c r="AW36">
        <f>(AV36-U36)</f>
        <v>19.680972692131775</v>
      </c>
      <c r="AX36">
        <f>IF(D36,P36,(O36+P36)/2)</f>
        <v>31.368158340454102</v>
      </c>
      <c r="AY36">
        <f>0.61365*EXP(17.502*AX36/(240.97+AX36))</f>
        <v>4.6069490798188886</v>
      </c>
      <c r="AZ36">
        <f>IF(AW36&lt;&gt;0,(1000-(AV36+U36)/2)/AW36*AP36,0)</f>
        <v>1.5975213416757814</v>
      </c>
      <c r="BA36">
        <f>U36*AA36/1000</f>
        <v>2.6039120043263102</v>
      </c>
      <c r="BB36">
        <f>(AY36-BA36)</f>
        <v>2.0030370754925784</v>
      </c>
      <c r="BC36">
        <f>1/(1.6/F36+1.37/N36)</f>
        <v>1.0550553001284981</v>
      </c>
      <c r="BD36">
        <f>G36*AA36*0.001</f>
        <v>33.79011519890598</v>
      </c>
      <c r="BE36">
        <f>G36/S36</f>
        <v>0.97784995572493683</v>
      </c>
      <c r="BF36">
        <f>(1-AP36*AA36/AU36/F36)*100</f>
        <v>73.893014838600507</v>
      </c>
      <c r="BG36">
        <f>(S36-E36/(N36/1.35))</f>
        <v>392.65245057873011</v>
      </c>
      <c r="BH36">
        <f>E36*BF36/100/BG36</f>
        <v>-6.6289620018572231E-3</v>
      </c>
    </row>
    <row r="37" spans="1:60" x14ac:dyDescent="0.35">
      <c r="A37" s="1" t="s">
        <v>9</v>
      </c>
      <c r="B37" s="1" t="s">
        <v>2751</v>
      </c>
      <c r="K37" s="1">
        <v>2.72</v>
      </c>
    </row>
    <row r="38" spans="1:60" x14ac:dyDescent="0.35">
      <c r="A38" s="1" t="s">
        <v>9</v>
      </c>
      <c r="B38" s="1" t="s">
        <v>2750</v>
      </c>
      <c r="K38" s="1">
        <v>2.72</v>
      </c>
    </row>
    <row r="39" spans="1:60" x14ac:dyDescent="0.35">
      <c r="A39" s="1">
        <v>8</v>
      </c>
      <c r="B39" s="1" t="s">
        <v>2749</v>
      </c>
      <c r="C39" s="1">
        <v>1850.5000021122396</v>
      </c>
      <c r="D39" s="1">
        <v>0</v>
      </c>
      <c r="E39">
        <f>(R39-S39*(1000-T39)/(1000-U39))*AO39</f>
        <v>-2.6876864949475205</v>
      </c>
      <c r="F39">
        <f>IF(AZ39&lt;&gt;0,1/(1/AZ39-1/N39),0)</f>
        <v>2.2114009218010526</v>
      </c>
      <c r="G39">
        <f>((BC39-AP39/2)*S39-E39)/(BC39+AP39/2)</f>
        <v>381.19240002568364</v>
      </c>
      <c r="H39">
        <f>AP39*1000</f>
        <v>31.896970967167086</v>
      </c>
      <c r="I39">
        <f>(AU39-BA39)</f>
        <v>1.8547436793828438</v>
      </c>
      <c r="J39">
        <f>(P39+AT39*D39)</f>
        <v>30.549173355102539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32.466457366943359</v>
      </c>
      <c r="P39" s="1">
        <v>30.549173355102539</v>
      </c>
      <c r="Q39" s="1">
        <v>32.631374359130859</v>
      </c>
      <c r="R39" s="1">
        <v>400.11264038085938</v>
      </c>
      <c r="S39" s="1">
        <v>391.24374389648438</v>
      </c>
      <c r="T39" s="1">
        <v>0.74418377876281738</v>
      </c>
      <c r="U39" s="1">
        <v>28.802642822265625</v>
      </c>
      <c r="V39" s="1">
        <v>1.3396425247192383</v>
      </c>
      <c r="W39" s="1">
        <v>51.849082946777344</v>
      </c>
      <c r="X39" s="1">
        <v>300.30462646484375</v>
      </c>
      <c r="Y39" s="1">
        <v>749.92633056640625</v>
      </c>
      <c r="Z39" s="1">
        <v>8.1179030239582062E-2</v>
      </c>
      <c r="AA39" s="1">
        <v>88.254386901855469</v>
      </c>
      <c r="AB39" s="1">
        <v>0.50113105773925781</v>
      </c>
      <c r="AC39" s="1">
        <v>0.93798953294754028</v>
      </c>
      <c r="AD39" s="1">
        <v>0.16446571052074432</v>
      </c>
      <c r="AE39" s="1">
        <v>1.3625364750623703E-2</v>
      </c>
      <c r="AF39" s="1">
        <v>4.5419968664646149E-2</v>
      </c>
      <c r="AG39" s="1">
        <v>4.1524120606482029E-3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1.1040611267089842</v>
      </c>
      <c r="AP39">
        <f>(U39-T39)/(1000-U39)*AO39</f>
        <v>3.1896970967167086E-2</v>
      </c>
      <c r="AQ39">
        <f>(P39+273.15)</f>
        <v>303.69917335510252</v>
      </c>
      <c r="AR39">
        <f>(O39+273.15)</f>
        <v>305.61645736694334</v>
      </c>
      <c r="AS39">
        <f>(Y39*AK39+Z39*AL39)*AM39</f>
        <v>119.98821020867945</v>
      </c>
      <c r="AT39">
        <f>((AS39+0.00000010773*(AR39^4-AQ39^4))-AP39*44100)/(L39*0.92*2*29.3+0.00000043092*AQ39^3)</f>
        <v>-9.9120388355558546</v>
      </c>
      <c r="AU39">
        <f>0.61365*EXP(17.502*J39/(240.97+J39))</f>
        <v>4.3967032628150244</v>
      </c>
      <c r="AV39">
        <f>AU39*1000/AA39</f>
        <v>49.818523669587556</v>
      </c>
      <c r="AW39">
        <f>(AV39-U39)</f>
        <v>21.015880847321931</v>
      </c>
      <c r="AX39">
        <f>IF(D39,P39,(O39+P39)/2)</f>
        <v>31.507815361022949</v>
      </c>
      <c r="AY39">
        <f>0.61365*EXP(17.502*AX39/(240.97+AX39))</f>
        <v>4.6436614060346244</v>
      </c>
      <c r="AZ39">
        <f>IF(AW39&lt;&gt;0,(1000-(AV39+U39)/2)/AW39*AP39,0)</f>
        <v>1.4580917477258264</v>
      </c>
      <c r="BA39">
        <f>U39*AA39/1000</f>
        <v>2.5419595834321806</v>
      </c>
      <c r="BB39">
        <f>(AY39-BA39)</f>
        <v>2.1017018226024438</v>
      </c>
      <c r="BC39">
        <f>1/(1.6/F39+1.37/N39)</f>
        <v>0.95823008914957442</v>
      </c>
      <c r="BD39">
        <f>G39*AA39*0.001</f>
        <v>33.641901555913542</v>
      </c>
      <c r="BE39">
        <f>G39/S39</f>
        <v>0.97430925343189612</v>
      </c>
      <c r="BF39">
        <f>(1-AP39*AA39/AU39/F39)*100</f>
        <v>71.047164464251807</v>
      </c>
      <c r="BG39">
        <f>(S39-E39/(N39/1.35))</f>
        <v>392.09142654927865</v>
      </c>
      <c r="BH39">
        <f>E39*BF39/100/BG39</f>
        <v>-4.8701014994237775E-3</v>
      </c>
    </row>
    <row r="40" spans="1:60" x14ac:dyDescent="0.35">
      <c r="A40" s="1" t="s">
        <v>9</v>
      </c>
      <c r="B40" s="1" t="s">
        <v>2748</v>
      </c>
      <c r="K40" s="1">
        <v>2.72</v>
      </c>
    </row>
    <row r="41" spans="1:60" x14ac:dyDescent="0.35">
      <c r="A41" s="1" t="s">
        <v>9</v>
      </c>
      <c r="B41" s="1" t="s">
        <v>2747</v>
      </c>
      <c r="K41" s="1">
        <v>2.72</v>
      </c>
    </row>
    <row r="42" spans="1:60" x14ac:dyDescent="0.35">
      <c r="A42" s="1">
        <v>9</v>
      </c>
      <c r="B42" s="1" t="s">
        <v>2746</v>
      </c>
      <c r="C42" s="1">
        <v>2054.0000021234155</v>
      </c>
      <c r="D42" s="1">
        <v>0</v>
      </c>
      <c r="E42">
        <f>(R42-S42*(1000-T42)/(1000-U42))*AO42</f>
        <v>-3.1567825045252307</v>
      </c>
      <c r="F42">
        <f>IF(AZ42&lt;&gt;0,1/(1/AZ42-1/N42),0)</f>
        <v>1.7254384150665383</v>
      </c>
      <c r="G42">
        <f>((BC42-AP42/2)*S42-E42)/(BC42+AP42/2)</f>
        <v>381.82668470103829</v>
      </c>
      <c r="H42">
        <f>AP42*1000</f>
        <v>29.813359493113836</v>
      </c>
      <c r="I42">
        <f>(AU42-BA42)</f>
        <v>2.0569419877328632</v>
      </c>
      <c r="J42">
        <f>(P42+AT42*D42)</f>
        <v>30.726858139038086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32.539608001708984</v>
      </c>
      <c r="P42" s="1">
        <v>30.726858139038086</v>
      </c>
      <c r="Q42" s="1">
        <v>32.684364318847656</v>
      </c>
      <c r="R42" s="1">
        <v>400.01565551757813</v>
      </c>
      <c r="S42" s="1">
        <v>392.28289794921875</v>
      </c>
      <c r="T42" s="1">
        <v>0.74893736839294434</v>
      </c>
      <c r="U42" s="1">
        <v>27.019445419311523</v>
      </c>
      <c r="V42" s="1">
        <v>1.3426874876022339</v>
      </c>
      <c r="W42" s="1">
        <v>48.440193176269531</v>
      </c>
      <c r="X42" s="1">
        <v>300.34161376953125</v>
      </c>
      <c r="Y42" s="1">
        <v>999.7440185546875</v>
      </c>
      <c r="Z42" s="1">
        <v>0.21495136618614197</v>
      </c>
      <c r="AA42" s="1">
        <v>88.256858825683594</v>
      </c>
      <c r="AB42" s="1">
        <v>0.49180641770362854</v>
      </c>
      <c r="AC42" s="1">
        <v>0.95764511823654175</v>
      </c>
      <c r="AD42" s="1">
        <v>4.004882276058197E-2</v>
      </c>
      <c r="AE42" s="1">
        <v>4.9539424479007721E-2</v>
      </c>
      <c r="AF42" s="1">
        <v>2.5270363315939903E-2</v>
      </c>
      <c r="AG42" s="1">
        <v>3.6888711154460907E-2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1.1041971094468057</v>
      </c>
      <c r="AP42">
        <f>(U42-T42)/(1000-U42)*AO42</f>
        <v>2.9813359493113836E-2</v>
      </c>
      <c r="AQ42">
        <f>(P42+273.15)</f>
        <v>303.87685813903806</v>
      </c>
      <c r="AR42">
        <f>(O42+273.15)</f>
        <v>305.68960800170896</v>
      </c>
      <c r="AS42">
        <f>(Y42*AK42+Z42*AL42)*AM42</f>
        <v>159.95903939338677</v>
      </c>
      <c r="AT42">
        <f>((AS42+0.00000010773*(AR42^4-AQ42^4))-AP42*44100)/(L42*0.92*2*29.3+0.00000043092*AQ42^3)</f>
        <v>-8.8857675200586819</v>
      </c>
      <c r="AU42">
        <f>0.61365*EXP(17.502*J42/(240.97+J42))</f>
        <v>4.4415933676533035</v>
      </c>
      <c r="AV42">
        <f>AU42*1000/AA42</f>
        <v>50.325758550119133</v>
      </c>
      <c r="AW42">
        <f>(AV42-U42)</f>
        <v>23.306313130807609</v>
      </c>
      <c r="AX42">
        <f>IF(D42,P42,(O42+P42)/2)</f>
        <v>31.633233070373535</v>
      </c>
      <c r="AY42">
        <f>0.61365*EXP(17.502*AX42/(240.97+AX42))</f>
        <v>4.676847425391375</v>
      </c>
      <c r="AZ42">
        <f>IF(AW42&lt;&gt;0,(1000-(AV42+U42)/2)/AW42*AP42,0)</f>
        <v>1.2297268618486235</v>
      </c>
      <c r="BA42">
        <f>U42*AA42/1000</f>
        <v>2.3846513799204403</v>
      </c>
      <c r="BB42">
        <f>(AY42-BA42)</f>
        <v>2.2921960454709347</v>
      </c>
      <c r="BC42">
        <f>1/(1.6/F42+1.37/N42)</f>
        <v>0.80168804268042981</v>
      </c>
      <c r="BD42">
        <f>G42*AA42*0.001</f>
        <v>33.698823807538339</v>
      </c>
      <c r="BE42">
        <f>G42/S42</f>
        <v>0.97334522278987035</v>
      </c>
      <c r="BF42">
        <f>(1-AP42*AA42/AU42/F42)*100</f>
        <v>65.666259185132418</v>
      </c>
      <c r="BG42">
        <f>(S42-E42/(N42/1.35))</f>
        <v>393.27853109793637</v>
      </c>
      <c r="BH42">
        <f>E42*BF42/100/BG42</f>
        <v>-5.2709233213044052E-3</v>
      </c>
    </row>
    <row r="43" spans="1:60" x14ac:dyDescent="0.35">
      <c r="A43" s="1" t="s">
        <v>9</v>
      </c>
      <c r="B43" s="1" t="s">
        <v>2745</v>
      </c>
      <c r="K43" s="1">
        <v>2.72</v>
      </c>
    </row>
    <row r="44" spans="1:60" x14ac:dyDescent="0.35">
      <c r="A44" s="1" t="s">
        <v>9</v>
      </c>
      <c r="B44" s="1" t="s">
        <v>2744</v>
      </c>
      <c r="K44" s="1">
        <v>2.72</v>
      </c>
    </row>
    <row r="45" spans="1:60" x14ac:dyDescent="0.35">
      <c r="A45" s="1">
        <v>10</v>
      </c>
      <c r="B45" s="1" t="s">
        <v>2743</v>
      </c>
      <c r="C45" s="1">
        <v>2258.0000021234155</v>
      </c>
      <c r="D45" s="1">
        <v>0</v>
      </c>
      <c r="E45">
        <f>(R45-S45*(1000-T45)/(1000-U45))*AO45</f>
        <v>-2.6591515342323371</v>
      </c>
      <c r="F45">
        <f>IF(AZ45&lt;&gt;0,1/(1/AZ45-1/N45),0)</f>
        <v>1.1203547902951319</v>
      </c>
      <c r="G45">
        <f>((BC45-AP45/2)*S45-E45)/(BC45+AP45/2)</f>
        <v>380.74981510972697</v>
      </c>
      <c r="H45">
        <f>AP45*1000</f>
        <v>25.54730108562681</v>
      </c>
      <c r="I45">
        <f>(AU45-BA45)</f>
        <v>2.4447063529621125</v>
      </c>
      <c r="J45">
        <f>(P45+AT45*D45)</f>
        <v>30.981006622314453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32.632431030273438</v>
      </c>
      <c r="P45" s="1">
        <v>30.981006622314453</v>
      </c>
      <c r="Q45" s="1">
        <v>32.749286651611328</v>
      </c>
      <c r="R45" s="1">
        <v>400.08203125</v>
      </c>
      <c r="S45" s="1">
        <v>393.38818359375</v>
      </c>
      <c r="T45" s="1">
        <v>0.76445454359054565</v>
      </c>
      <c r="U45" s="1">
        <v>23.36192512512207</v>
      </c>
      <c r="V45" s="1">
        <v>1.3633149862289429</v>
      </c>
      <c r="W45" s="1">
        <v>41.663249969482422</v>
      </c>
      <c r="X45" s="1">
        <v>300.32241821289063</v>
      </c>
      <c r="Y45" s="1">
        <v>1249.82421875</v>
      </c>
      <c r="Z45" s="1">
        <v>0.18979673087596893</v>
      </c>
      <c r="AA45" s="1">
        <v>88.254226684570313</v>
      </c>
      <c r="AB45" s="1">
        <v>0.50968360900878906</v>
      </c>
      <c r="AC45" s="1">
        <v>0.94514924287796021</v>
      </c>
      <c r="AD45" s="1">
        <v>0.10486827045679092</v>
      </c>
      <c r="AE45" s="1">
        <v>6.1949014663696289E-2</v>
      </c>
      <c r="AF45" s="1">
        <v>2.9156709089875221E-2</v>
      </c>
      <c r="AG45" s="1">
        <v>5.3566955029964447E-2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1.1041265375473917</v>
      </c>
      <c r="AP45">
        <f>(U45-T45)/(1000-U45)*AO45</f>
        <v>2.5547301085626809E-2</v>
      </c>
      <c r="AQ45">
        <f>(P45+273.15)</f>
        <v>304.13100662231443</v>
      </c>
      <c r="AR45">
        <f>(O45+273.15)</f>
        <v>305.78243103027341</v>
      </c>
      <c r="AS45">
        <f>(Y45*AK45+Z45*AL45)*AM45</f>
        <v>199.97187053028028</v>
      </c>
      <c r="AT45">
        <f>((AS45+0.00000010773*(AR45^4-AQ45^4))-AP45*44100)/(L45*0.92*2*29.3+0.00000043092*AQ45^3)</f>
        <v>-7.1094826654031902</v>
      </c>
      <c r="AU45">
        <f>0.61365*EXP(17.502*J45/(240.97+J45))</f>
        <v>4.5064949887425945</v>
      </c>
      <c r="AV45">
        <f>AU45*1000/AA45</f>
        <v>51.062653405250167</v>
      </c>
      <c r="AW45">
        <f>(AV45-U45)</f>
        <v>27.700728280128097</v>
      </c>
      <c r="AX45">
        <f>IF(D45,P45,(O45+P45)/2)</f>
        <v>31.806718826293945</v>
      </c>
      <c r="AY45">
        <f>0.61365*EXP(17.502*AX45/(240.97+AX45))</f>
        <v>4.723092742983475</v>
      </c>
      <c r="AZ45">
        <f>IF(AW45&lt;&gt;0,(1000-(AV45+U45)/2)/AW45*AP45,0)</f>
        <v>0.88794154720216334</v>
      </c>
      <c r="BA45">
        <f>U45*AA45/1000</f>
        <v>2.061788635780482</v>
      </c>
      <c r="BB45">
        <f>(AY45-BA45)</f>
        <v>2.661304107202993</v>
      </c>
      <c r="BC45">
        <f>1/(1.6/F45+1.37/N45)</f>
        <v>0.57202136037242457</v>
      </c>
      <c r="BD45">
        <f>G45*AA45*0.001</f>
        <v>33.602780492802076</v>
      </c>
      <c r="BE45">
        <f>G45/S45</f>
        <v>0.96787303480097764</v>
      </c>
      <c r="BF45">
        <f>(1-AP45*AA45/AU45/F45)*100</f>
        <v>55.343357014402493</v>
      </c>
      <c r="BG45">
        <f>(S45-E45/(N45/1.35))</f>
        <v>394.22686646504371</v>
      </c>
      <c r="BH45">
        <f>E45*BF45/100/BG45</f>
        <v>-3.7330376296782824E-3</v>
      </c>
    </row>
    <row r="46" spans="1:60" x14ac:dyDescent="0.35">
      <c r="A46" s="1" t="s">
        <v>9</v>
      </c>
      <c r="B46" s="1" t="s">
        <v>2742</v>
      </c>
      <c r="K46" s="1">
        <v>2.72</v>
      </c>
    </row>
    <row r="47" spans="1:60" x14ac:dyDescent="0.35">
      <c r="A47" s="1" t="s">
        <v>9</v>
      </c>
      <c r="B47" s="1" t="s">
        <v>2741</v>
      </c>
      <c r="K47" s="1">
        <v>2.72</v>
      </c>
    </row>
    <row r="48" spans="1:60" x14ac:dyDescent="0.35">
      <c r="A48" s="1">
        <v>11</v>
      </c>
      <c r="B48" s="1" t="s">
        <v>2740</v>
      </c>
      <c r="C48" s="1">
        <v>2460.5000021345913</v>
      </c>
      <c r="D48" s="1">
        <v>0</v>
      </c>
      <c r="E48">
        <f>(R48-S48*(1000-T48)/(1000-U48))*AO48</f>
        <v>-1.9523955693660722</v>
      </c>
      <c r="F48">
        <f>IF(AZ48&lt;&gt;0,1/(1/AZ48-1/N48),0)</f>
        <v>0.70369658425669201</v>
      </c>
      <c r="G48">
        <f>((BC48-AP48/2)*S48-E48)/(BC48+AP48/2)</f>
        <v>378.71571437440866</v>
      </c>
      <c r="H48">
        <f>AP48*1000</f>
        <v>20.735402698853619</v>
      </c>
      <c r="I48">
        <f>(AU48-BA48)</f>
        <v>2.9196521484454134</v>
      </c>
      <c r="J48">
        <f>(P48+AT48*D48)</f>
        <v>31.395410537719727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32.771724700927734</v>
      </c>
      <c r="P48" s="1">
        <v>31.395410537719727</v>
      </c>
      <c r="Q48" s="1">
        <v>32.851222991943359</v>
      </c>
      <c r="R48" s="1">
        <v>400.08230590820313</v>
      </c>
      <c r="S48" s="1">
        <v>394.44302368164063</v>
      </c>
      <c r="T48" s="1">
        <v>0.78158807754516602</v>
      </c>
      <c r="U48" s="1">
        <v>19.200742721557617</v>
      </c>
      <c r="V48" s="1">
        <v>1.3828939199447632</v>
      </c>
      <c r="W48" s="1">
        <v>33.972614288330078</v>
      </c>
      <c r="X48" s="1">
        <v>300.32522583007813</v>
      </c>
      <c r="Y48" s="1">
        <v>1599.3084716796875</v>
      </c>
      <c r="Z48" s="1">
        <v>7.6606087386608124E-2</v>
      </c>
      <c r="AA48" s="1">
        <v>88.24871826171875</v>
      </c>
      <c r="AB48" s="1">
        <v>0.49302864074707031</v>
      </c>
      <c r="AC48" s="1">
        <v>0.91007757186889648</v>
      </c>
      <c r="AD48" s="1">
        <v>0.10903564840555191</v>
      </c>
      <c r="AE48" s="1">
        <v>6.9141089916229248E-2</v>
      </c>
      <c r="AF48" s="1">
        <v>4.446122795343399E-2</v>
      </c>
      <c r="AG48" s="1">
        <v>5.0499141216278076E-2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1.1041368596694046</v>
      </c>
      <c r="AP48">
        <f>(U48-T48)/(1000-U48)*AO48</f>
        <v>2.0735402698853617E-2</v>
      </c>
      <c r="AQ48">
        <f>(P48+273.15)</f>
        <v>304.5454105377197</v>
      </c>
      <c r="AR48">
        <f>(O48+273.15)</f>
        <v>305.92172470092771</v>
      </c>
      <c r="AS48">
        <f>(Y48*AK48+Z48*AL48)*AM48</f>
        <v>255.8893497491772</v>
      </c>
      <c r="AT48">
        <f>((AS48+0.00000010773*(AR48^4-AQ48^4))-AP48*44100)/(L48*0.92*2*29.3+0.00000043092*AQ48^3)</f>
        <v>-5.0306683375059427</v>
      </c>
      <c r="AU48">
        <f>0.61365*EXP(17.502*J48/(240.97+J48))</f>
        <v>4.6140930832958986</v>
      </c>
      <c r="AV48">
        <f>AU48*1000/AA48</f>
        <v>52.285100273206318</v>
      </c>
      <c r="AW48">
        <f>(AV48-U48)</f>
        <v>33.084357551648701</v>
      </c>
      <c r="AX48">
        <f>IF(D48,P48,(O48+P48)/2)</f>
        <v>32.08356761932373</v>
      </c>
      <c r="AY48">
        <f>0.61365*EXP(17.502*AX48/(240.97+AX48))</f>
        <v>4.797715807208986</v>
      </c>
      <c r="AZ48">
        <f>IF(AW48&lt;&gt;0,(1000-(AV48+U48)/2)/AW48*AP48,0)</f>
        <v>0.60434175869240991</v>
      </c>
      <c r="BA48">
        <f>U48*AA48/1000</f>
        <v>1.694440934850485</v>
      </c>
      <c r="BB48">
        <f>(AY48-BA48)</f>
        <v>3.1032748723585009</v>
      </c>
      <c r="BC48">
        <f>1/(1.6/F48+1.37/N48)</f>
        <v>0.38553850528714206</v>
      </c>
      <c r="BD48">
        <f>G48*AA48*0.001</f>
        <v>33.421176379112737</v>
      </c>
      <c r="BE48">
        <f>G48/S48</f>
        <v>0.9601278046181756</v>
      </c>
      <c r="BF48">
        <f>(1-AP48*AA48/AU48/F48)*100</f>
        <v>43.642841779343776</v>
      </c>
      <c r="BG48">
        <f>(S48-E48/(N48/1.35))</f>
        <v>395.05879931568694</v>
      </c>
      <c r="BH48">
        <f>E48*BF48/100/BG48</f>
        <v>-2.1568457928827574E-3</v>
      </c>
    </row>
    <row r="49" spans="1:60" x14ac:dyDescent="0.35">
      <c r="A49" s="1" t="s">
        <v>9</v>
      </c>
      <c r="B49" s="1" t="s">
        <v>2739</v>
      </c>
      <c r="K49" s="1">
        <v>2.72</v>
      </c>
    </row>
    <row r="50" spans="1:60" x14ac:dyDescent="0.35">
      <c r="A50" s="1" t="s">
        <v>9</v>
      </c>
      <c r="B50" s="1" t="s">
        <v>2734</v>
      </c>
      <c r="K50" s="1">
        <v>2.72</v>
      </c>
    </row>
    <row r="51" spans="1:60" x14ac:dyDescent="0.35">
      <c r="A51" s="1">
        <v>12</v>
      </c>
      <c r="B51" s="1" t="s">
        <v>2738</v>
      </c>
      <c r="C51" s="1">
        <v>2663.5000021345913</v>
      </c>
      <c r="D51" s="1">
        <v>0</v>
      </c>
      <c r="E51">
        <f>(R51-S51*(1000-T51)/(1000-U51))*AO51</f>
        <v>-1.4985640391019805</v>
      </c>
      <c r="F51">
        <f>IF(AZ51&lt;&gt;0,1/(1/AZ51-1/N51),0)</f>
        <v>0.45519588358439483</v>
      </c>
      <c r="G51">
        <f>((BC51-AP51/2)*S51-E51)/(BC51+AP51/2)</f>
        <v>377.00922894572318</v>
      </c>
      <c r="H51">
        <f>AP51*1000</f>
        <v>16.346956427217492</v>
      </c>
      <c r="I51">
        <f>(AU51-BA51)</f>
        <v>3.38494814936249</v>
      </c>
      <c r="J51">
        <f>(P51+AT51*D51)</f>
        <v>31.883176803588867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32.942947387695313</v>
      </c>
      <c r="P51" s="1">
        <v>31.883176803588867</v>
      </c>
      <c r="Q51" s="1">
        <v>32.978675842285156</v>
      </c>
      <c r="R51" s="1">
        <v>399.974365234375</v>
      </c>
      <c r="S51" s="1">
        <v>395.4761962890625</v>
      </c>
      <c r="T51" s="1">
        <v>0.81766164302825928</v>
      </c>
      <c r="U51" s="1">
        <v>15.395870208740234</v>
      </c>
      <c r="V51" s="1">
        <v>1.4328393936157227</v>
      </c>
      <c r="W51" s="1">
        <v>26.979141235351563</v>
      </c>
      <c r="X51" s="1">
        <v>300.30551147460938</v>
      </c>
      <c r="Y51" s="1">
        <v>1999.2982177734375</v>
      </c>
      <c r="Z51" s="1">
        <v>0.14177800714969635</v>
      </c>
      <c r="AA51" s="1">
        <v>88.247802734375</v>
      </c>
      <c r="AB51" s="1">
        <v>0.45446205139160156</v>
      </c>
      <c r="AC51" s="1">
        <v>0.87105876207351685</v>
      </c>
      <c r="AD51" s="1">
        <v>8.9543245732784271E-2</v>
      </c>
      <c r="AE51" s="1">
        <v>4.9425750970840454E-2</v>
      </c>
      <c r="AF51" s="1">
        <v>4.93057481944561E-2</v>
      </c>
      <c r="AG51" s="1">
        <v>4.1169721633195877E-2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1.1040643804213577</v>
      </c>
      <c r="AP51">
        <f>(U51-T51)/(1000-U51)*AO51</f>
        <v>1.6346956427217493E-2</v>
      </c>
      <c r="AQ51">
        <f>(P51+273.15)</f>
        <v>305.03317680358884</v>
      </c>
      <c r="AR51">
        <f>(O51+273.15)</f>
        <v>306.09294738769529</v>
      </c>
      <c r="AS51">
        <f>(Y51*AK51+Z51*AL51)*AM51</f>
        <v>319.8877076937024</v>
      </c>
      <c r="AT51">
        <f>((AS51+0.00000010773*(AR51^4-AQ51^4))-AP51*44100)/(L51*0.92*2*29.3+0.00000043092*AQ51^3)</f>
        <v>-3.0403559802397333</v>
      </c>
      <c r="AU51">
        <f>0.61365*EXP(17.502*J51/(240.97+J51))</f>
        <v>4.7435998664674388</v>
      </c>
      <c r="AV51">
        <f>AU51*1000/AA51</f>
        <v>53.753178203718306</v>
      </c>
      <c r="AW51">
        <f>(AV51-U51)</f>
        <v>38.357307994978072</v>
      </c>
      <c r="AX51">
        <f>IF(D51,P51,(O51+P51)/2)</f>
        <v>32.41306209564209</v>
      </c>
      <c r="AY51">
        <f>0.61365*EXP(17.502*AX51/(240.97+AX51))</f>
        <v>4.8878651311495425</v>
      </c>
      <c r="AZ51">
        <f>IF(AW51&lt;&gt;0,(1000-(AV51+U51)/2)/AW51*AP51,0)</f>
        <v>0.4114409746531929</v>
      </c>
      <c r="BA51">
        <f>U51*AA51/1000</f>
        <v>1.358651717104949</v>
      </c>
      <c r="BB51">
        <f>(AY51-BA51)</f>
        <v>3.5292134140445937</v>
      </c>
      <c r="BC51">
        <f>1/(1.6/F51+1.37/N51)</f>
        <v>0.26075362916161937</v>
      </c>
      <c r="BD51">
        <f>G51*AA51*0.001</f>
        <v>33.270236065040997</v>
      </c>
      <c r="BE51">
        <f>G51/S51</f>
        <v>0.95330447820469733</v>
      </c>
      <c r="BF51">
        <f>(1-AP51*AA51/AU51/F51)*100</f>
        <v>33.191083014918263</v>
      </c>
      <c r="BG51">
        <f>(S51-E51/(N51/1.35))</f>
        <v>395.94883576633634</v>
      </c>
      <c r="BH51">
        <f>E51*BF51/100/BG51</f>
        <v>-1.2561967338213821E-3</v>
      </c>
    </row>
    <row r="52" spans="1:60" x14ac:dyDescent="0.35">
      <c r="A52" s="1" t="s">
        <v>9</v>
      </c>
      <c r="B52" s="1" t="s">
        <v>2737</v>
      </c>
      <c r="K52" s="1">
        <v>1.7489599999999998</v>
      </c>
    </row>
    <row r="53" spans="1:60" x14ac:dyDescent="0.35">
      <c r="A53" s="1" t="s">
        <v>9</v>
      </c>
      <c r="B53" s="1" t="s">
        <v>2736</v>
      </c>
      <c r="K53" s="1">
        <v>1.7489599999999998</v>
      </c>
    </row>
    <row r="54" spans="1:60" x14ac:dyDescent="0.35">
      <c r="A54" s="1" t="s">
        <v>9</v>
      </c>
      <c r="B54" s="1" t="s">
        <v>2735</v>
      </c>
      <c r="K54" s="1">
        <v>1.7489599999999998</v>
      </c>
    </row>
    <row r="55" spans="1:60" x14ac:dyDescent="0.35">
      <c r="A55" s="1" t="s">
        <v>9</v>
      </c>
      <c r="B55" s="1" t="s">
        <v>2734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78FFF-8E19-4569-AFC3-03E5396C1C9E}">
  <dimension ref="A1:BH55"/>
  <sheetViews>
    <sheetView topLeftCell="A6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2824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2823</v>
      </c>
    </row>
    <row r="12" spans="1:60" x14ac:dyDescent="0.35">
      <c r="A12" s="1" t="s">
        <v>9</v>
      </c>
      <c r="B12" s="1" t="s">
        <v>2822</v>
      </c>
    </row>
    <row r="13" spans="1:60" x14ac:dyDescent="0.35">
      <c r="A13" s="1" t="s">
        <v>9</v>
      </c>
      <c r="B13" s="1" t="s">
        <v>2821</v>
      </c>
    </row>
    <row r="14" spans="1:60" x14ac:dyDescent="0.35">
      <c r="A14" s="1" t="s">
        <v>9</v>
      </c>
      <c r="B14" s="1" t="s">
        <v>2820</v>
      </c>
    </row>
    <row r="15" spans="1:60" x14ac:dyDescent="0.35">
      <c r="A15" s="1" t="s">
        <v>9</v>
      </c>
      <c r="B15" s="1" t="s">
        <v>2819</v>
      </c>
    </row>
    <row r="16" spans="1:60" x14ac:dyDescent="0.35">
      <c r="A16" s="1" t="s">
        <v>9</v>
      </c>
      <c r="B16" s="1" t="s">
        <v>2818</v>
      </c>
    </row>
    <row r="17" spans="1:60" x14ac:dyDescent="0.35">
      <c r="A17" s="1" t="s">
        <v>9</v>
      </c>
      <c r="B17" s="1" t="s">
        <v>2817</v>
      </c>
    </row>
    <row r="18" spans="1:60" x14ac:dyDescent="0.35">
      <c r="A18" s="1">
        <v>1</v>
      </c>
      <c r="B18" s="1" t="s">
        <v>2816</v>
      </c>
      <c r="C18" s="1">
        <v>501.50000267103314</v>
      </c>
      <c r="D18" s="1">
        <v>0</v>
      </c>
      <c r="E18">
        <f>(R18-S18*(1000-T18)/(1000-U18))*AO18</f>
        <v>-6.204232997426943</v>
      </c>
      <c r="F18">
        <f>IF(AZ18&lt;&gt;0,1/(1/AZ18-1/N18),0)</f>
        <v>3.6424340457278355</v>
      </c>
      <c r="G18">
        <f>((BC18-AP18/2)*S18-E18)/(BC18+AP18/2)</f>
        <v>386.47070192894131</v>
      </c>
      <c r="H18">
        <f>AP18*1000</f>
        <v>36.790965018612319</v>
      </c>
      <c r="I18">
        <f>(AU18-BA18)</f>
        <v>1.579897973561692</v>
      </c>
      <c r="J18">
        <f>(P18+AT18*D18)</f>
        <v>31.089052200317383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33.016101837158203</v>
      </c>
      <c r="P18" s="1">
        <v>31.089052200317383</v>
      </c>
      <c r="Q18" s="1">
        <v>33.173831939697266</v>
      </c>
      <c r="R18" s="1">
        <v>400.107421875</v>
      </c>
      <c r="S18" s="1">
        <v>392.64251708984375</v>
      </c>
      <c r="T18" s="1">
        <v>1.2697303295135498</v>
      </c>
      <c r="U18" s="1">
        <v>33.478389739990234</v>
      </c>
      <c r="V18" s="1">
        <v>2.2159314155578613</v>
      </c>
      <c r="W18" s="1">
        <v>58.426437377929688</v>
      </c>
      <c r="X18" s="1">
        <v>300.29562377929688</v>
      </c>
      <c r="Y18" s="1">
        <v>0.16830328106880188</v>
      </c>
      <c r="Z18" s="1">
        <v>0.1474924236536026</v>
      </c>
      <c r="AA18" s="1">
        <v>88.249099731445313</v>
      </c>
      <c r="AB18" s="1">
        <v>1.1164203882217407</v>
      </c>
      <c r="AC18" s="1">
        <v>0.98614877462387085</v>
      </c>
      <c r="AD18" s="1">
        <v>5.3194019943475723E-2</v>
      </c>
      <c r="AE18" s="1">
        <v>1.0533785447478294E-2</v>
      </c>
      <c r="AF18" s="1">
        <v>3.2683931291103363E-2</v>
      </c>
      <c r="AG18" s="1">
        <v>7.6965992338955402E-3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1.1040280286003559</v>
      </c>
      <c r="AP18">
        <f>(U18-T18)/(1000-U18)*AO18</f>
        <v>3.6790965018612322E-2</v>
      </c>
      <c r="AQ18">
        <f>(P18+273.15)</f>
        <v>304.23905220031736</v>
      </c>
      <c r="AR18">
        <f>(O18+273.15)</f>
        <v>306.16610183715818</v>
      </c>
      <c r="AS18">
        <f>(Y18*AK18+Z18*AL18)*AM18</f>
        <v>2.6928524369108864E-2</v>
      </c>
      <c r="AT18">
        <f>((AS18+0.00000010773*(AR18^4-AQ18^4))-AP18*44100)/(L18*0.92*2*29.3+0.00000043092*AQ18^3)</f>
        <v>-12.538389585845106</v>
      </c>
      <c r="AU18">
        <f>0.61365*EXP(17.502*J18/(240.97+J18))</f>
        <v>4.5343357285742858</v>
      </c>
      <c r="AV18">
        <f>AU18*1000/AA18</f>
        <v>51.381098984272029</v>
      </c>
      <c r="AW18">
        <f>(AV18-U18)</f>
        <v>17.902709244281795</v>
      </c>
      <c r="AX18">
        <f>IF(D18,P18,(O18+P18)/2)</f>
        <v>32.052577018737793</v>
      </c>
      <c r="AY18">
        <f>0.61365*EXP(17.502*AX18/(240.97+AX18))</f>
        <v>4.7893117673656143</v>
      </c>
      <c r="AZ18">
        <f>IF(AW18&lt;&gt;0,(1000-(AV18+U18)/2)/AW18*AP18,0)</f>
        <v>1.9678548814777346</v>
      </c>
      <c r="BA18">
        <f>U18*AA18/1000</f>
        <v>2.9544377550125938</v>
      </c>
      <c r="BB18">
        <f>(AY18-BA18)</f>
        <v>1.8348740123530205</v>
      </c>
      <c r="BC18">
        <f>1/(1.6/F18+1.37/N18)</f>
        <v>1.3169432952709978</v>
      </c>
      <c r="BD18">
        <f>G18*AA18*0.001</f>
        <v>34.105691517808815</v>
      </c>
      <c r="BE18">
        <f>G18/S18</f>
        <v>0.98428133762322478</v>
      </c>
      <c r="BF18">
        <f>(1-AP18*AA18/AU18/F18)*100</f>
        <v>80.341693878727426</v>
      </c>
      <c r="BG18">
        <f>(S18-E18/(N18/1.35))</f>
        <v>394.59930062679985</v>
      </c>
      <c r="BH18">
        <f>E18*BF18/100/BG18</f>
        <v>-1.2632019049192438E-2</v>
      </c>
    </row>
    <row r="19" spans="1:60" x14ac:dyDescent="0.35">
      <c r="A19" s="1" t="s">
        <v>9</v>
      </c>
      <c r="B19" s="1" t="s">
        <v>2815</v>
      </c>
      <c r="K19" s="1">
        <v>2.72</v>
      </c>
    </row>
    <row r="20" spans="1:60" x14ac:dyDescent="0.35">
      <c r="A20" s="1" t="s">
        <v>9</v>
      </c>
      <c r="B20" s="1" t="s">
        <v>2814</v>
      </c>
      <c r="K20" s="1">
        <v>2.72</v>
      </c>
    </row>
    <row r="21" spans="1:60" x14ac:dyDescent="0.35">
      <c r="A21" s="1">
        <v>2</v>
      </c>
      <c r="B21" s="1" t="s">
        <v>2813</v>
      </c>
      <c r="C21" s="1">
        <v>706.00000268220901</v>
      </c>
      <c r="D21" s="1">
        <v>0</v>
      </c>
      <c r="E21">
        <f>(R21-S21*(1000-T21)/(1000-U21))*AO21</f>
        <v>-5.4764341946130495</v>
      </c>
      <c r="F21">
        <f>IF(AZ21&lt;&gt;0,1/(1/AZ21-1/N21),0)</f>
        <v>3.0559390463444176</v>
      </c>
      <c r="G21">
        <f>((BC21-AP21/2)*S21-E21)/(BC21+AP21/2)</f>
        <v>385.47552829076551</v>
      </c>
      <c r="H21">
        <f>AP21*1000</f>
        <v>35.412630551683527</v>
      </c>
      <c r="I21">
        <f>(AU21-BA21)</f>
        <v>1.6790912242478959</v>
      </c>
      <c r="J21">
        <f>(P21+AT21*D21)</f>
        <v>31.162773132324219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32.965179443359375</v>
      </c>
      <c r="P21" s="1">
        <v>31.162773132324219</v>
      </c>
      <c r="Q21" s="1">
        <v>33.165451049804688</v>
      </c>
      <c r="R21" s="1">
        <v>400.10372924804688</v>
      </c>
      <c r="S21" s="1">
        <v>392.47622680664063</v>
      </c>
      <c r="T21" s="1">
        <v>1.5420143604278564</v>
      </c>
      <c r="U21" s="1">
        <v>32.568748474121094</v>
      </c>
      <c r="V21" s="1">
        <v>2.698986291885376</v>
      </c>
      <c r="W21" s="1">
        <v>57.005050659179688</v>
      </c>
      <c r="X21" s="1">
        <v>300.33859252929688</v>
      </c>
      <c r="Y21" s="1">
        <v>25.30711555480957</v>
      </c>
      <c r="Z21" s="1">
        <v>1.7150683328509331E-2</v>
      </c>
      <c r="AA21" s="1">
        <v>88.254127502441406</v>
      </c>
      <c r="AB21" s="1">
        <v>1.147983193397522</v>
      </c>
      <c r="AC21" s="1">
        <v>1.0014258623123169</v>
      </c>
      <c r="AD21" s="1">
        <v>0.12467914074659348</v>
      </c>
      <c r="AE21" s="1">
        <v>1.5624888241291046E-2</v>
      </c>
      <c r="AF21" s="1">
        <v>4.598313570022583E-2</v>
      </c>
      <c r="AG21" s="1">
        <v>4.1830409318208694E-3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1.1041860019459442</v>
      </c>
      <c r="AP21">
        <f>(U21-T21)/(1000-U21)*AO21</f>
        <v>3.5412630551683526E-2</v>
      </c>
      <c r="AQ21">
        <f>(P21+273.15)</f>
        <v>304.3127731323242</v>
      </c>
      <c r="AR21">
        <f>(O21+273.15)</f>
        <v>306.11517944335935</v>
      </c>
      <c r="AS21">
        <f>(Y21*AK21+Z21*AL21)*AM21</f>
        <v>4.0491383982642333</v>
      </c>
      <c r="AT21">
        <f>((AS21+0.00000010773*(AR21^4-AQ21^4))-AP21*44100)/(L21*0.92*2*29.3+0.00000043092*AQ21^3)</f>
        <v>-12.041287932609029</v>
      </c>
      <c r="AU21">
        <f>0.61365*EXP(17.502*J21/(240.97+J21))</f>
        <v>4.5534177046779227</v>
      </c>
      <c r="AV21">
        <f>AU21*1000/AA21</f>
        <v>51.594388087423553</v>
      </c>
      <c r="AW21">
        <f>(AV21-U21)</f>
        <v>19.025639613302459</v>
      </c>
      <c r="AX21">
        <f>IF(D21,P21,(O21+P21)/2)</f>
        <v>32.063976287841797</v>
      </c>
      <c r="AY21">
        <f>0.61365*EXP(17.502*AX21/(240.97+AX21))</f>
        <v>4.792401533218217</v>
      </c>
      <c r="AZ21">
        <f>IF(AW21&lt;&gt;0,(1000-(AV21+U21)/2)/AW21*AP21,0)</f>
        <v>1.7829840263242986</v>
      </c>
      <c r="BA21">
        <f>U21*AA21/1000</f>
        <v>2.8743264804300268</v>
      </c>
      <c r="BB21">
        <f>(AY21-BA21)</f>
        <v>1.9180750527881902</v>
      </c>
      <c r="BC21">
        <f>1/(1.6/F21+1.37/N21)</f>
        <v>1.1853424100064467</v>
      </c>
      <c r="BD21">
        <f>G21*AA21*0.001</f>
        <v>34.019806422844184</v>
      </c>
      <c r="BE21">
        <f>G21/S21</f>
        <v>0.98216274505888956</v>
      </c>
      <c r="BF21">
        <f>(1-AP21*AA21/AU21/F21)*100</f>
        <v>77.539933646058273</v>
      </c>
      <c r="BG21">
        <f>(S21-E21/(N21/1.35))</f>
        <v>394.20346630226987</v>
      </c>
      <c r="BH21">
        <f>E21*BF21/100/BG21</f>
        <v>-1.0772161595902619E-2</v>
      </c>
    </row>
    <row r="22" spans="1:60" x14ac:dyDescent="0.35">
      <c r="A22" s="1" t="s">
        <v>9</v>
      </c>
      <c r="B22" s="1" t="s">
        <v>2812</v>
      </c>
      <c r="K22" s="1">
        <v>2.72</v>
      </c>
    </row>
    <row r="23" spans="1:60" x14ac:dyDescent="0.35">
      <c r="A23" s="1" t="s">
        <v>9</v>
      </c>
      <c r="B23" s="1" t="s">
        <v>2811</v>
      </c>
      <c r="K23" s="1">
        <v>2.72</v>
      </c>
    </row>
    <row r="24" spans="1:60" x14ac:dyDescent="0.35">
      <c r="A24" s="1">
        <v>3</v>
      </c>
      <c r="B24" s="1" t="s">
        <v>2810</v>
      </c>
      <c r="C24" s="1">
        <v>910.00000268220901</v>
      </c>
      <c r="D24" s="1">
        <v>0</v>
      </c>
      <c r="E24">
        <f>(R24-S24*(1000-T24)/(1000-U24))*AO24</f>
        <v>-4.3691402116796603</v>
      </c>
      <c r="F24">
        <f>IF(AZ24&lt;&gt;0,1/(1/AZ24-1/N24),0)</f>
        <v>2.5402839818323981</v>
      </c>
      <c r="G24">
        <f>((BC24-AP24/2)*S24-E24)/(BC24+AP24/2)</f>
        <v>383.93714802828981</v>
      </c>
      <c r="H24">
        <f>AP24*1000</f>
        <v>33.699356456621068</v>
      </c>
      <c r="I24">
        <f>(AU24-BA24)</f>
        <v>1.788049464396257</v>
      </c>
      <c r="J24">
        <f>(P24+AT24*D24)</f>
        <v>31.18855094909668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32.884269714355469</v>
      </c>
      <c r="P24" s="1">
        <v>31.18855094909668</v>
      </c>
      <c r="Q24" s="1">
        <v>33.104419708251953</v>
      </c>
      <c r="R24" s="1">
        <v>400.22369384765625</v>
      </c>
      <c r="S24" s="1">
        <v>392.20968627929688</v>
      </c>
      <c r="T24" s="1">
        <v>1.8470053672790527</v>
      </c>
      <c r="U24" s="1">
        <v>31.41093635559082</v>
      </c>
      <c r="V24" s="1">
        <v>3.2474477291107178</v>
      </c>
      <c r="W24" s="1">
        <v>55.227436065673828</v>
      </c>
      <c r="X24" s="1">
        <v>300.30868530273438</v>
      </c>
      <c r="Y24" s="1">
        <v>48.711399078369141</v>
      </c>
      <c r="Z24" s="1">
        <v>0.18408061563968658</v>
      </c>
      <c r="AA24" s="1">
        <v>88.251335144042969</v>
      </c>
      <c r="AB24" s="1">
        <v>1.0190525054931641</v>
      </c>
      <c r="AC24" s="1">
        <v>0.99594330787658691</v>
      </c>
      <c r="AD24" s="1">
        <v>7.6042234897613525E-2</v>
      </c>
      <c r="AE24" s="1">
        <v>2.1716462448239326E-2</v>
      </c>
      <c r="AF24" s="1">
        <v>4.4642802327871323E-2</v>
      </c>
      <c r="AG24" s="1">
        <v>4.7451495192945004E-3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1.1040760489071115</v>
      </c>
      <c r="AP24">
        <f>(U24-T24)/(1000-U24)*AO24</f>
        <v>3.3699356456621067E-2</v>
      </c>
      <c r="AQ24">
        <f>(P24+273.15)</f>
        <v>304.33855094909666</v>
      </c>
      <c r="AR24">
        <f>(O24+273.15)</f>
        <v>306.03426971435545</v>
      </c>
      <c r="AS24">
        <f>(Y24*AK24+Z24*AL24)*AM24</f>
        <v>7.7938236783335242</v>
      </c>
      <c r="AT24">
        <f>((AS24+0.00000010773*(AR24^4-AQ24^4))-AP24*44100)/(L24*0.92*2*29.3+0.00000043092*AQ24^3)</f>
        <v>-11.429466071638412</v>
      </c>
      <c r="AU24">
        <f>0.61365*EXP(17.502*J24/(240.97+J24))</f>
        <v>4.5601065359017063</v>
      </c>
      <c r="AV24">
        <f>AU24*1000/AA24</f>
        <v>51.671813559066784</v>
      </c>
      <c r="AW24">
        <f>(AV24-U24)</f>
        <v>20.260877203475964</v>
      </c>
      <c r="AX24">
        <f>IF(D24,P24,(O24+P24)/2)</f>
        <v>32.036410331726074</v>
      </c>
      <c r="AY24">
        <f>0.61365*EXP(17.502*AX24/(240.97+AX24))</f>
        <v>4.7849327691212666</v>
      </c>
      <c r="AZ24">
        <f>IF(AW24&lt;&gt;0,(1000-(AV24+U24)/2)/AW24*AP24,0)</f>
        <v>1.594177711550149</v>
      </c>
      <c r="BA24">
        <f>U24*AA24/1000</f>
        <v>2.7720570715054493</v>
      </c>
      <c r="BB24">
        <f>(AY24-BA24)</f>
        <v>2.0128756976158173</v>
      </c>
      <c r="BC24">
        <f>1/(1.6/F24+1.37/N24)</f>
        <v>1.0527221440486927</v>
      </c>
      <c r="BD24">
        <f>G24*AA24*0.001</f>
        <v>33.882965924892638</v>
      </c>
      <c r="BE24">
        <f>G24/S24</f>
        <v>0.97890786857029299</v>
      </c>
      <c r="BF24">
        <f>(1-AP24*AA24/AU24/F24)*100</f>
        <v>74.326467235723385</v>
      </c>
      <c r="BG24">
        <f>(S24-E24/(N24/1.35))</f>
        <v>393.58769088363931</v>
      </c>
      <c r="BH24">
        <f>E24*BF24/100/BG24</f>
        <v>-8.2508362002534554E-3</v>
      </c>
    </row>
    <row r="25" spans="1:60" x14ac:dyDescent="0.35">
      <c r="A25" s="1" t="s">
        <v>9</v>
      </c>
      <c r="B25" s="1" t="s">
        <v>2809</v>
      </c>
      <c r="K25" s="1">
        <v>2.72</v>
      </c>
    </row>
    <row r="26" spans="1:60" x14ac:dyDescent="0.35">
      <c r="A26" s="1" t="s">
        <v>9</v>
      </c>
      <c r="B26" s="1" t="s">
        <v>2808</v>
      </c>
      <c r="K26" s="1">
        <v>2.72</v>
      </c>
    </row>
    <row r="27" spans="1:60" x14ac:dyDescent="0.35">
      <c r="A27" s="1">
        <v>4</v>
      </c>
      <c r="B27" s="1" t="s">
        <v>2807</v>
      </c>
      <c r="C27" s="1">
        <v>1114.000002682209</v>
      </c>
      <c r="D27" s="1">
        <v>0</v>
      </c>
      <c r="E27">
        <f>(R27-S27*(1000-T27)/(1000-U27))*AO27</f>
        <v>-3.9674947450032012</v>
      </c>
      <c r="F27">
        <f>IF(AZ27&lt;&gt;0,1/(1/AZ27-1/N27),0)</f>
        <v>2.2045116818259993</v>
      </c>
      <c r="G27">
        <f>((BC27-AP27/2)*S27-E27)/(BC27+AP27/2)</f>
        <v>383.07627091085169</v>
      </c>
      <c r="H27">
        <f>AP27*1000</f>
        <v>32.298622001897058</v>
      </c>
      <c r="I27">
        <f>(AU27-BA27)</f>
        <v>1.8780807696078061</v>
      </c>
      <c r="J27">
        <f>(P27+AT27*D27)</f>
        <v>31.240406036376953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32.836147308349609</v>
      </c>
      <c r="P27" s="1">
        <v>31.240406036376953</v>
      </c>
      <c r="Q27" s="1">
        <v>33.054630279541016</v>
      </c>
      <c r="R27" s="1">
        <v>399.89263916015625</v>
      </c>
      <c r="S27" s="1">
        <v>392.01803588867188</v>
      </c>
      <c r="T27" s="1">
        <v>2.1854751110076904</v>
      </c>
      <c r="U27" s="1">
        <v>30.54591178894043</v>
      </c>
      <c r="V27" s="1">
        <v>3.8526670932769775</v>
      </c>
      <c r="W27" s="1">
        <v>53.847888946533203</v>
      </c>
      <c r="X27" s="1">
        <v>300.3082275390625</v>
      </c>
      <c r="Y27" s="1">
        <v>100.43748474121094</v>
      </c>
      <c r="Z27" s="1">
        <v>6.1740569770336151E-2</v>
      </c>
      <c r="AA27" s="1">
        <v>88.24444580078125</v>
      </c>
      <c r="AB27" s="1">
        <v>1.0319614410400391</v>
      </c>
      <c r="AC27" s="1">
        <v>0.98580193519592285</v>
      </c>
      <c r="AD27" s="1">
        <v>5.0706923007965088E-2</v>
      </c>
      <c r="AE27" s="1">
        <v>1.4789780601859093E-2</v>
      </c>
      <c r="AF27" s="1">
        <v>1.7987590283155441E-2</v>
      </c>
      <c r="AG27" s="1">
        <v>7.8695621341466904E-3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1.1040743659524352</v>
      </c>
      <c r="AP27">
        <f>(U27-T27)/(1000-U27)*AO27</f>
        <v>3.2298622001897058E-2</v>
      </c>
      <c r="AQ27">
        <f>(P27+273.15)</f>
        <v>304.39040603637693</v>
      </c>
      <c r="AR27">
        <f>(O27+273.15)</f>
        <v>305.98614730834959</v>
      </c>
      <c r="AS27">
        <f>(Y27*AK27+Z27*AL27)*AM27</f>
        <v>16.069997199401314</v>
      </c>
      <c r="AT27">
        <f>((AS27+0.00000010773*(AR27^4-AQ27^4))-AP27*44100)/(L27*0.92*2*29.3+0.00000043092*AQ27^3)</f>
        <v>-10.889256027152125</v>
      </c>
      <c r="AU27">
        <f>0.61365*EXP(17.502*J27/(240.97+J27))</f>
        <v>4.5735878269024051</v>
      </c>
      <c r="AV27">
        <f>AU27*1000/AA27</f>
        <v>51.828619755034076</v>
      </c>
      <c r="AW27">
        <f>(AV27-U27)</f>
        <v>21.282707966093646</v>
      </c>
      <c r="AX27">
        <f>IF(D27,P27,(O27+P27)/2)</f>
        <v>32.038276672363281</v>
      </c>
      <c r="AY27">
        <f>0.61365*EXP(17.502*AX27/(240.97+AX27))</f>
        <v>4.7854381184392647</v>
      </c>
      <c r="AZ27">
        <f>IF(AW27&lt;&gt;0,(1000-(AV27+U27)/2)/AW27*AP27,0)</f>
        <v>1.4550935023293503</v>
      </c>
      <c r="BA27">
        <f>U27*AA27/1000</f>
        <v>2.6955070572945989</v>
      </c>
      <c r="BB27">
        <f>(AY27-BA27)</f>
        <v>2.0899310611446658</v>
      </c>
      <c r="BC27">
        <f>1/(1.6/F27+1.37/N27)</f>
        <v>0.95615846443899</v>
      </c>
      <c r="BD27">
        <f>G27*AA27*0.001</f>
        <v>33.804353225958046</v>
      </c>
      <c r="BE27">
        <f>G27/S27</f>
        <v>0.97719042452332594</v>
      </c>
      <c r="BF27">
        <f>(1-AP27*AA27/AU27/F27)*100</f>
        <v>71.731553263128092</v>
      </c>
      <c r="BG27">
        <f>(S27-E27/(N27/1.35))</f>
        <v>393.26936355531524</v>
      </c>
      <c r="BH27">
        <f>E27*BF27/100/BG27</f>
        <v>-7.2366318609089495E-3</v>
      </c>
    </row>
    <row r="28" spans="1:60" x14ac:dyDescent="0.35">
      <c r="A28" s="1" t="s">
        <v>9</v>
      </c>
      <c r="B28" s="1" t="s">
        <v>2806</v>
      </c>
      <c r="K28" s="1">
        <v>2.72</v>
      </c>
    </row>
    <row r="29" spans="1:60" x14ac:dyDescent="0.35">
      <c r="A29" s="1" t="s">
        <v>9</v>
      </c>
      <c r="B29" s="1" t="s">
        <v>2805</v>
      </c>
      <c r="K29" s="1">
        <v>2.72</v>
      </c>
    </row>
    <row r="30" spans="1:60" x14ac:dyDescent="0.35">
      <c r="A30" s="1">
        <v>5</v>
      </c>
      <c r="B30" s="1" t="s">
        <v>2804</v>
      </c>
      <c r="C30" s="1">
        <v>1317.5000026933849</v>
      </c>
      <c r="D30" s="1">
        <v>0</v>
      </c>
      <c r="E30">
        <f>(R30-S30*(1000-T30)/(1000-U30))*AO30</f>
        <v>-2.8481018743748256</v>
      </c>
      <c r="F30">
        <f>IF(AZ30&lt;&gt;0,1/(1/AZ30-1/N30),0)</f>
        <v>1.8510071290852856</v>
      </c>
      <c r="G30">
        <f>((BC30-AP30/2)*S30-E30)/(BC30+AP30/2)</f>
        <v>381.38107998064925</v>
      </c>
      <c r="H30">
        <f>AP30*1000</f>
        <v>30.47389142547188</v>
      </c>
      <c r="I30">
        <f>(AU30-BA30)</f>
        <v>1.9964599321777778</v>
      </c>
      <c r="J30">
        <f>(P30+AT30*D30)</f>
        <v>31.290618896484375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32.811855316162109</v>
      </c>
      <c r="P30" s="1">
        <v>31.290618896484375</v>
      </c>
      <c r="Q30" s="1">
        <v>33.026214599609375</v>
      </c>
      <c r="R30" s="1">
        <v>400.20379638671875</v>
      </c>
      <c r="S30" s="1">
        <v>391.96463012695313</v>
      </c>
      <c r="T30" s="1">
        <v>2.5610277652740479</v>
      </c>
      <c r="U30" s="1">
        <v>29.352363586425781</v>
      </c>
      <c r="V30" s="1">
        <v>4.5209407806396484</v>
      </c>
      <c r="W30" s="1">
        <v>51.815250396728516</v>
      </c>
      <c r="X30" s="1">
        <v>300.3060302734375</v>
      </c>
      <c r="Y30" s="1">
        <v>150.94587707519531</v>
      </c>
      <c r="Z30" s="1">
        <v>5.7168319821357727E-2</v>
      </c>
      <c r="AA30" s="1">
        <v>88.24554443359375</v>
      </c>
      <c r="AB30" s="1">
        <v>0.93627816438674927</v>
      </c>
      <c r="AC30" s="1">
        <v>0.98296761512756348</v>
      </c>
      <c r="AD30" s="1">
        <v>5.2599065005779266E-2</v>
      </c>
      <c r="AE30" s="1">
        <v>2.3050034418702126E-2</v>
      </c>
      <c r="AF30" s="1">
        <v>3.2011479139328003E-2</v>
      </c>
      <c r="AG30" s="1">
        <v>8.108816109597683E-3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1.1040662877699905</v>
      </c>
      <c r="AP30">
        <f>(U30-T30)/(1000-U30)*AO30</f>
        <v>3.0473891425471879E-2</v>
      </c>
      <c r="AQ30">
        <f>(P30+273.15)</f>
        <v>304.44061889648435</v>
      </c>
      <c r="AR30">
        <f>(O30+273.15)</f>
        <v>305.96185531616209</v>
      </c>
      <c r="AS30">
        <f>(Y30*AK30+Z30*AL30)*AM30</f>
        <v>24.151339792206727</v>
      </c>
      <c r="AT30">
        <f>((AS30+0.00000010773*(AR30^4-AQ30^4))-AP30*44100)/(L30*0.92*2*29.3+0.00000043092*AQ30^3)</f>
        <v>-10.201573395612016</v>
      </c>
      <c r="AU30">
        <f>0.61365*EXP(17.502*J30/(240.97+J30))</f>
        <v>4.5866752372747133</v>
      </c>
      <c r="AV30">
        <f>AU30*1000/AA30</f>
        <v>51.976281258327589</v>
      </c>
      <c r="AW30">
        <f>(AV30-U30)</f>
        <v>22.623917671901808</v>
      </c>
      <c r="AX30">
        <f>IF(D30,P30,(O30+P30)/2)</f>
        <v>32.051237106323242</v>
      </c>
      <c r="AY30">
        <f>0.61365*EXP(17.502*AX30/(240.97+AX30))</f>
        <v>4.7889486987382304</v>
      </c>
      <c r="AZ30">
        <f>IF(AW30&lt;&gt;0,(1000-(AV30+U30)/2)/AW30*AP30,0)</f>
        <v>1.292202867029991</v>
      </c>
      <c r="BA30">
        <f>U30*AA30/1000</f>
        <v>2.5902153050969354</v>
      </c>
      <c r="BB30">
        <f>(AY30-BA30)</f>
        <v>2.1987333936412949</v>
      </c>
      <c r="BC30">
        <f>1/(1.6/F30+1.37/N30)</f>
        <v>0.84426535559360039</v>
      </c>
      <c r="BD30">
        <f>G30*AA30*0.001</f>
        <v>33.655181039564354</v>
      </c>
      <c r="BE30">
        <f>G30/S30</f>
        <v>0.97299871127944382</v>
      </c>
      <c r="BF30">
        <f>(1-AP30*AA30/AU30/F30)*100</f>
        <v>68.325146083903675</v>
      </c>
      <c r="BG30">
        <f>(S30-E30/(N30/1.35))</f>
        <v>392.86290697465722</v>
      </c>
      <c r="BH30">
        <f>E30*BF30/100/BG30</f>
        <v>-4.9533049105359517E-3</v>
      </c>
    </row>
    <row r="31" spans="1:60" x14ac:dyDescent="0.35">
      <c r="A31" s="1" t="s">
        <v>9</v>
      </c>
      <c r="B31" s="1" t="s">
        <v>2803</v>
      </c>
      <c r="K31" s="1">
        <v>2.72</v>
      </c>
    </row>
    <row r="32" spans="1:60" x14ac:dyDescent="0.35">
      <c r="A32" s="1" t="s">
        <v>9</v>
      </c>
      <c r="B32" s="1" t="s">
        <v>2802</v>
      </c>
      <c r="K32" s="1">
        <v>2.72</v>
      </c>
    </row>
    <row r="33" spans="1:60" x14ac:dyDescent="0.35">
      <c r="A33" s="1">
        <v>6</v>
      </c>
      <c r="B33" s="1" t="s">
        <v>2801</v>
      </c>
      <c r="C33" s="1">
        <v>1521.5000026933849</v>
      </c>
      <c r="D33" s="1">
        <v>0</v>
      </c>
      <c r="E33">
        <f>(R33-S33*(1000-T33)/(1000-U33))*AO33</f>
        <v>-1.8572900309253768</v>
      </c>
      <c r="F33">
        <f>IF(AZ33&lt;&gt;0,1/(1/AZ33-1/N33),0)</f>
        <v>1.5625071295098718</v>
      </c>
      <c r="G33">
        <f>((BC33-AP33/2)*S33-E33)/(BC33+AP33/2)</f>
        <v>379.17078706958682</v>
      </c>
      <c r="H33">
        <f>AP33*1000</f>
        <v>28.675222527791849</v>
      </c>
      <c r="I33">
        <f>(AU33-BA33)</f>
        <v>2.1216273922074902</v>
      </c>
      <c r="J33">
        <f>(P33+AT33*D33)</f>
        <v>31.371564865112305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32.794601440429688</v>
      </c>
      <c r="P33" s="1">
        <v>31.371564865112305</v>
      </c>
      <c r="Q33" s="1">
        <v>33.000118255615234</v>
      </c>
      <c r="R33" s="1">
        <v>400.0133056640625</v>
      </c>
      <c r="S33" s="1">
        <v>391.52630615234375</v>
      </c>
      <c r="T33" s="1">
        <v>2.9345176219940186</v>
      </c>
      <c r="U33" s="1">
        <v>28.176156997680664</v>
      </c>
      <c r="V33" s="1">
        <v>5.1848578453063965</v>
      </c>
      <c r="W33" s="1">
        <v>49.783096313476563</v>
      </c>
      <c r="X33" s="1">
        <v>300.2933349609375</v>
      </c>
      <c r="Y33" s="1">
        <v>300.50372314453125</v>
      </c>
      <c r="Z33" s="1">
        <v>0.13263283669948578</v>
      </c>
      <c r="AA33" s="1">
        <v>88.238227844238281</v>
      </c>
      <c r="AB33" s="1">
        <v>0.78925365209579468</v>
      </c>
      <c r="AC33" s="1">
        <v>0.9998924732208252</v>
      </c>
      <c r="AD33" s="1">
        <v>6.3119217753410339E-2</v>
      </c>
      <c r="AE33" s="1">
        <v>2.0980155095458031E-2</v>
      </c>
      <c r="AF33" s="1">
        <v>2.8850104659795761E-2</v>
      </c>
      <c r="AG33" s="1">
        <v>1.4268581755459309E-2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1.1040196138269758</v>
      </c>
      <c r="AP33">
        <f>(U33-T33)/(1000-U33)*AO33</f>
        <v>2.8675222527791849E-2</v>
      </c>
      <c r="AQ33">
        <f>(P33+273.15)</f>
        <v>304.52156486511228</v>
      </c>
      <c r="AR33">
        <f>(O33+273.15)</f>
        <v>305.94460144042966</v>
      </c>
      <c r="AS33">
        <f>(Y33*AK33+Z33*AL33)*AM33</f>
        <v>48.08059462843994</v>
      </c>
      <c r="AT33">
        <f>((AS33+0.00000010773*(AR33^4-AQ33^4))-AP33*44100)/(L33*0.92*2*29.3+0.00000043092*AQ33^3)</f>
        <v>-9.400695309776232</v>
      </c>
      <c r="AU33">
        <f>0.61365*EXP(17.502*J33/(240.97+J33))</f>
        <v>4.6078415531438655</v>
      </c>
      <c r="AV33">
        <f>AU33*1000/AA33</f>
        <v>52.220467995774072</v>
      </c>
      <c r="AW33">
        <f>(AV33-U33)</f>
        <v>24.044310998093408</v>
      </c>
      <c r="AX33">
        <f>IF(D33,P33,(O33+P33)/2)</f>
        <v>32.083083152770996</v>
      </c>
      <c r="AY33">
        <f>0.61365*EXP(17.502*AX33/(240.97+AX33))</f>
        <v>4.7975843307240993</v>
      </c>
      <c r="AZ33">
        <f>IF(AW33&lt;&gt;0,(1000-(AV33+U33)/2)/AW33*AP33,0)</f>
        <v>1.1446585836412144</v>
      </c>
      <c r="BA33">
        <f>U33*AA33/1000</f>
        <v>2.4862141609363753</v>
      </c>
      <c r="BB33">
        <f>(AY33-BA33)</f>
        <v>2.311370169787724</v>
      </c>
      <c r="BC33">
        <f>1/(1.6/F33+1.37/N33)</f>
        <v>0.74401287653986914</v>
      </c>
      <c r="BD33">
        <f>G33*AA33*0.001</f>
        <v>33.457358301325357</v>
      </c>
      <c r="BE33">
        <f>G33/S33</f>
        <v>0.96844268472231498</v>
      </c>
      <c r="BF33">
        <f>(1-AP33*AA33/AU33/F33)*100</f>
        <v>64.856579452879544</v>
      </c>
      <c r="BG33">
        <f>(S33-E33/(N33/1.35))</f>
        <v>392.11208598320678</v>
      </c>
      <c r="BH33">
        <f>E33*BF33/100/BG33</f>
        <v>-3.0720164657947247E-3</v>
      </c>
    </row>
    <row r="34" spans="1:60" x14ac:dyDescent="0.35">
      <c r="A34" s="1" t="s">
        <v>9</v>
      </c>
      <c r="B34" s="1" t="s">
        <v>2800</v>
      </c>
      <c r="K34" s="1">
        <v>2.72</v>
      </c>
    </row>
    <row r="35" spans="1:60" x14ac:dyDescent="0.35">
      <c r="A35" s="1" t="s">
        <v>9</v>
      </c>
      <c r="B35" s="1" t="s">
        <v>2799</v>
      </c>
      <c r="K35" s="1">
        <v>2.72</v>
      </c>
    </row>
    <row r="36" spans="1:60" x14ac:dyDescent="0.35">
      <c r="A36" s="1">
        <v>7</v>
      </c>
      <c r="B36" s="1" t="s">
        <v>2798</v>
      </c>
      <c r="C36" s="1">
        <v>1724.5000026933849</v>
      </c>
      <c r="D36" s="1">
        <v>0</v>
      </c>
      <c r="E36">
        <f>(R36-S36*(1000-T36)/(1000-U36))*AO36</f>
        <v>-1.7248390338642285</v>
      </c>
      <c r="F36">
        <f>IF(AZ36&lt;&gt;0,1/(1/AZ36-1/N36),0)</f>
        <v>1.2835210521996785</v>
      </c>
      <c r="G36">
        <f>((BC36-AP36/2)*S36-E36)/(BC36+AP36/2)</f>
        <v>378.92406358151533</v>
      </c>
      <c r="H36">
        <f>AP36*1000</f>
        <v>26.611936604720285</v>
      </c>
      <c r="I36">
        <f>(AU36-BA36)</f>
        <v>2.2836443180830375</v>
      </c>
      <c r="J36">
        <f>(P36+AT36*D36)</f>
        <v>31.518373489379883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32.809803009033203</v>
      </c>
      <c r="P36" s="1">
        <v>31.518373489379883</v>
      </c>
      <c r="Q36" s="1">
        <v>32.991859436035156</v>
      </c>
      <c r="R36" s="1">
        <v>400.19131469726563</v>
      </c>
      <c r="S36" s="1">
        <v>392.29849243164063</v>
      </c>
      <c r="T36" s="1">
        <v>3.3214306831359863</v>
      </c>
      <c r="U36" s="1">
        <v>26.777454376220703</v>
      </c>
      <c r="V36" s="1">
        <v>5.8634781837463379</v>
      </c>
      <c r="W36" s="1">
        <v>47.271499633789063</v>
      </c>
      <c r="X36" s="1">
        <v>300.33306884765625</v>
      </c>
      <c r="Y36" s="1">
        <v>499.418212890625</v>
      </c>
      <c r="Z36" s="1">
        <v>0.28241539001464844</v>
      </c>
      <c r="AA36" s="1">
        <v>88.238517761230469</v>
      </c>
      <c r="AB36" s="1">
        <v>0.78324168920516968</v>
      </c>
      <c r="AC36" s="1">
        <v>1.003018856048584</v>
      </c>
      <c r="AD36" s="1">
        <v>9.026220440864563E-2</v>
      </c>
      <c r="AE36" s="1">
        <v>3.2596997916698456E-2</v>
      </c>
      <c r="AF36" s="1">
        <v>3.564317524433136E-2</v>
      </c>
      <c r="AG36" s="1">
        <v>1.6575094312429428E-2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1.1041656942928535</v>
      </c>
      <c r="AP36">
        <f>(U36-T36)/(1000-U36)*AO36</f>
        <v>2.6611936604720283E-2</v>
      </c>
      <c r="AQ36">
        <f>(P36+273.15)</f>
        <v>304.66837348937986</v>
      </c>
      <c r="AR36">
        <f>(O36+273.15)</f>
        <v>305.95980300903318</v>
      </c>
      <c r="AS36">
        <f>(Y36*AK36+Z36*AL36)*AM36</f>
        <v>79.90691227644129</v>
      </c>
      <c r="AT36">
        <f>((AS36+0.00000010773*(AR36^4-AQ36^4))-AP36*44100)/(L36*0.92*2*29.3+0.00000043092*AQ36^3)</f>
        <v>-8.449179292037913</v>
      </c>
      <c r="AU36">
        <f>0.61365*EXP(17.502*J36/(240.97+J36))</f>
        <v>4.6464472016597265</v>
      </c>
      <c r="AV36">
        <f>AU36*1000/AA36</f>
        <v>52.657811118641035</v>
      </c>
      <c r="AW36">
        <f>(AV36-U36)</f>
        <v>25.880356742420332</v>
      </c>
      <c r="AX36">
        <f>IF(D36,P36,(O36+P36)/2)</f>
        <v>32.164088249206543</v>
      </c>
      <c r="AY36">
        <f>0.61365*EXP(17.502*AX36/(240.97+AX36))</f>
        <v>4.819611450470151</v>
      </c>
      <c r="AZ36">
        <f>IF(AW36&lt;&gt;0,(1000-(AV36+U36)/2)/AW36*AP36,0)</f>
        <v>0.98742740427797471</v>
      </c>
      <c r="BA36">
        <f>U36*AA36/1000</f>
        <v>2.362802883576689</v>
      </c>
      <c r="BB36">
        <f>(AY36-BA36)</f>
        <v>2.4568085668934621</v>
      </c>
      <c r="BC36">
        <f>1/(1.6/F36+1.37/N36)</f>
        <v>0.63830941464330604</v>
      </c>
      <c r="BD36">
        <f>G36*AA36*0.001</f>
        <v>33.43569771449517</v>
      </c>
      <c r="BE36">
        <f>G36/S36</f>
        <v>0.96590751912599859</v>
      </c>
      <c r="BF36">
        <f>(1-AP36*AA36/AU36/F36)*100</f>
        <v>60.625896234394759</v>
      </c>
      <c r="BG36">
        <f>(S36-E36/(N36/1.35))</f>
        <v>392.84249789158457</v>
      </c>
      <c r="BH36">
        <f>E36*BF36/100/BG36</f>
        <v>-2.6618788152840151E-3</v>
      </c>
    </row>
    <row r="37" spans="1:60" x14ac:dyDescent="0.35">
      <c r="A37" s="1" t="s">
        <v>9</v>
      </c>
      <c r="B37" s="1" t="s">
        <v>2797</v>
      </c>
      <c r="K37" s="1">
        <v>2.72</v>
      </c>
    </row>
    <row r="38" spans="1:60" x14ac:dyDescent="0.35">
      <c r="A38" s="1" t="s">
        <v>9</v>
      </c>
      <c r="B38" s="1" t="s">
        <v>2796</v>
      </c>
      <c r="K38" s="1">
        <v>2.72</v>
      </c>
    </row>
    <row r="39" spans="1:60" x14ac:dyDescent="0.35">
      <c r="A39" s="1">
        <v>8</v>
      </c>
      <c r="B39" s="1" t="s">
        <v>2795</v>
      </c>
      <c r="C39" s="1">
        <v>1928.0000027045608</v>
      </c>
      <c r="D39" s="1">
        <v>0</v>
      </c>
      <c r="E39">
        <f>(R39-S39*(1000-T39)/(1000-U39))*AO39</f>
        <v>-1.3446280131979071</v>
      </c>
      <c r="F39">
        <f>IF(AZ39&lt;&gt;0,1/(1/AZ39-1/N39),0)</f>
        <v>1.0478803925678131</v>
      </c>
      <c r="G39">
        <f>((BC39-AP39/2)*S39-E39)/(BC39+AP39/2)</f>
        <v>377.66473110375136</v>
      </c>
      <c r="H39">
        <f>AP39*1000</f>
        <v>24.435204994974349</v>
      </c>
      <c r="I39">
        <f>(AU39-BA39)</f>
        <v>2.4606063119133355</v>
      </c>
      <c r="J39">
        <f>(P39+AT39*D39)</f>
        <v>31.696935653686523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32.850303649902344</v>
      </c>
      <c r="P39" s="1">
        <v>31.696935653686523</v>
      </c>
      <c r="Q39" s="1">
        <v>33.008224487304688</v>
      </c>
      <c r="R39" s="1">
        <v>400.0308837890625</v>
      </c>
      <c r="S39" s="1">
        <v>392.56173706054688</v>
      </c>
      <c r="T39" s="1">
        <v>3.7417693138122559</v>
      </c>
      <c r="U39" s="1">
        <v>25.310300827026367</v>
      </c>
      <c r="V39" s="1">
        <v>6.5899949073791504</v>
      </c>
      <c r="W39" s="1">
        <v>44.576435089111328</v>
      </c>
      <c r="X39" s="1">
        <v>300.35211181640625</v>
      </c>
      <c r="Y39" s="1">
        <v>750.2020263671875</v>
      </c>
      <c r="Z39" s="1">
        <v>4.6878930181264877E-2</v>
      </c>
      <c r="AA39" s="1">
        <v>88.231903076171875</v>
      </c>
      <c r="AB39" s="1">
        <v>0.80680888891220093</v>
      </c>
      <c r="AC39" s="1">
        <v>0.99964362382888794</v>
      </c>
      <c r="AD39" s="1">
        <v>6.6525623202323914E-2</v>
      </c>
      <c r="AE39" s="1">
        <v>2.8720291331410408E-2</v>
      </c>
      <c r="AF39" s="1">
        <v>5.2365541458129883E-2</v>
      </c>
      <c r="AG39" s="1">
        <v>2.0681444555521011E-2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1.1042357052073757</v>
      </c>
      <c r="AP39">
        <f>(U39-T39)/(1000-U39)*AO39</f>
        <v>2.4435204994974348E-2</v>
      </c>
      <c r="AQ39">
        <f>(P39+273.15)</f>
        <v>304.8469356536865</v>
      </c>
      <c r="AR39">
        <f>(O39+273.15)</f>
        <v>306.00030364990232</v>
      </c>
      <c r="AS39">
        <f>(Y39*AK39+Z39*AL39)*AM39</f>
        <v>120.03232153581848</v>
      </c>
      <c r="AT39">
        <f>((AS39+0.00000010773*(AR39^4-AQ39^4))-AP39*44100)/(L39*0.92*2*29.3+0.00000043092*AQ39^3)</f>
        <v>-7.3940536284352332</v>
      </c>
      <c r="AU39">
        <f>0.61365*EXP(17.502*J39/(240.97+J39))</f>
        <v>4.6937823213122787</v>
      </c>
      <c r="AV39">
        <f>AU39*1000/AA39</f>
        <v>53.198244145998622</v>
      </c>
      <c r="AW39">
        <f>(AV39-U39)</f>
        <v>27.887943318972255</v>
      </c>
      <c r="AX39">
        <f>IF(D39,P39,(O39+P39)/2)</f>
        <v>32.273619651794434</v>
      </c>
      <c r="AY39">
        <f>0.61365*EXP(17.502*AX39/(240.97+AX39))</f>
        <v>4.8495354851161006</v>
      </c>
      <c r="AZ39">
        <f>IF(AW39&lt;&gt;0,(1000-(AV39+U39)/2)/AW39*AP39,0)</f>
        <v>0.84179813948011806</v>
      </c>
      <c r="BA39">
        <f>U39*AA39/1000</f>
        <v>2.2331760093989432</v>
      </c>
      <c r="BB39">
        <f>(AY39-BA39)</f>
        <v>2.6163594757171573</v>
      </c>
      <c r="BC39">
        <f>1/(1.6/F39+1.37/N39)</f>
        <v>0.54143046134700934</v>
      </c>
      <c r="BD39">
        <f>G39*AA39*0.001</f>
        <v>33.322077950034704</v>
      </c>
      <c r="BE39">
        <f>G39/S39</f>
        <v>0.96205181363741044</v>
      </c>
      <c r="BF39">
        <f>(1-AP39*AA39/AU39/F39)*100</f>
        <v>56.166416730925597</v>
      </c>
      <c r="BG39">
        <f>(S39-E39/(N39/1.35))</f>
        <v>392.98582589806261</v>
      </c>
      <c r="BH39">
        <f>E39*BF39/100/BG39</f>
        <v>-1.921772551586637E-3</v>
      </c>
    </row>
    <row r="40" spans="1:60" x14ac:dyDescent="0.35">
      <c r="A40" s="1" t="s">
        <v>9</v>
      </c>
      <c r="B40" s="1" t="s">
        <v>2794</v>
      </c>
      <c r="K40" s="1">
        <v>2.72</v>
      </c>
    </row>
    <row r="41" spans="1:60" x14ac:dyDescent="0.35">
      <c r="A41" s="1" t="s">
        <v>9</v>
      </c>
      <c r="B41" s="1" t="s">
        <v>2793</v>
      </c>
      <c r="K41" s="1">
        <v>2.72</v>
      </c>
    </row>
    <row r="42" spans="1:60" x14ac:dyDescent="0.35">
      <c r="A42" s="1">
        <v>9</v>
      </c>
      <c r="B42" s="1" t="s">
        <v>2792</v>
      </c>
      <c r="C42" s="1">
        <v>2131.5000026933849</v>
      </c>
      <c r="D42" s="1">
        <v>0</v>
      </c>
      <c r="E42">
        <f>(R42-S42*(1000-T42)/(1000-U42))*AO42</f>
        <v>-1.2490627816011464</v>
      </c>
      <c r="F42">
        <f>IF(AZ42&lt;&gt;0,1/(1/AZ42-1/N42),0)</f>
        <v>0.85127383303279303</v>
      </c>
      <c r="G42">
        <f>((BC42-AP42/2)*S42-E42)/(BC42+AP42/2)</f>
        <v>377.18197681717845</v>
      </c>
      <c r="H42">
        <f>AP42*1000</f>
        <v>22.165557466609659</v>
      </c>
      <c r="I42">
        <f>(AU42-BA42)</f>
        <v>2.6472882865910856</v>
      </c>
      <c r="J42">
        <f>(P42+AT42*D42)</f>
        <v>31.894123077392578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32.924095153808594</v>
      </c>
      <c r="P42" s="1">
        <v>31.894123077392578</v>
      </c>
      <c r="Q42" s="1">
        <v>33.051277160644531</v>
      </c>
      <c r="R42" s="1">
        <v>399.97775268554688</v>
      </c>
      <c r="S42" s="1">
        <v>393.21505737304688</v>
      </c>
      <c r="T42" s="1">
        <v>4.1960077285766602</v>
      </c>
      <c r="U42" s="1">
        <v>23.79380989074707</v>
      </c>
      <c r="V42" s="1">
        <v>7.3589773178100586</v>
      </c>
      <c r="W42" s="1">
        <v>41.729690551757813</v>
      </c>
      <c r="X42" s="1">
        <v>300.31826782226563</v>
      </c>
      <c r="Y42" s="1">
        <v>1001.08837890625</v>
      </c>
      <c r="Z42" s="1">
        <v>6.631489098072052E-2</v>
      </c>
      <c r="AA42" s="1">
        <v>88.226890563964844</v>
      </c>
      <c r="AB42" s="1">
        <v>0.87518048286437988</v>
      </c>
      <c r="AC42" s="1">
        <v>1.0032384395599365</v>
      </c>
      <c r="AD42" s="1">
        <v>0.10751586407423019</v>
      </c>
      <c r="AE42" s="1">
        <v>2.7620529755949974E-2</v>
      </c>
      <c r="AF42" s="1">
        <v>4.6592846512794495E-2</v>
      </c>
      <c r="AG42" s="1">
        <v>1.8219597637653351E-2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1.1041112787583292</v>
      </c>
      <c r="AP42">
        <f>(U42-T42)/(1000-U42)*AO42</f>
        <v>2.216555746660966E-2</v>
      </c>
      <c r="AQ42">
        <f>(P42+273.15)</f>
        <v>305.04412307739256</v>
      </c>
      <c r="AR42">
        <f>(O42+273.15)</f>
        <v>306.07409515380857</v>
      </c>
      <c r="AS42">
        <f>(Y42*AK42+Z42*AL42)*AM42</f>
        <v>160.17413704482897</v>
      </c>
      <c r="AT42">
        <f>((AS42+0.00000010773*(AR42^4-AQ42^4))-AP42*44100)/(L42*0.92*2*29.3+0.00000043092*AQ42^3)</f>
        <v>-6.3055225048602335</v>
      </c>
      <c r="AU42">
        <f>0.61365*EXP(17.502*J42/(240.97+J42))</f>
        <v>4.7465421479218115</v>
      </c>
      <c r="AV42">
        <f>AU42*1000/AA42</f>
        <v>53.79926820021555</v>
      </c>
      <c r="AW42">
        <f>(AV42-U42)</f>
        <v>30.00545830946848</v>
      </c>
      <c r="AX42">
        <f>IF(D42,P42,(O42+P42)/2)</f>
        <v>32.409109115600586</v>
      </c>
      <c r="AY42">
        <f>0.61365*EXP(17.502*AX42/(240.97+AX42))</f>
        <v>4.8867749237446505</v>
      </c>
      <c r="AZ42">
        <f>IF(AW42&lt;&gt;0,(1000-(AV42+U42)/2)/AW42*AP42,0)</f>
        <v>0.710057827850885</v>
      </c>
      <c r="BA42">
        <f>U42*AA42/1000</f>
        <v>2.0992538613307259</v>
      </c>
      <c r="BB42">
        <f>(AY42-BA42)</f>
        <v>2.7875210624139246</v>
      </c>
      <c r="BC42">
        <f>1/(1.6/F42+1.37/N42)</f>
        <v>0.45462735995893522</v>
      </c>
      <c r="BD42">
        <f>G42*AA42*0.001</f>
        <v>33.277592991349131</v>
      </c>
      <c r="BE42">
        <f>G42/S42</f>
        <v>0.95922566988410696</v>
      </c>
      <c r="BF42">
        <f>(1-AP42*AA42/AU42/F42)*100</f>
        <v>51.601376946887889</v>
      </c>
      <c r="BG42">
        <f>(S42-E42/(N42/1.35))</f>
        <v>393.60900542249561</v>
      </c>
      <c r="BH42">
        <f>E42*BF42/100/BG42</f>
        <v>-1.6374970728768139E-3</v>
      </c>
    </row>
    <row r="43" spans="1:60" x14ac:dyDescent="0.35">
      <c r="A43" s="1" t="s">
        <v>9</v>
      </c>
      <c r="B43" s="1" t="s">
        <v>2791</v>
      </c>
      <c r="K43" s="1">
        <v>2.72</v>
      </c>
    </row>
    <row r="44" spans="1:60" x14ac:dyDescent="0.35">
      <c r="A44" s="1" t="s">
        <v>9</v>
      </c>
      <c r="B44" s="1" t="s">
        <v>2790</v>
      </c>
      <c r="K44" s="1">
        <v>2.72</v>
      </c>
    </row>
    <row r="45" spans="1:60" x14ac:dyDescent="0.35">
      <c r="A45" s="1">
        <v>10</v>
      </c>
      <c r="B45" s="1" t="s">
        <v>2789</v>
      </c>
      <c r="C45" s="1">
        <v>2334.0000027045608</v>
      </c>
      <c r="D45" s="1">
        <v>0</v>
      </c>
      <c r="E45">
        <f>(R45-S45*(1000-T45)/(1000-U45))*AO45</f>
        <v>-1.0944407299373435</v>
      </c>
      <c r="F45">
        <f>IF(AZ45&lt;&gt;0,1/(1/AZ45-1/N45),0)</f>
        <v>0.67662530413582578</v>
      </c>
      <c r="G45">
        <f>((BC45-AP45/2)*S45-E45)/(BC45+AP45/2)</f>
        <v>376.66366391792036</v>
      </c>
      <c r="H45">
        <f>AP45*1000</f>
        <v>19.629575371191745</v>
      </c>
      <c r="I45">
        <f>(AU45-BA45)</f>
        <v>2.8502567878180454</v>
      </c>
      <c r="J45">
        <f>(P45+AT45*D45)</f>
        <v>32.074821472167969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32.997627258300781</v>
      </c>
      <c r="P45" s="1">
        <v>32.074821472167969</v>
      </c>
      <c r="Q45" s="1">
        <v>33.105823516845703</v>
      </c>
      <c r="R45" s="1">
        <v>400.0467529296875</v>
      </c>
      <c r="S45" s="1">
        <v>394.03338623046875</v>
      </c>
      <c r="T45" s="1">
        <v>4.6670231819152832</v>
      </c>
      <c r="U45" s="1">
        <v>22.051397323608398</v>
      </c>
      <c r="V45" s="1">
        <v>8.149444580078125</v>
      </c>
      <c r="W45" s="1">
        <v>38.505622863769531</v>
      </c>
      <c r="X45" s="1">
        <v>300.3563232421875</v>
      </c>
      <c r="Y45" s="1">
        <v>1248.837646484375</v>
      </c>
      <c r="Z45" s="1">
        <v>4.5734276063740253E-3</v>
      </c>
      <c r="AA45" s="1">
        <v>88.206924438476563</v>
      </c>
      <c r="AB45" s="1">
        <v>0.97411388158798218</v>
      </c>
      <c r="AC45" s="1">
        <v>0.9958261251449585</v>
      </c>
      <c r="AD45" s="1">
        <v>5.1483612507581711E-2</v>
      </c>
      <c r="AE45" s="1">
        <v>2.3671844974160194E-2</v>
      </c>
      <c r="AF45" s="1">
        <v>2.8810441493988037E-2</v>
      </c>
      <c r="AG45" s="1">
        <v>1.7847148701548576E-2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1.1042511883903949</v>
      </c>
      <c r="AP45">
        <f>(U45-T45)/(1000-U45)*AO45</f>
        <v>1.9629575371191744E-2</v>
      </c>
      <c r="AQ45">
        <f>(P45+273.15)</f>
        <v>305.22482147216795</v>
      </c>
      <c r="AR45">
        <f>(O45+273.15)</f>
        <v>306.14762725830076</v>
      </c>
      <c r="AS45">
        <f>(Y45*AK45+Z45*AL45)*AM45</f>
        <v>199.81401897130854</v>
      </c>
      <c r="AT45">
        <f>((AS45+0.00000010773*(AR45^4-AQ45^4))-AP45*44100)/(L45*0.92*2*29.3+0.00000043092*AQ45^3)</f>
        <v>-5.1278583141766614</v>
      </c>
      <c r="AU45">
        <f>0.61365*EXP(17.502*J45/(240.97+J45))</f>
        <v>4.7953427253043959</v>
      </c>
      <c r="AV45">
        <f>AU45*1000/AA45</f>
        <v>54.364697055604729</v>
      </c>
      <c r="AW45">
        <f>(AV45-U45)</f>
        <v>32.313299731996331</v>
      </c>
      <c r="AX45">
        <f>IF(D45,P45,(O45+P45)/2)</f>
        <v>32.536224365234375</v>
      </c>
      <c r="AY45">
        <f>0.61365*EXP(17.502*AX45/(240.97+AX45))</f>
        <v>4.9219387377408532</v>
      </c>
      <c r="AZ45">
        <f>IF(AW45&lt;&gt;0,(1000-(AV45+U45)/2)/AW45*AP45,0)</f>
        <v>0.58426616240627816</v>
      </c>
      <c r="BA45">
        <f>U45*AA45/1000</f>
        <v>1.9450859374863503</v>
      </c>
      <c r="BB45">
        <f>(AY45-BA45)</f>
        <v>2.9768528002545027</v>
      </c>
      <c r="BC45">
        <f>1/(1.6/F45+1.37/N45)</f>
        <v>0.37247499244764365</v>
      </c>
      <c r="BD45">
        <f>G45*AA45*0.001</f>
        <v>33.224343341927735</v>
      </c>
      <c r="BE45">
        <f>G45/S45</f>
        <v>0.95591814572182243</v>
      </c>
      <c r="BF45">
        <f>(1-AP45*AA45/AU45/F45)*100</f>
        <v>46.636329070340174</v>
      </c>
      <c r="BG45">
        <f>(S45-E45/(N45/1.35))</f>
        <v>394.37856727112336</v>
      </c>
      <c r="BH45">
        <f>E45*BF45/100/BG45</f>
        <v>-1.2942056760973097E-3</v>
      </c>
    </row>
    <row r="46" spans="1:60" x14ac:dyDescent="0.35">
      <c r="A46" s="1" t="s">
        <v>9</v>
      </c>
      <c r="B46" s="1" t="s">
        <v>2788</v>
      </c>
      <c r="K46" s="1">
        <v>2.72</v>
      </c>
    </row>
    <row r="47" spans="1:60" x14ac:dyDescent="0.35">
      <c r="A47" s="1" t="s">
        <v>9</v>
      </c>
      <c r="B47" s="1" t="s">
        <v>2787</v>
      </c>
      <c r="K47" s="1">
        <v>2.72</v>
      </c>
    </row>
    <row r="48" spans="1:60" x14ac:dyDescent="0.35">
      <c r="A48" s="1">
        <v>11</v>
      </c>
      <c r="B48" s="1" t="s">
        <v>2786</v>
      </c>
      <c r="C48" s="1">
        <v>2537.0000027045608</v>
      </c>
      <c r="D48" s="1">
        <v>0</v>
      </c>
      <c r="E48">
        <f>(R48-S48*(1000-T48)/(1000-U48))*AO48</f>
        <v>-1.0799456796368125</v>
      </c>
      <c r="F48">
        <f>IF(AZ48&lt;&gt;0,1/(1/AZ48-1/N48),0)</f>
        <v>0.53109568907636018</v>
      </c>
      <c r="G48">
        <f>((BC48-AP48/2)*S48-E48)/(BC48+AP48/2)</f>
        <v>376.3322189580029</v>
      </c>
      <c r="H48">
        <f>AP48*1000</f>
        <v>17.115733447296211</v>
      </c>
      <c r="I48">
        <f>(AU48-BA48)</f>
        <v>3.074790265697696</v>
      </c>
      <c r="J48">
        <f>(P48+AT48*D48)</f>
        <v>32.3463134765625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33.1087646484375</v>
      </c>
      <c r="P48" s="1">
        <v>32.3463134765625</v>
      </c>
      <c r="Q48" s="1">
        <v>33.181846618652344</v>
      </c>
      <c r="R48" s="1">
        <v>399.86495971679688</v>
      </c>
      <c r="S48" s="1">
        <v>394.72427368164063</v>
      </c>
      <c r="T48" s="1">
        <v>5.1596269607543945</v>
      </c>
      <c r="U48" s="1">
        <v>20.345623016357422</v>
      </c>
      <c r="V48" s="1">
        <v>8.9539003372192383</v>
      </c>
      <c r="W48" s="1">
        <v>35.307334899902344</v>
      </c>
      <c r="X48" s="1">
        <v>300.32675170898438</v>
      </c>
      <c r="Y48" s="1">
        <v>1598.908447265625</v>
      </c>
      <c r="Z48" s="1">
        <v>0.25039541721343994</v>
      </c>
      <c r="AA48" s="1">
        <v>88.210342407226563</v>
      </c>
      <c r="AB48" s="1">
        <v>0.93150526285171509</v>
      </c>
      <c r="AC48" s="1">
        <v>0.99388933181762695</v>
      </c>
      <c r="AD48" s="1">
        <v>6.1677776277065277E-2</v>
      </c>
      <c r="AE48" s="1">
        <v>3.6046490073204041E-2</v>
      </c>
      <c r="AF48" s="1">
        <v>3.7651319056749344E-2</v>
      </c>
      <c r="AG48" s="1">
        <v>2.8904139995574951E-2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1.1041424695183246</v>
      </c>
      <c r="AP48">
        <f>(U48-T48)/(1000-U48)*AO48</f>
        <v>1.7115733447296212E-2</v>
      </c>
      <c r="AQ48">
        <f>(P48+273.15)</f>
        <v>305.49631347656248</v>
      </c>
      <c r="AR48">
        <f>(O48+273.15)</f>
        <v>306.25876464843748</v>
      </c>
      <c r="AS48">
        <f>(Y48*AK48+Z48*AL48)*AM48</f>
        <v>255.8253458443578</v>
      </c>
      <c r="AT48">
        <f>((AS48+0.00000010773*(AR48^4-AQ48^4))-AP48*44100)/(L48*0.92*2*29.3+0.00000043092*AQ48^3)</f>
        <v>-3.8347821533146469</v>
      </c>
      <c r="AU48">
        <f>0.61365*EXP(17.502*J48/(240.97+J48))</f>
        <v>4.8694846384589336</v>
      </c>
      <c r="AV48">
        <f>AU48*1000/AA48</f>
        <v>55.203103236792387</v>
      </c>
      <c r="AW48">
        <f>(AV48-U48)</f>
        <v>34.857480220434965</v>
      </c>
      <c r="AX48">
        <f>IF(D48,P48,(O48+P48)/2)</f>
        <v>32.7275390625</v>
      </c>
      <c r="AY48">
        <f>0.61365*EXP(17.502*AX48/(240.97+AX48))</f>
        <v>4.9752771061459056</v>
      </c>
      <c r="AZ48">
        <f>IF(AW48&lt;&gt;0,(1000-(AV48+U48)/2)/AW48*AP48,0)</f>
        <v>0.47247240514032979</v>
      </c>
      <c r="BA48">
        <f>U48*AA48/1000</f>
        <v>1.7946943727612379</v>
      </c>
      <c r="BB48">
        <f>(AY48-BA48)</f>
        <v>3.1805827333846679</v>
      </c>
      <c r="BC48">
        <f>1/(1.6/F48+1.37/N48)</f>
        <v>0.3000563614941934</v>
      </c>
      <c r="BD48">
        <f>G48*AA48*0.001</f>
        <v>33.196393893156795</v>
      </c>
      <c r="BE48">
        <f>G48/S48</f>
        <v>0.95340531112492066</v>
      </c>
      <c r="BF48">
        <f>(1-AP48*AA48/AU48/F48)*100</f>
        <v>41.620651255205267</v>
      </c>
      <c r="BG48">
        <f>(S48-E48/(N48/1.35))</f>
        <v>395.06488305714225</v>
      </c>
      <c r="BH48">
        <f>E48*BF48/100/BG48</f>
        <v>-1.137738240840508E-3</v>
      </c>
    </row>
    <row r="49" spans="1:60" x14ac:dyDescent="0.35">
      <c r="A49" s="1" t="s">
        <v>9</v>
      </c>
      <c r="B49" s="1" t="s">
        <v>2785</v>
      </c>
      <c r="K49" s="1">
        <v>2.72</v>
      </c>
    </row>
    <row r="50" spans="1:60" x14ac:dyDescent="0.35">
      <c r="A50" s="1" t="s">
        <v>9</v>
      </c>
      <c r="B50" s="1" t="s">
        <v>2784</v>
      </c>
      <c r="K50" s="1">
        <v>2.72</v>
      </c>
    </row>
    <row r="51" spans="1:60" x14ac:dyDescent="0.35">
      <c r="A51" s="1">
        <v>12</v>
      </c>
      <c r="B51" s="1" t="s">
        <v>2783</v>
      </c>
      <c r="C51" s="1">
        <v>2739.5000027157366</v>
      </c>
      <c r="D51" s="1">
        <v>0</v>
      </c>
      <c r="E51">
        <f>(R51-S51*(1000-T51)/(1000-U51))*AO51</f>
        <v>-0.38923349349512198</v>
      </c>
      <c r="F51">
        <f>IF(AZ51&lt;&gt;0,1/(1/AZ51-1/N51),0)</f>
        <v>0.39288976126418773</v>
      </c>
      <c r="G51">
        <f>((BC51-AP51/2)*S51-E51)/(BC51+AP51/2)</f>
        <v>373.15396332763368</v>
      </c>
      <c r="H51">
        <f>AP51*1000</f>
        <v>14.14112227437187</v>
      </c>
      <c r="I51">
        <f>(AU51-BA51)</f>
        <v>3.3374869490636998</v>
      </c>
      <c r="J51">
        <f>(P51+AT51*D51)</f>
        <v>32.629871368408203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33.250019073486328</v>
      </c>
      <c r="P51" s="1">
        <v>32.629871368408203</v>
      </c>
      <c r="Q51" s="1">
        <v>33.287315368652344</v>
      </c>
      <c r="R51" s="1">
        <v>400.02093505859375</v>
      </c>
      <c r="S51" s="1">
        <v>395.31057739257813</v>
      </c>
      <c r="T51" s="1">
        <v>5.6839227676391602</v>
      </c>
      <c r="U51" s="1">
        <v>18.257438659667969</v>
      </c>
      <c r="V51" s="1">
        <v>9.785893440246582</v>
      </c>
      <c r="W51" s="1">
        <v>31.433460235595703</v>
      </c>
      <c r="X51" s="1">
        <v>300.32650756835938</v>
      </c>
      <c r="Y51" s="1">
        <v>1998.478271484375</v>
      </c>
      <c r="Z51" s="1">
        <v>0.16007262468338013</v>
      </c>
      <c r="AA51" s="1">
        <v>88.21051025390625</v>
      </c>
      <c r="AB51" s="1">
        <v>0.98358654975891113</v>
      </c>
      <c r="AC51" s="1">
        <v>0.98482102155685425</v>
      </c>
      <c r="AD51" s="1">
        <v>4.5757655054330826E-2</v>
      </c>
      <c r="AE51" s="1">
        <v>3.9054404944181442E-2</v>
      </c>
      <c r="AF51" s="1">
        <v>2.0221078768372536E-2</v>
      </c>
      <c r="AG51" s="1">
        <v>3.6099191755056381E-2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1.1041415719424974</v>
      </c>
      <c r="AP51">
        <f>(U51-T51)/(1000-U51)*AO51</f>
        <v>1.414112227437187E-2</v>
      </c>
      <c r="AQ51">
        <f>(P51+273.15)</f>
        <v>305.77987136840818</v>
      </c>
      <c r="AR51">
        <f>(O51+273.15)</f>
        <v>306.40001907348631</v>
      </c>
      <c r="AS51">
        <f>(Y51*AK51+Z51*AL51)*AM51</f>
        <v>319.75651629038475</v>
      </c>
      <c r="AT51">
        <f>((AS51+0.00000010773*(AR51^4-AQ51^4))-AP51*44100)/(L51*0.92*2*29.3+0.00000043092*AQ51^3)</f>
        <v>-2.3194985675913888</v>
      </c>
      <c r="AU51">
        <f>0.61365*EXP(17.502*J51/(240.97+J51))</f>
        <v>4.9479849291624056</v>
      </c>
      <c r="AV51">
        <f>AU51*1000/AA51</f>
        <v>56.092918121888914</v>
      </c>
      <c r="AW51">
        <f>(AV51-U51)</f>
        <v>37.835479462220945</v>
      </c>
      <c r="AX51">
        <f>IF(D51,P51,(O51+P51)/2)</f>
        <v>32.939945220947266</v>
      </c>
      <c r="AY51">
        <f>0.61365*EXP(17.502*AX51/(240.97+AX51))</f>
        <v>5.0350843327266901</v>
      </c>
      <c r="AZ51">
        <f>IF(AW51&lt;&gt;0,(1000-(AV51+U51)/2)/AW51*AP51,0)</f>
        <v>0.35985862277155506</v>
      </c>
      <c r="BA51">
        <f>U51*AA51/1000</f>
        <v>1.6104979800987058</v>
      </c>
      <c r="BB51">
        <f>(AY51-BA51)</f>
        <v>3.4245863526279843</v>
      </c>
      <c r="BC51">
        <f>1/(1.6/F51+1.37/N51)</f>
        <v>0.22766303590617187</v>
      </c>
      <c r="BD51">
        <f>G51*AA51*0.001</f>
        <v>32.916101508397986</v>
      </c>
      <c r="BE51">
        <f>G51/S51</f>
        <v>0.94395137562195564</v>
      </c>
      <c r="BF51">
        <f>(1-AP51*AA51/AU51/F51)*100</f>
        <v>35.833975555542921</v>
      </c>
      <c r="BG51">
        <f>(S51-E51/(N51/1.35))</f>
        <v>395.43333965705449</v>
      </c>
      <c r="BH51">
        <f>E51*BF51/100/BG51</f>
        <v>-3.5272148533047824E-4</v>
      </c>
    </row>
    <row r="52" spans="1:60" x14ac:dyDescent="0.35">
      <c r="A52" s="1" t="s">
        <v>9</v>
      </c>
      <c r="B52" s="1" t="s">
        <v>2782</v>
      </c>
      <c r="K52" s="1">
        <v>1.53952</v>
      </c>
    </row>
    <row r="53" spans="1:60" x14ac:dyDescent="0.35">
      <c r="A53" s="1" t="s">
        <v>9</v>
      </c>
      <c r="B53" s="1" t="s">
        <v>2781</v>
      </c>
      <c r="K53" s="1">
        <v>1.53952</v>
      </c>
    </row>
    <row r="54" spans="1:60" x14ac:dyDescent="0.35">
      <c r="A54" s="1" t="s">
        <v>9</v>
      </c>
      <c r="B54" s="1" t="s">
        <v>2780</v>
      </c>
      <c r="K54" s="1">
        <v>1.53952</v>
      </c>
    </row>
    <row r="55" spans="1:60" x14ac:dyDescent="0.35">
      <c r="A55" s="1" t="s">
        <v>9</v>
      </c>
      <c r="B55" s="1" t="s">
        <v>2779</v>
      </c>
      <c r="K55" s="1">
        <v>1.53952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5EE96-F38A-4A85-A0E4-3E59F200F367}">
  <dimension ref="A1:BD55"/>
  <sheetViews>
    <sheetView topLeftCell="A7"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4437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4436</v>
      </c>
    </row>
    <row r="12" spans="1:56" x14ac:dyDescent="0.35">
      <c r="A12" s="1" t="s">
        <v>9</v>
      </c>
      <c r="B12" s="1" t="s">
        <v>4435</v>
      </c>
    </row>
    <row r="13" spans="1:56" x14ac:dyDescent="0.35">
      <c r="A13" s="1" t="s">
        <v>9</v>
      </c>
      <c r="B13" s="1" t="s">
        <v>4434</v>
      </c>
    </row>
    <row r="14" spans="1:56" x14ac:dyDescent="0.35">
      <c r="A14" s="1" t="s">
        <v>9</v>
      </c>
      <c r="B14" s="1" t="s">
        <v>4433</v>
      </c>
    </row>
    <row r="15" spans="1:56" x14ac:dyDescent="0.35">
      <c r="A15" s="1" t="s">
        <v>9</v>
      </c>
      <c r="B15" s="1" t="s">
        <v>4432</v>
      </c>
    </row>
    <row r="16" spans="1:56" x14ac:dyDescent="0.35">
      <c r="A16" s="1" t="s">
        <v>9</v>
      </c>
      <c r="B16" s="1" t="s">
        <v>4431</v>
      </c>
    </row>
    <row r="17" spans="1:56" x14ac:dyDescent="0.35">
      <c r="A17" s="1" t="s">
        <v>9</v>
      </c>
      <c r="B17" s="1" t="s">
        <v>4430</v>
      </c>
    </row>
    <row r="18" spans="1:56" x14ac:dyDescent="0.35">
      <c r="A18" s="1">
        <v>1</v>
      </c>
      <c r="B18" s="1" t="s">
        <v>4429</v>
      </c>
      <c r="C18" s="1">
        <v>477.00000113993883</v>
      </c>
      <c r="D18" s="1">
        <v>0</v>
      </c>
      <c r="E18">
        <f>(R18-S18*(1000-T18)/(1000-U18))*AK18</f>
        <v>-6.4575431245169064</v>
      </c>
      <c r="F18">
        <f>IF(AV18&lt;&gt;0,1/(1/AV18-1/N18),0)</f>
        <v>3.025843683000526</v>
      </c>
      <c r="G18">
        <f>((AY18-AL18/2)*S18-E18)/(AY18+AL18/2)</f>
        <v>390.37593351662292</v>
      </c>
      <c r="H18">
        <f>AL18*1000</f>
        <v>30.175477062721612</v>
      </c>
      <c r="I18">
        <f>(AQ18-AW18)</f>
        <v>1.4360702696805947</v>
      </c>
      <c r="J18">
        <f>(P18+AP18*D18)</f>
        <v>31.959384918212891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32.656318664550781</v>
      </c>
      <c r="P18" s="1">
        <v>31.959384918212891</v>
      </c>
      <c r="Q18" s="1">
        <v>32.767826080322266</v>
      </c>
      <c r="R18" s="1">
        <v>399.89971923828125</v>
      </c>
      <c r="S18" s="1">
        <v>394.95230102539063</v>
      </c>
      <c r="T18" s="1">
        <v>11.331630706787109</v>
      </c>
      <c r="U18" s="1">
        <v>37.643386840820313</v>
      </c>
      <c r="V18" s="1">
        <v>20.217046737670898</v>
      </c>
      <c r="W18" s="1">
        <v>67.160514831542969</v>
      </c>
      <c r="X18" s="1">
        <v>300.19900512695313</v>
      </c>
      <c r="Y18" s="1">
        <v>-4.3551687151193619E-2</v>
      </c>
      <c r="Z18" s="1">
        <v>2.6515807956457138E-2</v>
      </c>
      <c r="AA18" s="1">
        <v>88.409866333007813</v>
      </c>
      <c r="AB18" s="1">
        <v>15.342203140258789</v>
      </c>
      <c r="AC18" s="1">
        <v>0.36268395185470581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1.1036728129667392</v>
      </c>
      <c r="AL18">
        <f>(U18-T18)/(1000-U18)*AK18</f>
        <v>3.0175477062721612E-2</v>
      </c>
      <c r="AM18">
        <f>(P18+273.15)</f>
        <v>305.10938491821287</v>
      </c>
      <c r="AN18">
        <f>(O18+273.15)</f>
        <v>305.80631866455076</v>
      </c>
      <c r="AO18">
        <f>(Y18*AG18+Z18*AH18)*AI18</f>
        <v>-6.9682697884380085E-3</v>
      </c>
      <c r="AP18">
        <f>((AO18+0.00000010773*(AN18^4-AM18^4))-AL18*44100)/(L18*51.4+0.00000043092*AM18^3)</f>
        <v>-10.815920748006715</v>
      </c>
      <c r="AQ18">
        <f>0.61365*EXP(17.502*J18/(240.97+J18))</f>
        <v>4.7641170685992238</v>
      </c>
      <c r="AR18">
        <f>AQ18*1000/AA18</f>
        <v>53.886712718855691</v>
      </c>
      <c r="AS18">
        <f>(AR18-U18)</f>
        <v>16.243325878035378</v>
      </c>
      <c r="AT18">
        <f>IF(D18,P18,(O18+P18)/2)</f>
        <v>32.307851791381836</v>
      </c>
      <c r="AU18">
        <f>0.61365*EXP(17.502*AT18/(240.97+AT18))</f>
        <v>4.8589208310859142</v>
      </c>
      <c r="AV18">
        <f>IF(AS18&lt;&gt;0,(1000-(AR18+U18)/2)/AS18*AL18,0)</f>
        <v>1.7726969876133813</v>
      </c>
      <c r="AW18">
        <f>U18*AA18/1000</f>
        <v>3.3280467989186291</v>
      </c>
      <c r="AX18">
        <f>(AU18-AW18)</f>
        <v>1.5308740321672851</v>
      </c>
      <c r="AY18">
        <f>1/(1.6/F18+1.37/N18)</f>
        <v>1.1780705831031304</v>
      </c>
      <c r="AZ18">
        <f>G18*AA18*0.001</f>
        <v>34.513084101827779</v>
      </c>
      <c r="BA18">
        <f>G18/S18</f>
        <v>0.98841286024442354</v>
      </c>
      <c r="BB18">
        <f>(1-AL18*AA18/AQ18/F18)*100</f>
        <v>81.493428663409688</v>
      </c>
      <c r="BC18">
        <f>(S18-E18/(N18/1.35))</f>
        <v>396.98897728827103</v>
      </c>
      <c r="BD18">
        <f>E18*BB18/100/BC18</f>
        <v>-1.3255968303033742E-2</v>
      </c>
    </row>
    <row r="19" spans="1:56" x14ac:dyDescent="0.35">
      <c r="A19" s="1" t="s">
        <v>9</v>
      </c>
      <c r="B19" s="1" t="s">
        <v>4428</v>
      </c>
      <c r="K19" s="1">
        <v>2.72</v>
      </c>
    </row>
    <row r="20" spans="1:56" x14ac:dyDescent="0.35">
      <c r="A20" s="1" t="s">
        <v>9</v>
      </c>
      <c r="B20" s="1" t="s">
        <v>4427</v>
      </c>
      <c r="K20" s="1">
        <v>2.72</v>
      </c>
    </row>
    <row r="21" spans="1:56" x14ac:dyDescent="0.35">
      <c r="A21" s="1">
        <v>2</v>
      </c>
      <c r="B21" s="1" t="s">
        <v>4426</v>
      </c>
      <c r="C21" s="1">
        <v>680.00000113993883</v>
      </c>
      <c r="D21" s="1">
        <v>0</v>
      </c>
      <c r="E21">
        <f>(R21-S21*(1000-T21)/(1000-U21))*AK21</f>
        <v>-6.4767379086690084</v>
      </c>
      <c r="F21">
        <f>IF(AV21&lt;&gt;0,1/(1/AV21-1/N21),0)</f>
        <v>2.741705401956759</v>
      </c>
      <c r="G21">
        <f>((AY21-AL21/2)*S21-E21)/(AY21+AL21/2)</f>
        <v>391.03021627860619</v>
      </c>
      <c r="H21">
        <f>AL21*1000</f>
        <v>29.05264924344884</v>
      </c>
      <c r="I21">
        <f>(AQ21-AW21)</f>
        <v>1.4673231104890321</v>
      </c>
      <c r="J21">
        <f>(P21+AP21*D21)</f>
        <v>31.870141983032227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32.600845336914063</v>
      </c>
      <c r="P21" s="1">
        <v>31.870141983032227</v>
      </c>
      <c r="Q21" s="1">
        <v>32.74163818359375</v>
      </c>
      <c r="R21" s="1">
        <v>400.04495239257813</v>
      </c>
      <c r="S21" s="1">
        <v>395.5020751953125</v>
      </c>
      <c r="T21" s="1">
        <v>11.666713714599609</v>
      </c>
      <c r="U21" s="1">
        <v>37.016937255859375</v>
      </c>
      <c r="V21" s="1">
        <v>20.880752563476563</v>
      </c>
      <c r="W21" s="1">
        <v>66.251861572265625</v>
      </c>
      <c r="X21" s="1">
        <v>300.18673706054688</v>
      </c>
      <c r="Y21" s="1">
        <v>25.603570938110352</v>
      </c>
      <c r="Z21" s="1">
        <v>1.8078889697790146E-2</v>
      </c>
      <c r="AA21" s="1">
        <v>88.412910461425781</v>
      </c>
      <c r="AB21" s="1">
        <v>15.472024917602539</v>
      </c>
      <c r="AC21" s="1">
        <v>0.50620752573013306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1.103627709781422</v>
      </c>
      <c r="AL21">
        <f>(U21-T21)/(1000-U21)*AK21</f>
        <v>2.9052649243448841E-2</v>
      </c>
      <c r="AM21">
        <f>(P21+273.15)</f>
        <v>305.0201419830322</v>
      </c>
      <c r="AN21">
        <f>(O21+273.15)</f>
        <v>305.75084533691404</v>
      </c>
      <c r="AO21">
        <f>(Y21*AG21+Z21*AH21)*AI21</f>
        <v>4.0965712585321512</v>
      </c>
      <c r="AP21">
        <f>((AO21+0.00000010773*(AN21^4-AM21^4))-AL21*44100)/(L21*51.4+0.00000043092*AM21^3)</f>
        <v>-10.374860019010777</v>
      </c>
      <c r="AQ21">
        <f>0.61365*EXP(17.502*J21/(240.97+J21))</f>
        <v>4.7400982696475431</v>
      </c>
      <c r="AR21">
        <f>AQ21*1000/AA21</f>
        <v>53.613191160759605</v>
      </c>
      <c r="AS21">
        <f>(AR21-U21)</f>
        <v>16.59625390490023</v>
      </c>
      <c r="AT21">
        <f>IF(D21,P21,(O21+P21)/2)</f>
        <v>32.235493659973145</v>
      </c>
      <c r="AU21">
        <f>0.61365*EXP(17.502*AT21/(240.97+AT21))</f>
        <v>4.8391011482278374</v>
      </c>
      <c r="AV21">
        <f>IF(AS21&lt;&gt;0,(1000-(AR21+U21)/2)/AS21*AL21,0)</f>
        <v>1.6712281419948065</v>
      </c>
      <c r="AW21">
        <f>U21*AA21/1000</f>
        <v>3.272775159158511</v>
      </c>
      <c r="AX21">
        <f>(AU21-AW21)</f>
        <v>1.5663259890693264</v>
      </c>
      <c r="AY21">
        <f>1/(1.6/F21+1.37/N21)</f>
        <v>1.1066282668852228</v>
      </c>
      <c r="AZ21">
        <f>G21*AA21*0.001</f>
        <v>34.572119499552372</v>
      </c>
      <c r="BA21">
        <f>G21/S21</f>
        <v>0.98869320998000343</v>
      </c>
      <c r="BB21">
        <f>(1-AL21*AA21/AQ21/F21)*100</f>
        <v>80.235160361359547</v>
      </c>
      <c r="BC21">
        <f>(S21-E21/(N21/1.35))</f>
        <v>397.54480539550309</v>
      </c>
      <c r="BD21">
        <f>E21*BB21/100/BC21</f>
        <v>-1.307178707073184E-2</v>
      </c>
    </row>
    <row r="22" spans="1:56" x14ac:dyDescent="0.35">
      <c r="A22" s="1" t="s">
        <v>9</v>
      </c>
      <c r="B22" s="1" t="s">
        <v>4425</v>
      </c>
      <c r="K22" s="1">
        <v>2.72</v>
      </c>
    </row>
    <row r="23" spans="1:56" x14ac:dyDescent="0.35">
      <c r="A23" s="1" t="s">
        <v>9</v>
      </c>
      <c r="B23" s="1" t="s">
        <v>4424</v>
      </c>
      <c r="K23" s="1">
        <v>2.72</v>
      </c>
    </row>
    <row r="24" spans="1:56" x14ac:dyDescent="0.35">
      <c r="A24" s="1">
        <v>3</v>
      </c>
      <c r="B24" s="1" t="s">
        <v>4423</v>
      </c>
      <c r="C24" s="1">
        <v>884.00000113993883</v>
      </c>
      <c r="D24" s="1">
        <v>0</v>
      </c>
      <c r="E24">
        <f>(R24-S24*(1000-T24)/(1000-U24))*AK24</f>
        <v>-6.4384582672611561</v>
      </c>
      <c r="F24">
        <f>IF(AV24&lt;&gt;0,1/(1/AV24-1/N24),0)</f>
        <v>2.3407358182312143</v>
      </c>
      <c r="G24">
        <f>((AY24-AL24/2)*S24-E24)/(AY24+AL24/2)</f>
        <v>391.43712272604756</v>
      </c>
      <c r="H24">
        <f>AL24*1000</f>
        <v>27.501525125061828</v>
      </c>
      <c r="I24">
        <f>(AQ24-AW24)</f>
        <v>1.5349237215317015</v>
      </c>
      <c r="J24">
        <f>(P24+AP24*D24)</f>
        <v>31.789787292480469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32.513553619384766</v>
      </c>
      <c r="P24" s="1">
        <v>31.789787292480469</v>
      </c>
      <c r="Q24" s="1">
        <v>32.669212341308594</v>
      </c>
      <c r="R24" s="1">
        <v>399.87081909179688</v>
      </c>
      <c r="S24" s="1">
        <v>395.84017944335938</v>
      </c>
      <c r="T24" s="1">
        <v>11.986016273498535</v>
      </c>
      <c r="U24" s="1">
        <v>36.010963439941406</v>
      </c>
      <c r="V24" s="1">
        <v>21.556724548339844</v>
      </c>
      <c r="W24" s="1">
        <v>64.765342712402344</v>
      </c>
      <c r="X24" s="1">
        <v>300.14791870117188</v>
      </c>
      <c r="Y24" s="1">
        <v>50.988048553466797</v>
      </c>
      <c r="Z24" s="1">
        <v>0.30853775143623352</v>
      </c>
      <c r="AA24" s="1">
        <v>88.407470703125</v>
      </c>
      <c r="AB24" s="1">
        <v>15.82639217376709</v>
      </c>
      <c r="AC24" s="1">
        <v>0.68220126628875732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1.1034849952248962</v>
      </c>
      <c r="AL24">
        <f>(U24-T24)/(1000-U24)*AK24</f>
        <v>2.7501525125061828E-2</v>
      </c>
      <c r="AM24">
        <f>(P24+273.15)</f>
        <v>304.93978729248045</v>
      </c>
      <c r="AN24">
        <f>(O24+273.15)</f>
        <v>305.66355361938474</v>
      </c>
      <c r="AO24">
        <f>(Y24*AG24+Z24*AH24)*AI24</f>
        <v>8.1580875862072162</v>
      </c>
      <c r="AP24">
        <f>((AO24+0.00000010773*(AN24^4-AM24^4))-AL24*44100)/(L24*51.4+0.00000043092*AM24^3)</f>
        <v>-9.783540994229071</v>
      </c>
      <c r="AQ24">
        <f>0.61365*EXP(17.502*J24/(240.97+J24))</f>
        <v>4.7185619168396267</v>
      </c>
      <c r="AR24">
        <f>AQ24*1000/AA24</f>
        <v>53.372886695115426</v>
      </c>
      <c r="AS24">
        <f>(AR24-U24)</f>
        <v>17.36192325517402</v>
      </c>
      <c r="AT24">
        <f>IF(D24,P24,(O24+P24)/2)</f>
        <v>32.151670455932617</v>
      </c>
      <c r="AU24">
        <f>0.61365*EXP(17.502*AT24/(240.97+AT24))</f>
        <v>4.8162290688356979</v>
      </c>
      <c r="AV24">
        <f>IF(AS24&lt;&gt;0,(1000-(AR24+U24)/2)/AS24*AL24,0)</f>
        <v>1.5132211241113727</v>
      </c>
      <c r="AW24">
        <f>U24*AA24/1000</f>
        <v>3.1836381953079251</v>
      </c>
      <c r="AX24">
        <f>(AU24-AW24)</f>
        <v>1.6325908735277728</v>
      </c>
      <c r="AY24">
        <f>1/(1.6/F24+1.37/N24)</f>
        <v>0.99639983479902561</v>
      </c>
      <c r="AZ24">
        <f>G24*AA24*0.001</f>
        <v>34.605965959518599</v>
      </c>
      <c r="BA24">
        <f>G24/S24</f>
        <v>0.98887668067576284</v>
      </c>
      <c r="BB24">
        <f>(1-AL24*AA24/AQ24/F24)*100</f>
        <v>77.986774346254009</v>
      </c>
      <c r="BC24">
        <f>(S24-E24/(N24/1.35))</f>
        <v>397.87083643931368</v>
      </c>
      <c r="BD24">
        <f>E24*BB24/100/BC24</f>
        <v>-1.2620040124585903E-2</v>
      </c>
    </row>
    <row r="25" spans="1:56" x14ac:dyDescent="0.35">
      <c r="A25" s="1" t="s">
        <v>9</v>
      </c>
      <c r="B25" s="1" t="s">
        <v>4422</v>
      </c>
      <c r="K25" s="1">
        <v>2.72</v>
      </c>
    </row>
    <row r="26" spans="1:56" x14ac:dyDescent="0.35">
      <c r="A26" s="1" t="s">
        <v>9</v>
      </c>
      <c r="B26" s="1" t="s">
        <v>4421</v>
      </c>
      <c r="K26" s="1">
        <v>2.72</v>
      </c>
    </row>
    <row r="27" spans="1:56" x14ac:dyDescent="0.35">
      <c r="A27" s="1">
        <v>4</v>
      </c>
      <c r="B27" s="1" t="s">
        <v>4420</v>
      </c>
      <c r="C27" s="1">
        <v>1088.0000011399388</v>
      </c>
      <c r="D27" s="1">
        <v>0</v>
      </c>
      <c r="E27">
        <f>(R27-S27*(1000-T27)/(1000-U27))*AK27</f>
        <v>-5.7717935850259847</v>
      </c>
      <c r="F27">
        <f>IF(AV27&lt;&gt;0,1/(1/AV27-1/N27),0)</f>
        <v>2.0210777616212265</v>
      </c>
      <c r="G27">
        <f>((AY27-AL27/2)*S27-E27)/(AY27+AL27/2)</f>
        <v>390.79216427921057</v>
      </c>
      <c r="H27">
        <f>AL27*1000</f>
        <v>26.073689307451051</v>
      </c>
      <c r="I27">
        <f>(AQ27-AW27)</f>
        <v>1.6048002359175997</v>
      </c>
      <c r="J27">
        <f>(P27+AP27*D27)</f>
        <v>31.747465133666992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32.431400299072266</v>
      </c>
      <c r="P27" s="1">
        <v>31.747465133666992</v>
      </c>
      <c r="Q27" s="1">
        <v>32.590953826904297</v>
      </c>
      <c r="R27" s="1">
        <v>399.89630126953125</v>
      </c>
      <c r="S27" s="1">
        <v>395.77554321289063</v>
      </c>
      <c r="T27" s="1">
        <v>12.297298431396484</v>
      </c>
      <c r="U27" s="1">
        <v>35.0948486328125</v>
      </c>
      <c r="V27" s="1">
        <v>22.2178955078125</v>
      </c>
      <c r="W27" s="1">
        <v>63.406909942626953</v>
      </c>
      <c r="X27" s="1">
        <v>300.17037963867188</v>
      </c>
      <c r="Y27" s="1">
        <v>100.12224578857422</v>
      </c>
      <c r="Z27" s="1">
        <v>0.113294318318367</v>
      </c>
      <c r="AA27" s="1">
        <v>88.401947021484375</v>
      </c>
      <c r="AB27" s="1">
        <v>15.921910285949707</v>
      </c>
      <c r="AC27" s="1">
        <v>0.77595335245132446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1.1035675722009992</v>
      </c>
      <c r="AL27">
        <f>(U27-T27)/(1000-U27)*AK27</f>
        <v>2.6073689307451051E-2</v>
      </c>
      <c r="AM27">
        <f>(P27+273.15)</f>
        <v>304.89746513366697</v>
      </c>
      <c r="AN27">
        <f>(O27+273.15)</f>
        <v>305.58140029907224</v>
      </c>
      <c r="AO27">
        <f>(Y27*AG27+Z27*AH27)*AI27</f>
        <v>16.019558968106821</v>
      </c>
      <c r="AP27">
        <f>((AO27+0.00000010773*(AN27^4-AM27^4))-AL27*44100)/(L27*51.4+0.00000043092*AM27^3)</f>
        <v>-9.2084607961690761</v>
      </c>
      <c r="AQ27">
        <f>0.61365*EXP(17.502*J27/(240.97+J27))</f>
        <v>4.7072531854825037</v>
      </c>
      <c r="AR27">
        <f>AQ27*1000/AA27</f>
        <v>53.248297623337386</v>
      </c>
      <c r="AS27">
        <f>(AR27-U27)</f>
        <v>18.153448990524886</v>
      </c>
      <c r="AT27">
        <f>IF(D27,P27,(O27+P27)/2)</f>
        <v>32.089432716369629</v>
      </c>
      <c r="AU27">
        <f>0.61365*EXP(17.502*AT27/(240.97+AT27))</f>
        <v>4.799307749726303</v>
      </c>
      <c r="AV27">
        <f>IF(AS27&lt;&gt;0,(1000-(AR27+U27)/2)/AS27*AL27,0)</f>
        <v>1.3728506052208695</v>
      </c>
      <c r="AW27">
        <f>U27*AA27/1000</f>
        <v>3.102452949564904</v>
      </c>
      <c r="AX27">
        <f>(AU27-AW27)</f>
        <v>1.696854800161399</v>
      </c>
      <c r="AY27">
        <f>1/(1.6/F27+1.37/N27)</f>
        <v>0.89950362732609057</v>
      </c>
      <c r="AZ27">
        <f>G27*AA27*0.001</f>
        <v>34.54678820302199</v>
      </c>
      <c r="BA27">
        <f>G27/S27</f>
        <v>0.98740857281572991</v>
      </c>
      <c r="BB27">
        <f>(1-AL27*AA27/AQ27/F27)*100</f>
        <v>75.772213661171719</v>
      </c>
      <c r="BC27">
        <f>(S27-E27/(N27/1.35))</f>
        <v>397.59593755826285</v>
      </c>
      <c r="BD27">
        <f>E27*BB27/100/BC27</f>
        <v>-1.0999649026058829E-2</v>
      </c>
    </row>
    <row r="28" spans="1:56" x14ac:dyDescent="0.35">
      <c r="A28" s="1" t="s">
        <v>9</v>
      </c>
      <c r="B28" s="1" t="s">
        <v>4419</v>
      </c>
      <c r="K28" s="1">
        <v>2.72</v>
      </c>
    </row>
    <row r="29" spans="1:56" x14ac:dyDescent="0.35">
      <c r="A29" s="1" t="s">
        <v>9</v>
      </c>
      <c r="B29" s="1" t="s">
        <v>4418</v>
      </c>
      <c r="K29" s="1">
        <v>2.72</v>
      </c>
    </row>
    <row r="30" spans="1:56" x14ac:dyDescent="0.35">
      <c r="A30" s="1">
        <v>5</v>
      </c>
      <c r="B30" s="1" t="s">
        <v>4417</v>
      </c>
      <c r="C30" s="1">
        <v>1291.0000011399388</v>
      </c>
      <c r="D30" s="1">
        <v>0</v>
      </c>
      <c r="E30">
        <f>(R30-S30*(1000-T30)/(1000-U30))*AK30</f>
        <v>-4.8689567761332828</v>
      </c>
      <c r="F30">
        <f>IF(AV30&lt;&gt;0,1/(1/AV30-1/N30),0)</f>
        <v>1.7702576320562713</v>
      </c>
      <c r="G30">
        <f>((AY30-AL30/2)*S30-E30)/(AY30+AL30/2)</f>
        <v>389.71976439535223</v>
      </c>
      <c r="H30">
        <f>AL30*1000</f>
        <v>24.760980156823386</v>
      </c>
      <c r="I30">
        <f>(AQ30-AW30)</f>
        <v>1.6712413934442436</v>
      </c>
      <c r="J30">
        <f>(P30+AP30*D30)</f>
        <v>31.716403961181641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32.370689392089844</v>
      </c>
      <c r="P30" s="1">
        <v>31.716403961181641</v>
      </c>
      <c r="Q30" s="1">
        <v>32.523483276367188</v>
      </c>
      <c r="R30" s="1">
        <v>400.12686157226563</v>
      </c>
      <c r="S30" s="1">
        <v>395.66107177734375</v>
      </c>
      <c r="T30" s="1">
        <v>12.584643363952637</v>
      </c>
      <c r="U30" s="1">
        <v>34.254604339599609</v>
      </c>
      <c r="V30" s="1">
        <v>22.81171989440918</v>
      </c>
      <c r="W30" s="1">
        <v>62.092060089111328</v>
      </c>
      <c r="X30" s="1">
        <v>300.15200805664063</v>
      </c>
      <c r="Y30" s="1">
        <v>149.3817138671875</v>
      </c>
      <c r="Z30" s="1">
        <v>0.13257837295532227</v>
      </c>
      <c r="AA30" s="1">
        <v>88.388908386230469</v>
      </c>
      <c r="AB30" s="1">
        <v>15.811949729919434</v>
      </c>
      <c r="AC30" s="1">
        <v>0.82394683361053467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1.1035000296200022</v>
      </c>
      <c r="AL30">
        <f>(U30-T30)/(1000-U30)*AK30</f>
        <v>2.4760980156823386E-2</v>
      </c>
      <c r="AM30">
        <f>(P30+273.15)</f>
        <v>304.86640396118162</v>
      </c>
      <c r="AN30">
        <f>(O30+273.15)</f>
        <v>305.52068939208982</v>
      </c>
      <c r="AO30">
        <f>(Y30*AG30+Z30*AH30)*AI30</f>
        <v>23.901073684519361</v>
      </c>
      <c r="AP30">
        <f>((AO30+0.00000010773*(AN30^4-AM30^4))-AL30*44100)/(L30*51.4+0.00000043092*AM30^3)</f>
        <v>-8.6735794557984995</v>
      </c>
      <c r="AQ30">
        <f>0.61365*EXP(17.502*J30/(240.97+J30))</f>
        <v>4.6989684782236862</v>
      </c>
      <c r="AR30">
        <f>AQ30*1000/AA30</f>
        <v>53.162422344789448</v>
      </c>
      <c r="AS30">
        <f>(AR30-U30)</f>
        <v>18.907818005189839</v>
      </c>
      <c r="AT30">
        <f>IF(D30,P30,(O30+P30)/2)</f>
        <v>32.043546676635742</v>
      </c>
      <c r="AU30">
        <f>0.61365*EXP(17.502*AT30/(240.97+AT30))</f>
        <v>4.7868653290725414</v>
      </c>
      <c r="AV30">
        <f>IF(AS30&lt;&gt;0,(1000-(AR30+U30)/2)/AS30*AL30,0)</f>
        <v>1.2523240132083826</v>
      </c>
      <c r="AW30">
        <f>U30*AA30/1000</f>
        <v>3.0277270847794426</v>
      </c>
      <c r="AX30">
        <f>(AU30-AW30)</f>
        <v>1.7591382442930987</v>
      </c>
      <c r="AY30">
        <f>1/(1.6/F30+1.37/N30)</f>
        <v>0.81706644039182164</v>
      </c>
      <c r="AZ30">
        <f>G30*AA30*0.001</f>
        <v>34.446904551444113</v>
      </c>
      <c r="BA30">
        <f>G30/S30</f>
        <v>0.98498384651463777</v>
      </c>
      <c r="BB30">
        <f>(1-AL30*AA30/AQ30/F30)*100</f>
        <v>73.689651822263016</v>
      </c>
      <c r="BC30">
        <f>(S30-E30/(N30/1.35))</f>
        <v>397.19671598439396</v>
      </c>
      <c r="BD30">
        <f>E30*BB30/100/BC30</f>
        <v>-9.03309909503398E-3</v>
      </c>
    </row>
    <row r="31" spans="1:56" x14ac:dyDescent="0.35">
      <c r="A31" s="1" t="s">
        <v>9</v>
      </c>
      <c r="B31" s="1" t="s">
        <v>4416</v>
      </c>
      <c r="K31" s="1">
        <v>2.72</v>
      </c>
    </row>
    <row r="32" spans="1:56" x14ac:dyDescent="0.35">
      <c r="A32" s="1" t="s">
        <v>9</v>
      </c>
      <c r="B32" s="1" t="s">
        <v>4415</v>
      </c>
      <c r="K32" s="1">
        <v>2.72</v>
      </c>
    </row>
    <row r="33" spans="1:56" x14ac:dyDescent="0.35">
      <c r="A33" s="1">
        <v>6</v>
      </c>
      <c r="B33" s="1" t="s">
        <v>4414</v>
      </c>
      <c r="C33" s="1">
        <v>1495.0000011399388</v>
      </c>
      <c r="D33" s="1">
        <v>0</v>
      </c>
      <c r="E33">
        <f>(R33-S33*(1000-T33)/(1000-U33))*AK33</f>
        <v>-3.7777363378413273</v>
      </c>
      <c r="F33">
        <f>IF(AV33&lt;&gt;0,1/(1/AV33-1/N33),0)</f>
        <v>1.6233924343198181</v>
      </c>
      <c r="G33">
        <f>((AY33-AL33/2)*S33-E33)/(AY33+AL33/2)</f>
        <v>387.4996531054241</v>
      </c>
      <c r="H33">
        <f>AL33*1000</f>
        <v>23.880806366952068</v>
      </c>
      <c r="I33">
        <f>(AQ33-AW33)</f>
        <v>1.7152926891117968</v>
      </c>
      <c r="J33">
        <f>(P33+AP33*D33)</f>
        <v>31.719078063964844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32.324302673339844</v>
      </c>
      <c r="P33" s="1">
        <v>31.719078063964844</v>
      </c>
      <c r="Q33" s="1">
        <v>32.469009399414063</v>
      </c>
      <c r="R33" s="1">
        <v>399.88235473632813</v>
      </c>
      <c r="S33" s="1">
        <v>394.76275634765625</v>
      </c>
      <c r="T33" s="1">
        <v>12.856664657592773</v>
      </c>
      <c r="U33" s="1">
        <v>33.766738891601563</v>
      </c>
      <c r="V33" s="1">
        <v>23.364219665527344</v>
      </c>
      <c r="W33" s="1">
        <v>61.363773345947266</v>
      </c>
      <c r="X33" s="1">
        <v>300.15411376953125</v>
      </c>
      <c r="Y33" s="1">
        <v>299.916015625</v>
      </c>
      <c r="Z33" s="1">
        <v>0.11329332739114761</v>
      </c>
      <c r="AA33" s="1">
        <v>88.382492065429688</v>
      </c>
      <c r="AB33" s="1">
        <v>15.759136199951172</v>
      </c>
      <c r="AC33" s="1">
        <v>0.8419838547706604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1.1035077712115118</v>
      </c>
      <c r="AL33">
        <f>(U33-T33)/(1000-U33)*AK33</f>
        <v>2.3880806366952067E-2</v>
      </c>
      <c r="AM33">
        <f>(P33+273.15)</f>
        <v>304.86907806396482</v>
      </c>
      <c r="AN33">
        <f>(O33+273.15)</f>
        <v>305.47430267333982</v>
      </c>
      <c r="AO33">
        <f>(Y33*AG33+Z33*AH33)*AI33</f>
        <v>47.986561427416746</v>
      </c>
      <c r="AP33">
        <f>((AO33+0.00000010773*(AN33^4-AM33^4))-AL33*44100)/(L33*51.4+0.00000043092*AM33^3)</f>
        <v>-8.1638131148383639</v>
      </c>
      <c r="AQ33">
        <f>0.61365*EXP(17.502*J33/(240.97+J33))</f>
        <v>4.6996812212742078</v>
      </c>
      <c r="AR33">
        <f>AQ33*1000/AA33</f>
        <v>53.174346088759606</v>
      </c>
      <c r="AS33">
        <f>(AR33-U33)</f>
        <v>19.407607197158043</v>
      </c>
      <c r="AT33">
        <f>IF(D33,P33,(O33+P33)/2)</f>
        <v>32.021690368652344</v>
      </c>
      <c r="AU33">
        <f>0.61365*EXP(17.502*AT33/(240.97+AT33))</f>
        <v>4.7809486705164348</v>
      </c>
      <c r="AV33">
        <f>IF(AS33&lt;&gt;0,(1000-(AR33+U33)/2)/AS33*AL33,0)</f>
        <v>1.1769969644904332</v>
      </c>
      <c r="AW33">
        <f>U33*AA33/1000</f>
        <v>2.9843885321624111</v>
      </c>
      <c r="AX33">
        <f>(AU33-AW33)</f>
        <v>1.7965601383540237</v>
      </c>
      <c r="AY33">
        <f>1/(1.6/F33+1.37/N33)</f>
        <v>0.76589744641937318</v>
      </c>
      <c r="AZ33">
        <f>G33*AA33*0.001</f>
        <v>34.248185015946902</v>
      </c>
      <c r="BA33">
        <f>G33/S33</f>
        <v>0.98160134631384588</v>
      </c>
      <c r="BB33">
        <f>(1-AL33*AA33/AQ33/F33)*100</f>
        <v>72.33546901617234</v>
      </c>
      <c r="BC33">
        <f>(S33-E33/(N33/1.35))</f>
        <v>395.95423517766062</v>
      </c>
      <c r="BD33">
        <f>E33*BB33/100/BC33</f>
        <v>-6.901411969860073E-3</v>
      </c>
    </row>
    <row r="34" spans="1:56" x14ac:dyDescent="0.35">
      <c r="A34" s="1" t="s">
        <v>9</v>
      </c>
      <c r="B34" s="1" t="s">
        <v>4413</v>
      </c>
      <c r="K34" s="1">
        <v>2.72</v>
      </c>
    </row>
    <row r="35" spans="1:56" x14ac:dyDescent="0.35">
      <c r="A35" s="1" t="s">
        <v>9</v>
      </c>
      <c r="B35" s="1" t="s">
        <v>4412</v>
      </c>
      <c r="K35" s="1">
        <v>2.72</v>
      </c>
    </row>
    <row r="36" spans="1:56" x14ac:dyDescent="0.35">
      <c r="A36" s="1">
        <v>7</v>
      </c>
      <c r="B36" s="1" t="s">
        <v>4411</v>
      </c>
      <c r="C36" s="1">
        <v>1699.0000011399388</v>
      </c>
      <c r="D36" s="1">
        <v>0</v>
      </c>
      <c r="E36">
        <f>(R36-S36*(1000-T36)/(1000-U36))*AK36</f>
        <v>-2.8289084560195406</v>
      </c>
      <c r="F36">
        <f>IF(AV36&lt;&gt;0,1/(1/AV36-1/N36),0)</f>
        <v>1.5744543225994903</v>
      </c>
      <c r="G36">
        <f>((AY36-AL36/2)*S36-E36)/(AY36+AL36/2)</f>
        <v>385.8125387984274</v>
      </c>
      <c r="H36">
        <f>AL36*1000</f>
        <v>23.497591596473239</v>
      </c>
      <c r="I36">
        <f>(AQ36-AW36)</f>
        <v>1.7258212181029706</v>
      </c>
      <c r="J36">
        <f>(P36+AP36*D36)</f>
        <v>31.732992172241211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32.302947998046875</v>
      </c>
      <c r="P36" s="1">
        <v>31.732992172241211</v>
      </c>
      <c r="Q36" s="1">
        <v>32.432907104492188</v>
      </c>
      <c r="R36" s="1">
        <v>400.11181640625</v>
      </c>
      <c r="S36" s="1">
        <v>394.27960205078125</v>
      </c>
      <c r="T36" s="1">
        <v>13.113082885742188</v>
      </c>
      <c r="U36" s="1">
        <v>33.689830780029297</v>
      </c>
      <c r="V36" s="1">
        <v>23.858789443969727</v>
      </c>
      <c r="W36" s="1">
        <v>61.297454833984375</v>
      </c>
      <c r="X36" s="1">
        <v>300.14566040039063</v>
      </c>
      <c r="Y36" s="1">
        <v>499.80569458007813</v>
      </c>
      <c r="Z36" s="1">
        <v>4.8208847641944885E-2</v>
      </c>
      <c r="AA36" s="1">
        <v>88.381866455078125</v>
      </c>
      <c r="AB36" s="1">
        <v>15.759848594665527</v>
      </c>
      <c r="AC36" s="1">
        <v>0.84234875440597534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1.1034766926484947</v>
      </c>
      <c r="AL36">
        <f>(U36-T36)/(1000-U36)*AK36</f>
        <v>2.3497591596473237E-2</v>
      </c>
      <c r="AM36">
        <f>(P36+273.15)</f>
        <v>304.88299217224119</v>
      </c>
      <c r="AN36">
        <f>(O36+273.15)</f>
        <v>305.45294799804685</v>
      </c>
      <c r="AO36">
        <f>(Y36*AG36+Z36*AH36)*AI36</f>
        <v>79.968909345368047</v>
      </c>
      <c r="AP36">
        <f>((AO36+0.00000010773*(AN36^4-AM36^4))-AL36*44100)/(L36*51.4+0.00000043092*AM36^3)</f>
        <v>-7.7672766879470165</v>
      </c>
      <c r="AQ36">
        <f>0.61365*EXP(17.502*J36/(240.97+J36))</f>
        <v>4.7033913429977003</v>
      </c>
      <c r="AR36">
        <f>AQ36*1000/AA36</f>
        <v>53.216700796744249</v>
      </c>
      <c r="AS36">
        <f>(AR36-U36)</f>
        <v>19.526870016714952</v>
      </c>
      <c r="AT36">
        <f>IF(D36,P36,(O36+P36)/2)</f>
        <v>32.017970085144043</v>
      </c>
      <c r="AU36">
        <f>0.61365*EXP(17.502*AT36/(240.97+AT36))</f>
        <v>4.7799421975344352</v>
      </c>
      <c r="AV36">
        <f>IF(AS36&lt;&gt;0,(1000-(AR36+U36)/2)/AS36*AL36,0)</f>
        <v>1.1510572090767675</v>
      </c>
      <c r="AW36">
        <f>U36*AA36/1000</f>
        <v>2.9775701248947297</v>
      </c>
      <c r="AX36">
        <f>(AU36-AW36)</f>
        <v>1.8023720726397054</v>
      </c>
      <c r="AY36">
        <f>1/(1.6/F36+1.37/N36)</f>
        <v>0.74833913740583125</v>
      </c>
      <c r="AZ36">
        <f>G36*AA36*0.001</f>
        <v>34.098832280777259</v>
      </c>
      <c r="BA36">
        <f>G36/S36</f>
        <v>0.97852523131221147</v>
      </c>
      <c r="BB36">
        <f>(1-AL36*AA36/AQ36/F36)*100</f>
        <v>71.955652559429012</v>
      </c>
      <c r="BC36">
        <f>(S36-E36/(N36/1.35))</f>
        <v>395.1718253919405</v>
      </c>
      <c r="BD36">
        <f>E36*BB36/100/BC36</f>
        <v>-5.1510745681800918E-3</v>
      </c>
    </row>
    <row r="37" spans="1:56" x14ac:dyDescent="0.35">
      <c r="A37" s="1" t="s">
        <v>9</v>
      </c>
      <c r="B37" s="1" t="s">
        <v>4410</v>
      </c>
      <c r="K37" s="1">
        <v>2.72</v>
      </c>
    </row>
    <row r="38" spans="1:56" x14ac:dyDescent="0.35">
      <c r="A38" s="1" t="s">
        <v>9</v>
      </c>
      <c r="B38" s="1" t="s">
        <v>4409</v>
      </c>
      <c r="K38" s="1">
        <v>2.72</v>
      </c>
    </row>
    <row r="39" spans="1:56" x14ac:dyDescent="0.35">
      <c r="A39" s="1">
        <v>8</v>
      </c>
      <c r="B39" s="1" t="s">
        <v>4408</v>
      </c>
      <c r="C39" s="1">
        <v>1902.0000011399388</v>
      </c>
      <c r="D39" s="1">
        <v>0</v>
      </c>
      <c r="E39">
        <f>(R39-S39*(1000-T39)/(1000-U39))*AK39</f>
        <v>-2.2945560923615038</v>
      </c>
      <c r="F39">
        <f>IF(AV39&lt;&gt;0,1/(1/AV39-1/N39),0)</f>
        <v>1.5943921914797488</v>
      </c>
      <c r="G39">
        <f>((AY39-AL39/2)*S39-E39)/(AY39+AL39/2)</f>
        <v>384.62210381487489</v>
      </c>
      <c r="H39">
        <f>AL39*1000</f>
        <v>23.569102609684958</v>
      </c>
      <c r="I39">
        <f>(AQ39-AW39)</f>
        <v>1.7147652090641041</v>
      </c>
      <c r="J39">
        <f>(P39+AP39*D39)</f>
        <v>31.789466857910156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32.304019927978516</v>
      </c>
      <c r="P39" s="1">
        <v>31.789466857910156</v>
      </c>
      <c r="Q39" s="1">
        <v>32.417407989501953</v>
      </c>
      <c r="R39" s="1">
        <v>400.054931640625</v>
      </c>
      <c r="S39" s="1">
        <v>393.72561645507813</v>
      </c>
      <c r="T39" s="1">
        <v>13.35660457611084</v>
      </c>
      <c r="U39" s="1">
        <v>33.986820220947266</v>
      </c>
      <c r="V39" s="1">
        <v>24.299528121948242</v>
      </c>
      <c r="W39" s="1">
        <v>61.831855773925781</v>
      </c>
      <c r="X39" s="1">
        <v>300.18655395507813</v>
      </c>
      <c r="Y39" s="1">
        <v>750.11181640625</v>
      </c>
      <c r="Z39" s="1">
        <v>9.6418760716915131E-2</v>
      </c>
      <c r="AA39" s="1">
        <v>88.378700256347656</v>
      </c>
      <c r="AB39" s="1">
        <v>15.792911529541016</v>
      </c>
      <c r="AC39" s="1">
        <v>0.82709777355194092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1.1036270365995517</v>
      </c>
      <c r="AL39">
        <f>(U39-T39)/(1000-U39)*AK39</f>
        <v>2.3569102609684957E-2</v>
      </c>
      <c r="AM39">
        <f>(P39+273.15)</f>
        <v>304.93946685791013</v>
      </c>
      <c r="AN39">
        <f>(O39+273.15)</f>
        <v>305.45401992797849</v>
      </c>
      <c r="AO39">
        <f>(Y39*AG39+Z39*AH39)*AI39</f>
        <v>120.0178879423911</v>
      </c>
      <c r="AP39">
        <f>((AO39+0.00000010773*(AN39^4-AM39^4))-AL39*44100)/(L39*51.4+0.00000043092*AM39^3)</f>
        <v>-7.47051538184291</v>
      </c>
      <c r="AQ39">
        <f>0.61365*EXP(17.502*J39/(240.97+J39))</f>
        <v>4.718476206037578</v>
      </c>
      <c r="AR39">
        <f>AQ39*1000/AA39</f>
        <v>53.389291677195502</v>
      </c>
      <c r="AS39">
        <f>(AR39-U39)</f>
        <v>19.402471456248236</v>
      </c>
      <c r="AT39">
        <f>IF(D39,P39,(O39+P39)/2)</f>
        <v>32.046743392944336</v>
      </c>
      <c r="AU39">
        <f>0.61365*EXP(17.502*AT39/(240.97+AT39))</f>
        <v>4.7877312370919878</v>
      </c>
      <c r="AV39">
        <f>IF(AS39&lt;&gt;0,(1000-(AR39+U39)/2)/AS39*AL39,0)</f>
        <v>1.1616774897481013</v>
      </c>
      <c r="AW39">
        <f>U39*AA39/1000</f>
        <v>3.0037109969734739</v>
      </c>
      <c r="AX39">
        <f>(AU39-AW39)</f>
        <v>1.7840202401185139</v>
      </c>
      <c r="AY39">
        <f>1/(1.6/F39+1.37/N39)</f>
        <v>0.7555240292403661</v>
      </c>
      <c r="AZ39">
        <f>G39*AA39*0.001</f>
        <v>33.992401625020655</v>
      </c>
      <c r="BA39">
        <f>G39/S39</f>
        <v>0.97687853606740904</v>
      </c>
      <c r="BB39">
        <f>(1-AL39*AA39/AQ39/F39)*100</f>
        <v>72.311863371545911</v>
      </c>
      <c r="BC39">
        <f>(S39-E39/(N39/1.35))</f>
        <v>394.44930777808571</v>
      </c>
      <c r="BD39">
        <f>E39*BB39/100/BC39</f>
        <v>-4.2064626145203116E-3</v>
      </c>
    </row>
    <row r="40" spans="1:56" x14ac:dyDescent="0.35">
      <c r="A40" s="1" t="s">
        <v>9</v>
      </c>
      <c r="B40" s="1" t="s">
        <v>4407</v>
      </c>
      <c r="K40" s="1">
        <v>2.72</v>
      </c>
    </row>
    <row r="41" spans="1:56" x14ac:dyDescent="0.35">
      <c r="A41" s="1" t="s">
        <v>9</v>
      </c>
      <c r="B41" s="1" t="s">
        <v>4406</v>
      </c>
      <c r="K41" s="1">
        <v>2.72</v>
      </c>
    </row>
    <row r="42" spans="1:56" x14ac:dyDescent="0.35">
      <c r="A42" s="1">
        <v>9</v>
      </c>
      <c r="B42" s="1" t="s">
        <v>4405</v>
      </c>
      <c r="C42" s="1">
        <v>2106.0000011399388</v>
      </c>
      <c r="D42" s="1">
        <v>0</v>
      </c>
      <c r="E42">
        <f>(R42-S42*(1000-T42)/(1000-U42))*AK42</f>
        <v>-1.6601181919640553</v>
      </c>
      <c r="F42">
        <f>IF(AV42&lt;&gt;0,1/(1/AV42-1/N42),0)</f>
        <v>1.6592977859678357</v>
      </c>
      <c r="G42">
        <f>((AY42-AL42/2)*S42-E42)/(AY42+AL42/2)</f>
        <v>383.37713553191753</v>
      </c>
      <c r="H42">
        <f>AL42*1000</f>
        <v>23.859633813226004</v>
      </c>
      <c r="I42">
        <f>(AQ42-AW42)</f>
        <v>1.6857995133437331</v>
      </c>
      <c r="J42">
        <f>(P42+AP42*D42)</f>
        <v>31.840333938598633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32.318531036376953</v>
      </c>
      <c r="P42" s="1">
        <v>31.840333938598633</v>
      </c>
      <c r="Q42" s="1">
        <v>32.420783996582031</v>
      </c>
      <c r="R42" s="1">
        <v>400.13949584960938</v>
      </c>
      <c r="S42" s="1">
        <v>393.1427001953125</v>
      </c>
      <c r="T42" s="1">
        <v>13.591303825378418</v>
      </c>
      <c r="U42" s="1">
        <v>34.470054626464844</v>
      </c>
      <c r="V42" s="1">
        <v>24.705295562744141</v>
      </c>
      <c r="W42" s="1">
        <v>62.657188415527344</v>
      </c>
      <c r="X42" s="1">
        <v>300.11929321289063</v>
      </c>
      <c r="Y42" s="1">
        <v>999.07861328125</v>
      </c>
      <c r="Z42" s="1">
        <v>8.1959336996078491E-2</v>
      </c>
      <c r="AA42" s="1">
        <v>88.375251770019531</v>
      </c>
      <c r="AB42" s="1">
        <v>15.811960220336914</v>
      </c>
      <c r="AC42" s="1">
        <v>0.8078346848487854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1.1033797544591564</v>
      </c>
      <c r="AL42">
        <f>(U42-T42)/(1000-U42)*AK42</f>
        <v>2.3859633813226006E-2</v>
      </c>
      <c r="AM42">
        <f>(P42+273.15)</f>
        <v>304.99033393859861</v>
      </c>
      <c r="AN42">
        <f>(O42+273.15)</f>
        <v>305.46853103637693</v>
      </c>
      <c r="AO42">
        <f>(Y42*AG42+Z42*AH42)*AI42</f>
        <v>159.85257455201645</v>
      </c>
      <c r="AP42">
        <f>((AO42+0.00000010773*(AN42^4-AM42^4))-AL42*44100)/(L42*51.4+0.00000043092*AM42^3)</f>
        <v>-7.2526928764789451</v>
      </c>
      <c r="AQ42">
        <f>0.61365*EXP(17.502*J42/(240.97+J42))</f>
        <v>4.7320992694838901</v>
      </c>
      <c r="AR42">
        <f>AQ42*1000/AA42</f>
        <v>53.545525186149575</v>
      </c>
      <c r="AS42">
        <f>(AR42-U42)</f>
        <v>19.075470559684732</v>
      </c>
      <c r="AT42">
        <f>IF(D42,P42,(O42+P42)/2)</f>
        <v>32.079432487487793</v>
      </c>
      <c r="AU42">
        <f>0.61365*EXP(17.502*AT42/(240.97+AT42))</f>
        <v>4.7965936993328171</v>
      </c>
      <c r="AV42">
        <f>IF(AS42&lt;&gt;0,(1000-(AR42+U42)/2)/AS42*AL42,0)</f>
        <v>1.1957568223422697</v>
      </c>
      <c r="AW42">
        <f>U42*AA42/1000</f>
        <v>3.046299756140157</v>
      </c>
      <c r="AX42">
        <f>(AU42-AW42)</f>
        <v>1.7502939431926601</v>
      </c>
      <c r="AY42">
        <f>1/(1.6/F42+1.37/N42)</f>
        <v>0.77861562896780223</v>
      </c>
      <c r="AZ42">
        <f>G42*AA42*0.001</f>
        <v>33.881050875502112</v>
      </c>
      <c r="BA42">
        <f>G42/S42</f>
        <v>0.97516025438462051</v>
      </c>
      <c r="BB42">
        <f>(1-AL42*AA42/AQ42/F42)*100</f>
        <v>73.145550269763106</v>
      </c>
      <c r="BC42">
        <f>(S42-E42/(N42/1.35))</f>
        <v>393.66629303084653</v>
      </c>
      <c r="BD42">
        <f>E42*BB42/100/BC42</f>
        <v>-3.0845988293577401E-3</v>
      </c>
    </row>
    <row r="43" spans="1:56" x14ac:dyDescent="0.35">
      <c r="A43" s="1" t="s">
        <v>9</v>
      </c>
      <c r="B43" s="1" t="s">
        <v>4404</v>
      </c>
      <c r="K43" s="1">
        <v>2.72</v>
      </c>
    </row>
    <row r="44" spans="1:56" x14ac:dyDescent="0.35">
      <c r="A44" s="1" t="s">
        <v>9</v>
      </c>
      <c r="B44" s="1" t="s">
        <v>4403</v>
      </c>
      <c r="K44" s="1">
        <v>2.72</v>
      </c>
    </row>
    <row r="45" spans="1:56" x14ac:dyDescent="0.35">
      <c r="A45" s="1">
        <v>10</v>
      </c>
      <c r="B45" s="1" t="s">
        <v>4402</v>
      </c>
      <c r="C45" s="1">
        <v>2310.0000011399388</v>
      </c>
      <c r="D45" s="1">
        <v>0</v>
      </c>
      <c r="E45">
        <f>(R45-S45*(1000-T45)/(1000-U45))*AK45</f>
        <v>-1.3604754430076031</v>
      </c>
      <c r="F45">
        <f>IF(AV45&lt;&gt;0,1/(1/AV45-1/N45),0)</f>
        <v>1.7522553092643769</v>
      </c>
      <c r="G45">
        <f>((AY45-AL45/2)*S45-E45)/(AY45+AL45/2)</f>
        <v>382.75051723663802</v>
      </c>
      <c r="H45">
        <f>AL45*1000</f>
        <v>24.299720397169171</v>
      </c>
      <c r="I45">
        <f>(AQ45-AW45)</f>
        <v>1.6505104041714405</v>
      </c>
      <c r="J45">
        <f>(P45+AP45*D45)</f>
        <v>31.905759811401367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32.353191375732422</v>
      </c>
      <c r="P45" s="1">
        <v>31.905759811401367</v>
      </c>
      <c r="Q45" s="1">
        <v>32.437118530273438</v>
      </c>
      <c r="R45" s="1">
        <v>400.10543823242188</v>
      </c>
      <c r="S45" s="1">
        <v>392.69119262695313</v>
      </c>
      <c r="T45" s="1">
        <v>13.821536064147949</v>
      </c>
      <c r="U45" s="1">
        <v>35.069381713867188</v>
      </c>
      <c r="V45" s="1">
        <v>25.073833465576172</v>
      </c>
      <c r="W45" s="1">
        <v>63.619834899902344</v>
      </c>
      <c r="X45" s="1">
        <v>300.15899658203125</v>
      </c>
      <c r="Y45" s="1">
        <v>1250.35791015625</v>
      </c>
      <c r="Z45" s="1">
        <v>5.4237000644207001E-2</v>
      </c>
      <c r="AA45" s="1">
        <v>88.372283935546875</v>
      </c>
      <c r="AB45" s="1">
        <v>15.927803039550781</v>
      </c>
      <c r="AC45" s="1">
        <v>0.76916909217834473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1.1035257227280557</v>
      </c>
      <c r="AL45">
        <f>(U45-T45)/(1000-U45)*AK45</f>
        <v>2.4299720397169169E-2</v>
      </c>
      <c r="AM45">
        <f>(P45+273.15)</f>
        <v>305.05575981140134</v>
      </c>
      <c r="AN45">
        <f>(O45+273.15)</f>
        <v>305.5031913757324</v>
      </c>
      <c r="AO45">
        <f>(Y45*AG45+Z45*AH45)*AI45</f>
        <v>200.05726115337166</v>
      </c>
      <c r="AP45">
        <f>((AO45+0.00000010773*(AN45^4-AM45^4))-AL45*44100)/(L45*51.4+0.00000043092*AM45^3)</f>
        <v>-7.0851537988766085</v>
      </c>
      <c r="AQ45">
        <f>0.61365*EXP(17.502*J45/(240.97+J45))</f>
        <v>4.7496717624333868</v>
      </c>
      <c r="AR45">
        <f>AQ45*1000/AA45</f>
        <v>53.746169623696673</v>
      </c>
      <c r="AS45">
        <f>(AR45-U45)</f>
        <v>18.676787909829486</v>
      </c>
      <c r="AT45">
        <f>IF(D45,P45,(O45+P45)/2)</f>
        <v>32.129475593566895</v>
      </c>
      <c r="AU45">
        <f>0.61365*EXP(17.502*AT45/(240.97+AT45))</f>
        <v>4.8101887377844124</v>
      </c>
      <c r="AV45">
        <f>IF(AS45&lt;&gt;0,(1000-(AR45+U45)/2)/AS45*AL45,0)</f>
        <v>1.2432878703268178</v>
      </c>
      <c r="AW45">
        <f>U45*AA45/1000</f>
        <v>3.0991613582619464</v>
      </c>
      <c r="AX45">
        <f>(AU45-AW45)</f>
        <v>1.711027379522466</v>
      </c>
      <c r="AY45">
        <f>1/(1.6/F45+1.37/N45)</f>
        <v>0.81091400810049297</v>
      </c>
      <c r="AZ45">
        <f>G45*AA45*0.001</f>
        <v>33.824537385713597</v>
      </c>
      <c r="BA45">
        <f>G45/S45</f>
        <v>0.97468576943675311</v>
      </c>
      <c r="BB45">
        <f>(1-AL45*AA45/AQ45/F45)*100</f>
        <v>74.197821613148264</v>
      </c>
      <c r="BC45">
        <f>(S45-E45/(N45/1.35))</f>
        <v>393.12027966324177</v>
      </c>
      <c r="BD45">
        <f>E45*BB45/100/BC45</f>
        <v>-2.5677717342849579E-3</v>
      </c>
    </row>
    <row r="46" spans="1:56" x14ac:dyDescent="0.35">
      <c r="A46" s="1" t="s">
        <v>9</v>
      </c>
      <c r="B46" s="1" t="s">
        <v>4401</v>
      </c>
      <c r="K46" s="1">
        <v>2.72</v>
      </c>
    </row>
    <row r="47" spans="1:56" x14ac:dyDescent="0.35">
      <c r="A47" s="1" t="s">
        <v>9</v>
      </c>
      <c r="B47" s="1" t="s">
        <v>4400</v>
      </c>
      <c r="K47" s="1">
        <v>2.72</v>
      </c>
    </row>
    <row r="48" spans="1:56" x14ac:dyDescent="0.35">
      <c r="A48" s="1">
        <v>11</v>
      </c>
      <c r="B48" s="1" t="s">
        <v>4399</v>
      </c>
      <c r="C48" s="1">
        <v>2513.0000011399388</v>
      </c>
      <c r="D48" s="1">
        <v>0</v>
      </c>
      <c r="E48">
        <f>(R48-S48*(1000-T48)/(1000-U48))*AK48</f>
        <v>-0.82139834817628288</v>
      </c>
      <c r="F48">
        <f>IF(AV48&lt;&gt;0,1/(1/AV48-1/N48),0)</f>
        <v>1.9198410000427311</v>
      </c>
      <c r="G48">
        <f>((AY48-AL48/2)*S48-E48)/(AY48+AL48/2)</f>
        <v>381.53771709548971</v>
      </c>
      <c r="H48">
        <f>AL48*1000</f>
        <v>25.138300479774546</v>
      </c>
      <c r="I48">
        <f>(AQ48-AW48)</f>
        <v>1.6005548884888094</v>
      </c>
      <c r="J48">
        <f>(P48+AP48*D48)</f>
        <v>32.030349731445313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32.427478790283203</v>
      </c>
      <c r="P48" s="1">
        <v>32.030349731445313</v>
      </c>
      <c r="Q48" s="1">
        <v>32.484989166259766</v>
      </c>
      <c r="R48" s="1">
        <v>399.9837646484375</v>
      </c>
      <c r="S48" s="1">
        <v>391.80224609375</v>
      </c>
      <c r="T48" s="1">
        <v>14.054974555969238</v>
      </c>
      <c r="U48" s="1">
        <v>36.016147613525391</v>
      </c>
      <c r="V48" s="1">
        <v>25.38990592956543</v>
      </c>
      <c r="W48" s="1">
        <v>65.062126159667969</v>
      </c>
      <c r="X48" s="1">
        <v>300.13665771484375</v>
      </c>
      <c r="Y48" s="1">
        <v>1599.926513671875</v>
      </c>
      <c r="Z48" s="1">
        <v>2.5309773162007332E-2</v>
      </c>
      <c r="AA48" s="1">
        <v>88.369728088378906</v>
      </c>
      <c r="AB48" s="1">
        <v>15.840741157531738</v>
      </c>
      <c r="AC48" s="1">
        <v>0.65477585792541504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1.1034435945398664</v>
      </c>
      <c r="AL48">
        <f>(U48-T48)/(1000-U48)*AK48</f>
        <v>2.5138300479774545E-2</v>
      </c>
      <c r="AM48">
        <f>(P48+273.15)</f>
        <v>305.18034973144529</v>
      </c>
      <c r="AN48">
        <f>(O48+273.15)</f>
        <v>305.57747879028318</v>
      </c>
      <c r="AO48">
        <f>(Y48*AG48+Z48*AH48)*AI48</f>
        <v>255.98823646571691</v>
      </c>
      <c r="AP48">
        <f>((AO48+0.00000010773*(AN48^4-AM48^4))-AL48*44100)/(L48*51.4+0.00000043092*AM48^3)</f>
        <v>-6.9342872543588401</v>
      </c>
      <c r="AQ48">
        <f>0.61365*EXP(17.502*J48/(240.97+J48))</f>
        <v>4.783292059886965</v>
      </c>
      <c r="AR48">
        <f>AQ48*1000/AA48</f>
        <v>54.128174470596718</v>
      </c>
      <c r="AS48">
        <f>(AR48-U48)</f>
        <v>18.112026857071328</v>
      </c>
      <c r="AT48">
        <f>IF(D48,P48,(O48+P48)/2)</f>
        <v>32.228914260864258</v>
      </c>
      <c r="AU48">
        <f>0.61365*EXP(17.502*AT48/(240.97+AT48))</f>
        <v>4.8373024741881414</v>
      </c>
      <c r="AV48">
        <f>IF(AS48&lt;&gt;0,(1000-(AR48+U48)/2)/AS48*AL48,0)</f>
        <v>1.3253769521026439</v>
      </c>
      <c r="AW48">
        <f>U48*AA48/1000</f>
        <v>3.1827371713981556</v>
      </c>
      <c r="AX48">
        <f>(AU48-AW48)</f>
        <v>1.6545653027899858</v>
      </c>
      <c r="AY48">
        <f>1/(1.6/F48+1.37/N48)</f>
        <v>0.8669494564403718</v>
      </c>
      <c r="AZ48">
        <f>G48*AA48*0.001</f>
        <v>33.716384315189266</v>
      </c>
      <c r="BA48">
        <f>G48/S48</f>
        <v>0.97380176070811952</v>
      </c>
      <c r="BB48">
        <f>(1-AL48*AA48/AQ48/F48)*100</f>
        <v>75.809364894241099</v>
      </c>
      <c r="BC48">
        <f>(S48-E48/(N48/1.35))</f>
        <v>392.06131095570163</v>
      </c>
      <c r="BD48">
        <f>E48*BB48/100/BC48</f>
        <v>-1.5882640128053462E-3</v>
      </c>
    </row>
    <row r="49" spans="1:56" x14ac:dyDescent="0.35">
      <c r="A49" s="1" t="s">
        <v>9</v>
      </c>
      <c r="B49" s="1" t="s">
        <v>4398</v>
      </c>
      <c r="K49" s="1">
        <v>2.72</v>
      </c>
    </row>
    <row r="50" spans="1:56" x14ac:dyDescent="0.35">
      <c r="A50" s="1" t="s">
        <v>9</v>
      </c>
      <c r="B50" s="1" t="s">
        <v>4393</v>
      </c>
      <c r="K50" s="1">
        <v>2.72</v>
      </c>
    </row>
    <row r="51" spans="1:56" x14ac:dyDescent="0.35">
      <c r="A51" s="1">
        <v>12</v>
      </c>
      <c r="B51" s="1" t="s">
        <v>4397</v>
      </c>
      <c r="C51" s="1">
        <v>2717.500001128763</v>
      </c>
      <c r="D51" s="1">
        <v>0</v>
      </c>
      <c r="E51">
        <f>(R51-S51*(1000-T51)/(1000-U51))*AK51</f>
        <v>-0.14037187077458341</v>
      </c>
      <c r="F51">
        <f>IF(AV51&lt;&gt;0,1/(1/AV51-1/N51),0)</f>
        <v>2.136627606547258</v>
      </c>
      <c r="G51">
        <f>((AY51-AL51/2)*S51-E51)/(AY51+AL51/2)</f>
        <v>380.28971175545178</v>
      </c>
      <c r="H51">
        <f>AL51*1000</f>
        <v>26.16814002270872</v>
      </c>
      <c r="I51">
        <f>(AQ51-AW51)</f>
        <v>1.5480077492921041</v>
      </c>
      <c r="J51">
        <f>(P51+AP51*D51)</f>
        <v>32.198963165283203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32.546932220458984</v>
      </c>
      <c r="P51" s="1">
        <v>32.198963165283203</v>
      </c>
      <c r="Q51" s="1">
        <v>32.575904846191406</v>
      </c>
      <c r="R51" s="1">
        <v>400.06869506835938</v>
      </c>
      <c r="S51" s="1">
        <v>390.9256591796875</v>
      </c>
      <c r="T51" s="1">
        <v>14.298385620117188</v>
      </c>
      <c r="U51" s="1">
        <v>37.131431579589844</v>
      </c>
      <c r="V51" s="1">
        <v>25.654777526855469</v>
      </c>
      <c r="W51" s="1">
        <v>66.622810363769531</v>
      </c>
      <c r="X51" s="1">
        <v>300.154541015625</v>
      </c>
      <c r="Y51" s="1">
        <v>2000.4119873046875</v>
      </c>
      <c r="Z51" s="1">
        <v>0.24346600472927094</v>
      </c>
      <c r="AA51" s="1">
        <v>88.3648681640625</v>
      </c>
      <c r="AB51" s="1">
        <v>15.603416442871094</v>
      </c>
      <c r="AC51" s="1">
        <v>0.47398456931114197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1.1035093419692092</v>
      </c>
      <c r="AL51">
        <f>(U51-T51)/(1000-U51)*AK51</f>
        <v>2.616814002270872E-2</v>
      </c>
      <c r="AM51">
        <f>(P51+273.15)</f>
        <v>305.34896316528318</v>
      </c>
      <c r="AN51">
        <f>(O51+273.15)</f>
        <v>305.69693222045896</v>
      </c>
      <c r="AO51">
        <f>(Y51*AG51+Z51*AH51)*AI51</f>
        <v>320.06591081471925</v>
      </c>
      <c r="AP51">
        <f>((AO51+0.00000010773*(AN51^4-AM51^4))-AL51*44100)/(L51*51.4+0.00000043092*AM51^3)</f>
        <v>-6.7853965341586742</v>
      </c>
      <c r="AQ51">
        <f>0.61365*EXP(17.502*J51/(240.97+J51))</f>
        <v>4.8291218055654674</v>
      </c>
      <c r="AR51">
        <f>AQ51*1000/AA51</f>
        <v>54.649793587644872</v>
      </c>
      <c r="AS51">
        <f>(AR51-U51)</f>
        <v>17.518362008055028</v>
      </c>
      <c r="AT51">
        <f>IF(D51,P51,(O51+P51)/2)</f>
        <v>32.372947692871094</v>
      </c>
      <c r="AU51">
        <f>0.61365*EXP(17.502*AT51/(240.97+AT51))</f>
        <v>4.8768116467698812</v>
      </c>
      <c r="AV51">
        <f>IF(AS51&lt;&gt;0,(1000-(AR51+U51)/2)/AS51*AL51,0)</f>
        <v>1.4252056234146018</v>
      </c>
      <c r="AW51">
        <f>U51*AA51/1000</f>
        <v>3.2811140562733634</v>
      </c>
      <c r="AX51">
        <f>(AU51-AW51)</f>
        <v>1.5956975904965178</v>
      </c>
      <c r="AY51">
        <f>1/(1.6/F51+1.37/N51)</f>
        <v>0.93553151773767718</v>
      </c>
      <c r="AZ51">
        <f>G51*AA51*0.001</f>
        <v>33.604250243419827</v>
      </c>
      <c r="BA51">
        <f>G51/S51</f>
        <v>0.97279291554677161</v>
      </c>
      <c r="BB51">
        <f>(1-AL51*AA51/AQ51/F51)*100</f>
        <v>77.589296304815818</v>
      </c>
      <c r="BC51">
        <f>(S51-E51/(N51/1.35))</f>
        <v>390.96993175389571</v>
      </c>
      <c r="BD51">
        <f>E51*BB51/100/BC51</f>
        <v>-2.7857269293144165E-4</v>
      </c>
    </row>
    <row r="52" spans="1:56" x14ac:dyDescent="0.35">
      <c r="A52" s="1" t="s">
        <v>9</v>
      </c>
      <c r="B52" s="1" t="s">
        <v>4396</v>
      </c>
      <c r="K52" s="1">
        <v>1.90672</v>
      </c>
    </row>
    <row r="53" spans="1:56" x14ac:dyDescent="0.35">
      <c r="A53" s="1" t="s">
        <v>9</v>
      </c>
      <c r="B53" s="1" t="s">
        <v>4395</v>
      </c>
    </row>
    <row r="54" spans="1:56" x14ac:dyDescent="0.35">
      <c r="A54" s="1" t="s">
        <v>9</v>
      </c>
      <c r="B54" s="1" t="s">
        <v>4394</v>
      </c>
    </row>
    <row r="55" spans="1:56" x14ac:dyDescent="0.35">
      <c r="A55" s="1" t="s">
        <v>9</v>
      </c>
      <c r="B55" s="1" t="s">
        <v>4393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877DC-EEDD-40E2-B2D5-1460695AE853}">
  <dimension ref="A1:BH55"/>
  <sheetViews>
    <sheetView topLeftCell="A8" zoomScale="5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2733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2732</v>
      </c>
    </row>
    <row r="12" spans="1:60" x14ac:dyDescent="0.35">
      <c r="A12" s="1" t="s">
        <v>9</v>
      </c>
      <c r="B12" s="1" t="s">
        <v>2731</v>
      </c>
    </row>
    <row r="13" spans="1:60" x14ac:dyDescent="0.35">
      <c r="A13" s="1" t="s">
        <v>9</v>
      </c>
      <c r="B13" s="1" t="s">
        <v>2730</v>
      </c>
    </row>
    <row r="14" spans="1:60" x14ac:dyDescent="0.35">
      <c r="A14" s="1" t="s">
        <v>9</v>
      </c>
      <c r="B14" s="1" t="s">
        <v>2729</v>
      </c>
    </row>
    <row r="15" spans="1:60" x14ac:dyDescent="0.35">
      <c r="A15" s="1" t="s">
        <v>9</v>
      </c>
      <c r="B15" s="1" t="s">
        <v>2728</v>
      </c>
    </row>
    <row r="16" spans="1:60" x14ac:dyDescent="0.35">
      <c r="A16" s="1" t="s">
        <v>9</v>
      </c>
      <c r="B16" s="1" t="s">
        <v>2727</v>
      </c>
    </row>
    <row r="17" spans="1:60" x14ac:dyDescent="0.35">
      <c r="A17" s="1" t="s">
        <v>9</v>
      </c>
      <c r="B17" s="1" t="s">
        <v>2726</v>
      </c>
    </row>
    <row r="18" spans="1:60" x14ac:dyDescent="0.35">
      <c r="A18" s="1">
        <v>1</v>
      </c>
      <c r="B18" s="1" t="s">
        <v>2725</v>
      </c>
      <c r="C18" s="1">
        <v>349.00000207871199</v>
      </c>
      <c r="D18" s="1">
        <v>0</v>
      </c>
      <c r="E18">
        <f>(R18-S18*(1000-T18)/(1000-U18))*AO18</f>
        <v>-5.585841913261107</v>
      </c>
      <c r="F18">
        <f>IF(AZ18&lt;&gt;0,1/(1/AZ18-1/N18),0)</f>
        <v>2.1581376561103185</v>
      </c>
      <c r="G18">
        <f>((BC18-AP18/2)*S18-E18)/(BC18+AP18/2)</f>
        <v>383.34865412499926</v>
      </c>
      <c r="H18">
        <f>AP18*1000</f>
        <v>36.035197411135414</v>
      </c>
      <c r="I18">
        <f>(AU18-BA18)</f>
        <v>2.0904619547803445</v>
      </c>
      <c r="J18">
        <f>(P18+AT18*D18)</f>
        <v>36.033447265625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33.156234741210938</v>
      </c>
      <c r="P18" s="1">
        <v>36.033447265625</v>
      </c>
      <c r="Q18" s="1">
        <v>33.300495147705078</v>
      </c>
      <c r="R18" s="1">
        <v>399.99526977539063</v>
      </c>
      <c r="S18" s="1">
        <v>392.25274658203125</v>
      </c>
      <c r="T18" s="1">
        <v>12.917391777038574</v>
      </c>
      <c r="U18" s="1">
        <v>44.113277435302734</v>
      </c>
      <c r="V18" s="1">
        <v>22.345771789550781</v>
      </c>
      <c r="W18" s="1">
        <v>76.311477661132813</v>
      </c>
      <c r="X18" s="1">
        <v>300.33428955078125</v>
      </c>
      <c r="Y18" s="1">
        <v>0.12268348038196564</v>
      </c>
      <c r="Z18" s="1">
        <v>7.6605141162872314E-2</v>
      </c>
      <c r="AA18" s="1">
        <v>88.166450500488281</v>
      </c>
      <c r="AB18" s="1">
        <v>1.3719210624694824</v>
      </c>
      <c r="AC18" s="1">
        <v>0.9163057804107666</v>
      </c>
      <c r="AD18" s="1">
        <v>8.1781364977359772E-2</v>
      </c>
      <c r="AE18" s="1">
        <v>8.2302652299404144E-3</v>
      </c>
      <c r="AF18" s="1">
        <v>4.9268528819084167E-2</v>
      </c>
      <c r="AG18" s="1">
        <v>1.192545797675848E-2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1.1041701821719896</v>
      </c>
      <c r="AP18">
        <f>(U18-T18)/(1000-U18)*AO18</f>
        <v>3.6035197411135415E-2</v>
      </c>
      <c r="AQ18">
        <f>(P18+273.15)</f>
        <v>309.18344726562498</v>
      </c>
      <c r="AR18">
        <f>(O18+273.15)</f>
        <v>306.30623474121091</v>
      </c>
      <c r="AS18">
        <f>(Y18*AK18+Z18*AL18)*AM18</f>
        <v>1.9629356422364186E-2</v>
      </c>
      <c r="AT18">
        <f>((AS18+0.00000010773*(AR18^4-AQ18^4))-AP18*44100)/(L18*0.92*2*29.3+0.00000043092*AQ18^3)</f>
        <v>-12.685780039312846</v>
      </c>
      <c r="AU18">
        <f>0.61365*EXP(17.502*J18/(240.97+J18))</f>
        <v>5.9797730461942695</v>
      </c>
      <c r="AV18">
        <f>AU18*1000/AA18</f>
        <v>67.823679100715893</v>
      </c>
      <c r="AW18">
        <f>(AV18-U18)</f>
        <v>23.710401665413158</v>
      </c>
      <c r="AX18">
        <f>IF(D18,P18,(O18+P18)/2)</f>
        <v>34.594841003417969</v>
      </c>
      <c r="AY18">
        <f>0.61365*EXP(17.502*AX18/(240.97+AX18))</f>
        <v>5.5228713635185791</v>
      </c>
      <c r="AZ18">
        <f>IF(AW18&lt;&gt;0,(1000-(AV18+U18)/2)/AW18*AP18,0)</f>
        <v>1.434744241282514</v>
      </c>
      <c r="BA18">
        <f>U18*AA18/1000</f>
        <v>3.8893110914139251</v>
      </c>
      <c r="BB18">
        <f>(AY18-BA18)</f>
        <v>1.633560272104654</v>
      </c>
      <c r="BC18">
        <f>1/(1.6/F18+1.37/N18)</f>
        <v>0.94210981305899566</v>
      </c>
      <c r="BD18">
        <f>G18*AA18*0.001</f>
        <v>33.798490138340554</v>
      </c>
      <c r="BE18">
        <f>G18/S18</f>
        <v>0.97730011444248766</v>
      </c>
      <c r="BF18">
        <f>(1-AP18*AA18/AU18/F18)*100</f>
        <v>75.381226165667584</v>
      </c>
      <c r="BG18">
        <f>(S18-E18/(N18/1.35))</f>
        <v>394.01449271575024</v>
      </c>
      <c r="BH18">
        <f>E18*BF18/100/BG18</f>
        <v>-1.0686602152296139E-2</v>
      </c>
    </row>
    <row r="19" spans="1:60" x14ac:dyDescent="0.35">
      <c r="A19" s="1" t="s">
        <v>9</v>
      </c>
      <c r="B19" s="1" t="s">
        <v>2724</v>
      </c>
      <c r="K19" s="1">
        <v>2.72</v>
      </c>
    </row>
    <row r="20" spans="1:60" x14ac:dyDescent="0.35">
      <c r="A20" s="1" t="s">
        <v>9</v>
      </c>
      <c r="B20" s="1" t="s">
        <v>2723</v>
      </c>
      <c r="K20" s="1">
        <v>2.72</v>
      </c>
    </row>
    <row r="21" spans="1:60" x14ac:dyDescent="0.35">
      <c r="A21" s="1">
        <v>2</v>
      </c>
      <c r="B21" s="1" t="s">
        <v>2722</v>
      </c>
      <c r="C21" s="1">
        <v>553.00000207871199</v>
      </c>
      <c r="D21" s="1">
        <v>0</v>
      </c>
      <c r="E21">
        <f>(R21-S21*(1000-T21)/(1000-U21))*AO21</f>
        <v>-4.3119325388267393</v>
      </c>
      <c r="F21">
        <f>IF(AZ21&lt;&gt;0,1/(1/AZ21-1/N21),0)</f>
        <v>3.9162804468359534E-2</v>
      </c>
      <c r="G21">
        <f>((BC21-AP21/2)*S21-E21)/(BC21+AP21/2)</f>
        <v>167.13169285281134</v>
      </c>
      <c r="H21">
        <f>AP21*1000</f>
        <v>34.952369481254799</v>
      </c>
      <c r="I21">
        <f>(AU21-BA21)</f>
        <v>52.362473886154575</v>
      </c>
      <c r="J21">
        <f>(P21+AT21*D21)</f>
        <v>83.83441162109375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33.120044708251953</v>
      </c>
      <c r="P21" s="1">
        <v>83.83441162109375</v>
      </c>
      <c r="Q21" s="1">
        <v>33.307647705078125</v>
      </c>
      <c r="R21" s="1">
        <v>400.24591064453125</v>
      </c>
      <c r="S21" s="1">
        <v>391.7496337890625</v>
      </c>
      <c r="T21" s="1">
        <v>13.344441413879395</v>
      </c>
      <c r="U21" s="1">
        <v>43.620735168457031</v>
      </c>
      <c r="V21" s="1">
        <v>23.13116455078125</v>
      </c>
      <c r="W21" s="1">
        <v>75.611885070800781</v>
      </c>
      <c r="X21" s="1">
        <v>300.31219482421875</v>
      </c>
      <c r="Y21" s="1">
        <v>24.36601448059082</v>
      </c>
      <c r="Z21" s="1">
        <v>9.9472709000110626E-2</v>
      </c>
      <c r="AA21" s="1">
        <v>88.165306091308594</v>
      </c>
      <c r="AB21" s="1">
        <v>1.1256899833679199</v>
      </c>
      <c r="AC21" s="1">
        <v>0.93322569131851196</v>
      </c>
      <c r="AD21" s="1">
        <v>0.12927530705928802</v>
      </c>
      <c r="AE21" s="1">
        <v>1.1781163513660431E-2</v>
      </c>
      <c r="AF21" s="1">
        <v>4.3684326112270355E-2</v>
      </c>
      <c r="AG21" s="1">
        <v>4.5550004579126835E-3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1.1040889515596275</v>
      </c>
      <c r="AP21">
        <f>(U21-T21)/(1000-U21)*AO21</f>
        <v>3.4952369481254797E-2</v>
      </c>
      <c r="AQ21">
        <f>(P21+273.15)</f>
        <v>356.98441162109373</v>
      </c>
      <c r="AR21">
        <f>(O21+273.15)</f>
        <v>306.27004470825193</v>
      </c>
      <c r="AS21">
        <f>(Y21*AK21+Z21*AL21)*AM21</f>
        <v>3.898562229754873</v>
      </c>
      <c r="AT21">
        <f>((AS21+0.00000010773*(AR21^4-AQ21^4))-AP21*44100)/(L21*0.92*2*29.3+0.00000043092*AQ21^3)</f>
        <v>-17.329307058970663</v>
      </c>
      <c r="AU21">
        <f>0.61365*EXP(17.502*J21/(240.97+J21))</f>
        <v>56.208309354209497</v>
      </c>
      <c r="AV21">
        <f>AU21*1000/AA21</f>
        <v>637.53319583552775</v>
      </c>
      <c r="AW21">
        <f>(AV21-U21)</f>
        <v>593.91246066707072</v>
      </c>
      <c r="AX21">
        <f>IF(D21,P21,(O21+P21)/2)</f>
        <v>58.477228164672852</v>
      </c>
      <c r="AY21">
        <f>0.61365*EXP(17.502*AX21/(240.97+AX21))</f>
        <v>18.718804361480142</v>
      </c>
      <c r="AZ21">
        <f>IF(AW21&lt;&gt;0,(1000-(AV21+U21)/2)/AW21*AP21,0)</f>
        <v>3.8807735268489039E-2</v>
      </c>
      <c r="BA21">
        <f>U21*AA21/1000</f>
        <v>3.8458354680549238</v>
      </c>
      <c r="BB21">
        <f>(AY21-BA21)</f>
        <v>14.872968893425218</v>
      </c>
      <c r="BC21">
        <f>1/(1.6/F21+1.37/N21)</f>
        <v>2.4286487316709082E-2</v>
      </c>
      <c r="BD21">
        <f>G21*AA21*0.001</f>
        <v>14.735216857926686</v>
      </c>
      <c r="BE21">
        <f>G21/S21</f>
        <v>0.42662884260104594</v>
      </c>
      <c r="BF21">
        <f>(1-AP21*AA21/AU21/F21)*100</f>
        <v>-39.990974035664649</v>
      </c>
      <c r="BG21">
        <f>(S21-E21/(N21/1.35))</f>
        <v>393.10959538430575</v>
      </c>
      <c r="BH21">
        <f>E21*BF21/100/BG21</f>
        <v>4.3865218307678581E-3</v>
      </c>
    </row>
    <row r="22" spans="1:60" x14ac:dyDescent="0.35">
      <c r="A22" s="1" t="s">
        <v>9</v>
      </c>
      <c r="B22" s="1" t="s">
        <v>2721</v>
      </c>
      <c r="K22" s="1">
        <v>2.72</v>
      </c>
    </row>
    <row r="23" spans="1:60" x14ac:dyDescent="0.35">
      <c r="A23" s="1" t="s">
        <v>9</v>
      </c>
      <c r="B23" s="1" t="s">
        <v>2720</v>
      </c>
      <c r="K23" s="1">
        <v>2.72</v>
      </c>
    </row>
    <row r="24" spans="1:60" x14ac:dyDescent="0.35">
      <c r="A24" s="1">
        <v>3</v>
      </c>
      <c r="B24" s="1" t="s">
        <v>2719</v>
      </c>
      <c r="C24" s="1">
        <v>757.00000207871199</v>
      </c>
      <c r="D24" s="1">
        <v>0</v>
      </c>
      <c r="E24">
        <f>(R24-S24*(1000-T24)/(1000-U24))*AO24</f>
        <v>-3.4692337885148881</v>
      </c>
      <c r="F24">
        <f>IF(AZ24&lt;&gt;0,1/(1/AZ24-1/N24),0)</f>
        <v>3.8305398592060037E-2</v>
      </c>
      <c r="G24">
        <f>((BC24-AP24/2)*S24-E24)/(BC24+AP24/2)</f>
        <v>149.11175567532274</v>
      </c>
      <c r="H24">
        <f>AP24*1000</f>
        <v>34.128913129361585</v>
      </c>
      <c r="I24">
        <f>(AU24-BA24)</f>
        <v>52.309125753694033</v>
      </c>
      <c r="J24">
        <f>(P24+AT24*D24)</f>
        <v>83.798416137695313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33.057865142822266</v>
      </c>
      <c r="P24" s="1">
        <v>83.798416137695313</v>
      </c>
      <c r="Q24" s="1">
        <v>33.270748138427734</v>
      </c>
      <c r="R24" s="1">
        <v>400.02005004882813</v>
      </c>
      <c r="S24" s="1">
        <v>391.07485961914063</v>
      </c>
      <c r="T24" s="1">
        <v>13.742051124572754</v>
      </c>
      <c r="U24" s="1">
        <v>43.310337066650391</v>
      </c>
      <c r="V24" s="1">
        <v>23.902948379516602</v>
      </c>
      <c r="W24" s="1">
        <v>75.334075927734375</v>
      </c>
      <c r="X24" s="1">
        <v>300.35598754882813</v>
      </c>
      <c r="Y24" s="1">
        <v>50.19610595703125</v>
      </c>
      <c r="Z24" s="1">
        <v>9.7188137471675873E-2</v>
      </c>
      <c r="AA24" s="1">
        <v>88.162559509277344</v>
      </c>
      <c r="AB24" s="1">
        <v>1.180739164352417</v>
      </c>
      <c r="AC24" s="1">
        <v>0.94796472787857056</v>
      </c>
      <c r="AD24" s="1">
        <v>8.3979338407516479E-2</v>
      </c>
      <c r="AE24" s="1">
        <v>4.5609236694872379E-3</v>
      </c>
      <c r="AF24" s="1">
        <v>2.7286279946565628E-2</v>
      </c>
      <c r="AG24" s="1">
        <v>8.4294760599732399E-3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1.1042499542236326</v>
      </c>
      <c r="AP24">
        <f>(U24-T24)/(1000-U24)*AO24</f>
        <v>3.4128913129361588E-2</v>
      </c>
      <c r="AQ24">
        <f>(P24+273.15)</f>
        <v>356.94841613769529</v>
      </c>
      <c r="AR24">
        <f>(O24+273.15)</f>
        <v>306.20786514282224</v>
      </c>
      <c r="AS24">
        <f>(Y24*AK24+Z24*AL24)*AM24</f>
        <v>8.0313767736097361</v>
      </c>
      <c r="AT24">
        <f>((AS24+0.00000010773*(AR24^4-AQ24^4))-AP24*44100)/(L24*0.92*2*29.3+0.00000043092*AQ24^3)</f>
        <v>-17.030886804207206</v>
      </c>
      <c r="AU24">
        <f>0.61365*EXP(17.502*J24/(240.97+J24))</f>
        <v>56.12747592269946</v>
      </c>
      <c r="AV24">
        <f>AU24*1000/AA24</f>
        <v>636.636189274804</v>
      </c>
      <c r="AW24">
        <f>(AV24-U24)</f>
        <v>593.32585220815361</v>
      </c>
      <c r="AX24">
        <f>IF(D24,P24,(O24+P24)/2)</f>
        <v>58.428140640258789</v>
      </c>
      <c r="AY24">
        <f>0.61365*EXP(17.502*AX24/(240.97+AX24))</f>
        <v>18.675629677529404</v>
      </c>
      <c r="AZ24">
        <f>IF(AW24&lt;&gt;0,(1000-(AV24+U24)/2)/AW24*AP24,0)</f>
        <v>3.7965639084270961E-2</v>
      </c>
      <c r="BA24">
        <f>U24*AA24/1000</f>
        <v>3.8183501690054253</v>
      </c>
      <c r="BB24">
        <f>(AY24-BA24)</f>
        <v>14.857279508523979</v>
      </c>
      <c r="BC24">
        <f>1/(1.6/F24+1.37/N24)</f>
        <v>2.3758817568872964E-2</v>
      </c>
      <c r="BD24">
        <f>G24*AA24*0.001</f>
        <v>13.146074033258465</v>
      </c>
      <c r="BE24">
        <f>G24/S24</f>
        <v>0.38128698894257601</v>
      </c>
      <c r="BF24">
        <f>(1-AP24*AA24/AU24/F24)*100</f>
        <v>-39.9494351293352</v>
      </c>
      <c r="BG24">
        <f>(S24-E24/(N24/1.35))</f>
        <v>392.16903831391772</v>
      </c>
      <c r="BH24">
        <f>E24*BF24/100/BG24</f>
        <v>3.534035495985118E-3</v>
      </c>
    </row>
    <row r="25" spans="1:60" x14ac:dyDescent="0.35">
      <c r="A25" s="1" t="s">
        <v>9</v>
      </c>
      <c r="B25" s="1" t="s">
        <v>2718</v>
      </c>
      <c r="K25" s="1">
        <v>2.72</v>
      </c>
    </row>
    <row r="26" spans="1:60" x14ac:dyDescent="0.35">
      <c r="A26" s="1" t="s">
        <v>9</v>
      </c>
      <c r="B26" s="1" t="s">
        <v>2717</v>
      </c>
      <c r="K26" s="1">
        <v>2.72</v>
      </c>
    </row>
    <row r="27" spans="1:60" x14ac:dyDescent="0.35">
      <c r="A27" s="1">
        <v>4</v>
      </c>
      <c r="B27" s="1" t="s">
        <v>2716</v>
      </c>
      <c r="C27" s="1">
        <v>961.00000207871199</v>
      </c>
      <c r="D27" s="1">
        <v>0</v>
      </c>
      <c r="E27">
        <f>(R27-S27*(1000-T27)/(1000-U27))*AO27</f>
        <v>-2.6949068128097124</v>
      </c>
      <c r="F27">
        <f>IF(AZ27&lt;&gt;0,1/(1/AZ27-1/N27),0)</f>
        <v>3.7884422365453828E-2</v>
      </c>
      <c r="G27">
        <f>((BC27-AP27/2)*S27-E27)/(BC27+AP27/2)</f>
        <v>131.34820482927188</v>
      </c>
      <c r="H27">
        <f>AP27*1000</f>
        <v>33.669551053285772</v>
      </c>
      <c r="I27">
        <f>(AU27-BA27)</f>
        <v>52.215259408944924</v>
      </c>
      <c r="J27">
        <f>(P27+AT27*D27)</f>
        <v>83.756103515625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33.016506195068359</v>
      </c>
      <c r="P27" s="1">
        <v>83.756103515625</v>
      </c>
      <c r="Q27" s="1">
        <v>33.228801727294922</v>
      </c>
      <c r="R27" s="1">
        <v>400.01580810546875</v>
      </c>
      <c r="S27" s="1">
        <v>390.5462646484375</v>
      </c>
      <c r="T27" s="1">
        <v>14.122726440429688</v>
      </c>
      <c r="U27" s="1">
        <v>43.299320220947266</v>
      </c>
      <c r="V27" s="1">
        <v>24.621870040893555</v>
      </c>
      <c r="W27" s="1">
        <v>75.488983154296875</v>
      </c>
      <c r="X27" s="1">
        <v>300.29473876953125</v>
      </c>
      <c r="Y27" s="1">
        <v>99.931686401367188</v>
      </c>
      <c r="Z27" s="1">
        <v>0.11433830112218857</v>
      </c>
      <c r="AA27" s="1">
        <v>88.161262512207031</v>
      </c>
      <c r="AB27" s="1">
        <v>1.1438449621200562</v>
      </c>
      <c r="AC27" s="1">
        <v>0.94552522897720337</v>
      </c>
      <c r="AD27" s="1">
        <v>7.7391818165779114E-2</v>
      </c>
      <c r="AE27" s="1">
        <v>1.1899605393409729E-2</v>
      </c>
      <c r="AF27" s="1">
        <v>4.25369031727314E-2</v>
      </c>
      <c r="AG27" s="1">
        <v>1.1352135799825191E-2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1.1040247748879821</v>
      </c>
      <c r="AP27">
        <f>(U27-T27)/(1000-U27)*AO27</f>
        <v>3.3669551053285771E-2</v>
      </c>
      <c r="AQ27">
        <f>(P27+273.15)</f>
        <v>356.90610351562498</v>
      </c>
      <c r="AR27">
        <f>(O27+273.15)</f>
        <v>306.16650619506834</v>
      </c>
      <c r="AS27">
        <f>(Y27*AK27+Z27*AL27)*AM27</f>
        <v>15.98906946683519</v>
      </c>
      <c r="AT27">
        <f>((AS27+0.00000010773*(AR27^4-AQ27^4))-AP27*44100)/(L27*0.92*2*29.3+0.00000043092*AQ27^3)</f>
        <v>-16.820366485680033</v>
      </c>
      <c r="AU27">
        <f>0.61365*EXP(17.502*J27/(240.97+J27))</f>
        <v>56.032582145543969</v>
      </c>
      <c r="AV27">
        <f>AU27*1000/AA27</f>
        <v>635.5691893339839</v>
      </c>
      <c r="AW27">
        <f>(AV27-U27)</f>
        <v>592.26986911303663</v>
      </c>
      <c r="AX27">
        <f>IF(D27,P27,(O27+P27)/2)</f>
        <v>58.38630485534668</v>
      </c>
      <c r="AY27">
        <f>0.61365*EXP(17.502*AX27/(240.97+AX27))</f>
        <v>18.638900693570871</v>
      </c>
      <c r="AZ27">
        <f>IF(AW27&lt;&gt;0,(1000-(AV27+U27)/2)/AW27*AP27,0)</f>
        <v>3.7552057335162398E-2</v>
      </c>
      <c r="BA27">
        <f>U27*AA27/1000</f>
        <v>3.8173227365990461</v>
      </c>
      <c r="BB27">
        <f>(AY27-BA27)</f>
        <v>14.821577956971826</v>
      </c>
      <c r="BC27">
        <f>1/(1.6/F27+1.37/N27)</f>
        <v>2.3499672156857387E-2</v>
      </c>
      <c r="BD27">
        <f>G27*AA27*0.001</f>
        <v>11.579823566460579</v>
      </c>
      <c r="BE27">
        <f>G27/S27</f>
        <v>0.33631919370041624</v>
      </c>
      <c r="BF27">
        <f>(1-AP27*AA27/AU27/F27)*100</f>
        <v>-39.834334587213796</v>
      </c>
      <c r="BG27">
        <f>(S27-E27/(N27/1.35))</f>
        <v>391.39622455276793</v>
      </c>
      <c r="BH27">
        <f>E27*BF27/100/BG27</f>
        <v>2.7427402956042347E-3</v>
      </c>
    </row>
    <row r="28" spans="1:60" x14ac:dyDescent="0.35">
      <c r="A28" s="1" t="s">
        <v>9</v>
      </c>
      <c r="B28" s="1" t="s">
        <v>2715</v>
      </c>
      <c r="K28" s="1">
        <v>2.72</v>
      </c>
    </row>
    <row r="29" spans="1:60" x14ac:dyDescent="0.35">
      <c r="A29" s="1" t="s">
        <v>9</v>
      </c>
      <c r="B29" s="1" t="s">
        <v>2714</v>
      </c>
      <c r="K29" s="1">
        <v>2.72</v>
      </c>
    </row>
    <row r="30" spans="1:60" x14ac:dyDescent="0.35">
      <c r="A30" s="1">
        <v>5</v>
      </c>
      <c r="B30" s="1" t="s">
        <v>2713</v>
      </c>
      <c r="C30" s="1">
        <v>1165.000002078712</v>
      </c>
      <c r="D30" s="1">
        <v>0</v>
      </c>
      <c r="E30">
        <f>(R30-S30*(1000-T30)/(1000-U30))*AO30</f>
        <v>-2.7374839380377782</v>
      </c>
      <c r="F30">
        <f>IF(AZ30&lt;&gt;0,1/(1/AZ30-1/N30),0)</f>
        <v>3.7637390469124406E-2</v>
      </c>
      <c r="G30">
        <f>((BC30-AP30/2)*S30-E30)/(BC30+AP30/2)</f>
        <v>133.31755917896172</v>
      </c>
      <c r="H30">
        <f>AP30*1000</f>
        <v>33.379088254008202</v>
      </c>
      <c r="I30">
        <f>(AU30-BA30)</f>
        <v>52.125995800888468</v>
      </c>
      <c r="J30">
        <f>(P30+AT30*D30)</f>
        <v>83.719696044921875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32.982048034667969</v>
      </c>
      <c r="P30" s="1">
        <v>83.719696044921875</v>
      </c>
      <c r="Q30" s="1">
        <v>33.192584991455078</v>
      </c>
      <c r="R30" s="1">
        <v>399.85855102539063</v>
      </c>
      <c r="S30" s="1">
        <v>390.53060913085938</v>
      </c>
      <c r="T30" s="1">
        <v>14.468961715698242</v>
      </c>
      <c r="U30" s="1">
        <v>43.391643524169922</v>
      </c>
      <c r="V30" s="1">
        <v>25.271635055541992</v>
      </c>
      <c r="W30" s="1">
        <v>75.788284301757813</v>
      </c>
      <c r="X30" s="1">
        <v>300.2886962890625</v>
      </c>
      <c r="Y30" s="1">
        <v>150.00523376464844</v>
      </c>
      <c r="Z30" s="1">
        <v>1.9437327980995178E-2</v>
      </c>
      <c r="AA30" s="1">
        <v>88.151641845703125</v>
      </c>
      <c r="AB30" s="1">
        <v>1.2129154205322266</v>
      </c>
      <c r="AC30" s="1">
        <v>0.93881291151046753</v>
      </c>
      <c r="AD30" s="1">
        <v>0.13965192437171936</v>
      </c>
      <c r="AE30" s="1">
        <v>1.1483519338071346E-2</v>
      </c>
      <c r="AF30" s="1">
        <v>3.0433382838964462E-2</v>
      </c>
      <c r="AG30" s="1">
        <v>1.015070267021656E-2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1.1040025598862591</v>
      </c>
      <c r="AP30">
        <f>(U30-T30)/(1000-U30)*AO30</f>
        <v>3.3379088254008205E-2</v>
      </c>
      <c r="AQ30">
        <f>(P30+273.15)</f>
        <v>356.86969604492185</v>
      </c>
      <c r="AR30">
        <f>(O30+273.15)</f>
        <v>306.13204803466795</v>
      </c>
      <c r="AS30">
        <f>(Y30*AK30+Z30*AL30)*AM30</f>
        <v>24.00083686588323</v>
      </c>
      <c r="AT30">
        <f>((AS30+0.00000010773*(AR30^4-AQ30^4))-AP30*44100)/(L30*0.92*2*29.3+0.00000043092*AQ30^3)</f>
        <v>-16.66471695892033</v>
      </c>
      <c r="AU30">
        <f>0.61365*EXP(17.502*J30/(240.97+J30))</f>
        <v>55.951040419927516</v>
      </c>
      <c r="AV30">
        <f>AU30*1000/AA30</f>
        <v>634.71353735942694</v>
      </c>
      <c r="AW30">
        <f>(AV30-U30)</f>
        <v>591.32189383525701</v>
      </c>
      <c r="AX30">
        <f>IF(D30,P30,(O30+P30)/2)</f>
        <v>58.350872039794922</v>
      </c>
      <c r="AY30">
        <f>0.61365*EXP(17.502*AX30/(240.97+AX30))</f>
        <v>18.607841576414515</v>
      </c>
      <c r="AZ30">
        <f>IF(AW30&lt;&gt;0,(1000-(AV30+U30)/2)/AW30*AP30,0)</f>
        <v>3.7309327026284207E-2</v>
      </c>
      <c r="BA30">
        <f>U30*AA30/1000</f>
        <v>3.8250446190390504</v>
      </c>
      <c r="BB30">
        <f>(AY30-BA30)</f>
        <v>14.782796957375464</v>
      </c>
      <c r="BC30">
        <f>1/(1.6/F30+1.37/N30)</f>
        <v>2.3347583584667753E-2</v>
      </c>
      <c r="BD30">
        <f>G30*AA30*0.001</f>
        <v>11.752161728487165</v>
      </c>
      <c r="BE30">
        <f>G30/S30</f>
        <v>0.34137544167322759</v>
      </c>
      <c r="BF30">
        <f>(1-AP30*AA30/AU30/F30)*100</f>
        <v>-39.725992756152095</v>
      </c>
      <c r="BG30">
        <f>(S30-E30/(N30/1.35))</f>
        <v>391.39399764396899</v>
      </c>
      <c r="BH30">
        <f>E30*BF30/100/BG30</f>
        <v>2.7785113657132553E-3</v>
      </c>
    </row>
    <row r="31" spans="1:60" x14ac:dyDescent="0.35">
      <c r="A31" s="1" t="s">
        <v>9</v>
      </c>
      <c r="B31" s="1" t="s">
        <v>2712</v>
      </c>
      <c r="K31" s="1">
        <v>2.72</v>
      </c>
    </row>
    <row r="32" spans="1:60" x14ac:dyDescent="0.35">
      <c r="A32" s="1" t="s">
        <v>9</v>
      </c>
      <c r="B32" s="1" t="s">
        <v>2711</v>
      </c>
      <c r="K32" s="1">
        <v>2.72</v>
      </c>
    </row>
    <row r="33" spans="1:60" x14ac:dyDescent="0.35">
      <c r="A33" s="1">
        <v>6</v>
      </c>
      <c r="B33" s="1" t="s">
        <v>2710</v>
      </c>
      <c r="C33" s="1">
        <v>1369.000002078712</v>
      </c>
      <c r="D33" s="1">
        <v>0</v>
      </c>
      <c r="E33">
        <f>(R33-S33*(1000-T33)/(1000-U33))*AO33</f>
        <v>-1.8422204163908975</v>
      </c>
      <c r="F33">
        <f>IF(AZ33&lt;&gt;0,1/(1/AZ33-1/N33),0)</f>
        <v>3.7749228451890528E-2</v>
      </c>
      <c r="G33">
        <f>((BC33-AP33/2)*S33-E33)/(BC33+AP33/2)</f>
        <v>111.02018450849135</v>
      </c>
      <c r="H33">
        <f>AP33*1000</f>
        <v>33.430619340019035</v>
      </c>
      <c r="I33">
        <f>(AU33-BA33)</f>
        <v>52.053244854233654</v>
      </c>
      <c r="J33">
        <f>(P33+AT33*D33)</f>
        <v>83.701454162597656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32.971054077148438</v>
      </c>
      <c r="P33" s="1">
        <v>83.701454162597656</v>
      </c>
      <c r="Q33" s="1">
        <v>33.174839019775391</v>
      </c>
      <c r="R33" s="1">
        <v>400.10379028320313</v>
      </c>
      <c r="S33" s="1">
        <v>389.96612548828125</v>
      </c>
      <c r="T33" s="1">
        <v>14.806415557861328</v>
      </c>
      <c r="U33" s="1">
        <v>43.756038665771484</v>
      </c>
      <c r="V33" s="1">
        <v>25.875743865966797</v>
      </c>
      <c r="W33" s="1">
        <v>76.468208312988281</v>
      </c>
      <c r="X33" s="1">
        <v>300.35794067382813</v>
      </c>
      <c r="Y33" s="1">
        <v>299.61590576171875</v>
      </c>
      <c r="Z33" s="1">
        <v>9.1469399631023407E-3</v>
      </c>
      <c r="AA33" s="1">
        <v>88.147308349609375</v>
      </c>
      <c r="AB33" s="1">
        <v>1.2839419841766357</v>
      </c>
      <c r="AC33" s="1">
        <v>0.93619108200073242</v>
      </c>
      <c r="AD33" s="1">
        <v>9.0727284550666809E-2</v>
      </c>
      <c r="AE33" s="1">
        <v>1.5416109934449196E-2</v>
      </c>
      <c r="AF33" s="1">
        <v>3.4963112324476242E-2</v>
      </c>
      <c r="AG33" s="1">
        <v>1.1829533614218235E-2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1.1042571348302503</v>
      </c>
      <c r="AP33">
        <f>(U33-T33)/(1000-U33)*AO33</f>
        <v>3.3430619340019035E-2</v>
      </c>
      <c r="AQ33">
        <f>(P33+273.15)</f>
        <v>356.85145416259763</v>
      </c>
      <c r="AR33">
        <f>(O33+273.15)</f>
        <v>306.12105407714841</v>
      </c>
      <c r="AS33">
        <f>(Y33*AK33+Z33*AL33)*AM33</f>
        <v>47.938543850365022</v>
      </c>
      <c r="AT33">
        <f>((AS33+0.00000010773*(AR33^4-AQ33^4))-AP33*44100)/(L33*0.92*2*29.3+0.00000043092*AQ33^3)</f>
        <v>-16.50292117197522</v>
      </c>
      <c r="AU33">
        <f>0.61365*EXP(17.502*J33/(240.97+J33))</f>
        <v>55.910221886662846</v>
      </c>
      <c r="AV33">
        <f>AU33*1000/AA33</f>
        <v>634.28166932689567</v>
      </c>
      <c r="AW33">
        <f>(AV33-U33)</f>
        <v>590.52563066112418</v>
      </c>
      <c r="AX33">
        <f>IF(D33,P33,(O33+P33)/2)</f>
        <v>58.336254119873047</v>
      </c>
      <c r="AY33">
        <f>0.61365*EXP(17.502*AX33/(240.97+AX33))</f>
        <v>18.595040985437706</v>
      </c>
      <c r="AZ33">
        <f>IF(AW33&lt;&gt;0,(1000-(AV33+U33)/2)/AW33*AP33,0)</f>
        <v>3.7419221005258255E-2</v>
      </c>
      <c r="BA33">
        <f>U33*AA33/1000</f>
        <v>3.8569770324291892</v>
      </c>
      <c r="BB33">
        <f>(AY33-BA33)</f>
        <v>14.738063953008517</v>
      </c>
      <c r="BC33">
        <f>1/(1.6/F33+1.37/N33)</f>
        <v>2.3416440019515431E-2</v>
      </c>
      <c r="BD33">
        <f>G33*AA33*0.001</f>
        <v>9.786130436900514</v>
      </c>
      <c r="BE33">
        <f>G33/S33</f>
        <v>0.2846918674525426</v>
      </c>
      <c r="BF33">
        <f>(1-AP33*AA33/AU33/F33)*100</f>
        <v>-39.622105328151427</v>
      </c>
      <c r="BG33">
        <f>(S33-E33/(N33/1.35))</f>
        <v>390.54715243935368</v>
      </c>
      <c r="BH33">
        <f>E33*BF33/100/BG33</f>
        <v>1.8689843446559459E-3</v>
      </c>
    </row>
    <row r="34" spans="1:60" x14ac:dyDescent="0.35">
      <c r="A34" s="1" t="s">
        <v>9</v>
      </c>
      <c r="B34" s="1" t="s">
        <v>2709</v>
      </c>
      <c r="K34" s="1">
        <v>2.72</v>
      </c>
    </row>
    <row r="35" spans="1:60" x14ac:dyDescent="0.35">
      <c r="A35" s="1" t="s">
        <v>9</v>
      </c>
      <c r="B35" s="1" t="s">
        <v>2708</v>
      </c>
      <c r="K35" s="1">
        <v>2.72</v>
      </c>
    </row>
    <row r="36" spans="1:60" x14ac:dyDescent="0.35">
      <c r="A36" s="1">
        <v>7</v>
      </c>
      <c r="B36" s="1" t="s">
        <v>2707</v>
      </c>
      <c r="C36" s="1">
        <v>1573.000002078712</v>
      </c>
      <c r="D36" s="1">
        <v>0</v>
      </c>
      <c r="E36">
        <f>(R36-S36*(1000-T36)/(1000-U36))*AO36</f>
        <v>-1.5640024181124943</v>
      </c>
      <c r="F36">
        <f>IF(AZ36&lt;&gt;0,1/(1/AZ36-1/N36),0)</f>
        <v>3.8096337978003263E-2</v>
      </c>
      <c r="G36">
        <f>((BC36-AP36/2)*S36-E36)/(BC36+AP36/2)</f>
        <v>103.66413439712373</v>
      </c>
      <c r="H36">
        <f>AP36*1000</f>
        <v>33.737309609272053</v>
      </c>
      <c r="I36">
        <f>(AU36-BA36)</f>
        <v>52.019808475968205</v>
      </c>
      <c r="J36">
        <f>(P36+AT36*D36)</f>
        <v>83.709083557128906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32.990245819091797</v>
      </c>
      <c r="P36" s="1">
        <v>83.709083557128906</v>
      </c>
      <c r="Q36" s="1">
        <v>33.180660247802734</v>
      </c>
      <c r="R36" s="1">
        <v>400.08746337890625</v>
      </c>
      <c r="S36" s="1">
        <v>389.59979248046875</v>
      </c>
      <c r="T36" s="1">
        <v>15.132358551025391</v>
      </c>
      <c r="U36" s="1">
        <v>44.332569122314453</v>
      </c>
      <c r="V36" s="1">
        <v>26.414731979370117</v>
      </c>
      <c r="W36" s="1">
        <v>77.386016845703125</v>
      </c>
      <c r="X36" s="1">
        <v>300.33099365234375</v>
      </c>
      <c r="Y36" s="1">
        <v>499.28964233398438</v>
      </c>
      <c r="Z36" s="1">
        <v>5.8313891291618347E-2</v>
      </c>
      <c r="AA36" s="1">
        <v>88.140213012695313</v>
      </c>
      <c r="AB36" s="1">
        <v>1.2066317796707153</v>
      </c>
      <c r="AC36" s="1">
        <v>0.92903792858123779</v>
      </c>
      <c r="AD36" s="1">
        <v>0.12241269648075104</v>
      </c>
      <c r="AE36" s="1">
        <v>6.5140160731971264E-3</v>
      </c>
      <c r="AF36" s="1">
        <v>5.4041352123022079E-2</v>
      </c>
      <c r="AG36" s="1">
        <v>1.4671194367110729E-2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1.1041580648983225</v>
      </c>
      <c r="AP36">
        <f>(U36-T36)/(1000-U36)*AO36</f>
        <v>3.373730960927205E-2</v>
      </c>
      <c r="AQ36">
        <f>(P36+273.15)</f>
        <v>356.85908355712888</v>
      </c>
      <c r="AR36">
        <f>(O36+273.15)</f>
        <v>306.14024581909177</v>
      </c>
      <c r="AS36">
        <f>(Y36*AK36+Z36*AL36)*AM36</f>
        <v>79.886340987838594</v>
      </c>
      <c r="AT36">
        <f>((AS36+0.00000010773*(AR36^4-AQ36^4))-AP36*44100)/(L36*0.92*2*29.3+0.00000043092*AQ36^3)</f>
        <v>-16.365615760866543</v>
      </c>
      <c r="AU36">
        <f>0.61365*EXP(17.502*J36/(240.97+J36))</f>
        <v>55.927290561809038</v>
      </c>
      <c r="AV36">
        <f>AU36*1000/AA36</f>
        <v>634.52638302284936</v>
      </c>
      <c r="AW36">
        <f>(AV36-U36)</f>
        <v>590.19381390053491</v>
      </c>
      <c r="AX36">
        <f>IF(D36,P36,(O36+P36)/2)</f>
        <v>58.349664688110352</v>
      </c>
      <c r="AY36">
        <f>0.61365*EXP(17.502*AX36/(240.97+AX36))</f>
        <v>18.606784038719915</v>
      </c>
      <c r="AZ36">
        <f>IF(AW36&lt;&gt;0,(1000-(AV36+U36)/2)/AW36*AP36,0)</f>
        <v>3.7760260713702067E-2</v>
      </c>
      <c r="BA36">
        <f>U36*AA36/1000</f>
        <v>3.9074820858408348</v>
      </c>
      <c r="BB36">
        <f>(AY36-BA36)</f>
        <v>14.699301952879081</v>
      </c>
      <c r="BC36">
        <f>1/(1.6/F36+1.37/N36)</f>
        <v>2.3630129020128666E-2</v>
      </c>
      <c r="BD36">
        <f>G36*AA36*0.001</f>
        <v>9.1369788875391613</v>
      </c>
      <c r="BE36">
        <f>G36/S36</f>
        <v>0.26607851543535044</v>
      </c>
      <c r="BF36">
        <f>(1-AP36*AA36/AU36/F36)*100</f>
        <v>-39.565325032148891</v>
      </c>
      <c r="BG36">
        <f>(S36-E36/(N36/1.35))</f>
        <v>390.09307088970826</v>
      </c>
      <c r="BH36">
        <f>E36*BF36/100/BG36</f>
        <v>1.5862948778493733E-3</v>
      </c>
    </row>
    <row r="37" spans="1:60" x14ac:dyDescent="0.35">
      <c r="A37" s="1" t="s">
        <v>9</v>
      </c>
      <c r="B37" s="1" t="s">
        <v>2706</v>
      </c>
      <c r="K37" s="1">
        <v>2.72</v>
      </c>
    </row>
    <row r="38" spans="1:60" x14ac:dyDescent="0.35">
      <c r="A38" s="1" t="s">
        <v>9</v>
      </c>
      <c r="B38" s="1" t="s">
        <v>2705</v>
      </c>
      <c r="K38" s="1">
        <v>2.72</v>
      </c>
    </row>
    <row r="39" spans="1:60" x14ac:dyDescent="0.35">
      <c r="A39" s="1">
        <v>8</v>
      </c>
      <c r="B39" s="1" t="s">
        <v>2704</v>
      </c>
      <c r="C39" s="1">
        <v>1777.000002078712</v>
      </c>
      <c r="D39" s="1">
        <v>0</v>
      </c>
      <c r="E39">
        <f>(R39-S39*(1000-T39)/(1000-U39))*AO39</f>
        <v>-1.4175315861637323</v>
      </c>
      <c r="F39">
        <f>IF(AZ39&lt;&gt;0,1/(1/AZ39-1/N39),0)</f>
        <v>3.8653819092112345E-2</v>
      </c>
      <c r="G39">
        <f>((BC39-AP39/2)*S39-E39)/(BC39+AP39/2)</f>
        <v>99.438569098270392</v>
      </c>
      <c r="H39">
        <f>AP39*1000</f>
        <v>34.233343697320521</v>
      </c>
      <c r="I39">
        <f>(AU39-BA39)</f>
        <v>51.991132839782637</v>
      </c>
      <c r="J39">
        <f>(P39+AT39*D39)</f>
        <v>83.725051879882813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33.027721405029297</v>
      </c>
      <c r="P39" s="1">
        <v>83.725051879882813</v>
      </c>
      <c r="Q39" s="1">
        <v>33.198246002197266</v>
      </c>
      <c r="R39" s="1">
        <v>399.95346069335938</v>
      </c>
      <c r="S39" s="1">
        <v>389.17178344726563</v>
      </c>
      <c r="T39" s="1">
        <v>15.454193115234375</v>
      </c>
      <c r="U39" s="1">
        <v>45.060070037841797</v>
      </c>
      <c r="V39" s="1">
        <v>26.921764373779297</v>
      </c>
      <c r="W39" s="1">
        <v>78.49627685546875</v>
      </c>
      <c r="X39" s="1">
        <v>300.34219360351563</v>
      </c>
      <c r="Y39" s="1">
        <v>748.9295654296875</v>
      </c>
      <c r="Z39" s="1">
        <v>3.7731446325778961E-2</v>
      </c>
      <c r="AA39" s="1">
        <v>88.146705627441406</v>
      </c>
      <c r="AB39" s="1">
        <v>1.1680804491043091</v>
      </c>
      <c r="AC39" s="1">
        <v>0.9040108323097229</v>
      </c>
      <c r="AD39" s="1">
        <v>0.1086292639374733</v>
      </c>
      <c r="AE39" s="1">
        <v>9.8218675702810287E-3</v>
      </c>
      <c r="AF39" s="1">
        <v>4.8405412584543228E-2</v>
      </c>
      <c r="AG39" s="1">
        <v>1.7185896635055542E-2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1.1041992411893953</v>
      </c>
      <c r="AP39">
        <f>(U39-T39)/(1000-U39)*AO39</f>
        <v>3.423334369732052E-2</v>
      </c>
      <c r="AQ39">
        <f>(P39+273.15)</f>
        <v>356.87505187988279</v>
      </c>
      <c r="AR39">
        <f>(O39+273.15)</f>
        <v>306.17772140502927</v>
      </c>
      <c r="AS39">
        <f>(Y39*AK39+Z39*AL39)*AM39</f>
        <v>119.82872779036916</v>
      </c>
      <c r="AT39">
        <f>((AS39+0.00000010773*(AR39^4-AQ39^4))-AP39*44100)/(L39*0.92*2*29.3+0.00000043092*AQ39^3)</f>
        <v>-16.230316009586478</v>
      </c>
      <c r="AU39">
        <f>0.61365*EXP(17.502*J39/(240.97+J39))</f>
        <v>55.963029568960174</v>
      </c>
      <c r="AV39">
        <f>AU39*1000/AA39</f>
        <v>634.88509491769412</v>
      </c>
      <c r="AW39">
        <f>(AV39-U39)</f>
        <v>589.82502487985232</v>
      </c>
      <c r="AX39">
        <f>IF(D39,P39,(O39+P39)/2)</f>
        <v>58.376386642456055</v>
      </c>
      <c r="AY39">
        <f>0.61365*EXP(17.502*AX39/(240.97+AX39))</f>
        <v>18.630202269241217</v>
      </c>
      <c r="AZ39">
        <f>IF(AW39&lt;&gt;0,(1000-(AV39+U39)/2)/AW39*AP39,0)</f>
        <v>3.8307878575169048E-2</v>
      </c>
      <c r="BA39">
        <f>U39*AA39/1000</f>
        <v>3.9718967291775336</v>
      </c>
      <c r="BB39">
        <f>(AY39-BA39)</f>
        <v>14.658305540063683</v>
      </c>
      <c r="BC39">
        <f>1/(1.6/F39+1.37/N39)</f>
        <v>2.3973266219487883E-2</v>
      </c>
      <c r="BD39">
        <f>G39*AA39*0.001</f>
        <v>8.7651822783192319</v>
      </c>
      <c r="BE39">
        <f>G39/S39</f>
        <v>0.25551330627685326</v>
      </c>
      <c r="BF39">
        <f>(1-AP39*AA39/AU39/F39)*100</f>
        <v>-39.49600794663619</v>
      </c>
      <c r="BG39">
        <f>(S39-E39/(N39/1.35))</f>
        <v>389.61886570095771</v>
      </c>
      <c r="BH39">
        <f>E39*BF39/100/BG39</f>
        <v>1.4369642674002825E-3</v>
      </c>
    </row>
    <row r="40" spans="1:60" x14ac:dyDescent="0.35">
      <c r="A40" s="1" t="s">
        <v>9</v>
      </c>
      <c r="B40" s="1" t="s">
        <v>2703</v>
      </c>
      <c r="K40" s="1">
        <v>2.72</v>
      </c>
    </row>
    <row r="41" spans="1:60" x14ac:dyDescent="0.35">
      <c r="A41" s="1" t="s">
        <v>9</v>
      </c>
      <c r="B41" s="1" t="s">
        <v>2702</v>
      </c>
      <c r="K41" s="1">
        <v>2.72</v>
      </c>
    </row>
    <row r="42" spans="1:60" x14ac:dyDescent="0.35">
      <c r="A42" s="1">
        <v>9</v>
      </c>
      <c r="B42" s="1" t="s">
        <v>2701</v>
      </c>
      <c r="C42" s="1">
        <v>1981.5000020675361</v>
      </c>
      <c r="D42" s="1">
        <v>0</v>
      </c>
      <c r="E42">
        <f>(R42-S42*(1000-T42)/(1000-U42))*AO42</f>
        <v>-1.6321696603342644</v>
      </c>
      <c r="F42">
        <f>IF(AZ42&lt;&gt;0,1/(1/AZ42-1/N42),0)</f>
        <v>3.9217350628256681E-2</v>
      </c>
      <c r="G42">
        <f>((BC42-AP42/2)*S42-E42)/(BC42+AP42/2)</f>
        <v>103.78190545397293</v>
      </c>
      <c r="H42">
        <f>AP42*1000</f>
        <v>34.785965924987231</v>
      </c>
      <c r="I42">
        <f>(AU42-BA42)</f>
        <v>52.003911889845511</v>
      </c>
      <c r="J42">
        <f>(P42+AT42*D42)</f>
        <v>83.761299133300781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33.078174591064453</v>
      </c>
      <c r="P42" s="1">
        <v>83.761299133300781</v>
      </c>
      <c r="Q42" s="1">
        <v>33.234710693359375</v>
      </c>
      <c r="R42" s="1">
        <v>400.11376953125</v>
      </c>
      <c r="S42" s="1">
        <v>389.32614135742188</v>
      </c>
      <c r="T42" s="1">
        <v>15.779265403747559</v>
      </c>
      <c r="U42" s="1">
        <v>45.840435028076172</v>
      </c>
      <c r="V42" s="1">
        <v>27.407766342163086</v>
      </c>
      <c r="W42" s="1">
        <v>79.622459411621094</v>
      </c>
      <c r="X42" s="1">
        <v>300.32266235351563</v>
      </c>
      <c r="Y42" s="1">
        <v>1000.1627807617188</v>
      </c>
      <c r="Z42" s="1">
        <v>0.13834792375564575</v>
      </c>
      <c r="AA42" s="1">
        <v>88.138671875</v>
      </c>
      <c r="AB42" s="1">
        <v>1.2381564378738403</v>
      </c>
      <c r="AC42" s="1">
        <v>0.90884959697723389</v>
      </c>
      <c r="AD42" s="1">
        <v>0.14332443475723267</v>
      </c>
      <c r="AE42" s="1">
        <v>5.0903004594147205E-3</v>
      </c>
      <c r="AF42" s="1">
        <v>2.588045597076416E-2</v>
      </c>
      <c r="AG42" s="1">
        <v>1.5386118553578854E-2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1.1041274351232191</v>
      </c>
      <c r="AP42">
        <f>(U42-T42)/(1000-U42)*AO42</f>
        <v>3.4785965924987228E-2</v>
      </c>
      <c r="AQ42">
        <f>(P42+273.15)</f>
        <v>356.91129913330076</v>
      </c>
      <c r="AR42">
        <f>(O42+273.15)</f>
        <v>306.22817459106443</v>
      </c>
      <c r="AS42">
        <f>(Y42*AK42+Z42*AL42)*AM42</f>
        <v>160.02604134501416</v>
      </c>
      <c r="AT42">
        <f>((AS42+0.00000010773*(AR42^4-AQ42^4))-AP42*44100)/(L42*0.92*2*29.3+0.00000043092*AQ42^3)</f>
        <v>-16.112976369367537</v>
      </c>
      <c r="AU42">
        <f>0.61365*EXP(17.502*J42/(240.97+J42))</f>
        <v>56.044226951392375</v>
      </c>
      <c r="AV42">
        <f>AU42*1000/AA42</f>
        <v>635.86420987685631</v>
      </c>
      <c r="AW42">
        <f>(AV42-U42)</f>
        <v>590.02377484878014</v>
      </c>
      <c r="AX42">
        <f>IF(D42,P42,(O42+P42)/2)</f>
        <v>58.419736862182617</v>
      </c>
      <c r="AY42">
        <f>0.61365*EXP(17.502*AX42/(240.97+AX42))</f>
        <v>18.668246749737982</v>
      </c>
      <c r="AZ42">
        <f>IF(AW42&lt;&gt;0,(1000-(AV42+U42)/2)/AW42*AP42,0)</f>
        <v>3.8861296151294203E-2</v>
      </c>
      <c r="BA42">
        <f>U42*AA42/1000</f>
        <v>4.0403150615468624</v>
      </c>
      <c r="BB42">
        <f>(AY42-BA42)</f>
        <v>14.627931688191119</v>
      </c>
      <c r="BC42">
        <f>1/(1.6/F42+1.37/N42)</f>
        <v>2.4320050357706943E-2</v>
      </c>
      <c r="BD42">
        <f>G42*AA42*0.001</f>
        <v>9.1471993113699916</v>
      </c>
      <c r="BE42">
        <f>G42/S42</f>
        <v>0.26656803751252778</v>
      </c>
      <c r="BF42">
        <f>(1-AP42*AA42/AU42/F42)*100</f>
        <v>-39.495897384026811</v>
      </c>
      <c r="BG42">
        <f>(S42-E42/(N42/1.35))</f>
        <v>389.84091936820676</v>
      </c>
      <c r="BH42">
        <f>E42*BF42/100/BG42</f>
        <v>1.6535977167906639E-3</v>
      </c>
    </row>
    <row r="43" spans="1:60" x14ac:dyDescent="0.35">
      <c r="A43" s="1" t="s">
        <v>9</v>
      </c>
      <c r="B43" s="1" t="s">
        <v>2700</v>
      </c>
      <c r="K43" s="1">
        <v>2.72</v>
      </c>
    </row>
    <row r="44" spans="1:60" x14ac:dyDescent="0.35">
      <c r="A44" s="1" t="s">
        <v>9</v>
      </c>
      <c r="B44" s="1" t="s">
        <v>2699</v>
      </c>
      <c r="K44" s="1">
        <v>2.72</v>
      </c>
    </row>
    <row r="45" spans="1:60" x14ac:dyDescent="0.35">
      <c r="A45" s="1">
        <v>10</v>
      </c>
      <c r="B45" s="1" t="s">
        <v>2698</v>
      </c>
      <c r="C45" s="1">
        <v>2185.5000020675361</v>
      </c>
      <c r="D45" s="1">
        <v>0</v>
      </c>
      <c r="E45">
        <f>(R45-S45*(1000-T45)/(1000-U45))*AO45</f>
        <v>-1.3191371049942626</v>
      </c>
      <c r="F45">
        <f>IF(AZ45&lt;&gt;0,1/(1/AZ45-1/N45),0)</f>
        <v>3.9904526620518355E-2</v>
      </c>
      <c r="G45">
        <f>((BC45-AP45/2)*S45-E45)/(BC45+AP45/2)</f>
        <v>95.360181904880832</v>
      </c>
      <c r="H45">
        <f>AP45*1000</f>
        <v>35.444694218715249</v>
      </c>
      <c r="I45">
        <f>(AU45-BA45)</f>
        <v>52.011026450840696</v>
      </c>
      <c r="J45">
        <f>(P45+AT45*D45)</f>
        <v>83.797760009765625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33.140735626220703</v>
      </c>
      <c r="P45" s="1">
        <v>83.797760009765625</v>
      </c>
      <c r="Q45" s="1">
        <v>33.271461486816406</v>
      </c>
      <c r="R45" s="1">
        <v>400.2022705078125</v>
      </c>
      <c r="S45" s="1">
        <v>388.91250610351563</v>
      </c>
      <c r="T45" s="1">
        <v>16.087333679199219</v>
      </c>
      <c r="U45" s="1">
        <v>46.689498901367188</v>
      </c>
      <c r="V45" s="1">
        <v>27.843719482421875</v>
      </c>
      <c r="W45" s="1">
        <v>80.809494018554688</v>
      </c>
      <c r="X45" s="1">
        <v>300.33251953125</v>
      </c>
      <c r="Y45" s="1">
        <v>1250.0430908203125</v>
      </c>
      <c r="Z45" s="1">
        <v>3.5443894565105438E-2</v>
      </c>
      <c r="AA45" s="1">
        <v>88.134956359863281</v>
      </c>
      <c r="AB45" s="1">
        <v>1.1884433031082153</v>
      </c>
      <c r="AC45" s="1">
        <v>0.8683168888092041</v>
      </c>
      <c r="AD45" s="1">
        <v>0.13510039448738098</v>
      </c>
      <c r="AE45" s="1">
        <v>7.7530462294816971E-3</v>
      </c>
      <c r="AF45" s="1">
        <v>5.255725234746933E-2</v>
      </c>
      <c r="AG45" s="1">
        <v>1.8955670297145844E-2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1.1041636747472423</v>
      </c>
      <c r="AP45">
        <f>(U45-T45)/(1000-U45)*AO45</f>
        <v>3.5444694218715246E-2</v>
      </c>
      <c r="AQ45">
        <f>(P45+273.15)</f>
        <v>356.9477600097656</v>
      </c>
      <c r="AR45">
        <f>(O45+273.15)</f>
        <v>306.29073562622068</v>
      </c>
      <c r="AS45">
        <f>(Y45*AK45+Z45*AL45)*AM45</f>
        <v>200.00689006074754</v>
      </c>
      <c r="AT45">
        <f>((AS45+0.00000010773*(AR45^4-AQ45^4))-AP45*44100)/(L45*0.92*2*29.3+0.00000043092*AQ45^3)</f>
        <v>-16.030832883542146</v>
      </c>
      <c r="AU45">
        <f>0.61365*EXP(17.502*J45/(240.97+J45))</f>
        <v>56.126003398976579</v>
      </c>
      <c r="AV45">
        <f>AU45*1000/AA45</f>
        <v>636.81887093480657</v>
      </c>
      <c r="AW45">
        <f>(AV45-U45)</f>
        <v>590.12937203343938</v>
      </c>
      <c r="AX45">
        <f>IF(D45,P45,(O45+P45)/2)</f>
        <v>58.469247817993164</v>
      </c>
      <c r="AY45">
        <f>0.61365*EXP(17.502*AX45/(240.97+AX45))</f>
        <v>18.711779463926337</v>
      </c>
      <c r="AZ45">
        <f>IF(AW45&lt;&gt;0,(1000-(AV45+U45)/2)/AW45*AP45,0)</f>
        <v>3.9535943713381774E-2</v>
      </c>
      <c r="BA45">
        <f>U45*AA45/1000</f>
        <v>4.1149769481358813</v>
      </c>
      <c r="BB45">
        <f>(AY45-BA45)</f>
        <v>14.596802515790456</v>
      </c>
      <c r="BC45">
        <f>1/(1.6/F45+1.37/N45)</f>
        <v>2.4742817442512919E-2</v>
      </c>
      <c r="BD45">
        <f>G45*AA45*0.001</f>
        <v>8.4045654706552959</v>
      </c>
      <c r="BE45">
        <f>G45/S45</f>
        <v>0.24519700551748036</v>
      </c>
      <c r="BF45">
        <f>(1-AP45*AA45/AU45/F45)*100</f>
        <v>-39.480387868764268</v>
      </c>
      <c r="BG45">
        <f>(S45-E45/(N45/1.35))</f>
        <v>389.32855523821303</v>
      </c>
      <c r="BH45">
        <f>E45*BF45/100/BG45</f>
        <v>1.3376887941185514E-3</v>
      </c>
    </row>
    <row r="46" spans="1:60" x14ac:dyDescent="0.35">
      <c r="A46" s="1" t="s">
        <v>9</v>
      </c>
      <c r="B46" s="1" t="s">
        <v>2697</v>
      </c>
      <c r="K46" s="1">
        <v>2.72</v>
      </c>
    </row>
    <row r="47" spans="1:60" x14ac:dyDescent="0.35">
      <c r="A47" s="1" t="s">
        <v>9</v>
      </c>
      <c r="B47" s="1" t="s">
        <v>2696</v>
      </c>
      <c r="K47" s="1">
        <v>2.72</v>
      </c>
    </row>
    <row r="48" spans="1:60" x14ac:dyDescent="0.35">
      <c r="A48" s="1">
        <v>11</v>
      </c>
      <c r="B48" s="1" t="s">
        <v>2695</v>
      </c>
      <c r="C48" s="1">
        <v>2390.5000020675361</v>
      </c>
      <c r="D48" s="1">
        <v>0</v>
      </c>
      <c r="E48">
        <f>(R48-S48*(1000-T48)/(1000-U48))*AO48</f>
        <v>-1.5786299285096759</v>
      </c>
      <c r="F48">
        <f>IF(AZ48&lt;&gt;0,1/(1/AZ48-1/N48),0)</f>
        <v>4.0880400860955853E-2</v>
      </c>
      <c r="G48">
        <f>((BC48-AP48/2)*S48-E48)/(BC48+AP48/2)</f>
        <v>100.00277864396377</v>
      </c>
      <c r="H48">
        <f>AP48*1000</f>
        <v>36.402661436435018</v>
      </c>
      <c r="I48">
        <f>(AU48-BA48)</f>
        <v>52.04647259492846</v>
      </c>
      <c r="J48">
        <f>(P48+AT48*D48)</f>
        <v>83.856201171875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33.223526000976563</v>
      </c>
      <c r="P48" s="1">
        <v>83.856201171875</v>
      </c>
      <c r="Q48" s="1">
        <v>33.327999114990234</v>
      </c>
      <c r="R48" s="1">
        <v>400.07904052734375</v>
      </c>
      <c r="S48" s="1">
        <v>388.69400024414063</v>
      </c>
      <c r="T48" s="1">
        <v>16.386308670043945</v>
      </c>
      <c r="U48" s="1">
        <v>47.779819488525391</v>
      </c>
      <c r="V48" s="1">
        <v>28.22801399230957</v>
      </c>
      <c r="W48" s="1">
        <v>82.308311462402344</v>
      </c>
      <c r="X48" s="1">
        <v>300.33056640625</v>
      </c>
      <c r="Y48" s="1">
        <v>1600.099853515625</v>
      </c>
      <c r="Z48" s="1">
        <v>3.2014962285757065E-2</v>
      </c>
      <c r="AA48" s="1">
        <v>88.129600524902344</v>
      </c>
      <c r="AB48" s="1">
        <v>1.1878848075866699</v>
      </c>
      <c r="AC48" s="1">
        <v>0.82444536685943604</v>
      </c>
      <c r="AD48" s="1">
        <v>0.10187344253063202</v>
      </c>
      <c r="AE48" s="1">
        <v>8.5243713110685349E-3</v>
      </c>
      <c r="AF48" s="1">
        <v>2.5288280099630356E-2</v>
      </c>
      <c r="AG48" s="1">
        <v>2.2808026522397995E-2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1.1041564941406248</v>
      </c>
      <c r="AP48">
        <f>(U48-T48)/(1000-U48)*AO48</f>
        <v>3.6402661436435016E-2</v>
      </c>
      <c r="AQ48">
        <f>(P48+273.15)</f>
        <v>357.00620117187498</v>
      </c>
      <c r="AR48">
        <f>(O48+273.15)</f>
        <v>306.37352600097654</v>
      </c>
      <c r="AS48">
        <f>(Y48*AK48+Z48*AL48)*AM48</f>
        <v>256.015970840097</v>
      </c>
      <c r="AT48">
        <f>((AS48+0.00000010773*(AR48^4-AQ48^4))-AP48*44100)/(L48*0.92*2*29.3+0.00000043092*AQ48^3)</f>
        <v>-15.928624281325678</v>
      </c>
      <c r="AU48">
        <f>0.61365*EXP(17.502*J48/(240.97+J48))</f>
        <v>56.25728899960415</v>
      </c>
      <c r="AV48">
        <f>AU48*1000/AA48</f>
        <v>638.34725976895595</v>
      </c>
      <c r="AW48">
        <f>(AV48-U48)</f>
        <v>590.56744028043056</v>
      </c>
      <c r="AX48">
        <f>IF(D48,P48,(O48+P48)/2)</f>
        <v>58.539863586425781</v>
      </c>
      <c r="AY48">
        <f>0.61365*EXP(17.502*AX48/(240.97+AX48))</f>
        <v>18.774019361525433</v>
      </c>
      <c r="AZ48">
        <f>IF(AW48&lt;&gt;0,(1000-(AV48+U48)/2)/AW48*AP48,0)</f>
        <v>4.0493657321828136E-2</v>
      </c>
      <c r="BA48">
        <f>U48*AA48/1000</f>
        <v>4.2108164046756862</v>
      </c>
      <c r="BB48">
        <f>(AY48-BA48)</f>
        <v>14.563202956849747</v>
      </c>
      <c r="BC48">
        <f>1/(1.6/F48+1.37/N48)</f>
        <v>2.534300047090814E-2</v>
      </c>
      <c r="BD48">
        <f>G48*AA48*0.001</f>
        <v>8.8132049332727629</v>
      </c>
      <c r="BE48">
        <f>G48/S48</f>
        <v>0.25727893556667075</v>
      </c>
      <c r="BF48">
        <f>(1-AP48*AA48/AU48/F48)*100</f>
        <v>-39.495755196955741</v>
      </c>
      <c r="BG48">
        <f>(S48-E48/(N48/1.35))</f>
        <v>389.19189209577399</v>
      </c>
      <c r="BH48">
        <f>E48*BF48/100/BG48</f>
        <v>1.6020164466237839E-3</v>
      </c>
    </row>
    <row r="49" spans="1:60" x14ac:dyDescent="0.35">
      <c r="A49" s="1" t="s">
        <v>9</v>
      </c>
      <c r="B49" s="1" t="s">
        <v>2694</v>
      </c>
      <c r="K49" s="1">
        <v>2.72</v>
      </c>
    </row>
    <row r="50" spans="1:60" x14ac:dyDescent="0.35">
      <c r="A50" s="1" t="s">
        <v>9</v>
      </c>
      <c r="B50" s="1" t="s">
        <v>2689</v>
      </c>
      <c r="K50" s="1">
        <v>2.72</v>
      </c>
    </row>
    <row r="51" spans="1:60" x14ac:dyDescent="0.35">
      <c r="A51" s="1">
        <v>12</v>
      </c>
      <c r="B51" s="1" t="s">
        <v>2693</v>
      </c>
      <c r="C51" s="1">
        <v>2596.0000020563602</v>
      </c>
      <c r="D51" s="1">
        <v>0</v>
      </c>
      <c r="E51">
        <f>(R51-S51*(1000-T51)/(1000-U51))*AO51</f>
        <v>-1.3346119218424102</v>
      </c>
      <c r="F51">
        <f>IF(AZ51&lt;&gt;0,1/(1/AZ51-1/N51),0)</f>
        <v>4.1994254190513454E-2</v>
      </c>
      <c r="G51">
        <f>((BC51-AP51/2)*S51-E51)/(BC51+AP51/2)</f>
        <v>92.923683002742052</v>
      </c>
      <c r="H51">
        <f>AP51*1000</f>
        <v>37.491975900348081</v>
      </c>
      <c r="I51">
        <f>(AU51-BA51)</f>
        <v>52.082797327665851</v>
      </c>
      <c r="J51">
        <f>(P51+AT51*D51)</f>
        <v>83.918411254882813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33.311256408691406</v>
      </c>
      <c r="P51" s="1">
        <v>83.918411254882813</v>
      </c>
      <c r="Q51" s="1">
        <v>33.392448425292969</v>
      </c>
      <c r="R51" s="1">
        <v>400.0504150390625</v>
      </c>
      <c r="S51" s="1">
        <v>388.08270263671875</v>
      </c>
      <c r="T51" s="1">
        <v>16.668325424194336</v>
      </c>
      <c r="U51" s="1">
        <v>48.958431243896484</v>
      </c>
      <c r="V51" s="1">
        <v>28.571868896484375</v>
      </c>
      <c r="W51" s="1">
        <v>83.921676635742188</v>
      </c>
      <c r="X51" s="1">
        <v>300.35665893554688</v>
      </c>
      <c r="Y51" s="1">
        <v>2000.3284912109375</v>
      </c>
      <c r="Z51" s="1">
        <v>2.058032900094986E-2</v>
      </c>
      <c r="AA51" s="1">
        <v>88.126380920410156</v>
      </c>
      <c r="AB51" s="1">
        <v>0.98291808366775513</v>
      </c>
      <c r="AC51" s="1">
        <v>0.74782371520996094</v>
      </c>
      <c r="AD51" s="1">
        <v>8.4267355501651764E-2</v>
      </c>
      <c r="AE51" s="1">
        <v>7.0944679901003838E-3</v>
      </c>
      <c r="AF51" s="1">
        <v>2.2921359166502953E-2</v>
      </c>
      <c r="AG51" s="1">
        <v>1.4549176208674908E-2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1.1042524225571573</v>
      </c>
      <c r="AP51">
        <f>(U51-T51)/(1000-U51)*AO51</f>
        <v>3.7491975900348078E-2</v>
      </c>
      <c r="AQ51">
        <f>(P51+273.15)</f>
        <v>357.06841125488279</v>
      </c>
      <c r="AR51">
        <f>(O51+273.15)</f>
        <v>306.46125640869138</v>
      </c>
      <c r="AS51">
        <f>(Y51*AK51+Z51*AL51)*AM51</f>
        <v>320.05255144001785</v>
      </c>
      <c r="AT51">
        <f>((AS51+0.00000010773*(AR51^4-AQ51^4))-AP51*44100)/(L51*0.92*2*29.3+0.00000043092*AQ51^3)</f>
        <v>-15.80989257360771</v>
      </c>
      <c r="AU51">
        <f>0.61365*EXP(17.502*J51/(240.97+J51))</f>
        <v>56.397326688731184</v>
      </c>
      <c r="AV51">
        <f>AU51*1000/AA51</f>
        <v>639.95963637342004</v>
      </c>
      <c r="AW51">
        <f>(AV51-U51)</f>
        <v>591.00120512952356</v>
      </c>
      <c r="AX51">
        <f>IF(D51,P51,(O51+P51)/2)</f>
        <v>58.614833831787109</v>
      </c>
      <c r="AY51">
        <f>0.61365*EXP(17.502*AX51/(240.97+AX51))</f>
        <v>18.840291548286626</v>
      </c>
      <c r="AZ51">
        <f>IF(AW51&lt;&gt;0,(1000-(AV51+U51)/2)/AW51*AP51,0)</f>
        <v>4.1586253789026167E-2</v>
      </c>
      <c r="BA51">
        <f>U51*AA51/1000</f>
        <v>4.3145293610653317</v>
      </c>
      <c r="BB51">
        <f>(AY51-BA51)</f>
        <v>14.525762187221293</v>
      </c>
      <c r="BC51">
        <f>1/(1.6/F51+1.37/N51)</f>
        <v>2.6027759533957171E-2</v>
      </c>
      <c r="BD51">
        <f>G51*AA51*0.001</f>
        <v>8.1890278848270892</v>
      </c>
      <c r="BE51">
        <f>G51/S51</f>
        <v>0.23944299081458212</v>
      </c>
      <c r="BF51">
        <f>(1-AP51*AA51/AU51/F51)*100</f>
        <v>-39.50695950259535</v>
      </c>
      <c r="BG51">
        <f>(S51-E51/(N51/1.35))</f>
        <v>388.50363244995589</v>
      </c>
      <c r="BH51">
        <f>E51*BF51/100/BG51</f>
        <v>1.3571677262168421E-3</v>
      </c>
    </row>
    <row r="52" spans="1:60" x14ac:dyDescent="0.35">
      <c r="A52" s="1" t="s">
        <v>9</v>
      </c>
      <c r="B52" s="1" t="s">
        <v>2692</v>
      </c>
      <c r="K52" s="1">
        <v>2.5975999999999999</v>
      </c>
    </row>
    <row r="53" spans="1:60" x14ac:dyDescent="0.35">
      <c r="A53" s="1" t="s">
        <v>9</v>
      </c>
      <c r="B53" s="1" t="s">
        <v>2691</v>
      </c>
      <c r="K53" s="1">
        <v>2.5975999999999999</v>
      </c>
    </row>
    <row r="54" spans="1:60" x14ac:dyDescent="0.35">
      <c r="A54" s="1" t="s">
        <v>9</v>
      </c>
      <c r="B54" s="1" t="s">
        <v>2690</v>
      </c>
      <c r="K54" s="1">
        <v>2.5975999999999999</v>
      </c>
    </row>
    <row r="55" spans="1:60" x14ac:dyDescent="0.35">
      <c r="A55" s="1" t="s">
        <v>9</v>
      </c>
      <c r="B55" s="1" t="s">
        <v>2689</v>
      </c>
      <c r="K55" s="1">
        <v>2.5975999999999999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C483-6E0B-414F-8F5A-18E652372EC5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2247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2246</v>
      </c>
    </row>
    <row r="12" spans="1:56" x14ac:dyDescent="0.35">
      <c r="A12" s="1" t="s">
        <v>9</v>
      </c>
      <c r="B12" s="1" t="s">
        <v>2245</v>
      </c>
    </row>
    <row r="13" spans="1:56" x14ac:dyDescent="0.35">
      <c r="A13" s="1" t="s">
        <v>9</v>
      </c>
      <c r="B13" s="1" t="s">
        <v>2244</v>
      </c>
    </row>
    <row r="14" spans="1:56" x14ac:dyDescent="0.35">
      <c r="A14" s="1" t="s">
        <v>9</v>
      </c>
      <c r="B14" s="1" t="s">
        <v>2243</v>
      </c>
    </row>
    <row r="15" spans="1:56" x14ac:dyDescent="0.35">
      <c r="A15" s="1" t="s">
        <v>9</v>
      </c>
      <c r="B15" s="1" t="s">
        <v>2242</v>
      </c>
    </row>
    <row r="16" spans="1:56" x14ac:dyDescent="0.35">
      <c r="A16" s="1" t="s">
        <v>9</v>
      </c>
      <c r="B16" s="1" t="s">
        <v>2241</v>
      </c>
    </row>
    <row r="17" spans="1:56" x14ac:dyDescent="0.35">
      <c r="A17" s="1" t="s">
        <v>9</v>
      </c>
      <c r="B17" s="1" t="s">
        <v>2240</v>
      </c>
    </row>
    <row r="18" spans="1:56" x14ac:dyDescent="0.35">
      <c r="A18" s="1">
        <v>1</v>
      </c>
      <c r="B18" s="1" t="s">
        <v>2239</v>
      </c>
      <c r="C18" s="1">
        <v>447.00001926720142</v>
      </c>
      <c r="D18" s="1">
        <v>0</v>
      </c>
      <c r="E18">
        <f>(R18-S18*(1000-T18)/(1000-U18))*AK18</f>
        <v>-8.7411069286287173</v>
      </c>
      <c r="F18">
        <f>IF(AV18&lt;&gt;0,1/(1/AV18-1/N18),0)</f>
        <v>3.5107171252526905</v>
      </c>
      <c r="G18">
        <f>((AY18-AL18/2)*S18-E18)/(AY18+AL18/2)</f>
        <v>391.3011674435287</v>
      </c>
      <c r="H18">
        <f>AL18*1000</f>
        <v>34.719188142764864</v>
      </c>
      <c r="I18">
        <f>(AQ18-AW18)</f>
        <v>1.5993467685536924</v>
      </c>
      <c r="J18">
        <f>(P18+AP18*D18)</f>
        <v>30.09930419921875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29.333076477050781</v>
      </c>
      <c r="P18" s="1">
        <v>30.09930419921875</v>
      </c>
      <c r="Q18" s="1">
        <v>29.384672164916992</v>
      </c>
      <c r="R18" s="1">
        <v>399.813232421875</v>
      </c>
      <c r="S18" s="1">
        <v>395.2880859375</v>
      </c>
      <c r="T18" s="1">
        <v>-8.5274696350097656E-2</v>
      </c>
      <c r="U18" s="1">
        <v>30.482866287231445</v>
      </c>
      <c r="V18" s="1">
        <v>-0.18323406577110291</v>
      </c>
      <c r="W18" s="1">
        <v>65.500083923339844</v>
      </c>
      <c r="X18" s="1">
        <v>299.51937866210938</v>
      </c>
      <c r="Y18" s="1">
        <v>0.20423328876495361</v>
      </c>
      <c r="Z18" s="1">
        <v>0.20431502163410187</v>
      </c>
      <c r="AA18" s="1">
        <v>88.097518920898438</v>
      </c>
      <c r="AB18" s="1">
        <v>11.318042755126953</v>
      </c>
      <c r="AC18" s="1">
        <v>0.39014151692390442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1.1011741862577549</v>
      </c>
      <c r="AL18">
        <f>(U18-T18)/(1000-U18)*AK18</f>
        <v>3.4719188142764867E-2</v>
      </c>
      <c r="AM18">
        <f>(P18+273.15)</f>
        <v>303.24930419921873</v>
      </c>
      <c r="AN18">
        <f>(O18+273.15)</f>
        <v>302.48307647705076</v>
      </c>
      <c r="AO18">
        <f>(Y18*AG18+Z18*AH18)*AI18</f>
        <v>3.267732547199742E-2</v>
      </c>
      <c r="AP18">
        <f>((AO18+0.00000010773*(AN18^4-AM18^4))-AL18*44100)/(L18*51.4+0.00000043092*AM18^3)</f>
        <v>-12.622782230136997</v>
      </c>
      <c r="AQ18">
        <f>0.61365*EXP(17.502*J18/(240.97+J18))</f>
        <v>4.2848116580562818</v>
      </c>
      <c r="AR18">
        <f>AQ18*1000/AA18</f>
        <v>48.637143367267313</v>
      </c>
      <c r="AS18">
        <f>(AR18-U18)</f>
        <v>18.154277080035868</v>
      </c>
      <c r="AT18">
        <f>IF(D18,P18,(O18+P18)/2)</f>
        <v>29.716190338134766</v>
      </c>
      <c r="AU18">
        <f>0.61365*EXP(17.502*AT18/(240.97+AT18))</f>
        <v>4.1914881945638873</v>
      </c>
      <c r="AV18">
        <f>IF(AS18&lt;&gt;0,(1000-(AR18+U18)/2)/AS18*AL18,0)</f>
        <v>1.8367956347272534</v>
      </c>
      <c r="AW18">
        <f>U18*AA18/1000</f>
        <v>2.6854648895025894</v>
      </c>
      <c r="AX18">
        <f>(AU18-AW18)</f>
        <v>1.5060233050612979</v>
      </c>
      <c r="AY18">
        <f>1/(1.6/F18+1.37/N18)</f>
        <v>1.2324714484150978</v>
      </c>
      <c r="AZ18">
        <f>G18*AA18*0.001</f>
        <v>34.472662002625917</v>
      </c>
      <c r="BA18">
        <f>G18/S18</f>
        <v>0.98991389157475973</v>
      </c>
      <c r="BB18">
        <f>(1-AL18*AA18/AQ18/F18)*100</f>
        <v>79.666803196428802</v>
      </c>
      <c r="BC18">
        <f>(S18-E18/(N18/1.35))</f>
        <v>398.35130890869243</v>
      </c>
      <c r="BD18">
        <f>E18*BB18/100/BC18</f>
        <v>-1.748145493257619E-2</v>
      </c>
    </row>
    <row r="19" spans="1:56" x14ac:dyDescent="0.35">
      <c r="A19" s="1" t="s">
        <v>9</v>
      </c>
      <c r="B19" s="1" t="s">
        <v>2238</v>
      </c>
      <c r="K19" s="1">
        <v>2.72</v>
      </c>
    </row>
    <row r="20" spans="1:56" x14ac:dyDescent="0.35">
      <c r="A20" s="1" t="s">
        <v>9</v>
      </c>
      <c r="B20" s="1" t="s">
        <v>2237</v>
      </c>
      <c r="K20" s="1">
        <v>2.72</v>
      </c>
    </row>
    <row r="21" spans="1:56" x14ac:dyDescent="0.35">
      <c r="A21" s="1">
        <v>2</v>
      </c>
      <c r="B21" s="1" t="s">
        <v>2236</v>
      </c>
      <c r="C21" s="1">
        <v>650.50001927837729</v>
      </c>
      <c r="D21" s="1">
        <v>0</v>
      </c>
      <c r="E21">
        <f>(R21-S21*(1000-T21)/(1000-U21))*AK21</f>
        <v>-9.1368861466806877</v>
      </c>
      <c r="F21">
        <f>IF(AV21&lt;&gt;0,1/(1/AV21-1/N21),0)</f>
        <v>3.3822685643688102</v>
      </c>
      <c r="G21">
        <f>((AY21-AL21/2)*S21-E21)/(AY21+AL21/2)</f>
        <v>392.15358024677022</v>
      </c>
      <c r="H21">
        <f>AL21*1000</f>
        <v>34.741320562144864</v>
      </c>
      <c r="I21">
        <f>(AQ21-AW21)</f>
        <v>1.6317450809864007</v>
      </c>
      <c r="J21">
        <f>(P21+AP21*D21)</f>
        <v>30.232368469238281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29.459335327148438</v>
      </c>
      <c r="P21" s="1">
        <v>30.232368469238281</v>
      </c>
      <c r="Q21" s="1">
        <v>29.537948608398438</v>
      </c>
      <c r="R21" s="1">
        <v>400.1181640625</v>
      </c>
      <c r="S21" s="1">
        <v>395.92623901367188</v>
      </c>
      <c r="T21" s="1">
        <v>-8.4086664021015167E-2</v>
      </c>
      <c r="U21" s="1">
        <v>30.489587783813477</v>
      </c>
      <c r="V21" s="1">
        <v>-0.17935943603515625</v>
      </c>
      <c r="W21" s="1">
        <v>65.035224914550781</v>
      </c>
      <c r="X21" s="1">
        <v>299.65399169921875</v>
      </c>
      <c r="Y21" s="1">
        <v>24.935604095458984</v>
      </c>
      <c r="Z21" s="1">
        <v>0.24229817092418671</v>
      </c>
      <c r="AA21" s="1">
        <v>88.092399597167969</v>
      </c>
      <c r="AB21" s="1">
        <v>11.464072227478027</v>
      </c>
      <c r="AC21" s="1">
        <v>0.40691635012626648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1.1016690871294803</v>
      </c>
      <c r="AL21">
        <f>(U21-T21)/(1000-U21)*AK21</f>
        <v>3.4741320562144865E-2</v>
      </c>
      <c r="AM21">
        <f>(P21+273.15)</f>
        <v>303.38236846923826</v>
      </c>
      <c r="AN21">
        <f>(O21+273.15)</f>
        <v>302.60933532714841</v>
      </c>
      <c r="AO21">
        <f>(Y21*AG21+Z21*AH21)*AI21</f>
        <v>3.989696566096768</v>
      </c>
      <c r="AP21">
        <f>((AO21+0.00000010773*(AN21^4-AM21^4))-AL21*44100)/(L21*51.4+0.00000043092*AM21^3)</f>
        <v>-12.597483632390626</v>
      </c>
      <c r="AQ21">
        <f>0.61365*EXP(17.502*J21/(240.97+J21))</f>
        <v>4.3176460315910283</v>
      </c>
      <c r="AR21">
        <f>AQ21*1000/AA21</f>
        <v>49.01269634310011</v>
      </c>
      <c r="AS21">
        <f>(AR21-U21)</f>
        <v>18.523108559286634</v>
      </c>
      <c r="AT21">
        <f>IF(D21,P21,(O21+P21)/2)</f>
        <v>29.845851898193359</v>
      </c>
      <c r="AU21">
        <f>0.61365*EXP(17.502*AT21/(240.97+AT21))</f>
        <v>4.2228723775387973</v>
      </c>
      <c r="AV21">
        <f>IF(AS21&lt;&gt;0,(1000-(AR21+U21)/2)/AS21*AL21,0)</f>
        <v>1.8010105207898071</v>
      </c>
      <c r="AW21">
        <f>U21*AA21/1000</f>
        <v>2.6859009506046276</v>
      </c>
      <c r="AX21">
        <f>(AU21-AW21)</f>
        <v>1.5369714269341697</v>
      </c>
      <c r="AY21">
        <f>1/(1.6/F21+1.37/N21)</f>
        <v>1.2067300408937252</v>
      </c>
      <c r="AZ21">
        <f>G21*AA21*0.001</f>
        <v>34.545749894558554</v>
      </c>
      <c r="BA21">
        <f>G21/S21</f>
        <v>0.99047130905923264</v>
      </c>
      <c r="BB21">
        <f>(1-AL21*AA21/AQ21/F21)*100</f>
        <v>79.042974672859529</v>
      </c>
      <c r="BC21">
        <f>(S21-E21/(N21/1.35))</f>
        <v>399.12815837676942</v>
      </c>
      <c r="BD21">
        <f>E21*BB21/100/BC21</f>
        <v>-1.8094605582779585E-2</v>
      </c>
    </row>
    <row r="22" spans="1:56" x14ac:dyDescent="0.35">
      <c r="A22" s="1" t="s">
        <v>9</v>
      </c>
      <c r="B22" s="1" t="s">
        <v>2235</v>
      </c>
      <c r="K22" s="1">
        <v>2.72</v>
      </c>
    </row>
    <row r="23" spans="1:56" x14ac:dyDescent="0.35">
      <c r="A23" s="1" t="s">
        <v>9</v>
      </c>
      <c r="B23" s="1" t="s">
        <v>2234</v>
      </c>
      <c r="K23" s="1">
        <v>2.72</v>
      </c>
    </row>
    <row r="24" spans="1:56" x14ac:dyDescent="0.35">
      <c r="A24" s="1">
        <v>3</v>
      </c>
      <c r="B24" s="1" t="s">
        <v>2233</v>
      </c>
      <c r="C24" s="1">
        <v>853.50001927837729</v>
      </c>
      <c r="D24" s="1">
        <v>0</v>
      </c>
      <c r="E24">
        <f>(R24-S24*(1000-T24)/(1000-U24))*AK24</f>
        <v>-9.0297478051273004</v>
      </c>
      <c r="F24">
        <f>IF(AV24&lt;&gt;0,1/(1/AV24-1/N24),0)</f>
        <v>2.7929486126311955</v>
      </c>
      <c r="G24">
        <f>((AY24-AL24/2)*S24-E24)/(AY24+AL24/2)</f>
        <v>391.53568193597425</v>
      </c>
      <c r="H24">
        <f>AL24*1000</f>
        <v>34.695768904719266</v>
      </c>
      <c r="I24">
        <f>(AQ24-AW24)</f>
        <v>1.8107733495440779</v>
      </c>
      <c r="J24">
        <f>(P24+AP24*D24)</f>
        <v>30.931074142456055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29.585826873779297</v>
      </c>
      <c r="P24" s="1">
        <v>30.931074142456055</v>
      </c>
      <c r="Q24" s="1">
        <v>29.671987533569336</v>
      </c>
      <c r="R24" s="1">
        <v>400.10507202148438</v>
      </c>
      <c r="S24" s="1">
        <v>395.83413696289063</v>
      </c>
      <c r="T24" s="1">
        <v>-8.5205838084220886E-2</v>
      </c>
      <c r="U24" s="1">
        <v>30.456783294677734</v>
      </c>
      <c r="V24" s="1">
        <v>-0.18041925132274628</v>
      </c>
      <c r="W24" s="1">
        <v>64.490768432617188</v>
      </c>
      <c r="X24" s="1">
        <v>299.58169555664063</v>
      </c>
      <c r="Y24" s="1">
        <v>49.611492156982422</v>
      </c>
      <c r="Z24" s="1">
        <v>0.2134794145822525</v>
      </c>
      <c r="AA24" s="1">
        <v>88.088935852050781</v>
      </c>
      <c r="AB24" s="1">
        <v>11.598598480224609</v>
      </c>
      <c r="AC24" s="1">
        <v>0.41941940784454346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1.1014032924876491</v>
      </c>
      <c r="AL24">
        <f>(U24-T24)/(1000-U24)*AK24</f>
        <v>3.4695768904719267E-2</v>
      </c>
      <c r="AM24">
        <f>(P24+273.15)</f>
        <v>304.08107414245603</v>
      </c>
      <c r="AN24">
        <f>(O24+273.15)</f>
        <v>302.73582687377927</v>
      </c>
      <c r="AO24">
        <f>(Y24*AG24+Z24*AH24)*AI24</f>
        <v>7.9378385676926655</v>
      </c>
      <c r="AP24">
        <f>((AO24+0.00000010773*(AN24^4-AM24^4))-AL24*44100)/(L24*51.4+0.00000043092*AM24^3)</f>
        <v>-12.596815464532199</v>
      </c>
      <c r="AQ24">
        <f>0.61365*EXP(17.502*J24/(240.97+J24))</f>
        <v>4.4936789794487568</v>
      </c>
      <c r="AR24">
        <f>AQ24*1000/AA24</f>
        <v>51.012978372177038</v>
      </c>
      <c r="AS24">
        <f>(AR24-U24)</f>
        <v>20.556195077499304</v>
      </c>
      <c r="AT24">
        <f>IF(D24,P24,(O24+P24)/2)</f>
        <v>30.258450508117676</v>
      </c>
      <c r="AU24">
        <f>0.61365*EXP(17.502*AT24/(240.97+AT24))</f>
        <v>4.3241075602728873</v>
      </c>
      <c r="AV24">
        <f>IF(AS24&lt;&gt;0,(1000-(AR24+U24)/2)/AS24*AL24,0)</f>
        <v>1.6190954000719795</v>
      </c>
      <c r="AW24">
        <f>U24*AA24/1000</f>
        <v>2.682905629904679</v>
      </c>
      <c r="AX24">
        <f>(AU24-AW24)</f>
        <v>1.6412019303682084</v>
      </c>
      <c r="AY24">
        <f>1/(1.6/F24+1.37/N24)</f>
        <v>1.0770039014986768</v>
      </c>
      <c r="AZ24">
        <f>G24*AA24*0.001</f>
        <v>34.489961569846997</v>
      </c>
      <c r="BA24">
        <f>G24/S24</f>
        <v>0.98914076724181232</v>
      </c>
      <c r="BB24">
        <f>(1-AL24*AA24/AQ24/F24)*100</f>
        <v>75.648097801236773</v>
      </c>
      <c r="BC24">
        <f>(S24-E24/(N24/1.35))</f>
        <v>398.99851089477198</v>
      </c>
      <c r="BD24">
        <f>E24*BB24/100/BC24</f>
        <v>-1.7119944722373236E-2</v>
      </c>
    </row>
    <row r="25" spans="1:56" x14ac:dyDescent="0.35">
      <c r="A25" s="1" t="s">
        <v>9</v>
      </c>
      <c r="B25" s="1" t="s">
        <v>2232</v>
      </c>
      <c r="K25" s="1">
        <v>2.72</v>
      </c>
    </row>
    <row r="26" spans="1:56" x14ac:dyDescent="0.35">
      <c r="A26" s="1" t="s">
        <v>9</v>
      </c>
      <c r="B26" s="1" t="s">
        <v>2231</v>
      </c>
      <c r="K26" s="1">
        <v>2.72</v>
      </c>
    </row>
    <row r="27" spans="1:56" x14ac:dyDescent="0.35">
      <c r="A27" s="1">
        <v>4</v>
      </c>
      <c r="B27" s="1" t="s">
        <v>2230</v>
      </c>
      <c r="C27" s="1">
        <v>1056.5000192783773</v>
      </c>
      <c r="D27" s="1">
        <v>0</v>
      </c>
      <c r="E27">
        <f>(R27-S27*(1000-T27)/(1000-U27))*AK27</f>
        <v>-8.5834424008707906</v>
      </c>
      <c r="F27">
        <f>IF(AV27&lt;&gt;0,1/(1/AV27-1/N27),0)</f>
        <v>2.9926562642409356</v>
      </c>
      <c r="G27">
        <f>((AY27-AL27/2)*S27-E27)/(AY27+AL27/2)</f>
        <v>390.89518861048049</v>
      </c>
      <c r="H27">
        <f>AL27*1000</f>
        <v>34.700433168024517</v>
      </c>
      <c r="I27">
        <f>(AQ27-AW27)</f>
        <v>1.7416942974661476</v>
      </c>
      <c r="J27">
        <f>(P27+AP27*D27)</f>
        <v>30.660638809204102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29.710813522338867</v>
      </c>
      <c r="P27" s="1">
        <v>30.660638809204102</v>
      </c>
      <c r="Q27" s="1">
        <v>29.799993515014648</v>
      </c>
      <c r="R27" s="1">
        <v>400.06301879882813</v>
      </c>
      <c r="S27" s="1">
        <v>395.39901733398438</v>
      </c>
      <c r="T27" s="1">
        <v>-8.6528800427913666E-2</v>
      </c>
      <c r="U27" s="1">
        <v>30.458742141723633</v>
      </c>
      <c r="V27" s="1">
        <v>-0.18190953135490417</v>
      </c>
      <c r="W27" s="1">
        <v>64.033424377441406</v>
      </c>
      <c r="X27" s="1">
        <v>299.58917236328125</v>
      </c>
      <c r="Y27" s="1">
        <v>99.929336547851563</v>
      </c>
      <c r="Z27" s="1">
        <v>0.34707707166671753</v>
      </c>
      <c r="AA27" s="1">
        <v>88.090408325195313</v>
      </c>
      <c r="AB27" s="1">
        <v>11.679811477661133</v>
      </c>
      <c r="AC27" s="1">
        <v>0.42851927876472473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1.1014307807473573</v>
      </c>
      <c r="AL27">
        <f>(U27-T27)/(1000-U27)*AK27</f>
        <v>3.4700433168024521E-2</v>
      </c>
      <c r="AM27">
        <f>(P27+273.15)</f>
        <v>303.81063880920408</v>
      </c>
      <c r="AN27">
        <f>(O27+273.15)</f>
        <v>302.86081352233884</v>
      </c>
      <c r="AO27">
        <f>(Y27*AG27+Z27*AH27)*AI27</f>
        <v>15.988693490281094</v>
      </c>
      <c r="AP27">
        <f>((AO27+0.00000010773*(AN27^4-AM27^4))-AL27*44100)/(L27*51.4+0.00000043092*AM27^3)</f>
        <v>-12.496840265713557</v>
      </c>
      <c r="AQ27">
        <f>0.61365*EXP(17.502*J27/(240.97+J27))</f>
        <v>4.4248173298024165</v>
      </c>
      <c r="AR27">
        <f>AQ27*1000/AA27</f>
        <v>50.230410029066078</v>
      </c>
      <c r="AS27">
        <f>(AR27-U27)</f>
        <v>19.771667887342446</v>
      </c>
      <c r="AT27">
        <f>IF(D27,P27,(O27+P27)/2)</f>
        <v>30.185726165771484</v>
      </c>
      <c r="AU27">
        <f>0.61365*EXP(17.502*AT27/(240.97+AT27))</f>
        <v>4.3061119055659747</v>
      </c>
      <c r="AV27">
        <f>IF(AS27&lt;&gt;0,(1000-(AR27+U27)/2)/AS27*AL27,0)</f>
        <v>1.6842513788732767</v>
      </c>
      <c r="AW27">
        <f>U27*AA27/1000</f>
        <v>2.6831230323362689</v>
      </c>
      <c r="AX27">
        <f>(AU27-AW27)</f>
        <v>1.6229888732297058</v>
      </c>
      <c r="AY27">
        <f>1/(1.6/F27+1.37/N27)</f>
        <v>1.1232515003554258</v>
      </c>
      <c r="AZ27">
        <f>G27*AA27*0.001</f>
        <v>34.434116777051464</v>
      </c>
      <c r="BA27">
        <f>G27/S27</f>
        <v>0.98860940840502998</v>
      </c>
      <c r="BB27">
        <f>(1-AL27*AA27/AQ27/F27)*100</f>
        <v>76.915985623993535</v>
      </c>
      <c r="BC27">
        <f>(S27-E27/(N27/1.35))</f>
        <v>398.40698853819652</v>
      </c>
      <c r="BD27">
        <f>E27*BB27/100/BC27</f>
        <v>-1.6571093161094449E-2</v>
      </c>
    </row>
    <row r="28" spans="1:56" x14ac:dyDescent="0.35">
      <c r="A28" s="1" t="s">
        <v>9</v>
      </c>
      <c r="B28" s="1" t="s">
        <v>2229</v>
      </c>
      <c r="K28" s="1">
        <v>2.72</v>
      </c>
    </row>
    <row r="29" spans="1:56" x14ac:dyDescent="0.35">
      <c r="A29" s="1" t="s">
        <v>9</v>
      </c>
      <c r="B29" s="1" t="s">
        <v>2228</v>
      </c>
      <c r="K29" s="1">
        <v>2.72</v>
      </c>
    </row>
    <row r="30" spans="1:56" x14ac:dyDescent="0.35">
      <c r="A30" s="1">
        <v>5</v>
      </c>
      <c r="B30" s="1" t="s">
        <v>2227</v>
      </c>
      <c r="C30" s="1">
        <v>1259.5000192783773</v>
      </c>
      <c r="D30" s="1">
        <v>0</v>
      </c>
      <c r="E30">
        <f>(R30-S30*(1000-T30)/(1000-U30))*AK30</f>
        <v>-7.5072879889537107</v>
      </c>
      <c r="F30">
        <f>IF(AV30&lt;&gt;0,1/(1/AV30-1/N30),0)</f>
        <v>2.610170933268821</v>
      </c>
      <c r="G30">
        <f>((AY30-AL30/2)*S30-E30)/(AY30+AL30/2)</f>
        <v>388.62696137461376</v>
      </c>
      <c r="H30">
        <f>AL30*1000</f>
        <v>34.585108629356306</v>
      </c>
      <c r="I30">
        <f>(AQ30-AW30)</f>
        <v>1.8776029225133488</v>
      </c>
      <c r="J30">
        <f>(P30+AP30*D30)</f>
        <v>31.156373977661133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29.826381683349609</v>
      </c>
      <c r="P30" s="1">
        <v>31.156373977661133</v>
      </c>
      <c r="Q30" s="1">
        <v>29.922615051269531</v>
      </c>
      <c r="R30" s="1">
        <v>400.04241943359375</v>
      </c>
      <c r="S30" s="1">
        <v>394.47207641601563</v>
      </c>
      <c r="T30" s="1">
        <v>-8.6464285850524902E-2</v>
      </c>
      <c r="U30" s="1">
        <v>30.35930061340332</v>
      </c>
      <c r="V30" s="1">
        <v>-0.18055519461631775</v>
      </c>
      <c r="W30" s="1">
        <v>63.396457672119141</v>
      </c>
      <c r="X30" s="1">
        <v>299.60012817382813</v>
      </c>
      <c r="Y30" s="1">
        <v>150.2081298828125</v>
      </c>
      <c r="Z30" s="1">
        <v>0.18728931248188019</v>
      </c>
      <c r="AA30" s="1">
        <v>88.083572387695313</v>
      </c>
      <c r="AB30" s="1">
        <v>11.769882202148438</v>
      </c>
      <c r="AC30" s="1">
        <v>0.42760747671127319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1.1014710594626032</v>
      </c>
      <c r="AL30">
        <f>(U30-T30)/(1000-U30)*AK30</f>
        <v>3.4585108629356306E-2</v>
      </c>
      <c r="AM30">
        <f>(P30+273.15)</f>
        <v>304.30637397766111</v>
      </c>
      <c r="AN30">
        <f>(O30+273.15)</f>
        <v>302.97638168334959</v>
      </c>
      <c r="AO30">
        <f>(Y30*AG30+Z30*AH30)*AI30</f>
        <v>24.033300244063867</v>
      </c>
      <c r="AP30">
        <f>((AO30+0.00000010773*(AN30^4-AM30^4))-AL30*44100)/(L30*51.4+0.00000043092*AM30^3)</f>
        <v>-12.421112335129898</v>
      </c>
      <c r="AQ30">
        <f>0.61365*EXP(17.502*J30/(240.97+J30))</f>
        <v>4.5517585757338628</v>
      </c>
      <c r="AR30">
        <f>AQ30*1000/AA30</f>
        <v>51.675453803117016</v>
      </c>
      <c r="AS30">
        <f>(AR30-U30)</f>
        <v>21.316153189713695</v>
      </c>
      <c r="AT30">
        <f>IF(D30,P30,(O30+P30)/2)</f>
        <v>30.491377830505371</v>
      </c>
      <c r="AU30">
        <f>0.61365*EXP(17.502*AT30/(240.97+AT30))</f>
        <v>4.3821873096068424</v>
      </c>
      <c r="AV30">
        <f>IF(AS30&lt;&gt;0,(1000-(AR30+U30)/2)/AS30*AL30,0)</f>
        <v>1.5559335630465514</v>
      </c>
      <c r="AW30">
        <f>U30*AA30/1000</f>
        <v>2.674155653220514</v>
      </c>
      <c r="AX30">
        <f>(AU30-AW30)</f>
        <v>1.7080316563863285</v>
      </c>
      <c r="AY30">
        <f>1/(1.6/F30+1.37/N30)</f>
        <v>1.0323996385134855</v>
      </c>
      <c r="AZ30">
        <f>G30*AA30*0.001</f>
        <v>34.231651084050867</v>
      </c>
      <c r="BA30">
        <f>G30/S30</f>
        <v>0.98518243649966863</v>
      </c>
      <c r="BB30">
        <f>(1-AL30*AA30/AQ30/F30)*100</f>
        <v>74.358944670272663</v>
      </c>
      <c r="BC30">
        <f>(S30-E30/(N30/1.35))</f>
        <v>397.10292136584712</v>
      </c>
      <c r="BD30">
        <f>E30*BB30/100/BC30</f>
        <v>-1.4057665712313304E-2</v>
      </c>
    </row>
    <row r="31" spans="1:56" x14ac:dyDescent="0.35">
      <c r="A31" s="1" t="s">
        <v>9</v>
      </c>
      <c r="B31" s="1" t="s">
        <v>2226</v>
      </c>
      <c r="K31" s="1">
        <v>2.72</v>
      </c>
    </row>
    <row r="32" spans="1:56" x14ac:dyDescent="0.35">
      <c r="A32" s="1" t="s">
        <v>9</v>
      </c>
      <c r="B32" s="1" t="s">
        <v>2225</v>
      </c>
      <c r="K32" s="1">
        <v>2.72</v>
      </c>
    </row>
    <row r="33" spans="1:56" x14ac:dyDescent="0.35">
      <c r="A33" s="1">
        <v>6</v>
      </c>
      <c r="B33" s="1" t="s">
        <v>2224</v>
      </c>
      <c r="C33" s="1">
        <v>1462.5000192783773</v>
      </c>
      <c r="D33" s="1">
        <v>0</v>
      </c>
      <c r="E33">
        <f>(R33-S33*(1000-T33)/(1000-U33))*AK33</f>
        <v>-6.4017612766351153</v>
      </c>
      <c r="F33">
        <f>IF(AV33&lt;&gt;0,1/(1/AV33-1/N33),0)</f>
        <v>2.7885474694970815</v>
      </c>
      <c r="G33">
        <f>((AY33-AL33/2)*S33-E33)/(AY33+AL33/2)</f>
        <v>386.95380258061141</v>
      </c>
      <c r="H33">
        <f>AL33*1000</f>
        <v>34.503548298687683</v>
      </c>
      <c r="I33">
        <f>(AQ33-AW33)</f>
        <v>1.8026425910407045</v>
      </c>
      <c r="J33">
        <f>(P33+AP33*D33)</f>
        <v>30.83879280090332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29.948606491088867</v>
      </c>
      <c r="P33" s="1">
        <v>30.83879280090332</v>
      </c>
      <c r="Q33" s="1">
        <v>30.043115615844727</v>
      </c>
      <c r="R33" s="1">
        <v>400.03134155273438</v>
      </c>
      <c r="S33" s="1">
        <v>393.51797485351563</v>
      </c>
      <c r="T33" s="1">
        <v>-8.5270822048187256E-2</v>
      </c>
      <c r="U33" s="1">
        <v>30.283779144287109</v>
      </c>
      <c r="V33" s="1">
        <v>-0.17681168019771576</v>
      </c>
      <c r="W33" s="1">
        <v>62.794353485107422</v>
      </c>
      <c r="X33" s="1">
        <v>299.67196655273438</v>
      </c>
      <c r="Y33" s="1">
        <v>300.153076171875</v>
      </c>
      <c r="Z33" s="1">
        <v>0.24753783643245697</v>
      </c>
      <c r="AA33" s="1">
        <v>88.081291198730469</v>
      </c>
      <c r="AB33" s="1">
        <v>11.894475936889648</v>
      </c>
      <c r="AC33" s="1">
        <v>0.43317663669586182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1.1017351711497585</v>
      </c>
      <c r="AL33">
        <f>(U33-T33)/(1000-U33)*AK33</f>
        <v>3.4503548298687681E-2</v>
      </c>
      <c r="AM33">
        <f>(P33+273.15)</f>
        <v>303.9887928009033</v>
      </c>
      <c r="AN33">
        <f>(O33+273.15)</f>
        <v>303.09860649108884</v>
      </c>
      <c r="AO33">
        <f>(Y33*AG33+Z33*AH33)*AI33</f>
        <v>48.024491114068951</v>
      </c>
      <c r="AP33">
        <f>((AO33+0.00000010773*(AN33^4-AM33^4))-AL33*44100)/(L33*51.4+0.00000043092*AM33^3)</f>
        <v>-12.155513018106648</v>
      </c>
      <c r="AQ33">
        <f>0.61365*EXP(17.502*J33/(240.97+J33))</f>
        <v>4.4700769604466979</v>
      </c>
      <c r="AR33">
        <f>AQ33*1000/AA33</f>
        <v>50.749448601533736</v>
      </c>
      <c r="AS33">
        <f>(AR33-U33)</f>
        <v>20.465669457246626</v>
      </c>
      <c r="AT33">
        <f>IF(D33,P33,(O33+P33)/2)</f>
        <v>30.393699645996094</v>
      </c>
      <c r="AU33">
        <f>0.61365*EXP(17.502*AT33/(240.97+AT33))</f>
        <v>4.3577493134915306</v>
      </c>
      <c r="AV33">
        <f>IF(AS33&lt;&gt;0,(1000-(AR33+U33)/2)/AS33*AL33,0)</f>
        <v>1.6176153643145146</v>
      </c>
      <c r="AW33">
        <f>U33*AA33/1000</f>
        <v>2.6674343694059934</v>
      </c>
      <c r="AX33">
        <f>(AU33-AW33)</f>
        <v>1.6903149440855372</v>
      </c>
      <c r="AY33">
        <f>1/(1.6/F33+1.37/N33)</f>
        <v>1.0759561547080763</v>
      </c>
      <c r="AZ33">
        <f>G33*AA33*0.001</f>
        <v>34.083390565558901</v>
      </c>
      <c r="BA33">
        <f>G33/S33</f>
        <v>0.9833192568259489</v>
      </c>
      <c r="BB33">
        <f>(1-AL33*AA33/AQ33/F33)*100</f>
        <v>75.618838581278155</v>
      </c>
      <c r="BC33">
        <f>(S33-E33/(N33/1.35))</f>
        <v>395.76140035543375</v>
      </c>
      <c r="BD33">
        <f>E33*BB33/100/BC33</f>
        <v>-1.2231959766136436E-2</v>
      </c>
    </row>
    <row r="34" spans="1:56" x14ac:dyDescent="0.35">
      <c r="A34" s="1" t="s">
        <v>9</v>
      </c>
      <c r="B34" s="1" t="s">
        <v>2223</v>
      </c>
      <c r="K34" s="1">
        <v>2.72</v>
      </c>
    </row>
    <row r="35" spans="1:56" x14ac:dyDescent="0.35">
      <c r="A35" s="1" t="s">
        <v>9</v>
      </c>
      <c r="B35" s="1" t="s">
        <v>2222</v>
      </c>
      <c r="K35" s="1">
        <v>2.72</v>
      </c>
    </row>
    <row r="36" spans="1:56" x14ac:dyDescent="0.35">
      <c r="A36" s="1">
        <v>7</v>
      </c>
      <c r="B36" s="1" t="s">
        <v>2221</v>
      </c>
      <c r="C36" s="1">
        <v>1665.5000192783773</v>
      </c>
      <c r="D36" s="1">
        <v>0</v>
      </c>
      <c r="E36">
        <f>(R36-S36*(1000-T36)/(1000-U36))*AK36</f>
        <v>-5.4785003013457487</v>
      </c>
      <c r="F36">
        <f>IF(AV36&lt;&gt;0,1/(1/AV36-1/N36),0)</f>
        <v>2.5463769426650753</v>
      </c>
      <c r="G36">
        <f>((AY36-AL36/2)*S36-E36)/(AY36+AL36/2)</f>
        <v>384.97044883956153</v>
      </c>
      <c r="H36">
        <f>AL36*1000</f>
        <v>34.348969730969472</v>
      </c>
      <c r="I36">
        <f>(AQ36-AW36)</f>
        <v>1.8926622520467142</v>
      </c>
      <c r="J36">
        <f>(P36+AP36*D36)</f>
        <v>31.143589019775391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30.085718154907227</v>
      </c>
      <c r="P36" s="1">
        <v>31.143589019775391</v>
      </c>
      <c r="Q36" s="1">
        <v>30.1680908203125</v>
      </c>
      <c r="R36" s="1">
        <v>399.99423217773438</v>
      </c>
      <c r="S36" s="1">
        <v>392.72216796875</v>
      </c>
      <c r="T36" s="1">
        <v>-8.6044333875179291E-2</v>
      </c>
      <c r="U36" s="1">
        <v>30.153968811035156</v>
      </c>
      <c r="V36" s="1">
        <v>-0.17700165510177612</v>
      </c>
      <c r="W36" s="1">
        <v>62.029678344726563</v>
      </c>
      <c r="X36" s="1">
        <v>299.64251708984375</v>
      </c>
      <c r="Y36" s="1">
        <v>500.08944702148438</v>
      </c>
      <c r="Z36" s="1">
        <v>3.0123606324195862E-2</v>
      </c>
      <c r="AA36" s="1">
        <v>88.074081420898438</v>
      </c>
      <c r="AB36" s="1">
        <v>12.007678031921387</v>
      </c>
      <c r="AC36" s="1">
        <v>0.44154304265975952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1.1016269010656017</v>
      </c>
      <c r="AL36">
        <f>(U36-T36)/(1000-U36)*AK36</f>
        <v>3.4348969730969472E-2</v>
      </c>
      <c r="AM36">
        <f>(P36+273.15)</f>
        <v>304.29358901977537</v>
      </c>
      <c r="AN36">
        <f>(O36+273.15)</f>
        <v>303.2357181549072</v>
      </c>
      <c r="AO36">
        <f>(Y36*AG36+Z36*AH36)*AI36</f>
        <v>80.014309734978269</v>
      </c>
      <c r="AP36">
        <f>((AO36+0.00000010773*(AN36^4-AM36^4))-AL36*44100)/(L36*51.4+0.00000043092*AM36^3)</f>
        <v>-11.850952851071195</v>
      </c>
      <c r="AQ36">
        <f>0.61365*EXP(17.502*J36/(240.97+J36))</f>
        <v>4.5484453562730565</v>
      </c>
      <c r="AR36">
        <f>AQ36*1000/AA36</f>
        <v>51.643403858354525</v>
      </c>
      <c r="AS36">
        <f>(AR36-U36)</f>
        <v>21.489435047319368</v>
      </c>
      <c r="AT36">
        <f>IF(D36,P36,(O36+P36)/2)</f>
        <v>30.614653587341309</v>
      </c>
      <c r="AU36">
        <f>0.61365*EXP(17.502*AT36/(240.97+AT36))</f>
        <v>4.4131999132562054</v>
      </c>
      <c r="AV36">
        <f>IF(AS36&lt;&gt;0,(1000-(AR36+U36)/2)/AS36*AL36,0)</f>
        <v>1.5330389989071462</v>
      </c>
      <c r="AW36">
        <f>U36*AA36/1000</f>
        <v>2.6557831042263422</v>
      </c>
      <c r="AX36">
        <f>(AU36-AW36)</f>
        <v>1.7574168090298632</v>
      </c>
      <c r="AY36">
        <f>1/(1.6/F36+1.37/N36)</f>
        <v>1.016286793256469</v>
      </c>
      <c r="AZ36">
        <f>G36*AA36*0.001</f>
        <v>33.905918655735363</v>
      </c>
      <c r="BA36">
        <f>G36/S36</f>
        <v>0.98026156972680667</v>
      </c>
      <c r="BB36">
        <f>(1-AL36*AA36/AQ36/F36)*100</f>
        <v>73.879820150203201</v>
      </c>
      <c r="BC36">
        <f>(S36-E36/(N36/1.35))</f>
        <v>394.64204700784552</v>
      </c>
      <c r="BD36">
        <f>E36*BB36/100/BC36</f>
        <v>-1.0256145284696727E-2</v>
      </c>
    </row>
    <row r="37" spans="1:56" x14ac:dyDescent="0.35">
      <c r="A37" s="1" t="s">
        <v>9</v>
      </c>
      <c r="B37" s="1" t="s">
        <v>2220</v>
      </c>
      <c r="K37" s="1">
        <v>2.72</v>
      </c>
    </row>
    <row r="38" spans="1:56" x14ac:dyDescent="0.35">
      <c r="A38" s="1" t="s">
        <v>9</v>
      </c>
      <c r="B38" s="1" t="s">
        <v>2219</v>
      </c>
      <c r="K38" s="1">
        <v>2.72</v>
      </c>
    </row>
    <row r="39" spans="1:56" x14ac:dyDescent="0.35">
      <c r="A39" s="1">
        <v>8</v>
      </c>
      <c r="B39" s="1" t="s">
        <v>2218</v>
      </c>
      <c r="C39" s="1">
        <v>1868.5000192783773</v>
      </c>
      <c r="D39" s="1">
        <v>0</v>
      </c>
      <c r="E39">
        <f>(R39-S39*(1000-T39)/(1000-U39))*AK39</f>
        <v>-4.5311207516710965</v>
      </c>
      <c r="F39">
        <f>IF(AV39&lt;&gt;0,1/(1/AV39-1/N39),0)</f>
        <v>2.770691024293491</v>
      </c>
      <c r="G39">
        <f>((AY39-AL39/2)*S39-E39)/(AY39+AL39/2)</f>
        <v>383.94440655069667</v>
      </c>
      <c r="H39">
        <f>AL39*1000</f>
        <v>34.08542812435963</v>
      </c>
      <c r="I39">
        <f>(AQ39-AW39)</f>
        <v>1.7879614125881318</v>
      </c>
      <c r="J39">
        <f>(P39+AP39*D39)</f>
        <v>30.656072616577148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30.2362060546875</v>
      </c>
      <c r="P39" s="1">
        <v>30.656072616577148</v>
      </c>
      <c r="Q39" s="1">
        <v>30.300649642944336</v>
      </c>
      <c r="R39" s="1">
        <v>400.0740966796875</v>
      </c>
      <c r="S39" s="1">
        <v>392.05685424804688</v>
      </c>
      <c r="T39" s="1">
        <v>-8.5310555994510651E-2</v>
      </c>
      <c r="U39" s="1">
        <v>29.928655624389648</v>
      </c>
      <c r="V39" s="1">
        <v>-0.17396789789199829</v>
      </c>
      <c r="W39" s="1">
        <v>61.03143310546875</v>
      </c>
      <c r="X39" s="1">
        <v>299.65252685546875</v>
      </c>
      <c r="Y39" s="1">
        <v>749.69384765625</v>
      </c>
      <c r="Z39" s="1">
        <v>0.20431588590145111</v>
      </c>
      <c r="AA39" s="1">
        <v>88.066139221191406</v>
      </c>
      <c r="AB39" s="1">
        <v>11.977422714233398</v>
      </c>
      <c r="AC39" s="1">
        <v>0.45210051536560059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1.1016637016745172</v>
      </c>
      <c r="AL39">
        <f>(U39-T39)/(1000-U39)*AK39</f>
        <v>3.4085428124359628E-2</v>
      </c>
      <c r="AM39">
        <f>(P39+273.15)</f>
        <v>303.80607261657713</v>
      </c>
      <c r="AN39">
        <f>(O39+273.15)</f>
        <v>303.38620605468748</v>
      </c>
      <c r="AO39">
        <f>(Y39*AG39+Z39*AH39)*AI39</f>
        <v>119.95101294388587</v>
      </c>
      <c r="AP39">
        <f>((AO39+0.00000010773*(AN39^4-AM39^4))-AL39*44100)/(L39*51.4+0.00000043092*AM39^3)</f>
        <v>-11.371111991418166</v>
      </c>
      <c r="AQ39">
        <f>0.61365*EXP(17.502*J39/(240.97+J39))</f>
        <v>4.4236625655087236</v>
      </c>
      <c r="AR39">
        <f>AQ39*1000/AA39</f>
        <v>50.231139966270433</v>
      </c>
      <c r="AS39">
        <f>(AR39-U39)</f>
        <v>20.302484341880785</v>
      </c>
      <c r="AT39">
        <f>IF(D39,P39,(O39+P39)/2)</f>
        <v>30.446139335632324</v>
      </c>
      <c r="AU39">
        <f>0.61365*EXP(17.502*AT39/(240.97+AT39))</f>
        <v>4.3708543368976507</v>
      </c>
      <c r="AV39">
        <f>IF(AS39&lt;&gt;0,(1000-(AR39+U39)/2)/AS39*AL39,0)</f>
        <v>1.6115903402683858</v>
      </c>
      <c r="AW39">
        <f>U39*AA39/1000</f>
        <v>2.6357011529205918</v>
      </c>
      <c r="AX39">
        <f>(AU39-AW39)</f>
        <v>1.7351531839770589</v>
      </c>
      <c r="AY39">
        <f>1/(1.6/F39+1.37/N39)</f>
        <v>1.071692191106846</v>
      </c>
      <c r="AZ39">
        <f>G39*AA39*0.001</f>
        <v>33.812501560491363</v>
      </c>
      <c r="BA39">
        <f>G39/S39</f>
        <v>0.97930798145868503</v>
      </c>
      <c r="BB39">
        <f>(1-AL39*AA39/AQ39/F39)*100</f>
        <v>75.508937809494427</v>
      </c>
      <c r="BC39">
        <f>(S39-E39/(N39/1.35))</f>
        <v>393.64473474019672</v>
      </c>
      <c r="BD39">
        <f>E39*BB39/100/BC39</f>
        <v>-8.6915963774049452E-3</v>
      </c>
    </row>
    <row r="40" spans="1:56" x14ac:dyDescent="0.35">
      <c r="A40" s="1" t="s">
        <v>9</v>
      </c>
      <c r="B40" s="1" t="s">
        <v>2217</v>
      </c>
      <c r="K40" s="1">
        <v>2.72</v>
      </c>
    </row>
    <row r="41" spans="1:56" x14ac:dyDescent="0.35">
      <c r="A41" s="1" t="s">
        <v>9</v>
      </c>
      <c r="B41" s="1" t="s">
        <v>2216</v>
      </c>
      <c r="K41" s="1">
        <v>2.72</v>
      </c>
    </row>
    <row r="42" spans="1:56" x14ac:dyDescent="0.35">
      <c r="A42" s="1">
        <v>9</v>
      </c>
      <c r="B42" s="1" t="s">
        <v>2215</v>
      </c>
      <c r="C42" s="1">
        <v>2071.5000192783773</v>
      </c>
      <c r="D42" s="1">
        <v>0</v>
      </c>
      <c r="E42">
        <f>(R42-S42*(1000-T42)/(1000-U42))*AK42</f>
        <v>-3.9719691050011035</v>
      </c>
      <c r="F42">
        <f>IF(AV42&lt;&gt;0,1/(1/AV42-1/N42),0)</f>
        <v>2.5377860958066893</v>
      </c>
      <c r="G42">
        <f>((AY42-AL42/2)*S42-E42)/(AY42+AL42/2)</f>
        <v>382.79136666721138</v>
      </c>
      <c r="H42">
        <f>AL42*1000</f>
        <v>33.526562478468023</v>
      </c>
      <c r="I42">
        <f>(AQ42-AW42)</f>
        <v>1.8527161430825037</v>
      </c>
      <c r="J42">
        <f>(P42+AP42*D42)</f>
        <v>30.745796203613281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30.399534225463867</v>
      </c>
      <c r="P42" s="1">
        <v>30.745796203613281</v>
      </c>
      <c r="Q42" s="1">
        <v>30.443674087524414</v>
      </c>
      <c r="R42" s="1">
        <v>399.99130249023438</v>
      </c>
      <c r="S42" s="1">
        <v>391.67678833007813</v>
      </c>
      <c r="T42" s="1">
        <v>-8.5116833448410034E-2</v>
      </c>
      <c r="U42" s="1">
        <v>29.451866149902344</v>
      </c>
      <c r="V42" s="1">
        <v>-0.17195409536361694</v>
      </c>
      <c r="W42" s="1">
        <v>59.499031066894531</v>
      </c>
      <c r="X42" s="1">
        <v>299.64627075195313</v>
      </c>
      <c r="Y42" s="1">
        <v>999.32940673828125</v>
      </c>
      <c r="Z42" s="1">
        <v>0.29992383718490601</v>
      </c>
      <c r="AA42" s="1">
        <v>88.065223693847656</v>
      </c>
      <c r="AB42" s="1">
        <v>12.070554733276367</v>
      </c>
      <c r="AC42" s="1">
        <v>0.45901378989219666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1.1016407012939451</v>
      </c>
      <c r="AL42">
        <f>(U42-T42)/(1000-U42)*AK42</f>
        <v>3.3526562478468025E-2</v>
      </c>
      <c r="AM42">
        <f>(P42+273.15)</f>
        <v>303.89579620361326</v>
      </c>
      <c r="AN42">
        <f>(O42+273.15)</f>
        <v>303.54953422546384</v>
      </c>
      <c r="AO42">
        <f>(Y42*AG42+Z42*AH42)*AI42</f>
        <v>159.89270150424454</v>
      </c>
      <c r="AP42">
        <f>((AO42+0.00000010773*(AN42^4-AM42^4))-AL42*44100)/(L42*51.4+0.00000043092*AM42^3)</f>
        <v>-10.833910394989163</v>
      </c>
      <c r="AQ42">
        <f>0.61365*EXP(17.502*J42/(240.97+J42))</f>
        <v>4.4464013237749134</v>
      </c>
      <c r="AR42">
        <f>AQ42*1000/AA42</f>
        <v>50.489865775308807</v>
      </c>
      <c r="AS42">
        <f>(AR42-U42)</f>
        <v>21.037999625406464</v>
      </c>
      <c r="AT42">
        <f>IF(D42,P42,(O42+P42)/2)</f>
        <v>30.572665214538574</v>
      </c>
      <c r="AU42">
        <f>0.61365*EXP(17.502*AT42/(240.97+AT42))</f>
        <v>4.4026154538564164</v>
      </c>
      <c r="AV42">
        <f>IF(AS42&lt;&gt;0,(1000-(AR42+U42)/2)/AS42*AL42,0)</f>
        <v>1.5299209676087444</v>
      </c>
      <c r="AW42">
        <f>U42*AA42/1000</f>
        <v>2.5936851806924097</v>
      </c>
      <c r="AX42">
        <f>(AU42-AW42)</f>
        <v>1.8089302731640067</v>
      </c>
      <c r="AY42">
        <f>1/(1.6/F42+1.37/N42)</f>
        <v>1.0140946293754125</v>
      </c>
      <c r="AZ42">
        <f>G42*AA42*0.001</f>
        <v>33.710607333621631</v>
      </c>
      <c r="BA42">
        <f>G42/S42</f>
        <v>0.97731440328452979</v>
      </c>
      <c r="BB42">
        <f>(1-AL42*AA42/AQ42/F42)*100</f>
        <v>73.834454269373367</v>
      </c>
      <c r="BC42">
        <f>(S42-E42/(N42/1.35))</f>
        <v>393.06872039344836</v>
      </c>
      <c r="BD42">
        <f>E42*BB42/100/BC42</f>
        <v>-7.4609897971280046E-3</v>
      </c>
    </row>
    <row r="43" spans="1:56" x14ac:dyDescent="0.35">
      <c r="A43" s="1" t="s">
        <v>9</v>
      </c>
      <c r="B43" s="1" t="s">
        <v>2214</v>
      </c>
      <c r="K43" s="1">
        <v>2.72</v>
      </c>
    </row>
    <row r="44" spans="1:56" x14ac:dyDescent="0.35">
      <c r="A44" s="1" t="s">
        <v>9</v>
      </c>
      <c r="B44" s="1" t="s">
        <v>2213</v>
      </c>
      <c r="K44" s="1">
        <v>2.72</v>
      </c>
    </row>
    <row r="45" spans="1:56" x14ac:dyDescent="0.35">
      <c r="A45" s="1">
        <v>10</v>
      </c>
      <c r="B45" s="1" t="s">
        <v>2212</v>
      </c>
      <c r="C45" s="1">
        <v>2274.5000192783773</v>
      </c>
      <c r="D45" s="1">
        <v>0</v>
      </c>
      <c r="E45">
        <f>(R45-S45*(1000-T45)/(1000-U45))*AK45</f>
        <v>-3.4247602947264451</v>
      </c>
      <c r="F45">
        <f>IF(AV45&lt;&gt;0,1/(1/AV45-1/N45),0)</f>
        <v>2.3445234450679173</v>
      </c>
      <c r="G45">
        <f>((AY45-AL45/2)*S45-E45)/(AY45+AL45/2)</f>
        <v>381.97519907135609</v>
      </c>
      <c r="H45">
        <f>AL45*1000</f>
        <v>32.70682072286651</v>
      </c>
      <c r="I45">
        <f>(AQ45-AW45)</f>
        <v>1.8979909917907696</v>
      </c>
      <c r="J45">
        <f>(P45+AP45*D45)</f>
        <v>30.682674407958984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30.567285537719727</v>
      </c>
      <c r="P45" s="1">
        <v>30.682674407958984</v>
      </c>
      <c r="Q45" s="1">
        <v>30.596643447875977</v>
      </c>
      <c r="R45" s="1">
        <v>400.0693359375</v>
      </c>
      <c r="S45" s="1">
        <v>391.55145263671875</v>
      </c>
      <c r="T45" s="1">
        <v>-8.3955653011798859E-2</v>
      </c>
      <c r="U45" s="1">
        <v>28.757604598999023</v>
      </c>
      <c r="V45" s="1">
        <v>-0.1679781973361969</v>
      </c>
      <c r="W45" s="1">
        <v>57.538120269775391</v>
      </c>
      <c r="X45" s="1">
        <v>299.582275390625</v>
      </c>
      <c r="Y45" s="1">
        <v>1250.53759765625</v>
      </c>
      <c r="Z45" s="1">
        <v>0.16895574331283569</v>
      </c>
      <c r="AA45" s="1">
        <v>88.060279846191406</v>
      </c>
      <c r="AB45" s="1">
        <v>12.001522064208984</v>
      </c>
      <c r="AC45" s="1">
        <v>0.46835702657699585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1.1014054242302387</v>
      </c>
      <c r="AL45">
        <f>(U45-T45)/(1000-U45)*AK45</f>
        <v>3.2706820722866507E-2</v>
      </c>
      <c r="AM45">
        <f>(P45+273.15)</f>
        <v>303.83267440795896</v>
      </c>
      <c r="AN45">
        <f>(O45+273.15)</f>
        <v>303.7172855377197</v>
      </c>
      <c r="AO45">
        <f>(Y45*AG45+Z45*AH45)*AI45</f>
        <v>200.08601115272904</v>
      </c>
      <c r="AP45">
        <f>((AO45+0.00000010773*(AN45^4-AM45^4))-AL45*44100)/(L45*51.4+0.00000043092*AM45^3)</f>
        <v>-10.18645309104034</v>
      </c>
      <c r="AQ45">
        <f>0.61365*EXP(17.502*J45/(240.97+J45))</f>
        <v>4.4303937004847445</v>
      </c>
      <c r="AR45">
        <f>AQ45*1000/AA45</f>
        <v>50.310920067742195</v>
      </c>
      <c r="AS45">
        <f>(AR45-U45)</f>
        <v>21.553315468743172</v>
      </c>
      <c r="AT45">
        <f>IF(D45,P45,(O45+P45)/2)</f>
        <v>30.624979972839355</v>
      </c>
      <c r="AU45">
        <f>0.61365*EXP(17.502*AT45/(240.97+AT45))</f>
        <v>4.4158063899472584</v>
      </c>
      <c r="AV45">
        <f>IF(AS45&lt;&gt;0,(1000-(AR45+U45)/2)/AS45*AL45,0)</f>
        <v>1.4574918062084112</v>
      </c>
      <c r="AW45">
        <f>U45*AA45/1000</f>
        <v>2.5324027086939749</v>
      </c>
      <c r="AX45">
        <f>(AU45-AW45)</f>
        <v>1.8834036812532835</v>
      </c>
      <c r="AY45">
        <f>1/(1.6/F45+1.37/N45)</f>
        <v>0.96332437348235156</v>
      </c>
      <c r="AZ45">
        <f>G45*AA45*0.001</f>
        <v>33.636842924528288</v>
      </c>
      <c r="BA45">
        <f>G45/S45</f>
        <v>0.97554279648083053</v>
      </c>
      <c r="BB45">
        <f>(1-AL45*AA45/AQ45/F45)*100</f>
        <v>72.271811944392468</v>
      </c>
      <c r="BC45">
        <f>(S45-E45/(N45/1.35))</f>
        <v>392.75162150449387</v>
      </c>
      <c r="BD45">
        <f>E45*BB45/100/BC45</f>
        <v>-6.302039722381126E-3</v>
      </c>
    </row>
    <row r="46" spans="1:56" x14ac:dyDescent="0.35">
      <c r="A46" s="1" t="s">
        <v>9</v>
      </c>
      <c r="B46" s="1" t="s">
        <v>2211</v>
      </c>
      <c r="K46" s="1">
        <v>2.72</v>
      </c>
    </row>
    <row r="47" spans="1:56" x14ac:dyDescent="0.35">
      <c r="A47" s="1" t="s">
        <v>9</v>
      </c>
      <c r="B47" s="1" t="s">
        <v>756</v>
      </c>
      <c r="K47" s="1">
        <v>2.72</v>
      </c>
    </row>
    <row r="48" spans="1:56" x14ac:dyDescent="0.35">
      <c r="A48" s="1">
        <v>11</v>
      </c>
      <c r="B48" s="1" t="s">
        <v>755</v>
      </c>
      <c r="C48" s="1">
        <v>2477.5000192783773</v>
      </c>
      <c r="D48" s="1">
        <v>0</v>
      </c>
      <c r="E48">
        <f>(R48-S48*(1000-T48)/(1000-U48))*AK48</f>
        <v>-3.2406874097840253</v>
      </c>
      <c r="F48">
        <f>IF(AV48&lt;&gt;0,1/(1/AV48-1/N48),0)</f>
        <v>2.1928502880657623</v>
      </c>
      <c r="G48">
        <f>((AY48-AL48/2)*S48-E48)/(AY48+AL48/2)</f>
        <v>381.46566699689203</v>
      </c>
      <c r="H48">
        <f>AL48*1000</f>
        <v>32.137313878724591</v>
      </c>
      <c r="I48">
        <f>(AQ48-AW48)</f>
        <v>1.9453828562117579</v>
      </c>
      <c r="J48">
        <f>(P48+AP48*D48)</f>
        <v>30.707124710083008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30.759757995605469</v>
      </c>
      <c r="P48" s="1">
        <v>30.707124710083008</v>
      </c>
      <c r="Q48" s="1">
        <v>30.764472961425781</v>
      </c>
      <c r="R48" s="1">
        <v>399.91290283203125</v>
      </c>
      <c r="S48" s="1">
        <v>391.42703247070313</v>
      </c>
      <c r="T48" s="1">
        <v>-8.430790901184082E-2</v>
      </c>
      <c r="U48" s="1">
        <v>28.291887283325195</v>
      </c>
      <c r="V48" s="1">
        <v>-0.16682492196559906</v>
      </c>
      <c r="W48" s="1">
        <v>55.9827880859375</v>
      </c>
      <c r="X48" s="1">
        <v>299.33682250976563</v>
      </c>
      <c r="Y48" s="1">
        <v>1600.24853515625</v>
      </c>
      <c r="Z48" s="1">
        <v>0.26062583923339844</v>
      </c>
      <c r="AA48" s="1">
        <v>88.053703308105469</v>
      </c>
      <c r="AB48" s="1">
        <v>12.094475746154785</v>
      </c>
      <c r="AC48" s="1">
        <v>0.47304511070251465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1.1005030239329616</v>
      </c>
      <c r="AL48">
        <f>(U48-T48)/(1000-U48)*AK48</f>
        <v>3.2137313878724594E-2</v>
      </c>
      <c r="AM48">
        <f>(P48+273.15)</f>
        <v>303.85712471008299</v>
      </c>
      <c r="AN48">
        <f>(O48+273.15)</f>
        <v>303.90975799560545</v>
      </c>
      <c r="AO48">
        <f>(Y48*AG48+Z48*AH48)*AI48</f>
        <v>256.03975990206527</v>
      </c>
      <c r="AP48">
        <f>((AO48+0.00000010773*(AN48^4-AM48^4))-AL48*44100)/(L48*51.4+0.00000043092*AM48^3)</f>
        <v>-9.5055939940991045</v>
      </c>
      <c r="AQ48">
        <f>0.61365*EXP(17.502*J48/(240.97+J48))</f>
        <v>4.4365883050840367</v>
      </c>
      <c r="AR48">
        <f>AQ48*1000/AA48</f>
        <v>50.385027981845738</v>
      </c>
      <c r="AS48">
        <f>(AR48-U48)</f>
        <v>22.093140698520543</v>
      </c>
      <c r="AT48">
        <f>IF(D48,P48,(O48+P48)/2)</f>
        <v>30.733441352844238</v>
      </c>
      <c r="AU48">
        <f>0.61365*EXP(17.502*AT48/(240.97+AT48))</f>
        <v>4.4432641863652167</v>
      </c>
      <c r="AV48">
        <f>IF(AS48&lt;&gt;0,(1000-(AR48+U48)/2)/AS48*AL48,0)</f>
        <v>1.3974057350908324</v>
      </c>
      <c r="AW48">
        <f>U48*AA48/1000</f>
        <v>2.4912054488722788</v>
      </c>
      <c r="AX48">
        <f>(AU48-AW48)</f>
        <v>1.9520587374929379</v>
      </c>
      <c r="AY48">
        <f>1/(1.6/F48+1.37/N48)</f>
        <v>0.92142590822809756</v>
      </c>
      <c r="AZ48">
        <f>G48*AA48*0.001</f>
        <v>33.58946466397289</v>
      </c>
      <c r="BA48">
        <f>G48/S48</f>
        <v>0.97455115603300424</v>
      </c>
      <c r="BB48">
        <f>(1-AL48*AA48/AQ48/F48)*100</f>
        <v>70.912989467892587</v>
      </c>
      <c r="BC48">
        <f>(S48-E48/(N48/1.35))</f>
        <v>392.56269505865203</v>
      </c>
      <c r="BD48">
        <f>E48*BB48/100/BC48</f>
        <v>-5.8540160604005345E-3</v>
      </c>
    </row>
    <row r="49" spans="1:56" x14ac:dyDescent="0.35">
      <c r="A49" s="1" t="s">
        <v>9</v>
      </c>
      <c r="B49" s="1" t="s">
        <v>2210</v>
      </c>
      <c r="K49" s="1">
        <v>2.72</v>
      </c>
    </row>
    <row r="50" spans="1:56" x14ac:dyDescent="0.35">
      <c r="A50" s="1" t="s">
        <v>9</v>
      </c>
      <c r="B50" s="1" t="s">
        <v>2209</v>
      </c>
      <c r="K50" s="1">
        <v>2.72</v>
      </c>
    </row>
    <row r="51" spans="1:56" x14ac:dyDescent="0.35">
      <c r="A51" s="1">
        <v>12</v>
      </c>
      <c r="B51" s="1" t="s">
        <v>753</v>
      </c>
      <c r="C51" s="1">
        <v>2680.0000192895532</v>
      </c>
      <c r="D51" s="1">
        <v>0</v>
      </c>
      <c r="E51">
        <f>(R51-S51*(1000-T51)/(1000-U51))*AK51</f>
        <v>-3.0309245617754228</v>
      </c>
      <c r="F51">
        <f>IF(AV51&lt;&gt;0,1/(1/AV51-1/N51),0)</f>
        <v>2.0335253933101236</v>
      </c>
      <c r="G51">
        <f>((AY51-AL51/2)*S51-E51)/(AY51+AL51/2)</f>
        <v>381.04516415479765</v>
      </c>
      <c r="H51">
        <f>AL51*1000</f>
        <v>31.692809208773127</v>
      </c>
      <c r="I51">
        <f>(AQ51-AW51)</f>
        <v>2.0142263378446126</v>
      </c>
      <c r="J51">
        <f>(P51+AP51*D51)</f>
        <v>30.840070724487305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30.980224609375</v>
      </c>
      <c r="P51" s="1">
        <v>30.840070724487305</v>
      </c>
      <c r="Q51" s="1">
        <v>30.954872131347656</v>
      </c>
      <c r="R51" s="1">
        <v>400.08688354492188</v>
      </c>
      <c r="S51" s="1">
        <v>391.56961059570313</v>
      </c>
      <c r="T51" s="1">
        <v>-8.3299711346626282E-2</v>
      </c>
      <c r="U51" s="1">
        <v>27.894741058349609</v>
      </c>
      <c r="V51" s="1">
        <v>-0.16276507079601288</v>
      </c>
      <c r="W51" s="1">
        <v>54.505466461181641</v>
      </c>
      <c r="X51" s="1">
        <v>299.51986694335938</v>
      </c>
      <c r="Y51" s="1">
        <v>2000.318115234375</v>
      </c>
      <c r="Z51" s="1">
        <v>0.23968102037906647</v>
      </c>
      <c r="AA51" s="1">
        <v>88.051605224609375</v>
      </c>
      <c r="AB51" s="1">
        <v>12.14229679107666</v>
      </c>
      <c r="AC51" s="1">
        <v>0.48814892768859863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1.1011759814094093</v>
      </c>
      <c r="AL51">
        <f>(U51-T51)/(1000-U51)*AK51</f>
        <v>3.1692809208773126E-2</v>
      </c>
      <c r="AM51">
        <f>(P51+273.15)</f>
        <v>303.99007072448728</v>
      </c>
      <c r="AN51">
        <f>(O51+273.15)</f>
        <v>304.13022460937498</v>
      </c>
      <c r="AO51">
        <f>(Y51*AG51+Z51*AH51)*AI51</f>
        <v>320.05089128380496</v>
      </c>
      <c r="AP51">
        <f>((AO51+0.00000010773*(AN51^4-AM51^4))-AL51*44100)/(L51*51.4+0.00000043092*AM51^3)</f>
        <v>-8.8109265556206218</v>
      </c>
      <c r="AQ51">
        <f>0.61365*EXP(17.502*J51/(240.97+J51))</f>
        <v>4.4704030653571145</v>
      </c>
      <c r="AR51">
        <f>AQ51*1000/AA51</f>
        <v>50.770261983908611</v>
      </c>
      <c r="AS51">
        <f>(AR51-U51)</f>
        <v>22.875520925559002</v>
      </c>
      <c r="AT51">
        <f>IF(D51,P51,(O51+P51)/2)</f>
        <v>30.910147666931152</v>
      </c>
      <c r="AU51">
        <f>0.61365*EXP(17.502*AT51/(240.97+AT51))</f>
        <v>4.4883172962452722</v>
      </c>
      <c r="AV51">
        <f>IF(AS51&lt;&gt;0,(1000-(AR51+U51)/2)/AS51*AL51,0)</f>
        <v>1.3309533733215388</v>
      </c>
      <c r="AW51">
        <f>U51*AA51/1000</f>
        <v>2.4561767275125019</v>
      </c>
      <c r="AX51">
        <f>(AU51-AW51)</f>
        <v>2.0321405687327703</v>
      </c>
      <c r="AY51">
        <f>1/(1.6/F51+1.37/N51)</f>
        <v>0.87531841355976137</v>
      </c>
      <c r="AZ51">
        <f>G51*AA51*0.001</f>
        <v>33.551638366904719</v>
      </c>
      <c r="BA51">
        <f>G51/S51</f>
        <v>0.97312241257718035</v>
      </c>
      <c r="BB51">
        <f>(1-AL51*AA51/AQ51/F51)*100</f>
        <v>69.302590210202055</v>
      </c>
      <c r="BC51">
        <f>(S51-E51/(N51/1.35))</f>
        <v>392.63176414414829</v>
      </c>
      <c r="BD51">
        <f>E51*BB51/100/BC51</f>
        <v>-5.349819908754036E-3</v>
      </c>
    </row>
    <row r="52" spans="1:56" x14ac:dyDescent="0.35">
      <c r="A52" s="1" t="s">
        <v>9</v>
      </c>
      <c r="B52" s="1" t="s">
        <v>2208</v>
      </c>
    </row>
    <row r="53" spans="1:56" x14ac:dyDescent="0.35">
      <c r="A53" s="1" t="s">
        <v>9</v>
      </c>
      <c r="B53" s="1" t="s">
        <v>2207</v>
      </c>
    </row>
    <row r="54" spans="1:56" x14ac:dyDescent="0.35">
      <c r="A54" s="1" t="s">
        <v>9</v>
      </c>
      <c r="B54" s="1" t="s">
        <v>2206</v>
      </c>
    </row>
    <row r="55" spans="1:56" x14ac:dyDescent="0.35">
      <c r="A55" s="1" t="s">
        <v>9</v>
      </c>
      <c r="B55" s="1" t="s">
        <v>754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AB5CA-4917-4CC5-8832-8802A625C7A3}">
  <dimension ref="A1:BD55"/>
  <sheetViews>
    <sheetView topLeftCell="A4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2293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2292</v>
      </c>
    </row>
    <row r="12" spans="1:56" x14ac:dyDescent="0.35">
      <c r="A12" s="1" t="s">
        <v>9</v>
      </c>
      <c r="B12" s="1" t="s">
        <v>2291</v>
      </c>
    </row>
    <row r="13" spans="1:56" x14ac:dyDescent="0.35">
      <c r="A13" s="1" t="s">
        <v>9</v>
      </c>
      <c r="B13" s="1" t="s">
        <v>2290</v>
      </c>
    </row>
    <row r="14" spans="1:56" x14ac:dyDescent="0.35">
      <c r="A14" s="1" t="s">
        <v>9</v>
      </c>
      <c r="B14" s="1" t="s">
        <v>2289</v>
      </c>
    </row>
    <row r="15" spans="1:56" x14ac:dyDescent="0.35">
      <c r="A15" s="1" t="s">
        <v>9</v>
      </c>
      <c r="B15" s="1" t="s">
        <v>2288</v>
      </c>
    </row>
    <row r="16" spans="1:56" x14ac:dyDescent="0.35">
      <c r="A16" s="1" t="s">
        <v>9</v>
      </c>
      <c r="B16" s="1" t="s">
        <v>2287</v>
      </c>
    </row>
    <row r="17" spans="1:56" x14ac:dyDescent="0.35">
      <c r="A17" s="1" t="s">
        <v>9</v>
      </c>
      <c r="B17" s="1" t="s">
        <v>2286</v>
      </c>
    </row>
    <row r="18" spans="1:56" x14ac:dyDescent="0.35">
      <c r="A18" s="1">
        <v>1</v>
      </c>
      <c r="B18" s="1" t="s">
        <v>2285</v>
      </c>
      <c r="C18" s="1">
        <v>443.50000273808837</v>
      </c>
      <c r="D18" s="1">
        <v>0</v>
      </c>
      <c r="E18">
        <f>(R18-S18*(1000-T18)/(1000-U18))*AK18</f>
        <v>-10.98063459358303</v>
      </c>
      <c r="F18">
        <f>IF(AV18&lt;&gt;0,1/(1/AV18-1/N18),0)</f>
        <v>3.0306412385108992</v>
      </c>
      <c r="G18">
        <f>((AY18-AL18/2)*S18-E18)/(AY18+AL18/2)</f>
        <v>394.14395703394206</v>
      </c>
      <c r="H18">
        <f>AL18*1000</f>
        <v>35.911565529058869</v>
      </c>
      <c r="I18">
        <f>(AQ18-AW18)</f>
        <v>1.7862331176726105</v>
      </c>
      <c r="J18">
        <f>(P18+AP18*D18)</f>
        <v>31.185104370117188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31.197772979736328</v>
      </c>
      <c r="P18" s="1">
        <v>31.185104370117188</v>
      </c>
      <c r="Q18" s="1">
        <v>31.260246276855469</v>
      </c>
      <c r="R18" s="1">
        <v>399.96749877929688</v>
      </c>
      <c r="S18" s="1">
        <v>396.99334716796875</v>
      </c>
      <c r="T18" s="1">
        <v>-7.7180609107017517E-2</v>
      </c>
      <c r="U18" s="1">
        <v>31.498411178588867</v>
      </c>
      <c r="V18" s="1">
        <v>-0.14892344176769257</v>
      </c>
      <c r="W18" s="1">
        <v>60.777591705322266</v>
      </c>
      <c r="X18" s="1">
        <v>299.60708618164063</v>
      </c>
      <c r="Y18" s="1">
        <v>0.2022736668586731</v>
      </c>
      <c r="Z18" s="1">
        <v>0.26325744390487671</v>
      </c>
      <c r="AA18" s="1">
        <v>88.035507202148438</v>
      </c>
      <c r="AB18" s="1">
        <v>12.14492130279541</v>
      </c>
      <c r="AC18" s="1">
        <v>0.44204840064048767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1.1014966403736786</v>
      </c>
      <c r="AL18">
        <f>(U18-T18)/(1000-U18)*AK18</f>
        <v>3.5911565529058866E-2</v>
      </c>
      <c r="AM18">
        <f>(P18+273.15)</f>
        <v>304.33510437011716</v>
      </c>
      <c r="AN18">
        <f>(O18+273.15)</f>
        <v>304.34777297973631</v>
      </c>
      <c r="AO18">
        <f>(Y18*AG18+Z18*AH18)*AI18</f>
        <v>3.2363785974000692E-2</v>
      </c>
      <c r="AP18">
        <f>((AO18+0.00000010773*(AN18^4-AM18^4))-AL18*44100)/(L18*51.4+0.00000043092*AM18^3)</f>
        <v>-12.963524086300238</v>
      </c>
      <c r="AQ18">
        <f>0.61365*EXP(17.502*J18/(240.97+J18))</f>
        <v>4.5592117218415034</v>
      </c>
      <c r="AR18">
        <f>AQ18*1000/AA18</f>
        <v>51.788327991029504</v>
      </c>
      <c r="AS18">
        <f>(AR18-U18)</f>
        <v>20.289916812440637</v>
      </c>
      <c r="AT18">
        <f>IF(D18,P18,(O18+P18)/2)</f>
        <v>31.191438674926758</v>
      </c>
      <c r="AU18">
        <f>0.61365*EXP(17.502*AT18/(240.97+AT18))</f>
        <v>4.5608563761224818</v>
      </c>
      <c r="AV18">
        <f>IF(AS18&lt;&gt;0,(1000-(AR18+U18)/2)/AS18*AL18,0)</f>
        <v>1.6962162660155</v>
      </c>
      <c r="AW18">
        <f>U18*AA18/1000</f>
        <v>2.7729786041688929</v>
      </c>
      <c r="AX18">
        <f>(AU18-AW18)</f>
        <v>1.787877771953589</v>
      </c>
      <c r="AY18">
        <f>1/(1.6/F18+1.37/N18)</f>
        <v>1.1317702476299942</v>
      </c>
      <c r="AZ18">
        <f>G18*AA18*0.001</f>
        <v>34.69866316814489</v>
      </c>
      <c r="BA18">
        <f>G18/S18</f>
        <v>0.9928225745989111</v>
      </c>
      <c r="BB18">
        <f>(1-AL18*AA18/AQ18/F18)*100</f>
        <v>77.119373075906381</v>
      </c>
      <c r="BC18">
        <f>(S18-E18/(N18/1.35))</f>
        <v>400.84138751342766</v>
      </c>
      <c r="BD18">
        <f>E18*BB18/100/BC18</f>
        <v>-2.1126053401967281E-2</v>
      </c>
    </row>
    <row r="19" spans="1:56" x14ac:dyDescent="0.35">
      <c r="A19" s="1" t="s">
        <v>9</v>
      </c>
      <c r="B19" s="1" t="s">
        <v>2284</v>
      </c>
      <c r="K19" s="1">
        <v>2.72</v>
      </c>
    </row>
    <row r="20" spans="1:56" x14ac:dyDescent="0.35">
      <c r="A20" s="1" t="s">
        <v>9</v>
      </c>
      <c r="B20" s="1" t="s">
        <v>2283</v>
      </c>
      <c r="K20" s="1">
        <v>2.72</v>
      </c>
    </row>
    <row r="21" spans="1:56" x14ac:dyDescent="0.35">
      <c r="A21" s="1">
        <v>2</v>
      </c>
      <c r="B21" s="1" t="s">
        <v>2282</v>
      </c>
      <c r="C21" s="1">
        <v>646.50000273808837</v>
      </c>
      <c r="D21" s="1">
        <v>0</v>
      </c>
      <c r="E21">
        <f>(R21-S21*(1000-T21)/(1000-U21))*AK21</f>
        <v>-9.2882782145333973</v>
      </c>
      <c r="F21">
        <f>IF(AV21&lt;&gt;0,1/(1/AV21-1/N21),0)</f>
        <v>2.5553473670072009</v>
      </c>
      <c r="G21">
        <f>((AY21-AL21/2)*S21-E21)/(AY21+AL21/2)</f>
        <v>391.75350405793512</v>
      </c>
      <c r="H21">
        <f>AL21*1000</f>
        <v>34.626015186370346</v>
      </c>
      <c r="I21">
        <f>(AQ21-AW21)</f>
        <v>1.9022938741582625</v>
      </c>
      <c r="J21">
        <f>(P21+AP21*D21)</f>
        <v>31.255912780761719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31.196874618530273</v>
      </c>
      <c r="P21" s="1">
        <v>31.255912780761719</v>
      </c>
      <c r="Q21" s="1">
        <v>31.298254013061523</v>
      </c>
      <c r="R21" s="1">
        <v>400.03982543945313</v>
      </c>
      <c r="S21" s="1">
        <v>396.02471923828125</v>
      </c>
      <c r="T21" s="1">
        <v>-7.5225912034511566E-2</v>
      </c>
      <c r="U21" s="1">
        <v>30.39204216003418</v>
      </c>
      <c r="V21" s="1">
        <v>-0.14514578878879547</v>
      </c>
      <c r="W21" s="1">
        <v>58.640392303466797</v>
      </c>
      <c r="X21" s="1">
        <v>299.732666015625</v>
      </c>
      <c r="Y21" s="1">
        <v>26.218917846679688</v>
      </c>
      <c r="Z21" s="1">
        <v>0.29075390100479126</v>
      </c>
      <c r="AA21" s="1">
        <v>88.027389526367188</v>
      </c>
      <c r="AB21" s="1">
        <v>12.064975738525391</v>
      </c>
      <c r="AC21" s="1">
        <v>0.45182135701179504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1.1019583309397976</v>
      </c>
      <c r="AL21">
        <f>(U21-T21)/(1000-U21)*AK21</f>
        <v>3.4626015186370346E-2</v>
      </c>
      <c r="AM21">
        <f>(P21+273.15)</f>
        <v>304.4059127807617</v>
      </c>
      <c r="AN21">
        <f>(O21+273.15)</f>
        <v>304.34687461853025</v>
      </c>
      <c r="AO21">
        <f>(Y21*AG21+Z21*AH21)*AI21</f>
        <v>4.1950267617025929</v>
      </c>
      <c r="AP21">
        <f>((AO21+0.00000010773*(AN21^4-AM21^4))-AL21*44100)/(L21*51.4+0.00000043092*AM21^3)</f>
        <v>-12.471594729847819</v>
      </c>
      <c r="AQ21">
        <f>0.61365*EXP(17.502*J21/(240.97+J21))</f>
        <v>4.5776260078813653</v>
      </c>
      <c r="AR21">
        <f>AQ21*1000/AA21</f>
        <v>52.002291928811673</v>
      </c>
      <c r="AS21">
        <f>(AR21-U21)</f>
        <v>21.610249768777493</v>
      </c>
      <c r="AT21">
        <f>IF(D21,P21,(O21+P21)/2)</f>
        <v>31.226393699645996</v>
      </c>
      <c r="AU21">
        <f>0.61365*EXP(17.502*AT21/(240.97+AT21))</f>
        <v>4.5699414800760758</v>
      </c>
      <c r="AV21">
        <f>IF(AS21&lt;&gt;0,(1000-(AR21+U21)/2)/AS21*AL21,0)</f>
        <v>1.5362858740587728</v>
      </c>
      <c r="AW21">
        <f>U21*AA21/1000</f>
        <v>2.6753321337231029</v>
      </c>
      <c r="AX21">
        <f>(AU21-AW21)</f>
        <v>1.894609346352973</v>
      </c>
      <c r="AY21">
        <f>1/(1.6/F21+1.37/N21)</f>
        <v>1.01857011727217</v>
      </c>
      <c r="AZ21">
        <f>G21*AA21*0.001</f>
        <v>34.485038300027128</v>
      </c>
      <c r="BA21">
        <f>G21/S21</f>
        <v>0.98921477631860599</v>
      </c>
      <c r="BB21">
        <f>(1-AL21*AA21/AQ21/F21)*100</f>
        <v>73.942659691808245</v>
      </c>
      <c r="BC21">
        <f>(S21-E21/(N21/1.35))</f>
        <v>399.27969225507383</v>
      </c>
      <c r="BD21">
        <f>E21*BB21/100/BC21</f>
        <v>-1.7200974867044513E-2</v>
      </c>
    </row>
    <row r="22" spans="1:56" x14ac:dyDescent="0.35">
      <c r="A22" s="1" t="s">
        <v>9</v>
      </c>
      <c r="B22" s="1" t="s">
        <v>2281</v>
      </c>
      <c r="K22" s="1">
        <v>2.72</v>
      </c>
    </row>
    <row r="23" spans="1:56" x14ac:dyDescent="0.35">
      <c r="A23" s="1" t="s">
        <v>9</v>
      </c>
      <c r="B23" s="1" t="s">
        <v>2280</v>
      </c>
      <c r="K23" s="1">
        <v>2.72</v>
      </c>
    </row>
    <row r="24" spans="1:56" x14ac:dyDescent="0.35">
      <c r="A24" s="1">
        <v>3</v>
      </c>
      <c r="B24" s="1" t="s">
        <v>2279</v>
      </c>
      <c r="C24" s="1">
        <v>849.50000273808837</v>
      </c>
      <c r="D24" s="1">
        <v>0</v>
      </c>
      <c r="E24">
        <f>(R24-S24*(1000-T24)/(1000-U24))*AK24</f>
        <v>-7.60011671688454</v>
      </c>
      <c r="F24">
        <f>IF(AV24&lt;&gt;0,1/(1/AV24-1/N24),0)</f>
        <v>2.1575219511728583</v>
      </c>
      <c r="G24">
        <f>((AY24-AL24/2)*S24-E24)/(AY24+AL24/2)</f>
        <v>389.30717904683769</v>
      </c>
      <c r="H24">
        <f>AL24*1000</f>
        <v>32.961138922047205</v>
      </c>
      <c r="I24">
        <f>(AQ24-AW24)</f>
        <v>2.0129920735824132</v>
      </c>
      <c r="J24">
        <f>(P24+AP24*D24)</f>
        <v>31.204904556274414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31.163618087768555</v>
      </c>
      <c r="P24" s="1">
        <v>31.204904556274414</v>
      </c>
      <c r="Q24" s="1">
        <v>31.284496307373047</v>
      </c>
      <c r="R24" s="1">
        <v>400.07855224609375</v>
      </c>
      <c r="S24" s="1">
        <v>395.1534423828125</v>
      </c>
      <c r="T24" s="1">
        <v>-7.2033345699310303E-2</v>
      </c>
      <c r="U24" s="1">
        <v>28.986677169799805</v>
      </c>
      <c r="V24" s="1">
        <v>-0.13923515379428864</v>
      </c>
      <c r="W24" s="1">
        <v>56.029109954833984</v>
      </c>
      <c r="X24" s="1">
        <v>299.58493041992188</v>
      </c>
      <c r="Y24" s="1">
        <v>50.785629272460938</v>
      </c>
      <c r="Z24" s="1">
        <v>0.11918440461158752</v>
      </c>
      <c r="AA24" s="1">
        <v>88.018447875976563</v>
      </c>
      <c r="AB24" s="1">
        <v>11.928369522094727</v>
      </c>
      <c r="AC24" s="1">
        <v>0.45986980199813843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1.1014151853673595</v>
      </c>
      <c r="AL24">
        <f>(U24-T24)/(1000-U24)*AK24</f>
        <v>3.2961138922047203E-2</v>
      </c>
      <c r="AM24">
        <f>(P24+273.15)</f>
        <v>304.35490455627439</v>
      </c>
      <c r="AN24">
        <f>(O24+273.15)</f>
        <v>304.31361808776853</v>
      </c>
      <c r="AO24">
        <f>(Y24*AG24+Z24*AH24)*AI24</f>
        <v>8.1257005019701865</v>
      </c>
      <c r="AP24">
        <f>((AO24+0.00000010773*(AN24^4-AM24^4))-AL24*44100)/(L24*51.4+0.00000043092*AM24^3)</f>
        <v>-11.837219022483294</v>
      </c>
      <c r="AQ24">
        <f>0.61365*EXP(17.502*J24/(240.97+J24))</f>
        <v>4.5643544071501969</v>
      </c>
      <c r="AR24">
        <f>AQ24*1000/AA24</f>
        <v>51.856792721244688</v>
      </c>
      <c r="AS24">
        <f>(AR24-U24)</f>
        <v>22.870115551444883</v>
      </c>
      <c r="AT24">
        <f>IF(D24,P24,(O24+P24)/2)</f>
        <v>31.184261322021484</v>
      </c>
      <c r="AU24">
        <f>0.61365*EXP(17.502*AT24/(240.97+AT24))</f>
        <v>4.5589928697391935</v>
      </c>
      <c r="AV24">
        <f>IF(AS24&lt;&gt;0,(1000-(AR24+U24)/2)/AS24*AL24,0)</f>
        <v>1.3829747571624944</v>
      </c>
      <c r="AW24">
        <f>U24*AA24/1000</f>
        <v>2.5513623335677837</v>
      </c>
      <c r="AX24">
        <f>(AU24-AW24)</f>
        <v>2.0076305361714097</v>
      </c>
      <c r="AY24">
        <f>1/(1.6/F24+1.37/N24)</f>
        <v>0.91139258323130345</v>
      </c>
      <c r="AZ24">
        <f>G24*AA24*0.001</f>
        <v>34.266213646677556</v>
      </c>
      <c r="BA24">
        <f>G24/S24</f>
        <v>0.98520508058661649</v>
      </c>
      <c r="BB24">
        <f>(1-AL24*AA24/AQ24/F24)*100</f>
        <v>70.539417200688618</v>
      </c>
      <c r="BC24">
        <f>(S24-E24/(N24/1.35))</f>
        <v>397.81681812011817</v>
      </c>
      <c r="BD24">
        <f>E24*BB24/100/BC24</f>
        <v>-1.3476247846926678E-2</v>
      </c>
    </row>
    <row r="25" spans="1:56" x14ac:dyDescent="0.35">
      <c r="A25" s="1" t="s">
        <v>9</v>
      </c>
      <c r="B25" s="1" t="s">
        <v>2278</v>
      </c>
      <c r="K25" s="1">
        <v>2.72</v>
      </c>
    </row>
    <row r="26" spans="1:56" x14ac:dyDescent="0.35">
      <c r="A26" s="1" t="s">
        <v>9</v>
      </c>
      <c r="B26" s="1" t="s">
        <v>2277</v>
      </c>
      <c r="K26" s="1">
        <v>2.72</v>
      </c>
    </row>
    <row r="27" spans="1:56" x14ac:dyDescent="0.35">
      <c r="A27" s="1">
        <v>4</v>
      </c>
      <c r="B27" s="1" t="s">
        <v>2276</v>
      </c>
      <c r="C27" s="1">
        <v>1052.5000027380884</v>
      </c>
      <c r="D27" s="1">
        <v>0</v>
      </c>
      <c r="E27">
        <f>(R27-S27*(1000-T27)/(1000-U27))*AK27</f>
        <v>-6.1093676968079098</v>
      </c>
      <c r="F27">
        <f>IF(AV27&lt;&gt;0,1/(1/AV27-1/N27),0)</f>
        <v>1.8675338448232577</v>
      </c>
      <c r="G27">
        <f>((AY27-AL27/2)*S27-E27)/(AY27+AL27/2)</f>
        <v>386.76990177977808</v>
      </c>
      <c r="H27">
        <f>AL27*1000</f>
        <v>31.601515441849145</v>
      </c>
      <c r="I27">
        <f>(AQ27-AW27)</f>
        <v>2.1231372422125756</v>
      </c>
      <c r="J27">
        <f>(P27+AP27*D27)</f>
        <v>31.234701156616211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31.150791168212891</v>
      </c>
      <c r="P27" s="1">
        <v>31.234701156616211</v>
      </c>
      <c r="Q27" s="1">
        <v>31.270618438720703</v>
      </c>
      <c r="R27" s="1">
        <v>400.09225463867188</v>
      </c>
      <c r="S27" s="1">
        <v>394.32608032226563</v>
      </c>
      <c r="T27" s="1">
        <v>-6.4437627792358398E-2</v>
      </c>
      <c r="U27" s="1">
        <v>27.824649810791016</v>
      </c>
      <c r="V27" s="1">
        <v>-0.12463826686143875</v>
      </c>
      <c r="W27" s="1">
        <v>53.819740295410156</v>
      </c>
      <c r="X27" s="1">
        <v>299.63125610351563</v>
      </c>
      <c r="Y27" s="1">
        <v>100.67779541015625</v>
      </c>
      <c r="Z27" s="1">
        <v>5.7626526802778244E-2</v>
      </c>
      <c r="AA27" s="1">
        <v>88.014251708984375</v>
      </c>
      <c r="AB27" s="1">
        <v>11.774418830871582</v>
      </c>
      <c r="AC27" s="1">
        <v>0.47075456380844116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1.1015855003805719</v>
      </c>
      <c r="AL27">
        <f>(U27-T27)/(1000-U27)*AK27</f>
        <v>3.1601515441849144E-2</v>
      </c>
      <c r="AM27">
        <f>(P27+273.15)</f>
        <v>304.38470115661619</v>
      </c>
      <c r="AN27">
        <f>(O27+273.15)</f>
        <v>304.30079116821287</v>
      </c>
      <c r="AO27">
        <f>(Y27*AG27+Z27*AH27)*AI27</f>
        <v>16.108446905573146</v>
      </c>
      <c r="AP27">
        <f>((AO27+0.00000010773*(AN27^4-AM27^4))-AL27*44100)/(L27*51.4+0.00000043092*AM27^3)</f>
        <v>-11.284927002050907</v>
      </c>
      <c r="AQ27">
        <f>0.61365*EXP(17.502*J27/(240.97+J27))</f>
        <v>4.5721029743738804</v>
      </c>
      <c r="AR27">
        <f>AQ27*1000/AA27</f>
        <v>51.947302687880104</v>
      </c>
      <c r="AS27">
        <f>(AR27-U27)</f>
        <v>24.122652877089088</v>
      </c>
      <c r="AT27">
        <f>IF(D27,P27,(O27+P27)/2)</f>
        <v>31.192746162414551</v>
      </c>
      <c r="AU27">
        <f>0.61365*EXP(17.502*AT27/(240.97+AT27))</f>
        <v>4.5611959196764769</v>
      </c>
      <c r="AV27">
        <f>IF(AS27&lt;&gt;0,(1000-(AR27+U27)/2)/AS27*AL27,0)</f>
        <v>1.2577828111231286</v>
      </c>
      <c r="AW27">
        <f>U27*AA27/1000</f>
        <v>2.4489657321613048</v>
      </c>
      <c r="AX27">
        <f>(AU27-AW27)</f>
        <v>2.1122301875151721</v>
      </c>
      <c r="AY27">
        <f>1/(1.6/F27+1.37/N27)</f>
        <v>0.8248270786786287</v>
      </c>
      <c r="AZ27">
        <f>G27*AA27*0.001</f>
        <v>34.041263488704551</v>
      </c>
      <c r="BA27">
        <f>G27/S27</f>
        <v>0.98083774084556563</v>
      </c>
      <c r="BB27">
        <f>(1-AL27*AA27/AQ27/F27)*100</f>
        <v>67.425599907748435</v>
      </c>
      <c r="BC27">
        <f>(S27-E27/(N27/1.35))</f>
        <v>396.46703977066568</v>
      </c>
      <c r="BD27">
        <f>E27*BB27/100/BC27</f>
        <v>-1.0389962864317049E-2</v>
      </c>
    </row>
    <row r="28" spans="1:56" x14ac:dyDescent="0.35">
      <c r="A28" s="1" t="s">
        <v>9</v>
      </c>
      <c r="B28" s="1" t="s">
        <v>2275</v>
      </c>
      <c r="K28" s="1">
        <v>2.72</v>
      </c>
    </row>
    <row r="29" spans="1:56" x14ac:dyDescent="0.35">
      <c r="A29" s="1" t="s">
        <v>9</v>
      </c>
      <c r="B29" s="1" t="s">
        <v>2274</v>
      </c>
      <c r="K29" s="1">
        <v>2.72</v>
      </c>
    </row>
    <row r="30" spans="1:56" x14ac:dyDescent="0.35">
      <c r="A30" s="1">
        <v>5</v>
      </c>
      <c r="B30" s="1" t="s">
        <v>2273</v>
      </c>
      <c r="C30" s="1">
        <v>1255.0000027492642</v>
      </c>
      <c r="D30" s="1">
        <v>0</v>
      </c>
      <c r="E30">
        <f>(R30-S30*(1000-T30)/(1000-U30))*AK30</f>
        <v>-4.6300412231026851</v>
      </c>
      <c r="F30">
        <f>IF(AV30&lt;&gt;0,1/(1/AV30-1/N30),0)</f>
        <v>1.662973404558427</v>
      </c>
      <c r="G30">
        <f>((AY30-AL30/2)*S30-E30)/(AY30+AL30/2)</f>
        <v>384.12366249497364</v>
      </c>
      <c r="H30">
        <f>AL30*1000</f>
        <v>30.334612862886917</v>
      </c>
      <c r="I30">
        <f>(AQ30-AW30)</f>
        <v>2.2081063231724949</v>
      </c>
      <c r="J30">
        <f>(P30+AP30*D30)</f>
        <v>31.195898056030273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31.147705078125</v>
      </c>
      <c r="P30" s="1">
        <v>31.195898056030273</v>
      </c>
      <c r="Q30" s="1">
        <v>31.267595291137695</v>
      </c>
      <c r="R30" s="1">
        <v>400.20013427734375</v>
      </c>
      <c r="S30" s="1">
        <v>393.56597900390625</v>
      </c>
      <c r="T30" s="1">
        <v>-5.2591182291507721E-2</v>
      </c>
      <c r="U30" s="1">
        <v>26.746139526367188</v>
      </c>
      <c r="V30" s="1">
        <v>-0.10173644125461578</v>
      </c>
      <c r="W30" s="1">
        <v>51.739791870117188</v>
      </c>
      <c r="X30" s="1">
        <v>299.6534423828125</v>
      </c>
      <c r="Y30" s="1">
        <v>150.47434997558594</v>
      </c>
      <c r="Z30" s="1">
        <v>0.18597933650016785</v>
      </c>
      <c r="AA30" s="1">
        <v>88.009269714355469</v>
      </c>
      <c r="AB30" s="1">
        <v>11.634261131286621</v>
      </c>
      <c r="AC30" s="1">
        <v>0.47819617390632629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1.1016670675838693</v>
      </c>
      <c r="AL30">
        <f>(U30-T30)/(1000-U30)*AK30</f>
        <v>3.0334612862886919E-2</v>
      </c>
      <c r="AM30">
        <f>(P30+273.15)</f>
        <v>304.34589805603025</v>
      </c>
      <c r="AN30">
        <f>(O30+273.15)</f>
        <v>304.29770507812498</v>
      </c>
      <c r="AO30">
        <f>(Y30*AG30+Z30*AH30)*AI30</f>
        <v>24.075895457955539</v>
      </c>
      <c r="AP30">
        <f>((AO30+0.00000010773*(AN30^4-AM30^4))-AL30*44100)/(L30*51.4+0.00000043092*AM30^3)</f>
        <v>-10.75919683504031</v>
      </c>
      <c r="AQ30">
        <f>0.61365*EXP(17.502*J30/(240.97+J30))</f>
        <v>4.5620145305663282</v>
      </c>
      <c r="AR30">
        <f>AQ30*1000/AA30</f>
        <v>51.835613968538631</v>
      </c>
      <c r="AS30">
        <f>(AR30-U30)</f>
        <v>25.089474442171444</v>
      </c>
      <c r="AT30">
        <f>IF(D30,P30,(O30+P30)/2)</f>
        <v>31.171801567077637</v>
      </c>
      <c r="AU30">
        <f>0.61365*EXP(17.502*AT30/(240.97+AT30))</f>
        <v>4.5557594311226239</v>
      </c>
      <c r="AV30">
        <f>IF(AS30&lt;&gt;0,(1000-(AR30+U30)/2)/AS30*AL30,0)</f>
        <v>1.161552402976014</v>
      </c>
      <c r="AW30">
        <f>U30*AA30/1000</f>
        <v>2.3539082073938333</v>
      </c>
      <c r="AX30">
        <f>(AU30-AW30)</f>
        <v>2.2018512237287906</v>
      </c>
      <c r="AY30">
        <f>1/(1.6/F30+1.37/N30)</f>
        <v>0.75886207280719697</v>
      </c>
      <c r="AZ30">
        <f>G30*AA30*0.001</f>
        <v>33.806443016186179</v>
      </c>
      <c r="BA30">
        <f>G30/S30</f>
        <v>0.97600830098975888</v>
      </c>
      <c r="BB30">
        <f>(1-AL30*AA30/AQ30/F30)*100</f>
        <v>64.809543058549338</v>
      </c>
      <c r="BC30">
        <f>(S30-E30/(N30/1.35))</f>
        <v>395.18852506677666</v>
      </c>
      <c r="BD30">
        <f>E30*BB30/100/BC30</f>
        <v>-7.5931065043153192E-3</v>
      </c>
    </row>
    <row r="31" spans="1:56" x14ac:dyDescent="0.35">
      <c r="A31" s="1" t="s">
        <v>9</v>
      </c>
      <c r="B31" s="1" t="s">
        <v>2272</v>
      </c>
      <c r="K31" s="1">
        <v>2.72</v>
      </c>
    </row>
    <row r="32" spans="1:56" x14ac:dyDescent="0.35">
      <c r="A32" s="1" t="s">
        <v>9</v>
      </c>
      <c r="B32" s="1" t="s">
        <v>2271</v>
      </c>
      <c r="K32" s="1">
        <v>2.72</v>
      </c>
    </row>
    <row r="33" spans="1:56" x14ac:dyDescent="0.35">
      <c r="A33" s="1">
        <v>6</v>
      </c>
      <c r="B33" s="1" t="s">
        <v>2270</v>
      </c>
      <c r="C33" s="1">
        <v>1458.0000027492642</v>
      </c>
      <c r="D33" s="1">
        <v>0</v>
      </c>
      <c r="E33">
        <f>(R33-S33*(1000-T33)/(1000-U33))*AK33</f>
        <v>-3.5983212322171267</v>
      </c>
      <c r="F33">
        <f>IF(AV33&lt;&gt;0,1/(1/AV33-1/N33),0)</f>
        <v>1.5121568203219167</v>
      </c>
      <c r="G33">
        <f>((AY33-AL33/2)*S33-E33)/(AY33+AL33/2)</f>
        <v>381.71980602238887</v>
      </c>
      <c r="H33">
        <f>AL33*1000</f>
        <v>29.40551232310721</v>
      </c>
      <c r="I33">
        <f>(AQ33-AW33)</f>
        <v>2.2901314103533239</v>
      </c>
      <c r="J33">
        <f>(P33+AP33*D33)</f>
        <v>31.247381210327148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31.170053482055664</v>
      </c>
      <c r="P33" s="1">
        <v>31.247381210327148</v>
      </c>
      <c r="Q33" s="1">
        <v>31.283784866333008</v>
      </c>
      <c r="R33" s="1">
        <v>399.947509765625</v>
      </c>
      <c r="S33" s="1">
        <v>392.73019409179688</v>
      </c>
      <c r="T33" s="1">
        <v>-3.3341702073812485E-2</v>
      </c>
      <c r="U33" s="1">
        <v>25.968507766723633</v>
      </c>
      <c r="V33" s="1">
        <v>-6.4411170780658722E-2</v>
      </c>
      <c r="W33" s="1">
        <v>50.167263031005859</v>
      </c>
      <c r="X33" s="1">
        <v>299.61697387695313</v>
      </c>
      <c r="Y33" s="1">
        <v>301.0687255859375</v>
      </c>
      <c r="Z33" s="1">
        <v>0.30778294801712036</v>
      </c>
      <c r="AA33" s="1">
        <v>88.001686096191406</v>
      </c>
      <c r="AB33" s="1">
        <v>11.740668296813965</v>
      </c>
      <c r="AC33" s="1">
        <v>0.49537128210067749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1.1015329921946804</v>
      </c>
      <c r="AL33">
        <f>(U33-T33)/(1000-U33)*AK33</f>
        <v>2.9405512323107209E-2</v>
      </c>
      <c r="AM33">
        <f>(P33+273.15)</f>
        <v>304.39738121032713</v>
      </c>
      <c r="AN33">
        <f>(O33+273.15)</f>
        <v>304.32005348205564</v>
      </c>
      <c r="AO33">
        <f>(Y33*AG33+Z33*AH33)*AI33</f>
        <v>48.170995017044334</v>
      </c>
      <c r="AP33">
        <f>((AO33+0.00000010773*(AN33^4-AM33^4))-AL33*44100)/(L33*51.4+0.00000043092*AM33^3)</f>
        <v>-10.22889928838423</v>
      </c>
      <c r="AQ33">
        <f>0.61365*EXP(17.502*J33/(240.97+J33))</f>
        <v>4.5754038792270455</v>
      </c>
      <c r="AR33">
        <f>AQ33*1000/AA33</f>
        <v>51.992229719619694</v>
      </c>
      <c r="AS33">
        <f>(AR33-U33)</f>
        <v>26.023721952896061</v>
      </c>
      <c r="AT33">
        <f>IF(D33,P33,(O33+P33)/2)</f>
        <v>31.208717346191406</v>
      </c>
      <c r="AU33">
        <f>0.61365*EXP(17.502*AT33/(240.97+AT33))</f>
        <v>4.5653452796740712</v>
      </c>
      <c r="AV33">
        <f>IF(AS33&lt;&gt;0,(1000-(AR33+U33)/2)/AS33*AL33,0)</f>
        <v>1.0859044167786986</v>
      </c>
      <c r="AW33">
        <f>U33*AA33/1000</f>
        <v>2.2852724688737216</v>
      </c>
      <c r="AX33">
        <f>(AU33-AW33)</f>
        <v>2.2800728108003496</v>
      </c>
      <c r="AY33">
        <f>1/(1.6/F33+1.37/N33)</f>
        <v>0.70735274993769037</v>
      </c>
      <c r="AZ33">
        <f>G33*AA33*0.001</f>
        <v>33.591986546281341</v>
      </c>
      <c r="BA33">
        <f>G33/S33</f>
        <v>0.97196449818463804</v>
      </c>
      <c r="BB33">
        <f>(1-AL33*AA33/AQ33/F33)*100</f>
        <v>62.598116344560054</v>
      </c>
      <c r="BC33">
        <f>(S33-E33/(N33/1.35))</f>
        <v>393.99118544520962</v>
      </c>
      <c r="BD33">
        <f>E33*BB33/100/BC33</f>
        <v>-5.7170855455788497E-3</v>
      </c>
    </row>
    <row r="34" spans="1:56" x14ac:dyDescent="0.35">
      <c r="A34" s="1" t="s">
        <v>9</v>
      </c>
      <c r="B34" s="1" t="s">
        <v>2269</v>
      </c>
      <c r="K34" s="1">
        <v>2.72</v>
      </c>
    </row>
    <row r="35" spans="1:56" x14ac:dyDescent="0.35">
      <c r="A35" s="1" t="s">
        <v>9</v>
      </c>
      <c r="B35" s="1" t="s">
        <v>2268</v>
      </c>
      <c r="K35" s="1">
        <v>2.72</v>
      </c>
    </row>
    <row r="36" spans="1:56" x14ac:dyDescent="0.35">
      <c r="A36" s="1">
        <v>7</v>
      </c>
      <c r="B36" s="1" t="s">
        <v>2267</v>
      </c>
      <c r="C36" s="1">
        <v>1660.0000027492642</v>
      </c>
      <c r="D36" s="1">
        <v>0</v>
      </c>
      <c r="E36">
        <f>(R36-S36*(1000-T36)/(1000-U36))*AK36</f>
        <v>-2.6732741591379092</v>
      </c>
      <c r="F36">
        <f>IF(AV36&lt;&gt;0,1/(1/AV36-1/N36),0)</f>
        <v>1.4304138864622766</v>
      </c>
      <c r="G36">
        <f>((AY36-AL36/2)*S36-E36)/(AY36+AL36/2)</f>
        <v>379.60140996652132</v>
      </c>
      <c r="H36">
        <f>AL36*1000</f>
        <v>28.840020403615291</v>
      </c>
      <c r="I36">
        <f>(AQ36-AW36)</f>
        <v>2.3385257489218607</v>
      </c>
      <c r="J36">
        <f>(P36+AP36*D36)</f>
        <v>31.278568267822266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31.216716766357422</v>
      </c>
      <c r="P36" s="1">
        <v>31.278568267822266</v>
      </c>
      <c r="Q36" s="1">
        <v>31.316181182861328</v>
      </c>
      <c r="R36" s="1">
        <v>399.90243530273438</v>
      </c>
      <c r="S36" s="1">
        <v>392.06442260742188</v>
      </c>
      <c r="T36" s="1">
        <v>-7.5637130066752434E-4</v>
      </c>
      <c r="U36" s="1">
        <v>25.512861251831055</v>
      </c>
      <c r="V36" s="1">
        <v>-1.4572093496099114E-3</v>
      </c>
      <c r="W36" s="1">
        <v>49.152553558349609</v>
      </c>
      <c r="X36" s="1">
        <v>299.61843872070313</v>
      </c>
      <c r="Y36" s="1">
        <v>501.22991943359375</v>
      </c>
      <c r="Z36" s="1">
        <v>0.28289893269538879</v>
      </c>
      <c r="AA36" s="1">
        <v>87.99505615234375</v>
      </c>
      <c r="AB36" s="1">
        <v>11.749881744384766</v>
      </c>
      <c r="AC36" s="1">
        <v>0.50128549337387085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1.1015383776496437</v>
      </c>
      <c r="AL36">
        <f>(U36-T36)/(1000-U36)*AK36</f>
        <v>2.8840020403615291E-2</v>
      </c>
      <c r="AM36">
        <f>(P36+273.15)</f>
        <v>304.42856826782224</v>
      </c>
      <c r="AN36">
        <f>(O36+273.15)</f>
        <v>304.3667167663574</v>
      </c>
      <c r="AO36">
        <f>(Y36*AG36+Z36*AH36)*AI36</f>
        <v>80.196785316837122</v>
      </c>
      <c r="AP36">
        <f>((AO36+0.00000010773*(AN36^4-AM36^4))-AL36*44100)/(L36*51.4+0.00000043092*AM36^3)</f>
        <v>-9.7607535659055618</v>
      </c>
      <c r="AQ36">
        <f>0.61365*EXP(17.502*J36/(240.97+J36))</f>
        <v>4.5835314073836892</v>
      </c>
      <c r="AR36">
        <f>AQ36*1000/AA36</f>
        <v>52.08851051186705</v>
      </c>
      <c r="AS36">
        <f>(AR36-U36)</f>
        <v>26.575649260035995</v>
      </c>
      <c r="AT36">
        <f>IF(D36,P36,(O36+P36)/2)</f>
        <v>31.247642517089844</v>
      </c>
      <c r="AU36">
        <f>0.61365*EXP(17.502*AT36/(240.97+AT36))</f>
        <v>4.5754719251097127</v>
      </c>
      <c r="AV36">
        <f>IF(AS36&lt;&gt;0,(1000-(AR36+U36)/2)/AS36*AL36,0)</f>
        <v>1.0430980466315407</v>
      </c>
      <c r="AW36">
        <f>U36*AA36/1000</f>
        <v>2.2450056584618285</v>
      </c>
      <c r="AX36">
        <f>(AU36-AW36)</f>
        <v>2.3304662666478841</v>
      </c>
      <c r="AY36">
        <f>1/(1.6/F36+1.37/N36)</f>
        <v>0.67833960074951949</v>
      </c>
      <c r="AZ36">
        <f>G36*AA36*0.001</f>
        <v>33.403047385512906</v>
      </c>
      <c r="BA36">
        <f>G36/S36</f>
        <v>0.96821182458225774</v>
      </c>
      <c r="BB36">
        <f>(1-AL36*AA36/AQ36/F36)*100</f>
        <v>61.292786595130863</v>
      </c>
      <c r="BC36">
        <f>(S36-E36/(N36/1.35))</f>
        <v>393.00124158005639</v>
      </c>
      <c r="BD36">
        <f>E36*BB36/100/BC36</f>
        <v>-4.1692596666501932E-3</v>
      </c>
    </row>
    <row r="37" spans="1:56" x14ac:dyDescent="0.35">
      <c r="A37" s="1" t="s">
        <v>9</v>
      </c>
      <c r="B37" s="1" t="s">
        <v>2266</v>
      </c>
      <c r="K37" s="1">
        <v>2.72</v>
      </c>
    </row>
    <row r="38" spans="1:56" x14ac:dyDescent="0.35">
      <c r="A38" s="1" t="s">
        <v>9</v>
      </c>
      <c r="B38" s="1" t="s">
        <v>2265</v>
      </c>
      <c r="K38" s="1">
        <v>2.72</v>
      </c>
    </row>
    <row r="39" spans="1:56" x14ac:dyDescent="0.35">
      <c r="A39" s="1">
        <v>8</v>
      </c>
      <c r="B39" s="1" t="s">
        <v>2264</v>
      </c>
      <c r="C39" s="1">
        <v>1863.0000027492642</v>
      </c>
      <c r="D39" s="1">
        <v>0</v>
      </c>
      <c r="E39">
        <f>(R39-S39*(1000-T39)/(1000-U39))*AK39</f>
        <v>-2.1405801211517921</v>
      </c>
      <c r="F39">
        <f>IF(AV39&lt;&gt;0,1/(1/AV39-1/N39),0)</f>
        <v>1.3595375989422174</v>
      </c>
      <c r="G39">
        <f>((AY39-AL39/2)*S39-E39)/(AY39+AL39/2)</f>
        <v>378.56784841169741</v>
      </c>
      <c r="H39">
        <f>AL39*1000</f>
        <v>28.224681996515091</v>
      </c>
      <c r="I39">
        <f>(AQ39-AW39)</f>
        <v>2.3763642435616941</v>
      </c>
      <c r="J39">
        <f>(P39+AP39*D39)</f>
        <v>31.261171340942383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31.279848098754883</v>
      </c>
      <c r="P39" s="1">
        <v>31.261171340942383</v>
      </c>
      <c r="Q39" s="1">
        <v>31.366376876831055</v>
      </c>
      <c r="R39" s="1">
        <v>400.05233764648438</v>
      </c>
      <c r="S39" s="1">
        <v>391.95156860351563</v>
      </c>
      <c r="T39" s="1">
        <v>4.5700881630182266E-2</v>
      </c>
      <c r="U39" s="1">
        <v>25.030612945556641</v>
      </c>
      <c r="V39" s="1">
        <v>8.7733037769794464E-2</v>
      </c>
      <c r="W39" s="1">
        <v>48.051841735839844</v>
      </c>
      <c r="X39" s="1">
        <v>299.57882690429688</v>
      </c>
      <c r="Y39" s="1">
        <v>750.38665771484375</v>
      </c>
      <c r="Z39" s="1">
        <v>0.2946857213973999</v>
      </c>
      <c r="AA39" s="1">
        <v>87.997520446777344</v>
      </c>
      <c r="AB39" s="1">
        <v>11.641117095947266</v>
      </c>
      <c r="AC39" s="1">
        <v>0.50899451971054077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1.1013927459716795</v>
      </c>
      <c r="AL39">
        <f>(U39-T39)/(1000-U39)*AK39</f>
        <v>2.8224681996515091E-2</v>
      </c>
      <c r="AM39">
        <f>(P39+273.15)</f>
        <v>304.41117134094236</v>
      </c>
      <c r="AN39">
        <f>(O39+273.15)</f>
        <v>304.42984809875486</v>
      </c>
      <c r="AO39">
        <f>(Y39*AG39+Z39*AH39)*AI39</f>
        <v>120.06186255078319</v>
      </c>
      <c r="AP39">
        <f>((AO39+0.00000010773*(AN39^4-AM39^4))-AL39*44100)/(L39*51.4+0.00000043092*AM39^3)</f>
        <v>-9.2044371103101543</v>
      </c>
      <c r="AQ39">
        <f>0.61365*EXP(17.502*J39/(240.97+J39))</f>
        <v>4.5789961180336842</v>
      </c>
      <c r="AR39">
        <f>AQ39*1000/AA39</f>
        <v>52.035512987018222</v>
      </c>
      <c r="AS39">
        <f>(AR39-U39)</f>
        <v>27.004900041461582</v>
      </c>
      <c r="AT39">
        <f>IF(D39,P39,(O39+P39)/2)</f>
        <v>31.270509719848633</v>
      </c>
      <c r="AU39">
        <f>0.61365*EXP(17.502*AT39/(240.97+AT39))</f>
        <v>4.5814300992525148</v>
      </c>
      <c r="AV39">
        <f>IF(AS39&lt;&gt;0,(1000-(AR39+U39)/2)/AS39*AL39,0)</f>
        <v>1.0048953525573281</v>
      </c>
      <c r="AW39">
        <f>U39*AA39/1000</f>
        <v>2.2026318744719902</v>
      </c>
      <c r="AX39">
        <f>(AU39-AW39)</f>
        <v>2.3787982247805246</v>
      </c>
      <c r="AY39">
        <f>1/(1.6/F39+1.37/N39)</f>
        <v>0.65252803498419953</v>
      </c>
      <c r="AZ39">
        <f>G39*AA39*0.001</f>
        <v>33.313031981100856</v>
      </c>
      <c r="BA39">
        <f>G39/S39</f>
        <v>0.96585363788821388</v>
      </c>
      <c r="BB39">
        <f>(1-AL39*AA39/AQ39/F39)*100</f>
        <v>60.103206369385866</v>
      </c>
      <c r="BC39">
        <f>(S39-E39/(N39/1.35))</f>
        <v>392.70171091985253</v>
      </c>
      <c r="BD39">
        <f>E39*BB39/100/BC39</f>
        <v>-3.2761692957851371E-3</v>
      </c>
    </row>
    <row r="40" spans="1:56" x14ac:dyDescent="0.35">
      <c r="A40" s="1" t="s">
        <v>9</v>
      </c>
      <c r="B40" s="1" t="s">
        <v>2263</v>
      </c>
      <c r="K40" s="1">
        <v>2.72</v>
      </c>
    </row>
    <row r="41" spans="1:56" x14ac:dyDescent="0.35">
      <c r="A41" s="1" t="s">
        <v>9</v>
      </c>
      <c r="B41" s="1" t="s">
        <v>2262</v>
      </c>
      <c r="K41" s="1">
        <v>2.72</v>
      </c>
    </row>
    <row r="42" spans="1:56" x14ac:dyDescent="0.35">
      <c r="A42" s="1">
        <v>9</v>
      </c>
      <c r="B42" s="1" t="s">
        <v>2261</v>
      </c>
      <c r="C42" s="1">
        <v>2066.0000027492642</v>
      </c>
      <c r="D42" s="1">
        <v>0</v>
      </c>
      <c r="E42">
        <f>(R42-S42*(1000-T42)/(1000-U42))*AK42</f>
        <v>-2.1524279896262604</v>
      </c>
      <c r="F42">
        <f>IF(AV42&lt;&gt;0,1/(1/AV42-1/N42),0)</f>
        <v>1.1871270458786634</v>
      </c>
      <c r="G42">
        <f>((AY42-AL42/2)*S42-E42)/(AY42+AL42/2)</f>
        <v>378.6029772780978</v>
      </c>
      <c r="H42">
        <f>AL42*1000</f>
        <v>26.801005206420509</v>
      </c>
      <c r="I42">
        <f>(AQ42-AW42)</f>
        <v>2.4997182086757896</v>
      </c>
      <c r="J42">
        <f>(P42+AP42*D42)</f>
        <v>31.340030670166016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31.369287490844727</v>
      </c>
      <c r="P42" s="1">
        <v>31.340030670166016</v>
      </c>
      <c r="Q42" s="1">
        <v>31.436130523681641</v>
      </c>
      <c r="R42" s="1">
        <v>400.13626098632813</v>
      </c>
      <c r="S42" s="1">
        <v>392.53912353515625</v>
      </c>
      <c r="T42" s="1">
        <v>0.11351003497838974</v>
      </c>
      <c r="U42" s="1">
        <v>23.864873886108398</v>
      </c>
      <c r="V42" s="1">
        <v>0.21678322553634644</v>
      </c>
      <c r="W42" s="1">
        <v>45.577507019042969</v>
      </c>
      <c r="X42" s="1">
        <v>299.59970092773438</v>
      </c>
      <c r="Y42" s="1">
        <v>1000.3045043945313</v>
      </c>
      <c r="Z42" s="1">
        <v>0.24491272866725922</v>
      </c>
      <c r="AA42" s="1">
        <v>87.989883422851563</v>
      </c>
      <c r="AB42" s="1">
        <v>11.135364532470703</v>
      </c>
      <c r="AC42" s="1">
        <v>0.52965939044952393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1.1014694887049055</v>
      </c>
      <c r="AL42">
        <f>(U42-T42)/(1000-U42)*AK42</f>
        <v>2.6801005206420508E-2</v>
      </c>
      <c r="AM42">
        <f>(P42+273.15)</f>
        <v>304.49003067016599</v>
      </c>
      <c r="AN42">
        <f>(O42+273.15)</f>
        <v>304.5192874908447</v>
      </c>
      <c r="AO42">
        <f>(Y42*AG42+Z42*AH42)*AI42</f>
        <v>160.04871712575732</v>
      </c>
      <c r="AP42">
        <f>((AO42+0.00000010773*(AN42^4-AM42^4))-AL42*44100)/(L42*51.4+0.00000043092*AM42^3)</f>
        <v>-8.3614572466839778</v>
      </c>
      <c r="AQ42">
        <f>0.61365*EXP(17.502*J42/(240.97+J42))</f>
        <v>4.5995856798155224</v>
      </c>
      <c r="AR42">
        <f>AQ42*1000/AA42</f>
        <v>52.274028568845445</v>
      </c>
      <c r="AS42">
        <f>(AR42-U42)</f>
        <v>28.409154682737046</v>
      </c>
      <c r="AT42">
        <f>IF(D42,P42,(O42+P42)/2)</f>
        <v>31.354659080505371</v>
      </c>
      <c r="AU42">
        <f>0.61365*EXP(17.502*AT42/(240.97+AT42))</f>
        <v>4.6034138969695029</v>
      </c>
      <c r="AV42">
        <f>IF(AS42&lt;&gt;0,(1000-(AR42+U42)/2)/AS42*AL42,0)</f>
        <v>0.90747880159676464</v>
      </c>
      <c r="AW42">
        <f>U42*AA42/1000</f>
        <v>2.0998674711397327</v>
      </c>
      <c r="AX42">
        <f>(AU42-AW42)</f>
        <v>2.5035464258297702</v>
      </c>
      <c r="AY42">
        <f>1/(1.6/F42+1.37/N42)</f>
        <v>0.58705352174551684</v>
      </c>
      <c r="AZ42">
        <f>G42*AA42*0.001</f>
        <v>33.313231834244348</v>
      </c>
      <c r="BA42">
        <f>G42/S42</f>
        <v>0.96449743370405649</v>
      </c>
      <c r="BB42">
        <f>(1-AL42*AA42/AQ42/F42)*100</f>
        <v>56.811520670989658</v>
      </c>
      <c r="BC42">
        <f>(S42-E42/(N42/1.35))</f>
        <v>393.29341780423402</v>
      </c>
      <c r="BD42">
        <f>E42*BB42/100/BC42</f>
        <v>-3.1091979089855129E-3</v>
      </c>
    </row>
    <row r="43" spans="1:56" x14ac:dyDescent="0.35">
      <c r="A43" s="1" t="s">
        <v>9</v>
      </c>
      <c r="B43" s="1" t="s">
        <v>2260</v>
      </c>
      <c r="K43" s="1">
        <v>2.72</v>
      </c>
    </row>
    <row r="44" spans="1:56" x14ac:dyDescent="0.35">
      <c r="A44" s="1" t="s">
        <v>9</v>
      </c>
      <c r="B44" s="1" t="s">
        <v>2259</v>
      </c>
      <c r="K44" s="1">
        <v>2.72</v>
      </c>
    </row>
    <row r="45" spans="1:56" x14ac:dyDescent="0.35">
      <c r="A45" s="1">
        <v>10</v>
      </c>
      <c r="B45" s="1" t="s">
        <v>2258</v>
      </c>
      <c r="C45" s="1">
        <v>2268.0000027492642</v>
      </c>
      <c r="D45" s="1">
        <v>0</v>
      </c>
      <c r="E45">
        <f>(R45-S45*(1000-T45)/(1000-U45))*AK45</f>
        <v>-2.09318002696424</v>
      </c>
      <c r="F45">
        <f>IF(AV45&lt;&gt;0,1/(1/AV45-1/N45),0)</f>
        <v>0.98320113787626362</v>
      </c>
      <c r="G45">
        <f>((AY45-AL45/2)*S45-E45)/(AY45+AL45/2)</f>
        <v>378.49870862039239</v>
      </c>
      <c r="H45">
        <f>AL45*1000</f>
        <v>24.681088798594253</v>
      </c>
      <c r="I45">
        <f>(AQ45-AW45)</f>
        <v>2.6689189083684446</v>
      </c>
      <c r="J45">
        <f>(P45+AP45*D45)</f>
        <v>31.405527114868164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31.480493545532227</v>
      </c>
      <c r="P45" s="1">
        <v>31.405527114868164</v>
      </c>
      <c r="Q45" s="1">
        <v>31.525590896606445</v>
      </c>
      <c r="R45" s="1">
        <v>400.14651489257813</v>
      </c>
      <c r="S45" s="1">
        <v>393.23297119140625</v>
      </c>
      <c r="T45" s="1">
        <v>0.21896319091320038</v>
      </c>
      <c r="U45" s="1">
        <v>22.138433456420898</v>
      </c>
      <c r="V45" s="1">
        <v>0.41551673412322998</v>
      </c>
      <c r="W45" s="1">
        <v>42.011123657226563</v>
      </c>
      <c r="X45" s="1">
        <v>299.48876953125</v>
      </c>
      <c r="Y45" s="1">
        <v>1250.0379638671875</v>
      </c>
      <c r="Z45" s="1">
        <v>0.21347717940807343</v>
      </c>
      <c r="AA45" s="1">
        <v>87.984031677246094</v>
      </c>
      <c r="AB45" s="1">
        <v>11.144359588623047</v>
      </c>
      <c r="AC45" s="1">
        <v>0.54046499729156494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1.1010616526884187</v>
      </c>
      <c r="AL45">
        <f>(U45-T45)/(1000-U45)*AK45</f>
        <v>2.4681088798594254E-2</v>
      </c>
      <c r="AM45">
        <f>(P45+273.15)</f>
        <v>304.55552711486814</v>
      </c>
      <c r="AN45">
        <f>(O45+273.15)</f>
        <v>304.6304935455322</v>
      </c>
      <c r="AO45">
        <f>(Y45*AG45+Z45*AH45)*AI45</f>
        <v>200.00606974826587</v>
      </c>
      <c r="AP45">
        <f>((AO45+0.00000010773*(AN45^4-AM45^4))-AL45*44100)/(L45*51.4+0.00000043092*AM45^3)</f>
        <v>-7.2641372386933858</v>
      </c>
      <c r="AQ45">
        <f>0.61365*EXP(17.502*J45/(240.97+J45))</f>
        <v>4.6167475388827857</v>
      </c>
      <c r="AR45">
        <f>AQ45*1000/AA45</f>
        <v>52.472561791877311</v>
      </c>
      <c r="AS45">
        <f>(AR45-U45)</f>
        <v>30.334128335456413</v>
      </c>
      <c r="AT45">
        <f>IF(D45,P45,(O45+P45)/2)</f>
        <v>31.443010330200195</v>
      </c>
      <c r="AU45">
        <f>0.61365*EXP(17.502*AT45/(240.97+AT45))</f>
        <v>4.626594232324587</v>
      </c>
      <c r="AV45">
        <f>IF(AS45&lt;&gt;0,(1000-(AR45+U45)/2)/AS45*AL45,0)</f>
        <v>0.78328766319895571</v>
      </c>
      <c r="AW45">
        <f>U45*AA45/1000</f>
        <v>1.9478286305143411</v>
      </c>
      <c r="AX45">
        <f>(AU45-AW45)</f>
        <v>2.6787656018102459</v>
      </c>
      <c r="AY45">
        <f>1/(1.6/F45+1.37/N45)</f>
        <v>0.50429459881588934</v>
      </c>
      <c r="AZ45">
        <f>G45*AA45*0.001</f>
        <v>33.301842369053347</v>
      </c>
      <c r="BA45">
        <f>G45/S45</f>
        <v>0.96253044975762736</v>
      </c>
      <c r="BB45">
        <f>(1-AL45*AA45/AQ45/F45)*100</f>
        <v>52.160164855573932</v>
      </c>
      <c r="BC45">
        <f>(S45-E45/(N45/1.35))</f>
        <v>393.9665026758957</v>
      </c>
      <c r="BD45">
        <f>E45*BB45/100/BC45</f>
        <v>-2.7713172195421147E-3</v>
      </c>
    </row>
    <row r="46" spans="1:56" x14ac:dyDescent="0.35">
      <c r="A46" s="1" t="s">
        <v>9</v>
      </c>
      <c r="B46" s="1" t="s">
        <v>2257</v>
      </c>
      <c r="K46" s="1">
        <v>2.72</v>
      </c>
    </row>
    <row r="47" spans="1:56" x14ac:dyDescent="0.35">
      <c r="A47" s="1" t="s">
        <v>9</v>
      </c>
      <c r="B47" s="1" t="s">
        <v>2256</v>
      </c>
      <c r="K47" s="1">
        <v>2.72</v>
      </c>
    </row>
    <row r="48" spans="1:56" x14ac:dyDescent="0.35">
      <c r="A48" s="1">
        <v>11</v>
      </c>
      <c r="B48" s="1" t="s">
        <v>2255</v>
      </c>
      <c r="C48" s="1">
        <v>2471.0000027492642</v>
      </c>
      <c r="D48" s="1">
        <v>0</v>
      </c>
      <c r="E48">
        <f>(R48-S48*(1000-T48)/(1000-U48))*AK48</f>
        <v>-2.4890612815502995</v>
      </c>
      <c r="F48">
        <f>IF(AV48&lt;&gt;0,1/(1/AV48-1/N48),0)</f>
        <v>0.8078628709638993</v>
      </c>
      <c r="G48">
        <f>((AY48-AL48/2)*S48-E48)/(AY48+AL48/2)</f>
        <v>379.88655424422126</v>
      </c>
      <c r="H48">
        <f>AL48*1000</f>
        <v>22.403864453397567</v>
      </c>
      <c r="I48">
        <f>(AQ48-AW48)</f>
        <v>2.844020094646809</v>
      </c>
      <c r="J48">
        <f>(P48+AP48*D48)</f>
        <v>31.440824508666992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31.617456436157227</v>
      </c>
      <c r="P48" s="1">
        <v>31.440824508666992</v>
      </c>
      <c r="Q48" s="1">
        <v>31.638124465942383</v>
      </c>
      <c r="R48" s="1">
        <v>400.07980346679688</v>
      </c>
      <c r="S48" s="1">
        <v>394.33267211914063</v>
      </c>
      <c r="T48" s="1">
        <v>0.37469619512557983</v>
      </c>
      <c r="U48" s="1">
        <v>20.254877090454102</v>
      </c>
      <c r="V48" s="1">
        <v>0.7054932713508606</v>
      </c>
      <c r="W48" s="1">
        <v>38.136707305908203</v>
      </c>
      <c r="X48" s="1">
        <v>300.32025146484375</v>
      </c>
      <c r="Y48" s="1">
        <v>1600.642822265625</v>
      </c>
      <c r="Z48" s="1">
        <v>0.42958146333694458</v>
      </c>
      <c r="AA48" s="1">
        <v>87.978782653808594</v>
      </c>
      <c r="AB48" s="1">
        <v>11.046869277954102</v>
      </c>
      <c r="AC48" s="1">
        <v>0.54639732837677002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1.1041185715619253</v>
      </c>
      <c r="AL48">
        <f>(U48-T48)/(1000-U48)*AK48</f>
        <v>2.2403864453397569E-2</v>
      </c>
      <c r="AM48">
        <f>(P48+273.15)</f>
        <v>304.59082450866697</v>
      </c>
      <c r="AN48">
        <f>(O48+273.15)</f>
        <v>304.7674564361572</v>
      </c>
      <c r="AO48">
        <f>(Y48*AG48+Z48*AH48)*AI48</f>
        <v>256.10284583815519</v>
      </c>
      <c r="AP48">
        <f>((AO48+0.00000010773*(AN48^4-AM48^4))-AL48*44100)/(L48*51.4+0.00000043092*AM48^3)</f>
        <v>-5.972680259748774</v>
      </c>
      <c r="AQ48">
        <f>0.61365*EXP(17.502*J48/(240.97+J48))</f>
        <v>4.6260195238674777</v>
      </c>
      <c r="AR48">
        <f>AQ48*1000/AA48</f>
        <v>52.58108130537105</v>
      </c>
      <c r="AS48">
        <f>(AR48-U48)</f>
        <v>32.326204214916949</v>
      </c>
      <c r="AT48">
        <f>IF(D48,P48,(O48+P48)/2)</f>
        <v>31.529140472412109</v>
      </c>
      <c r="AU48">
        <f>0.61365*EXP(17.502*AT48/(240.97+AT48))</f>
        <v>4.6492896028875936</v>
      </c>
      <c r="AV48">
        <f>IF(AS48&lt;&gt;0,(1000-(AR48+U48)/2)/AS48*AL48,0)</f>
        <v>0.66781614198363271</v>
      </c>
      <c r="AW48">
        <f>U48*AA48/1000</f>
        <v>1.7819994292206685</v>
      </c>
      <c r="AX48">
        <f>(AU48-AW48)</f>
        <v>2.867290173666925</v>
      </c>
      <c r="AY48">
        <f>1/(1.6/F48+1.37/N48)</f>
        <v>0.42805202576361706</v>
      </c>
      <c r="AZ48">
        <f>G48*AA48*0.001</f>
        <v>33.421956588956611</v>
      </c>
      <c r="BA48">
        <f>G48/S48</f>
        <v>0.96336565824666254</v>
      </c>
      <c r="BB48">
        <f>(1-AL48*AA48/AQ48/F48)*100</f>
        <v>47.258099519059328</v>
      </c>
      <c r="BC48">
        <f>(S48-E48/(N48/1.35))</f>
        <v>395.20493575309513</v>
      </c>
      <c r="BD48">
        <f>E48*BB48/100/BC48</f>
        <v>-2.9763875678422667E-3</v>
      </c>
    </row>
    <row r="49" spans="1:56" x14ac:dyDescent="0.35">
      <c r="A49" s="1" t="s">
        <v>9</v>
      </c>
      <c r="B49" s="1" t="s">
        <v>2254</v>
      </c>
      <c r="K49" s="1">
        <v>2.72</v>
      </c>
    </row>
    <row r="50" spans="1:56" x14ac:dyDescent="0.35">
      <c r="A50" s="1" t="s">
        <v>9</v>
      </c>
      <c r="B50" s="1" t="s">
        <v>2253</v>
      </c>
      <c r="K50" s="1">
        <v>2.72</v>
      </c>
    </row>
    <row r="51" spans="1:56" x14ac:dyDescent="0.35">
      <c r="A51" s="1">
        <v>12</v>
      </c>
      <c r="B51" s="1" t="s">
        <v>2252</v>
      </c>
      <c r="C51" s="1">
        <v>2674.0000027492642</v>
      </c>
      <c r="D51" s="1">
        <v>0</v>
      </c>
      <c r="E51">
        <f>(R51-S51*(1000-T51)/(1000-U51))*AK51</f>
        <v>-2.4097672129061034</v>
      </c>
      <c r="F51">
        <f>IF(AV51&lt;&gt;0,1/(1/AV51-1/N51),0)</f>
        <v>0.63818317196012142</v>
      </c>
      <c r="G51">
        <f>((AY51-AL51/2)*S51-E51)/(AY51+AL51/2)</f>
        <v>380.21527467357214</v>
      </c>
      <c r="H51">
        <f>AL51*1000</f>
        <v>19.715998140289553</v>
      </c>
      <c r="I51">
        <f>(AQ51-AW51)</f>
        <v>3.0556337899239008</v>
      </c>
      <c r="J51">
        <f>(P51+AP51*D51)</f>
        <v>31.538043975830078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31.778301239013672</v>
      </c>
      <c r="P51" s="1">
        <v>31.538043975830078</v>
      </c>
      <c r="Q51" s="1">
        <v>31.770072937011719</v>
      </c>
      <c r="R51" s="1">
        <v>400.08792114257813</v>
      </c>
      <c r="S51" s="1">
        <v>395.19967651367188</v>
      </c>
      <c r="T51" s="1">
        <v>0.5593300461769104</v>
      </c>
      <c r="U51" s="1">
        <v>18.141712188720703</v>
      </c>
      <c r="V51" s="1">
        <v>1.0435131788253784</v>
      </c>
      <c r="W51" s="1">
        <v>33.846054077148438</v>
      </c>
      <c r="X51" s="1">
        <v>299.4737548828125</v>
      </c>
      <c r="Y51" s="1">
        <v>2000.31396484375</v>
      </c>
      <c r="Z51" s="1">
        <v>0.33136096596717834</v>
      </c>
      <c r="AA51" s="1">
        <v>87.974464416503906</v>
      </c>
      <c r="AB51" s="1">
        <v>11.242616653442383</v>
      </c>
      <c r="AC51" s="1">
        <v>0.56110191345214844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1.1010064517750457</v>
      </c>
      <c r="AL51">
        <f>(U51-T51)/(1000-U51)*AK51</f>
        <v>1.9715998140289553E-2</v>
      </c>
      <c r="AM51">
        <f>(P51+273.15)</f>
        <v>304.68804397583006</v>
      </c>
      <c r="AN51">
        <f>(O51+273.15)</f>
        <v>304.92830123901365</v>
      </c>
      <c r="AO51">
        <f>(Y51*AG51+Z51*AH51)*AI51</f>
        <v>320.0502272213198</v>
      </c>
      <c r="AP51">
        <f>((AO51+0.00000010773*(AN51^4-AM51^4))-AL51*44100)/(L51*51.4+0.00000043092*AM51^3)</f>
        <v>-4.4723494193533986</v>
      </c>
      <c r="AQ51">
        <f>0.61365*EXP(17.502*J51/(240.97+J51))</f>
        <v>4.6516412033249654</v>
      </c>
      <c r="AR51">
        <f>AQ51*1000/AA51</f>
        <v>52.874902213696487</v>
      </c>
      <c r="AS51">
        <f>(AR51-U51)</f>
        <v>34.733190024975784</v>
      </c>
      <c r="AT51">
        <f>IF(D51,P51,(O51+P51)/2)</f>
        <v>31.658172607421875</v>
      </c>
      <c r="AU51">
        <f>0.61365*EXP(17.502*AT51/(240.97+AT51))</f>
        <v>4.6834710829061681</v>
      </c>
      <c r="AV51">
        <f>IF(AS51&lt;&gt;0,(1000-(AR51+U51)/2)/AS51*AL51,0)</f>
        <v>0.54748545722036523</v>
      </c>
      <c r="AW51">
        <f>U51*AA51/1000</f>
        <v>1.5960074134010647</v>
      </c>
      <c r="AX51">
        <f>(AU51-AW51)</f>
        <v>3.0874636695051034</v>
      </c>
      <c r="AY51">
        <f>1/(1.6/F51+1.37/N51)</f>
        <v>0.34931475481835295</v>
      </c>
      <c r="AZ51">
        <f>G51*AA51*0.001</f>
        <v>33.449235152381426</v>
      </c>
      <c r="BA51">
        <f>G51/S51</f>
        <v>0.96208397240532317</v>
      </c>
      <c r="BB51">
        <f>(1-AL51*AA51/AQ51/F51)*100</f>
        <v>41.571620275357233</v>
      </c>
      <c r="BC51">
        <f>(S51-E51/(N51/1.35))</f>
        <v>396.04415242983117</v>
      </c>
      <c r="BD51">
        <f>E51*BB51/100/BC51</f>
        <v>-2.5294636194555962E-3</v>
      </c>
    </row>
    <row r="52" spans="1:56" x14ac:dyDescent="0.35">
      <c r="A52" s="1" t="s">
        <v>9</v>
      </c>
      <c r="B52" s="1" t="s">
        <v>2251</v>
      </c>
    </row>
    <row r="53" spans="1:56" x14ac:dyDescent="0.35">
      <c r="A53" s="1" t="s">
        <v>9</v>
      </c>
      <c r="B53" s="1" t="s">
        <v>2250</v>
      </c>
    </row>
    <row r="54" spans="1:56" x14ac:dyDescent="0.35">
      <c r="A54" s="1" t="s">
        <v>9</v>
      </c>
      <c r="B54" s="1" t="s">
        <v>2249</v>
      </c>
    </row>
    <row r="55" spans="1:56" x14ac:dyDescent="0.35">
      <c r="A55" s="1" t="s">
        <v>9</v>
      </c>
      <c r="B55" s="1" t="s">
        <v>2248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F124D-C53C-42D2-8EB0-421FE1FA8DB5}">
  <dimension ref="A1:BD55"/>
  <sheetViews>
    <sheetView topLeftCell="A5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2160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2159</v>
      </c>
    </row>
    <row r="12" spans="1:56" x14ac:dyDescent="0.35">
      <c r="A12" s="1" t="s">
        <v>9</v>
      </c>
      <c r="B12" s="1" t="s">
        <v>2158</v>
      </c>
    </row>
    <row r="13" spans="1:56" x14ac:dyDescent="0.35">
      <c r="A13" s="1" t="s">
        <v>9</v>
      </c>
      <c r="B13" s="1" t="s">
        <v>2157</v>
      </c>
    </row>
    <row r="14" spans="1:56" x14ac:dyDescent="0.35">
      <c r="A14" s="1" t="s">
        <v>9</v>
      </c>
      <c r="B14" s="1" t="s">
        <v>2156</v>
      </c>
    </row>
    <row r="15" spans="1:56" x14ac:dyDescent="0.35">
      <c r="A15" s="1" t="s">
        <v>9</v>
      </c>
      <c r="B15" s="1" t="s">
        <v>2155</v>
      </c>
    </row>
    <row r="16" spans="1:56" x14ac:dyDescent="0.35">
      <c r="A16" s="1" t="s">
        <v>9</v>
      </c>
      <c r="B16" s="1" t="s">
        <v>2154</v>
      </c>
    </row>
    <row r="17" spans="1:56" x14ac:dyDescent="0.35">
      <c r="A17" s="1" t="s">
        <v>9</v>
      </c>
      <c r="B17" s="1" t="s">
        <v>2153</v>
      </c>
    </row>
    <row r="18" spans="1:56" x14ac:dyDescent="0.35">
      <c r="A18" s="1">
        <v>1</v>
      </c>
      <c r="B18" s="1" t="s">
        <v>2152</v>
      </c>
      <c r="C18" s="1">
        <v>455.50000260397792</v>
      </c>
      <c r="D18" s="1">
        <v>0</v>
      </c>
      <c r="E18">
        <f>(R18-S18*(1000-T18)/(1000-U18))*AK18</f>
        <v>-7.9357257389425246</v>
      </c>
      <c r="F18">
        <f>IF(AV18&lt;&gt;0,1/(1/AV18-1/N18),0)</f>
        <v>2.5057156543907739</v>
      </c>
      <c r="G18">
        <f>((AY18-AL18/2)*S18-E18)/(AY18+AL18/2)</f>
        <v>388.45053824590025</v>
      </c>
      <c r="H18">
        <f>AL18*1000</f>
        <v>35.639855073542641</v>
      </c>
      <c r="I18">
        <f>(AQ18-AW18)</f>
        <v>1.9744403154193728</v>
      </c>
      <c r="J18">
        <f>(P18+AP18*D18)</f>
        <v>32.248867034912109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31.882017135620117</v>
      </c>
      <c r="P18" s="1">
        <v>32.248867034912109</v>
      </c>
      <c r="Q18" s="1">
        <v>31.950893402099609</v>
      </c>
      <c r="R18" s="1">
        <v>399.98648071289063</v>
      </c>
      <c r="S18" s="1">
        <v>394.43063354492188</v>
      </c>
      <c r="T18" s="1">
        <v>1.3172460794448853</v>
      </c>
      <c r="U18" s="1">
        <v>32.607921600341797</v>
      </c>
      <c r="V18" s="1">
        <v>2.4428212642669678</v>
      </c>
      <c r="W18" s="1">
        <v>60.471103668212891</v>
      </c>
      <c r="X18" s="1">
        <v>299.70391845703125</v>
      </c>
      <c r="Y18" s="1">
        <v>0.13549840450286865</v>
      </c>
      <c r="Z18" s="1">
        <v>0.19252403080463409</v>
      </c>
      <c r="AA18" s="1">
        <v>87.963859558105469</v>
      </c>
      <c r="AB18" s="1">
        <v>12.364517211914063</v>
      </c>
      <c r="AC18" s="1">
        <v>0.47061768174171448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1.101852641386144</v>
      </c>
      <c r="AL18">
        <f>(U18-T18)/(1000-U18)*AK18</f>
        <v>3.5639855073542642E-2</v>
      </c>
      <c r="AM18">
        <f>(P18+273.15)</f>
        <v>305.39886703491209</v>
      </c>
      <c r="AN18">
        <f>(O18+273.15)</f>
        <v>305.03201713562009</v>
      </c>
      <c r="AO18">
        <f>(Y18*AG18+Z18*AH18)*AI18</f>
        <v>2.1679744235878928E-2</v>
      </c>
      <c r="AP18">
        <f>((AO18+0.00000010773*(AN18^4-AM18^4))-AL18*44100)/(L18*51.4+0.00000043092*AM18^3)</f>
        <v>-12.890085194011249</v>
      </c>
      <c r="AQ18">
        <f>0.61365*EXP(17.502*J18/(240.97+J18))</f>
        <v>4.8427589515535523</v>
      </c>
      <c r="AR18">
        <f>AQ18*1000/AA18</f>
        <v>55.053961659727037</v>
      </c>
      <c r="AS18">
        <f>(AR18-U18)</f>
        <v>22.44604005938524</v>
      </c>
      <c r="AT18">
        <f>IF(D18,P18,(O18+P18)/2)</f>
        <v>32.065442085266113</v>
      </c>
      <c r="AU18">
        <f>0.61365*EXP(17.502*AT18/(240.97+AT18))</f>
        <v>4.7927989627157643</v>
      </c>
      <c r="AV18">
        <f>IF(AS18&lt;&gt;0,(1000-(AR18+U18)/2)/AS18*AL18,0)</f>
        <v>1.5182066224577806</v>
      </c>
      <c r="AW18">
        <f>U18*AA18/1000</f>
        <v>2.8683186361341795</v>
      </c>
      <c r="AX18">
        <f>(AU18-AW18)</f>
        <v>1.9244803265815849</v>
      </c>
      <c r="AY18">
        <f>1/(1.6/F18+1.37/N18)</f>
        <v>1.0058635709796553</v>
      </c>
      <c r="AZ18">
        <f>G18*AA18*0.001</f>
        <v>34.169608591532842</v>
      </c>
      <c r="BA18">
        <f>G18/S18</f>
        <v>0.98483866416440358</v>
      </c>
      <c r="BB18">
        <f>(1-AL18*AA18/AQ18/F18)*100</f>
        <v>74.164577568461297</v>
      </c>
      <c r="BC18">
        <f>(S18-E18/(N18/1.35))</f>
        <v>397.21161970320759</v>
      </c>
      <c r="BD18">
        <f>E18*BB18/100/BC18</f>
        <v>-1.4817032481768685E-2</v>
      </c>
    </row>
    <row r="19" spans="1:56" x14ac:dyDescent="0.35">
      <c r="A19" s="1" t="s">
        <v>9</v>
      </c>
      <c r="B19" s="1" t="s">
        <v>2151</v>
      </c>
      <c r="K19" s="1">
        <v>2.72</v>
      </c>
    </row>
    <row r="20" spans="1:56" x14ac:dyDescent="0.35">
      <c r="A20" s="1" t="s">
        <v>9</v>
      </c>
      <c r="B20" s="1" t="s">
        <v>2150</v>
      </c>
      <c r="K20" s="1">
        <v>2.72</v>
      </c>
    </row>
    <row r="21" spans="1:56" x14ac:dyDescent="0.35">
      <c r="A21" s="1">
        <v>2</v>
      </c>
      <c r="B21" s="1" t="s">
        <v>2149</v>
      </c>
      <c r="C21" s="1">
        <v>658.00000261515379</v>
      </c>
      <c r="D21" s="1">
        <v>0</v>
      </c>
      <c r="E21">
        <f>(R21-S21*(1000-T21)/(1000-U21))*AK21</f>
        <v>-7.0856698209381452</v>
      </c>
      <c r="F21">
        <f>IF(AV21&lt;&gt;0,1/(1/AV21-1/N21),0)</f>
        <v>2.3957796608097097</v>
      </c>
      <c r="G21">
        <f>((AY21-AL21/2)*S21-E21)/(AY21+AL21/2)</f>
        <v>387.45613797849234</v>
      </c>
      <c r="H21">
        <f>AL21*1000</f>
        <v>34.565931454109787</v>
      </c>
      <c r="I21">
        <f>(AQ21-AW21)</f>
        <v>1.9689652840790002</v>
      </c>
      <c r="J21">
        <f>(P21+AP21*D21)</f>
        <v>32.092075347900391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31.850587844848633</v>
      </c>
      <c r="P21" s="1">
        <v>32.092075347900391</v>
      </c>
      <c r="Q21" s="1">
        <v>31.957509994506836</v>
      </c>
      <c r="R21" s="1">
        <v>399.95965576171875</v>
      </c>
      <c r="S21" s="1">
        <v>394.02752685546875</v>
      </c>
      <c r="T21" s="1">
        <v>1.8161615133285522</v>
      </c>
      <c r="U21" s="1">
        <v>32.186809539794922</v>
      </c>
      <c r="V21" s="1">
        <v>3.3738007545471191</v>
      </c>
      <c r="W21" s="1">
        <v>59.791973114013672</v>
      </c>
      <c r="X21" s="1">
        <v>299.60885620117188</v>
      </c>
      <c r="Y21" s="1">
        <v>25.985595703125</v>
      </c>
      <c r="Z21" s="1">
        <v>0.20693069696426392</v>
      </c>
      <c r="AA21" s="1">
        <v>87.957145690917969</v>
      </c>
      <c r="AB21" s="1">
        <v>12.576566696166992</v>
      </c>
      <c r="AC21" s="1">
        <v>0.4857688844203949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1.1015031477984256</v>
      </c>
      <c r="AL21">
        <f>(U21-T21)/(1000-U21)*AK21</f>
        <v>3.4565931454109786E-2</v>
      </c>
      <c r="AM21">
        <f>(P21+273.15)</f>
        <v>305.24207534790037</v>
      </c>
      <c r="AN21">
        <f>(O21+273.15)</f>
        <v>305.00058784484861</v>
      </c>
      <c r="AO21">
        <f>(Y21*AG21+Z21*AH21)*AI21</f>
        <v>4.1576952195682679</v>
      </c>
      <c r="AP21">
        <f>((AO21+0.00000010773*(AN21^4-AM21^4))-AL21*44100)/(L21*51.4+0.00000043092*AM21^3)</f>
        <v>-12.458292145836149</v>
      </c>
      <c r="AQ21">
        <f>0.61365*EXP(17.502*J21/(240.97+J21))</f>
        <v>4.8000251800965703</v>
      </c>
      <c r="AR21">
        <f>AQ21*1000/AA21</f>
        <v>54.572316352373385</v>
      </c>
      <c r="AS21">
        <f>(AR21-U21)</f>
        <v>22.385506812578463</v>
      </c>
      <c r="AT21">
        <f>IF(D21,P21,(O21+P21)/2)</f>
        <v>31.971331596374512</v>
      </c>
      <c r="AU21">
        <f>0.61365*EXP(17.502*AT21/(240.97+AT21))</f>
        <v>4.7673404190211199</v>
      </c>
      <c r="AV21">
        <f>IF(AS21&lt;&gt;0,(1000-(AR21+U21)/2)/AS21*AL21,0)</f>
        <v>1.4771377182412542</v>
      </c>
      <c r="AW21">
        <f>U21*AA21/1000</f>
        <v>2.8310598960175701</v>
      </c>
      <c r="AX21">
        <f>(AU21-AW21)</f>
        <v>1.9362805230035498</v>
      </c>
      <c r="AY21">
        <f>1/(1.6/F21+1.37/N21)</f>
        <v>0.97706675024758094</v>
      </c>
      <c r="AZ21">
        <f>G21*AA21*0.001</f>
        <v>34.079535977014672</v>
      </c>
      <c r="BA21">
        <f>G21/S21</f>
        <v>0.9833225132025184</v>
      </c>
      <c r="BB21">
        <f>(1-AL21*AA21/AQ21/F21)*100</f>
        <v>73.561975377022065</v>
      </c>
      <c r="BC21">
        <f>(S21-E21/(N21/1.35))</f>
        <v>396.51062044292905</v>
      </c>
      <c r="BD21">
        <f>E21*BB21/100/BC21</f>
        <v>-1.314557144308782E-2</v>
      </c>
    </row>
    <row r="22" spans="1:56" x14ac:dyDescent="0.35">
      <c r="A22" s="1" t="s">
        <v>9</v>
      </c>
      <c r="B22" s="1" t="s">
        <v>2148</v>
      </c>
      <c r="K22" s="1">
        <v>2.72</v>
      </c>
    </row>
    <row r="23" spans="1:56" x14ac:dyDescent="0.35">
      <c r="A23" s="1" t="s">
        <v>9</v>
      </c>
      <c r="B23" s="1" t="s">
        <v>2147</v>
      </c>
      <c r="K23" s="1">
        <v>2.72</v>
      </c>
    </row>
    <row r="24" spans="1:56" x14ac:dyDescent="0.35">
      <c r="A24" s="1">
        <v>3</v>
      </c>
      <c r="B24" s="1" t="s">
        <v>2146</v>
      </c>
      <c r="C24" s="1">
        <v>861.00000261515379</v>
      </c>
      <c r="D24" s="1">
        <v>0</v>
      </c>
      <c r="E24">
        <f>(R24-S24*(1000-T24)/(1000-U24))*AK24</f>
        <v>-5.9670650881039693</v>
      </c>
      <c r="F24">
        <f>IF(AV24&lt;&gt;0,1/(1/AV24-1/N24),0)</f>
        <v>2.2016032046657918</v>
      </c>
      <c r="G24">
        <f>((AY24-AL24/2)*S24-E24)/(AY24+AL24/2)</f>
        <v>385.7210772255782</v>
      </c>
      <c r="H24">
        <f>AL24*1000</f>
        <v>33.491989915752711</v>
      </c>
      <c r="I24">
        <f>(AQ24-AW24)</f>
        <v>2.0113589926897077</v>
      </c>
      <c r="J24">
        <f>(P24+AP24*D24)</f>
        <v>32.170978546142578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31.787857055664063</v>
      </c>
      <c r="P24" s="1">
        <v>32.170978546142578</v>
      </c>
      <c r="Q24" s="1">
        <v>31.912824630737305</v>
      </c>
      <c r="R24" s="1">
        <v>399.92678833007813</v>
      </c>
      <c r="S24" s="1">
        <v>393.38409423828125</v>
      </c>
      <c r="T24" s="1">
        <v>2.5227437019348145</v>
      </c>
      <c r="U24" s="1">
        <v>31.951427459716797</v>
      </c>
      <c r="V24" s="1">
        <v>4.7026987075805664</v>
      </c>
      <c r="W24" s="1">
        <v>59.561317443847656</v>
      </c>
      <c r="X24" s="1">
        <v>299.66510009765625</v>
      </c>
      <c r="Y24" s="1">
        <v>50.222084045410156</v>
      </c>
      <c r="Z24" s="1">
        <v>0.26848217844963074</v>
      </c>
      <c r="AA24" s="1">
        <v>87.950065612792969</v>
      </c>
      <c r="AB24" s="1">
        <v>12.785747528076172</v>
      </c>
      <c r="AC24" s="1">
        <v>0.48979988694190979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1.1017099268296184</v>
      </c>
      <c r="AL24">
        <f>(U24-T24)/(1000-U24)*AK24</f>
        <v>3.349198991575271E-2</v>
      </c>
      <c r="AM24">
        <f>(P24+273.15)</f>
        <v>305.32097854614256</v>
      </c>
      <c r="AN24">
        <f>(O24+273.15)</f>
        <v>304.93785705566404</v>
      </c>
      <c r="AO24">
        <f>(Y24*AG24+Z24*AH24)*AI24</f>
        <v>8.0355332676574562</v>
      </c>
      <c r="AP24">
        <f>((AO24+0.00000010773*(AN24^4-AM24^4))-AL24*44100)/(L24*51.4+0.00000043092*AM24^3)</f>
        <v>-12.052444263098701</v>
      </c>
      <c r="AQ24">
        <f>0.61365*EXP(17.502*J24/(240.97+J24))</f>
        <v>4.821489134194195</v>
      </c>
      <c r="AR24">
        <f>AQ24*1000/AA24</f>
        <v>54.820756534977214</v>
      </c>
      <c r="AS24">
        <f>(AR24-U24)</f>
        <v>22.869329075260417</v>
      </c>
      <c r="AT24">
        <f>IF(D24,P24,(O24+P24)/2)</f>
        <v>31.97941780090332</v>
      </c>
      <c r="AU24">
        <f>0.61365*EXP(17.502*AT24/(240.97+AT24))</f>
        <v>4.7695232467989914</v>
      </c>
      <c r="AV24">
        <f>IF(AS24&lt;&gt;0,(1000-(AR24+U24)/2)/AS24*AL24,0)</f>
        <v>1.4009551069319601</v>
      </c>
      <c r="AW24">
        <f>U24*AA24/1000</f>
        <v>2.8101301415044873</v>
      </c>
      <c r="AX24">
        <f>(AU24-AW24)</f>
        <v>1.9593931052945042</v>
      </c>
      <c r="AY24">
        <f>1/(1.6/F24+1.37/N24)</f>
        <v>0.92389540218282995</v>
      </c>
      <c r="AZ24">
        <f>G24*AA24*0.001</f>
        <v>33.924194050226788</v>
      </c>
      <c r="BA24">
        <f>G24/S24</f>
        <v>0.98052026727836794</v>
      </c>
      <c r="BB24">
        <f>(1-AL24*AA24/AQ24/F24)*100</f>
        <v>72.250390341116841</v>
      </c>
      <c r="BC24">
        <f>(S24-E24/(N24/1.35))</f>
        <v>395.47518533208944</v>
      </c>
      <c r="BD24">
        <f>E24*BB24/100/BC24</f>
        <v>-1.0901386428186107E-2</v>
      </c>
    </row>
    <row r="25" spans="1:56" x14ac:dyDescent="0.35">
      <c r="A25" s="1" t="s">
        <v>9</v>
      </c>
      <c r="B25" s="1" t="s">
        <v>2145</v>
      </c>
      <c r="K25" s="1">
        <v>2.72</v>
      </c>
    </row>
    <row r="26" spans="1:56" x14ac:dyDescent="0.35">
      <c r="A26" s="1" t="s">
        <v>9</v>
      </c>
      <c r="B26" s="1" t="s">
        <v>2144</v>
      </c>
      <c r="K26" s="1">
        <v>2.72</v>
      </c>
    </row>
    <row r="27" spans="1:56" x14ac:dyDescent="0.35">
      <c r="A27" s="1">
        <v>4</v>
      </c>
      <c r="B27" s="1" t="s">
        <v>2143</v>
      </c>
      <c r="C27" s="1">
        <v>1064.0000026151538</v>
      </c>
      <c r="D27" s="1">
        <v>0</v>
      </c>
      <c r="E27">
        <f>(R27-S27*(1000-T27)/(1000-U27))*AK27</f>
        <v>-4.9359894599968479</v>
      </c>
      <c r="F27">
        <f>IF(AV27&lt;&gt;0,1/(1/AV27-1/N27),0)</f>
        <v>2.1601628749930959</v>
      </c>
      <c r="G27">
        <f>((AY27-AL27/2)*S27-E27)/(AY27+AL27/2)</f>
        <v>384.51898817443418</v>
      </c>
      <c r="H27">
        <f>AL27*1000</f>
        <v>32.465022743705063</v>
      </c>
      <c r="I27">
        <f>(AQ27-AW27)</f>
        <v>1.973766189117188</v>
      </c>
      <c r="J27">
        <f>(P27+AP27*D27)</f>
        <v>32.036830902099609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31.746173858642578</v>
      </c>
      <c r="P27" s="1">
        <v>32.036830902099609</v>
      </c>
      <c r="Q27" s="1">
        <v>31.874505996704102</v>
      </c>
      <c r="R27" s="1">
        <v>400.04916381835938</v>
      </c>
      <c r="S27" s="1">
        <v>392.94326782226563</v>
      </c>
      <c r="T27" s="1">
        <v>3.4125661849975586</v>
      </c>
      <c r="U27" s="1">
        <v>31.966564178466797</v>
      </c>
      <c r="V27" s="1">
        <v>6.3760762214660645</v>
      </c>
      <c r="W27" s="1">
        <v>59.7266845703125</v>
      </c>
      <c r="X27" s="1">
        <v>299.36984252929688</v>
      </c>
      <c r="Y27" s="1">
        <v>99.622611999511719</v>
      </c>
      <c r="Z27" s="1">
        <v>0.11263516545295715</v>
      </c>
      <c r="AA27" s="1">
        <v>87.944404602050781</v>
      </c>
      <c r="AB27" s="1">
        <v>12.991830825805664</v>
      </c>
      <c r="AC27" s="1">
        <v>0.50036871433258057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1.1006244210635914</v>
      </c>
      <c r="AL27">
        <f>(U27-T27)/(1000-U27)*AK27</f>
        <v>3.2465022743705066E-2</v>
      </c>
      <c r="AM27">
        <f>(P27+273.15)</f>
        <v>305.18683090209959</v>
      </c>
      <c r="AN27">
        <f>(O27+273.15)</f>
        <v>304.89617385864256</v>
      </c>
      <c r="AO27">
        <f>(Y27*AG27+Z27*AH27)*AI27</f>
        <v>15.939617563643651</v>
      </c>
      <c r="AP27">
        <f>((AO27+0.00000010773*(AN27^4-AM27^4))-AL27*44100)/(L27*51.4+0.00000043092*AM27^3)</f>
        <v>-11.609647292107645</v>
      </c>
      <c r="AQ27">
        <f>0.61365*EXP(17.502*J27/(240.97+J27))</f>
        <v>4.7850466429656953</v>
      </c>
      <c r="AR27">
        <f>AQ27*1000/AA27</f>
        <v>54.409904355121562</v>
      </c>
      <c r="AS27">
        <f>(AR27-U27)</f>
        <v>22.443340176654765</v>
      </c>
      <c r="AT27">
        <f>IF(D27,P27,(O27+P27)/2)</f>
        <v>31.891502380371094</v>
      </c>
      <c r="AU27">
        <f>0.61365*EXP(17.502*AT27/(240.97+AT27))</f>
        <v>4.7458375783625524</v>
      </c>
      <c r="AV27">
        <f>IF(AS27&lt;&gt;0,(1000-(AR27+U27)/2)/AS27*AL27,0)</f>
        <v>1.3840593909584065</v>
      </c>
      <c r="AW27">
        <f>U27*AA27/1000</f>
        <v>2.8112804538485072</v>
      </c>
      <c r="AX27">
        <f>(AU27-AW27)</f>
        <v>1.9345571245140452</v>
      </c>
      <c r="AY27">
        <f>1/(1.6/F27+1.37/N27)</f>
        <v>0.91214629296331284</v>
      </c>
      <c r="AZ27">
        <f>G27*AA27*0.001</f>
        <v>33.81629347318362</v>
      </c>
      <c r="BA27">
        <f>G27/S27</f>
        <v>0.97856107907250911</v>
      </c>
      <c r="BB27">
        <f>(1-AL27*AA27/AQ27/F27)*100</f>
        <v>72.3782461311107</v>
      </c>
      <c r="BC27">
        <f>(S27-E27/(N27/1.35))</f>
        <v>394.67303001633115</v>
      </c>
      <c r="BD27">
        <f>E27*BB27/100/BC27</f>
        <v>-9.052005910346524E-3</v>
      </c>
    </row>
    <row r="28" spans="1:56" x14ac:dyDescent="0.35">
      <c r="A28" s="1" t="s">
        <v>9</v>
      </c>
      <c r="B28" s="1" t="s">
        <v>2142</v>
      </c>
      <c r="K28" s="1">
        <v>2.72</v>
      </c>
    </row>
    <row r="29" spans="1:56" x14ac:dyDescent="0.35">
      <c r="A29" s="1" t="s">
        <v>9</v>
      </c>
      <c r="B29" s="1" t="s">
        <v>2141</v>
      </c>
      <c r="K29" s="1">
        <v>2.72</v>
      </c>
    </row>
    <row r="30" spans="1:56" x14ac:dyDescent="0.35">
      <c r="A30" s="1">
        <v>5</v>
      </c>
      <c r="B30" s="1" t="s">
        <v>2140</v>
      </c>
      <c r="C30" s="1">
        <v>1267.0000026151538</v>
      </c>
      <c r="D30" s="1">
        <v>0</v>
      </c>
      <c r="E30">
        <f>(R30-S30*(1000-T30)/(1000-U30))*AK30</f>
        <v>-4.0712999232614084</v>
      </c>
      <c r="F30">
        <f>IF(AV30&lt;&gt;0,1/(1/AV30-1/N30),0)</f>
        <v>2.042426620944604</v>
      </c>
      <c r="G30">
        <f>((AY30-AL30/2)*S30-E30)/(AY30+AL30/2)</f>
        <v>383.34385746382094</v>
      </c>
      <c r="H30">
        <f>AL30*1000</f>
        <v>31.308779906184622</v>
      </c>
      <c r="I30">
        <f>(AQ30-AW30)</f>
        <v>1.9740480507047855</v>
      </c>
      <c r="J30">
        <f>(P30+AP30*D30)</f>
        <v>31.994234085083008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31.724164962768555</v>
      </c>
      <c r="P30" s="1">
        <v>31.994234085083008</v>
      </c>
      <c r="Q30" s="1">
        <v>31.851232528686523</v>
      </c>
      <c r="R30" s="1">
        <v>399.98812866210938</v>
      </c>
      <c r="S30" s="1">
        <v>392.54104614257813</v>
      </c>
      <c r="T30" s="1">
        <v>4.3660073280334473</v>
      </c>
      <c r="U30" s="1">
        <v>31.832344055175781</v>
      </c>
      <c r="V30" s="1">
        <v>8.1676855087280273</v>
      </c>
      <c r="W30" s="1">
        <v>59.550193786621094</v>
      </c>
      <c r="X30" s="1">
        <v>300.18215942382813</v>
      </c>
      <c r="Y30" s="1">
        <v>150.62594604492188</v>
      </c>
      <c r="Z30" s="1">
        <v>0.22395968437194824</v>
      </c>
      <c r="AA30" s="1">
        <v>87.944419860839844</v>
      </c>
      <c r="AB30" s="1">
        <v>13.137905120849609</v>
      </c>
      <c r="AC30" s="1">
        <v>0.51189756393432617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1.103610880234662</v>
      </c>
      <c r="AL30">
        <f>(U30-T30)/(1000-U30)*AK30</f>
        <v>3.1308779906184622E-2</v>
      </c>
      <c r="AM30">
        <f>(P30+273.15)</f>
        <v>305.14423408508299</v>
      </c>
      <c r="AN30">
        <f>(O30+273.15)</f>
        <v>304.87416496276853</v>
      </c>
      <c r="AO30">
        <f>(Y30*AG30+Z30*AH30)*AI30</f>
        <v>24.10015082850714</v>
      </c>
      <c r="AP30">
        <f>((AO30+0.00000010773*(AN30^4-AM30^4))-AL30*44100)/(L30*51.4+0.00000043092*AM30^3)</f>
        <v>-11.124208944658818</v>
      </c>
      <c r="AQ30">
        <f>0.61365*EXP(17.502*J30/(240.97+J30))</f>
        <v>4.7735250814478736</v>
      </c>
      <c r="AR30">
        <f>AQ30*1000/AA30</f>
        <v>54.278885334638986</v>
      </c>
      <c r="AS30">
        <f>(AR30-U30)</f>
        <v>22.446541279463204</v>
      </c>
      <c r="AT30">
        <f>IF(D30,P30,(O30+P30)/2)</f>
        <v>31.859199523925781</v>
      </c>
      <c r="AU30">
        <f>0.61365*EXP(17.502*AT30/(240.97+AT30))</f>
        <v>4.7371604901026059</v>
      </c>
      <c r="AV30">
        <f>IF(AS30&lt;&gt;0,(1000-(AR30+U30)/2)/AS30*AL30,0)</f>
        <v>1.3347606996088963</v>
      </c>
      <c r="AW30">
        <f>U30*AA30/1000</f>
        <v>2.7994770307430881</v>
      </c>
      <c r="AX30">
        <f>(AU30-AW30)</f>
        <v>1.9376834593595178</v>
      </c>
      <c r="AY30">
        <f>1/(1.6/F30+1.37/N30)</f>
        <v>0.87795360066504147</v>
      </c>
      <c r="AZ30">
        <f>G30*AA30*0.001</f>
        <v>33.712953151872213</v>
      </c>
      <c r="BA30">
        <f>G30/S30</f>
        <v>0.97657012236265195</v>
      </c>
      <c r="BB30">
        <f>(1-AL30*AA30/AQ30/F30)*100</f>
        <v>71.758434910927832</v>
      </c>
      <c r="BC30">
        <f>(S30-E30/(N30/1.35))</f>
        <v>393.96778757811677</v>
      </c>
      <c r="BD30">
        <f>E30*BB30/100/BC30</f>
        <v>-7.4155837039923244E-3</v>
      </c>
    </row>
    <row r="31" spans="1:56" x14ac:dyDescent="0.35">
      <c r="A31" s="1" t="s">
        <v>9</v>
      </c>
      <c r="B31" s="1" t="s">
        <v>2139</v>
      </c>
      <c r="K31" s="1">
        <v>2.72</v>
      </c>
    </row>
    <row r="32" spans="1:56" x14ac:dyDescent="0.35">
      <c r="A32" s="1" t="s">
        <v>9</v>
      </c>
      <c r="B32" s="1" t="s">
        <v>2138</v>
      </c>
      <c r="K32" s="1">
        <v>2.72</v>
      </c>
    </row>
    <row r="33" spans="1:56" x14ac:dyDescent="0.35">
      <c r="A33" s="1">
        <v>6</v>
      </c>
      <c r="B33" s="1" t="s">
        <v>2137</v>
      </c>
      <c r="C33" s="1">
        <v>1470.0000026151538</v>
      </c>
      <c r="D33" s="1">
        <v>0</v>
      </c>
      <c r="E33">
        <f>(R33-S33*(1000-T33)/(1000-U33))*AK33</f>
        <v>-2.8186786044540515</v>
      </c>
      <c r="F33">
        <f>IF(AV33&lt;&gt;0,1/(1/AV33-1/N33),0)</f>
        <v>1.9612841185295713</v>
      </c>
      <c r="G33">
        <f>((AY33-AL33/2)*S33-E33)/(AY33+AL33/2)</f>
        <v>381.54157243131215</v>
      </c>
      <c r="H33">
        <f>AL33*1000</f>
        <v>30.080205975720581</v>
      </c>
      <c r="I33">
        <f>(AQ33-AW33)</f>
        <v>1.9481235845655305</v>
      </c>
      <c r="J33">
        <f>(P33+AP33*D33)</f>
        <v>31.883901596069336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31.731695175170898</v>
      </c>
      <c r="P33" s="1">
        <v>31.883901596069336</v>
      </c>
      <c r="Q33" s="1">
        <v>31.849554061889648</v>
      </c>
      <c r="R33" s="1">
        <v>399.98388671875</v>
      </c>
      <c r="S33" s="1">
        <v>391.8658447265625</v>
      </c>
      <c r="T33" s="1">
        <v>5.429558277130127</v>
      </c>
      <c r="U33" s="1">
        <v>31.791074752807617</v>
      </c>
      <c r="V33" s="1">
        <v>10.152340888977051</v>
      </c>
      <c r="W33" s="1">
        <v>59.443851470947266</v>
      </c>
      <c r="X33" s="1">
        <v>300.50271606445313</v>
      </c>
      <c r="Y33" s="1">
        <v>301.192626953125</v>
      </c>
      <c r="Z33" s="1">
        <v>0.11525597423315048</v>
      </c>
      <c r="AA33" s="1">
        <v>87.938865661621094</v>
      </c>
      <c r="AB33" s="1">
        <v>13.208835601806641</v>
      </c>
      <c r="AC33" s="1">
        <v>0.52106773853302002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1.1047893972957834</v>
      </c>
      <c r="AL33">
        <f>(U33-T33)/(1000-U33)*AK33</f>
        <v>3.0080205975720579E-2</v>
      </c>
      <c r="AM33">
        <f>(P33+273.15)</f>
        <v>305.03390159606931</v>
      </c>
      <c r="AN33">
        <f>(O33+273.15)</f>
        <v>304.88169517517088</v>
      </c>
      <c r="AO33">
        <f>(Y33*AG33+Z33*AH33)*AI33</f>
        <v>48.190819235351228</v>
      </c>
      <c r="AP33">
        <f>((AO33+0.00000010773*(AN33^4-AM33^4))-AL33*44100)/(L33*51.4+0.00000043092*AM33^3)</f>
        <v>-10.473290946780519</v>
      </c>
      <c r="AQ33">
        <f>0.61365*EXP(17.502*J33/(240.97+J33))</f>
        <v>4.7437946364912333</v>
      </c>
      <c r="AR33">
        <f>AQ33*1000/AA33</f>
        <v>53.944232743970382</v>
      </c>
      <c r="AS33">
        <f>(AR33-U33)</f>
        <v>22.153157991162765</v>
      </c>
      <c r="AT33">
        <f>IF(D33,P33,(O33+P33)/2)</f>
        <v>31.807798385620117</v>
      </c>
      <c r="AU33">
        <f>0.61365*EXP(17.502*AT33/(240.97+AT33))</f>
        <v>4.7233817581347211</v>
      </c>
      <c r="AV33">
        <f>IF(AS33&lt;&gt;0,(1000-(AR33+U33)/2)/AS33*AL33,0)</f>
        <v>1.2996222991213369</v>
      </c>
      <c r="AW33">
        <f>U33*AA33/1000</f>
        <v>2.7956710519257029</v>
      </c>
      <c r="AX33">
        <f>(AU33-AW33)</f>
        <v>1.9277107062090182</v>
      </c>
      <c r="AY33">
        <f>1/(1.6/F33+1.37/N33)</f>
        <v>0.85366293614998812</v>
      </c>
      <c r="AZ33">
        <f>G33*AA33*0.001</f>
        <v>33.552333082360832</v>
      </c>
      <c r="BA33">
        <f>G33/S33</f>
        <v>0.97365355405635201</v>
      </c>
      <c r="BB33">
        <f>(1-AL33*AA33/AQ33/F33)*100</f>
        <v>71.568794548773852</v>
      </c>
      <c r="BC33">
        <f>(S33-E33/(N33/1.35))</f>
        <v>392.85361905767081</v>
      </c>
      <c r="BD33">
        <f>E33*BB33/100/BC33</f>
        <v>-5.1349770030140098E-3</v>
      </c>
    </row>
    <row r="34" spans="1:56" x14ac:dyDescent="0.35">
      <c r="A34" s="1" t="s">
        <v>9</v>
      </c>
      <c r="B34" s="1" t="s">
        <v>2136</v>
      </c>
      <c r="K34" s="1">
        <v>2.72</v>
      </c>
    </row>
    <row r="35" spans="1:56" x14ac:dyDescent="0.35">
      <c r="A35" s="1" t="s">
        <v>9</v>
      </c>
      <c r="B35" s="1" t="s">
        <v>2135</v>
      </c>
      <c r="K35" s="1">
        <v>2.72</v>
      </c>
    </row>
    <row r="36" spans="1:56" x14ac:dyDescent="0.35">
      <c r="A36" s="1">
        <v>7</v>
      </c>
      <c r="B36" s="1" t="s">
        <v>2134</v>
      </c>
      <c r="C36" s="1">
        <v>1673.0000026151538</v>
      </c>
      <c r="D36" s="1">
        <v>0</v>
      </c>
      <c r="E36">
        <f>(R36-S36*(1000-T36)/(1000-U36))*AK36</f>
        <v>-2.0266820362995843</v>
      </c>
      <c r="F36">
        <f>IF(AV36&lt;&gt;0,1/(1/AV36-1/N36),0)</f>
        <v>1.8611500596806083</v>
      </c>
      <c r="G36">
        <f>((AY36-AL36/2)*S36-E36)/(AY36+AL36/2)</f>
        <v>380.70744943764367</v>
      </c>
      <c r="H36">
        <f>AL36*1000</f>
        <v>28.824912485555174</v>
      </c>
      <c r="I36">
        <f>(AQ36-AW36)</f>
        <v>1.9332526414838078</v>
      </c>
      <c r="J36">
        <f>(P36+AP36*D36)</f>
        <v>31.857946395874023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31.763723373413086</v>
      </c>
      <c r="P36" s="1">
        <v>31.857946395874023</v>
      </c>
      <c r="Q36" s="1">
        <v>31.868642807006836</v>
      </c>
      <c r="R36" s="1">
        <v>400.16067504882813</v>
      </c>
      <c r="S36" s="1">
        <v>391.77493286132813</v>
      </c>
      <c r="T36" s="1">
        <v>6.6284260749816895</v>
      </c>
      <c r="U36" s="1">
        <v>31.882762908935547</v>
      </c>
      <c r="V36" s="1">
        <v>12.370811462402344</v>
      </c>
      <c r="W36" s="1">
        <v>59.503669738769531</v>
      </c>
      <c r="X36" s="1">
        <v>300.55841064453125</v>
      </c>
      <c r="Y36" s="1">
        <v>500.19329833984375</v>
      </c>
      <c r="Z36" s="1">
        <v>0.383748859167099</v>
      </c>
      <c r="AA36" s="1">
        <v>87.933769226074219</v>
      </c>
      <c r="AB36" s="1">
        <v>13.27470588684082</v>
      </c>
      <c r="AC36" s="1">
        <v>0.53135770559310913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1.1049941567813646</v>
      </c>
      <c r="AL36">
        <f>(U36-T36)/(1000-U36)*AK36</f>
        <v>2.8824912485555174E-2</v>
      </c>
      <c r="AM36">
        <f>(P36+273.15)</f>
        <v>305.007946395874</v>
      </c>
      <c r="AN36">
        <f>(O36+273.15)</f>
        <v>304.91372337341306</v>
      </c>
      <c r="AO36">
        <f>(Y36*AG36+Z36*AH36)*AI36</f>
        <v>80.030925945544368</v>
      </c>
      <c r="AP36">
        <f>((AO36+0.00000010773*(AN36^4-AM36^4))-AL36*44100)/(L36*51.4+0.00000043092*AM36^3)</f>
        <v>-9.7543770478171101</v>
      </c>
      <c r="AQ36">
        <f>0.61365*EXP(17.502*J36/(240.97+J36))</f>
        <v>4.736824157407785</v>
      </c>
      <c r="AR36">
        <f>AQ36*1000/AA36</f>
        <v>53.868089575798784</v>
      </c>
      <c r="AS36">
        <f>(AR36-U36)</f>
        <v>21.985326666863237</v>
      </c>
      <c r="AT36">
        <f>IF(D36,P36,(O36+P36)/2)</f>
        <v>31.810834884643555</v>
      </c>
      <c r="AU36">
        <f>0.61365*EXP(17.502*AT36/(240.97+AT36))</f>
        <v>4.7241947596408593</v>
      </c>
      <c r="AV36">
        <f>IF(AS36&lt;&gt;0,(1000-(AR36+U36)/2)/AS36*AL36,0)</f>
        <v>1.2548838820721664</v>
      </c>
      <c r="AW36">
        <f>U36*AA36/1000</f>
        <v>2.8035715159239771</v>
      </c>
      <c r="AX36">
        <f>(AU36-AW36)</f>
        <v>1.9206232437168822</v>
      </c>
      <c r="AY36">
        <f>1/(1.6/F36+1.37/N36)</f>
        <v>0.82283263035321708</v>
      </c>
      <c r="AZ36">
        <f>G36*AA36*0.001</f>
        <v>33.477041001497078</v>
      </c>
      <c r="BA36">
        <f>G36/S36</f>
        <v>0.97175040438944604</v>
      </c>
      <c r="BB36">
        <f>(1-AL36*AA36/AQ36/F36)*100</f>
        <v>71.24886239556902</v>
      </c>
      <c r="BC36">
        <f>(S36-E36/(N36/1.35))</f>
        <v>392.48516087015878</v>
      </c>
      <c r="BD36">
        <f>E36*BB36/100/BC36</f>
        <v>-3.6790891457843026E-3</v>
      </c>
    </row>
    <row r="37" spans="1:56" x14ac:dyDescent="0.35">
      <c r="A37" s="1" t="s">
        <v>9</v>
      </c>
      <c r="B37" s="1" t="s">
        <v>2133</v>
      </c>
      <c r="K37" s="1">
        <v>2.72</v>
      </c>
    </row>
    <row r="38" spans="1:56" x14ac:dyDescent="0.35">
      <c r="A38" s="1" t="s">
        <v>9</v>
      </c>
      <c r="B38" s="1" t="s">
        <v>2132</v>
      </c>
      <c r="K38" s="1">
        <v>2.72</v>
      </c>
    </row>
    <row r="39" spans="1:56" x14ac:dyDescent="0.35">
      <c r="A39" s="1">
        <v>8</v>
      </c>
      <c r="B39" s="1" t="s">
        <v>2131</v>
      </c>
      <c r="C39" s="1">
        <v>1876.0000026151538</v>
      </c>
      <c r="D39" s="1">
        <v>0</v>
      </c>
      <c r="E39">
        <f>(R39-S39*(1000-T39)/(1000-U39))*AK39</f>
        <v>-1.3893442819997797</v>
      </c>
      <c r="F39">
        <f>IF(AV39&lt;&gt;0,1/(1/AV39-1/N39),0)</f>
        <v>1.7856198708150512</v>
      </c>
      <c r="G39">
        <f>((AY39-AL39/2)*S39-E39)/(AY39+AL39/2)</f>
        <v>379.84840052755959</v>
      </c>
      <c r="H39">
        <f>AL39*1000</f>
        <v>27.646270182811197</v>
      </c>
      <c r="I39">
        <f>(AQ39-AW39)</f>
        <v>1.9066818062700572</v>
      </c>
      <c r="J39">
        <f>(P39+AP39*D39)</f>
        <v>31.859798431396484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31.823148727416992</v>
      </c>
      <c r="P39" s="1">
        <v>31.859798431396484</v>
      </c>
      <c r="Q39" s="1">
        <v>31.909276962280273</v>
      </c>
      <c r="R39" s="1">
        <v>399.99172973632813</v>
      </c>
      <c r="S39" s="1">
        <v>391.45455932617188</v>
      </c>
      <c r="T39" s="1">
        <v>7.9765310287475586</v>
      </c>
      <c r="U39" s="1">
        <v>32.192050933837891</v>
      </c>
      <c r="V39" s="1">
        <v>14.836076736450195</v>
      </c>
      <c r="W39" s="1">
        <v>59.876121520996094</v>
      </c>
      <c r="X39" s="1">
        <v>300.53900146484375</v>
      </c>
      <c r="Y39" s="1">
        <v>749.880126953125</v>
      </c>
      <c r="Z39" s="1">
        <v>0.21610100567340851</v>
      </c>
      <c r="AA39" s="1">
        <v>87.929763793945313</v>
      </c>
      <c r="AB39" s="1">
        <v>13.455062866210938</v>
      </c>
      <c r="AC39" s="1">
        <v>0.53735554218292236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1.1049227995031017</v>
      </c>
      <c r="AL39">
        <f>(U39-T39)/(1000-U39)*AK39</f>
        <v>2.7646270182811197E-2</v>
      </c>
      <c r="AM39">
        <f>(P39+273.15)</f>
        <v>305.00979843139646</v>
      </c>
      <c r="AN39">
        <f>(O39+273.15)</f>
        <v>304.97314872741697</v>
      </c>
      <c r="AO39">
        <f>(Y39*AG39+Z39*AH39)*AI39</f>
        <v>119.98081763071968</v>
      </c>
      <c r="AP39">
        <f>((AO39+0.00000010773*(AN39^4-AM39^4))-AL39*44100)/(L39*51.4+0.00000043092*AM39^3)</f>
        <v>-8.9965284479952636</v>
      </c>
      <c r="AQ39">
        <f>0.61365*EXP(17.502*J39/(240.97+J39))</f>
        <v>4.7373212409250796</v>
      </c>
      <c r="AR39">
        <f>AQ39*1000/AA39</f>
        <v>53.876196597394731</v>
      </c>
      <c r="AS39">
        <f>(AR39-U39)</f>
        <v>21.684145663556841</v>
      </c>
      <c r="AT39">
        <f>IF(D39,P39,(O39+P39)/2)</f>
        <v>31.841473579406738</v>
      </c>
      <c r="AU39">
        <f>0.61365*EXP(17.502*AT39/(240.97+AT39))</f>
        <v>4.7324048763241029</v>
      </c>
      <c r="AV39">
        <f>IF(AS39&lt;&gt;0,(1000-(AR39+U39)/2)/AS39*AL39,0)</f>
        <v>1.2200866744116299</v>
      </c>
      <c r="AW39">
        <f>U39*AA39/1000</f>
        <v>2.8306394346550223</v>
      </c>
      <c r="AX39">
        <f>(AU39-AW39)</f>
        <v>1.9017654416690806</v>
      </c>
      <c r="AY39">
        <f>1/(1.6/F39+1.37/N39)</f>
        <v>0.79892761156844116</v>
      </c>
      <c r="AZ39">
        <f>G39*AA39*0.001</f>
        <v>33.39998013589625</v>
      </c>
      <c r="BA39">
        <f>G39/S39</f>
        <v>0.97035119780290591</v>
      </c>
      <c r="BB39">
        <f>(1-AL39*AA39/AQ39/F39)*100</f>
        <v>71.262392506492915</v>
      </c>
      <c r="BC39">
        <f>(S39-E39/(N39/1.35))</f>
        <v>391.94143946094954</v>
      </c>
      <c r="BD39">
        <f>E39*BB39/100/BC39</f>
        <v>-2.5260915938536371E-3</v>
      </c>
    </row>
    <row r="40" spans="1:56" x14ac:dyDescent="0.35">
      <c r="A40" s="1" t="s">
        <v>9</v>
      </c>
      <c r="B40" s="1" t="s">
        <v>2130</v>
      </c>
      <c r="K40" s="1">
        <v>2.72</v>
      </c>
    </row>
    <row r="41" spans="1:56" x14ac:dyDescent="0.35">
      <c r="A41" s="1" t="s">
        <v>9</v>
      </c>
      <c r="B41" s="1" t="s">
        <v>2129</v>
      </c>
      <c r="K41" s="1">
        <v>2.72</v>
      </c>
    </row>
    <row r="42" spans="1:56" x14ac:dyDescent="0.35">
      <c r="A42" s="1">
        <v>9</v>
      </c>
      <c r="B42" s="1" t="s">
        <v>2128</v>
      </c>
      <c r="C42" s="1">
        <v>2079.0000026151538</v>
      </c>
      <c r="D42" s="1">
        <v>0</v>
      </c>
      <c r="E42">
        <f>(R42-S42*(1000-T42)/(1000-U42))*AK42</f>
        <v>-1.1777195199535266</v>
      </c>
      <c r="F42">
        <f>IF(AV42&lt;&gt;0,1/(1/AV42-1/N42),0)</f>
        <v>1.7326902933770156</v>
      </c>
      <c r="G42">
        <f>((AY42-AL42/2)*S42-E42)/(AY42+AL42/2)</f>
        <v>379.85293545424662</v>
      </c>
      <c r="H42">
        <f>AL42*1000</f>
        <v>26.663573150743773</v>
      </c>
      <c r="I42">
        <f>(AQ42-AW42)</f>
        <v>1.8762895537614446</v>
      </c>
      <c r="J42">
        <f>(P42+AP42*D42)</f>
        <v>31.955572128295898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31.904367446899414</v>
      </c>
      <c r="P42" s="1">
        <v>31.955572128295898</v>
      </c>
      <c r="Q42" s="1">
        <v>31.969488143920898</v>
      </c>
      <c r="R42" s="1">
        <v>399.88052368164063</v>
      </c>
      <c r="S42" s="1">
        <v>391.49969482421875</v>
      </c>
      <c r="T42" s="1">
        <v>9.4951333999633789</v>
      </c>
      <c r="U42" s="1">
        <v>32.832206726074219</v>
      </c>
      <c r="V42" s="1">
        <v>17.578760147094727</v>
      </c>
      <c r="W42" s="1">
        <v>60.783718109130859</v>
      </c>
      <c r="X42" s="1">
        <v>300.56796264648438</v>
      </c>
      <c r="Y42" s="1">
        <v>999.03033447265625</v>
      </c>
      <c r="Z42" s="1">
        <v>0.26586669683456421</v>
      </c>
      <c r="AA42" s="1">
        <v>87.925834655761719</v>
      </c>
      <c r="AB42" s="1">
        <v>13.556180953979492</v>
      </c>
      <c r="AC42" s="1">
        <v>0.53737175464630127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1.1050292744356041</v>
      </c>
      <c r="AL42">
        <f>(U42-T42)/(1000-U42)*AK42</f>
        <v>2.6663573150743771E-2</v>
      </c>
      <c r="AM42">
        <f>(P42+273.15)</f>
        <v>305.10557212829588</v>
      </c>
      <c r="AN42">
        <f>(O42+273.15)</f>
        <v>305.05436744689939</v>
      </c>
      <c r="AO42">
        <f>(Y42*AG42+Z42*AH42)*AI42</f>
        <v>159.84484994281411</v>
      </c>
      <c r="AP42">
        <f>((AO42+0.00000010773*(AN42^4-AM42^4))-AL42*44100)/(L42*51.4+0.00000043092*AM42^3)</f>
        <v>-8.3165264720596053</v>
      </c>
      <c r="AQ42">
        <f>0.61365*EXP(17.502*J42/(240.97+J42))</f>
        <v>4.763088733742034</v>
      </c>
      <c r="AR42">
        <f>AQ42*1000/AA42</f>
        <v>54.1716635661179</v>
      </c>
      <c r="AS42">
        <f>(AR42-U42)</f>
        <v>21.339456840043681</v>
      </c>
      <c r="AT42">
        <f>IF(D42,P42,(O42+P42)/2)</f>
        <v>31.929969787597656</v>
      </c>
      <c r="AU42">
        <f>0.61365*EXP(17.502*AT42/(240.97+AT42))</f>
        <v>4.7561886156830546</v>
      </c>
      <c r="AV42">
        <f>IF(AS42&lt;&gt;0,(1000-(AR42+U42)/2)/AS42*AL42,0)</f>
        <v>1.195140828182613</v>
      </c>
      <c r="AW42">
        <f>U42*AA42/1000</f>
        <v>2.8867991799805894</v>
      </c>
      <c r="AX42">
        <f>(AU42-AW42)</f>
        <v>1.8693894357024652</v>
      </c>
      <c r="AY42">
        <f>1/(1.6/F42+1.37/N42)</f>
        <v>0.78183027845045439</v>
      </c>
      <c r="AZ42">
        <f>G42*AA42*0.001</f>
        <v>33.398886396255818</v>
      </c>
      <c r="BA42">
        <f>G42/S42</f>
        <v>0.97025091073135716</v>
      </c>
      <c r="BB42">
        <f>(1-AL42*AA42/AQ42/F42)*100</f>
        <v>71.593009034776529</v>
      </c>
      <c r="BC42">
        <f>(S42-E42/(N42/1.35))</f>
        <v>391.91241343258264</v>
      </c>
      <c r="BD42">
        <f>E42*BB42/100/BC42</f>
        <v>-2.1514114210870682E-3</v>
      </c>
    </row>
    <row r="43" spans="1:56" x14ac:dyDescent="0.35">
      <c r="A43" s="1" t="s">
        <v>9</v>
      </c>
      <c r="B43" s="1" t="s">
        <v>2127</v>
      </c>
      <c r="K43" s="1">
        <v>2.72</v>
      </c>
    </row>
    <row r="44" spans="1:56" x14ac:dyDescent="0.35">
      <c r="A44" s="1" t="s">
        <v>9</v>
      </c>
      <c r="B44" s="1" t="s">
        <v>2126</v>
      </c>
      <c r="K44" s="1">
        <v>2.72</v>
      </c>
    </row>
    <row r="45" spans="1:56" x14ac:dyDescent="0.35">
      <c r="A45" s="1">
        <v>10</v>
      </c>
      <c r="B45" s="1" t="s">
        <v>2125</v>
      </c>
      <c r="C45" s="1">
        <v>2282.0000026151538</v>
      </c>
      <c r="D45" s="1">
        <v>0</v>
      </c>
      <c r="E45">
        <f>(R45-S45*(1000-T45)/(1000-U45))*AK45</f>
        <v>-0.99471657752282061</v>
      </c>
      <c r="F45">
        <f>IF(AV45&lt;&gt;0,1/(1/AV45-1/N45),0)</f>
        <v>1.7447264528481319</v>
      </c>
      <c r="G45">
        <f>((AY45-AL45/2)*S45-E45)/(AY45+AL45/2)</f>
        <v>380.33661572130046</v>
      </c>
      <c r="H45">
        <f>AL45*1000</f>
        <v>25.86887874486391</v>
      </c>
      <c r="I45">
        <f>(AQ45-AW45)</f>
        <v>1.8104723815079056</v>
      </c>
      <c r="J45">
        <f>(P45+AP45*D45)</f>
        <v>32.026447296142578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32.007179260253906</v>
      </c>
      <c r="P45" s="1">
        <v>32.026447296142578</v>
      </c>
      <c r="Q45" s="1">
        <v>32.050582885742188</v>
      </c>
      <c r="R45" s="1">
        <v>400.0528564453125</v>
      </c>
      <c r="S45" s="1">
        <v>391.78079223632813</v>
      </c>
      <c r="T45" s="1">
        <v>11.180033683776855</v>
      </c>
      <c r="U45" s="1">
        <v>33.800521850585938</v>
      </c>
      <c r="V45" s="1">
        <v>20.576738357543945</v>
      </c>
      <c r="W45" s="1">
        <v>62.209514617919922</v>
      </c>
      <c r="X45" s="1">
        <v>300.5462646484375</v>
      </c>
      <c r="Y45" s="1">
        <v>1250.6832275390625</v>
      </c>
      <c r="Z45" s="1">
        <v>0.19121855497360229</v>
      </c>
      <c r="AA45" s="1">
        <v>87.920639038085938</v>
      </c>
      <c r="AB45" s="1">
        <v>13.741969108581543</v>
      </c>
      <c r="AC45" s="1">
        <v>0.54554283618927002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1.1049495023839613</v>
      </c>
      <c r="AL45">
        <f>(U45-T45)/(1000-U45)*AK45</f>
        <v>2.5868878744863908E-2</v>
      </c>
      <c r="AM45">
        <f>(P45+273.15)</f>
        <v>305.17644729614256</v>
      </c>
      <c r="AN45">
        <f>(O45+273.15)</f>
        <v>305.15717926025388</v>
      </c>
      <c r="AO45">
        <f>(Y45*AG45+Z45*AH45)*AI45</f>
        <v>200.10931193345823</v>
      </c>
      <c r="AP45">
        <f>((AO45+0.00000010773*(AN45^4-AM45^4))-AL45*44100)/(L45*51.4+0.00000043092*AM45^3)</f>
        <v>-7.6967272452942472</v>
      </c>
      <c r="AQ45">
        <f>0.61365*EXP(17.502*J45/(240.97+J45))</f>
        <v>4.7822358624322083</v>
      </c>
      <c r="AR45">
        <f>AQ45*1000/AA45</f>
        <v>54.3926422140837</v>
      </c>
      <c r="AS45">
        <f>(AR45-U45)</f>
        <v>20.592120363497763</v>
      </c>
      <c r="AT45">
        <f>IF(D45,P45,(O45+P45)/2)</f>
        <v>32.016813278198242</v>
      </c>
      <c r="AU45">
        <f>0.61365*EXP(17.502*AT45/(240.97+AT45))</f>
        <v>4.7796292764723631</v>
      </c>
      <c r="AV45">
        <f>IF(AS45&lt;&gt;0,(1000-(AR45+U45)/2)/AS45*AL45,0)</f>
        <v>1.200854947169034</v>
      </c>
      <c r="AW45">
        <f>U45*AA45/1000</f>
        <v>2.9717634809243028</v>
      </c>
      <c r="AX45">
        <f>(AU45-AW45)</f>
        <v>1.8078657955480604</v>
      </c>
      <c r="AY45">
        <f>1/(1.6/F45+1.37/N45)</f>
        <v>0.78574366729634049</v>
      </c>
      <c r="AZ45">
        <f>G45*AA45*0.001</f>
        <v>33.439438303799662</v>
      </c>
      <c r="BA45">
        <f>G45/S45</f>
        <v>0.97078933745142781</v>
      </c>
      <c r="BB45">
        <f>(1-AL45*AA45/AQ45/F45)*100</f>
        <v>72.740988458196966</v>
      </c>
      <c r="BC45">
        <f>(S45-E45/(N45/1.35))</f>
        <v>392.1293795142293</v>
      </c>
      <c r="BD45">
        <f>E45*BB45/100/BC45</f>
        <v>-1.8452243281133454E-3</v>
      </c>
    </row>
    <row r="46" spans="1:56" x14ac:dyDescent="0.35">
      <c r="A46" s="1" t="s">
        <v>9</v>
      </c>
      <c r="B46" s="1" t="s">
        <v>2124</v>
      </c>
      <c r="K46" s="1">
        <v>2.72</v>
      </c>
    </row>
    <row r="47" spans="1:56" x14ac:dyDescent="0.35">
      <c r="A47" s="1" t="s">
        <v>9</v>
      </c>
      <c r="B47" s="1" t="s">
        <v>2123</v>
      </c>
      <c r="K47" s="1">
        <v>2.72</v>
      </c>
    </row>
    <row r="48" spans="1:56" x14ac:dyDescent="0.35">
      <c r="A48" s="1">
        <v>11</v>
      </c>
      <c r="B48" s="1" t="s">
        <v>2122</v>
      </c>
      <c r="C48" s="1">
        <v>2485.5000026039779</v>
      </c>
      <c r="D48" s="1">
        <v>0</v>
      </c>
      <c r="E48">
        <f>(R48-S48*(1000-T48)/(1000-U48))*AK48</f>
        <v>-1.0047220881975616</v>
      </c>
      <c r="F48">
        <f>IF(AV48&lt;&gt;0,1/(1/AV48-1/N48),0)</f>
        <v>1.8675558184089749</v>
      </c>
      <c r="G48">
        <f>((AY48-AL48/2)*S48-E48)/(AY48+AL48/2)</f>
        <v>381.02413414305039</v>
      </c>
      <c r="H48">
        <f>AL48*1000</f>
        <v>25.632631540694231</v>
      </c>
      <c r="I48">
        <f>(AQ48-AW48)</f>
        <v>1.7113339728306109</v>
      </c>
      <c r="J48">
        <f>(P48+AP48*D48)</f>
        <v>32.086429595947266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32.125316619873047</v>
      </c>
      <c r="P48" s="1">
        <v>32.086429595947266</v>
      </c>
      <c r="Q48" s="1">
        <v>32.143611907958984</v>
      </c>
      <c r="R48" s="1">
        <v>399.99917602539063</v>
      </c>
      <c r="S48" s="1">
        <v>391.814453125</v>
      </c>
      <c r="T48" s="1">
        <v>12.717793464660645</v>
      </c>
      <c r="U48" s="1">
        <v>35.114086151123047</v>
      </c>
      <c r="V48" s="1">
        <v>23.250341415405273</v>
      </c>
      <c r="W48" s="1">
        <v>64.194671630859375</v>
      </c>
      <c r="X48" s="1">
        <v>300.37371826171875</v>
      </c>
      <c r="Y48" s="1">
        <v>1601.1661376953125</v>
      </c>
      <c r="Z48" s="1">
        <v>0.31564155220985413</v>
      </c>
      <c r="AA48" s="1">
        <v>87.917953491210938</v>
      </c>
      <c r="AB48" s="1">
        <v>14.08875560760498</v>
      </c>
      <c r="AC48" s="1">
        <v>0.55007851123809814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1.1043151406680836</v>
      </c>
      <c r="AL48">
        <f>(U48-T48)/(1000-U48)*AK48</f>
        <v>2.5632631540694232E-2</v>
      </c>
      <c r="AM48">
        <f>(P48+273.15)</f>
        <v>305.23642959594724</v>
      </c>
      <c r="AN48">
        <f>(O48+273.15)</f>
        <v>305.27531661987302</v>
      </c>
      <c r="AO48">
        <f>(Y48*AG48+Z48*AH48)*AI48</f>
        <v>256.18657630503367</v>
      </c>
      <c r="AP48">
        <f>((AO48+0.00000010773*(AN48^4-AM48^4))-AL48*44100)/(L48*51.4+0.00000043092*AM48^3)</f>
        <v>-7.1465545272481599</v>
      </c>
      <c r="AQ48">
        <f>0.61365*EXP(17.502*J48/(240.97+J48))</f>
        <v>4.7984925659514213</v>
      </c>
      <c r="AR48">
        <f>AQ48*1000/AA48</f>
        <v>54.579211360181638</v>
      </c>
      <c r="AS48">
        <f>(AR48-U48)</f>
        <v>19.465125209058591</v>
      </c>
      <c r="AT48">
        <f>IF(D48,P48,(O48+P48)/2)</f>
        <v>32.105873107910156</v>
      </c>
      <c r="AU48">
        <f>0.61365*EXP(17.502*AT48/(240.97+AT48))</f>
        <v>4.803772558190329</v>
      </c>
      <c r="AV48">
        <f>IF(AS48&lt;&gt;0,(1000-(AR48+U48)/2)/AS48*AL48,0)</f>
        <v>1.2577927783332126</v>
      </c>
      <c r="AW48">
        <f>U48*AA48/1000</f>
        <v>3.0871585931208103</v>
      </c>
      <c r="AX48">
        <f>(AU48-AW48)</f>
        <v>1.7166139650695187</v>
      </c>
      <c r="AY48">
        <f>1/(1.6/F48+1.37/N48)</f>
        <v>0.82483393684906792</v>
      </c>
      <c r="AZ48">
        <f>G48*AA48*0.001</f>
        <v>33.498862104617622</v>
      </c>
      <c r="BA48">
        <f>G48/S48</f>
        <v>0.97246064075510974</v>
      </c>
      <c r="BB48">
        <f>(1-AL48*AA48/AQ48/F48)*100</f>
        <v>74.852642977717252</v>
      </c>
      <c r="BC48">
        <f>(S48-E48/(N48/1.35))</f>
        <v>392.16654672199644</v>
      </c>
      <c r="BD48">
        <f>E48*BB48/100/BC48</f>
        <v>-1.9177082897127275E-3</v>
      </c>
    </row>
    <row r="49" spans="1:56" x14ac:dyDescent="0.35">
      <c r="A49" s="1" t="s">
        <v>9</v>
      </c>
      <c r="B49" s="1" t="s">
        <v>2121</v>
      </c>
      <c r="K49" s="1">
        <v>2.72</v>
      </c>
    </row>
    <row r="50" spans="1:56" x14ac:dyDescent="0.35">
      <c r="A50" s="1" t="s">
        <v>9</v>
      </c>
      <c r="B50" s="1" t="s">
        <v>2116</v>
      </c>
      <c r="K50" s="1">
        <v>2.72</v>
      </c>
    </row>
    <row r="51" spans="1:56" x14ac:dyDescent="0.35">
      <c r="A51" s="1">
        <v>12</v>
      </c>
      <c r="B51" s="1" t="s">
        <v>2120</v>
      </c>
      <c r="C51" s="1">
        <v>2689.5000026039779</v>
      </c>
      <c r="D51" s="1">
        <v>0</v>
      </c>
      <c r="E51">
        <f>(R51-S51*(1000-T51)/(1000-U51))*AK51</f>
        <v>-1.3070690433727314</v>
      </c>
      <c r="F51">
        <f>IF(AV51&lt;&gt;0,1/(1/AV51-1/N51),0)</f>
        <v>2.0466562340609875</v>
      </c>
      <c r="G51">
        <f>((AY51-AL51/2)*S51-E51)/(AY51+AL51/2)</f>
        <v>381.9910414936644</v>
      </c>
      <c r="H51">
        <f>AL51*1000</f>
        <v>25.827694493462879</v>
      </c>
      <c r="I51">
        <f>(AQ51-AW51)</f>
        <v>1.6213307772318637</v>
      </c>
      <c r="J51">
        <f>(P51+AP51*D51)</f>
        <v>32.182132720947266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32.269351959228516</v>
      </c>
      <c r="P51" s="1">
        <v>32.182132720947266</v>
      </c>
      <c r="Q51" s="1">
        <v>32.262947082519531</v>
      </c>
      <c r="R51" s="1">
        <v>399.84698486328125</v>
      </c>
      <c r="S51" s="1">
        <v>391.8709716796875</v>
      </c>
      <c r="T51" s="1">
        <v>13.914058685302734</v>
      </c>
      <c r="U51" s="1">
        <v>36.434505462646484</v>
      </c>
      <c r="V51" s="1">
        <v>25.230709075927734</v>
      </c>
      <c r="W51" s="1">
        <v>66.067596435546875</v>
      </c>
      <c r="X51" s="1">
        <v>300.5791015625</v>
      </c>
      <c r="Y51" s="1">
        <v>2000.6376953125</v>
      </c>
      <c r="Z51" s="1">
        <v>2.8812652453780174E-2</v>
      </c>
      <c r="AA51" s="1">
        <v>87.916641235351563</v>
      </c>
      <c r="AB51" s="1">
        <v>14.385392189025879</v>
      </c>
      <c r="AC51" s="1">
        <v>0.55728179216384888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1.1050702263327203</v>
      </c>
      <c r="AL51">
        <f>(U51-T51)/(1000-U51)*AK51</f>
        <v>2.582769449346288E-2</v>
      </c>
      <c r="AM51">
        <f>(P51+273.15)</f>
        <v>305.33213272094724</v>
      </c>
      <c r="AN51">
        <f>(O51+273.15)</f>
        <v>305.41935195922849</v>
      </c>
      <c r="AO51">
        <f>(Y51*AG51+Z51*AH51)*AI51</f>
        <v>320.10202409516205</v>
      </c>
      <c r="AP51">
        <f>((AO51+0.00000010773*(AN51^4-AM51^4))-AL51*44100)/(L51*51.4+0.00000043092*AM51^3)</f>
        <v>-6.6886443909401745</v>
      </c>
      <c r="AQ51">
        <f>0.61365*EXP(17.502*J51/(240.97+J51))</f>
        <v>4.8245301225788113</v>
      </c>
      <c r="AR51">
        <f>AQ51*1000/AA51</f>
        <v>54.876187884198337</v>
      </c>
      <c r="AS51">
        <f>(AR51-U51)</f>
        <v>18.441682421551853</v>
      </c>
      <c r="AT51">
        <f>IF(D51,P51,(O51+P51)/2)</f>
        <v>32.225742340087891</v>
      </c>
      <c r="AU51">
        <f>0.61365*EXP(17.502*AT51/(240.97+AT51))</f>
        <v>4.8364355434176884</v>
      </c>
      <c r="AV51">
        <f>IF(AS51&lt;&gt;0,(1000-(AR51+U51)/2)/AS51*AL51,0)</f>
        <v>1.3365658069668913</v>
      </c>
      <c r="AW51">
        <f>U51*AA51/1000</f>
        <v>3.2031993453469476</v>
      </c>
      <c r="AX51">
        <f>(AU51-AW51)</f>
        <v>1.6332361980707408</v>
      </c>
      <c r="AY51">
        <f>1/(1.6/F51+1.37/N51)</f>
        <v>0.87920325561454804</v>
      </c>
      <c r="AZ51">
        <f>G51*AA51*0.001</f>
        <v>33.58336935011679</v>
      </c>
      <c r="BA51">
        <f>G51/S51</f>
        <v>0.97478779777008107</v>
      </c>
      <c r="BB51">
        <f>(1-AL51*AA51/AQ51/F51)*100</f>
        <v>77.003761529031834</v>
      </c>
      <c r="BC51">
        <f>(S51-E51/(N51/1.35))</f>
        <v>392.32901937905615</v>
      </c>
      <c r="BD51">
        <f>E51*BB51/100/BC51</f>
        <v>-2.5654292174754831E-3</v>
      </c>
    </row>
    <row r="52" spans="1:56" x14ac:dyDescent="0.35">
      <c r="A52" s="1" t="s">
        <v>9</v>
      </c>
      <c r="B52" s="1" t="s">
        <v>2119</v>
      </c>
      <c r="K52" s="1">
        <v>2.3473600000000006</v>
      </c>
    </row>
    <row r="53" spans="1:56" x14ac:dyDescent="0.35">
      <c r="A53" s="1" t="s">
        <v>9</v>
      </c>
      <c r="B53" s="1" t="s">
        <v>2118</v>
      </c>
      <c r="K53" s="1">
        <v>2.3473600000000006</v>
      </c>
    </row>
    <row r="54" spans="1:56" x14ac:dyDescent="0.35">
      <c r="A54" s="1" t="s">
        <v>9</v>
      </c>
      <c r="B54" s="1" t="s">
        <v>2117</v>
      </c>
    </row>
    <row r="55" spans="1:56" x14ac:dyDescent="0.35">
      <c r="A55" s="1" t="s">
        <v>9</v>
      </c>
      <c r="B55" s="1" t="s">
        <v>2116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0A1ED-1851-4E32-93D8-2CACB65B0EC4}">
  <dimension ref="A1:BD55"/>
  <sheetViews>
    <sheetView topLeftCell="A6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2381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2380</v>
      </c>
    </row>
    <row r="12" spans="1:56" x14ac:dyDescent="0.35">
      <c r="A12" s="1" t="s">
        <v>9</v>
      </c>
      <c r="B12" s="1" t="s">
        <v>2379</v>
      </c>
    </row>
    <row r="13" spans="1:56" x14ac:dyDescent="0.35">
      <c r="A13" s="1" t="s">
        <v>9</v>
      </c>
      <c r="B13" s="1" t="s">
        <v>2378</v>
      </c>
    </row>
    <row r="14" spans="1:56" x14ac:dyDescent="0.35">
      <c r="A14" s="1" t="s">
        <v>9</v>
      </c>
      <c r="B14" s="1" t="s">
        <v>2377</v>
      </c>
    </row>
    <row r="15" spans="1:56" x14ac:dyDescent="0.35">
      <c r="A15" s="1" t="s">
        <v>9</v>
      </c>
      <c r="B15" s="1" t="s">
        <v>2376</v>
      </c>
    </row>
    <row r="16" spans="1:56" x14ac:dyDescent="0.35">
      <c r="A16" s="1" t="s">
        <v>9</v>
      </c>
      <c r="B16" s="1" t="s">
        <v>2375</v>
      </c>
    </row>
    <row r="17" spans="1:56" x14ac:dyDescent="0.35">
      <c r="A17" s="1" t="s">
        <v>9</v>
      </c>
      <c r="B17" s="1" t="s">
        <v>2374</v>
      </c>
    </row>
    <row r="18" spans="1:56" x14ac:dyDescent="0.35">
      <c r="A18" s="1">
        <v>1</v>
      </c>
      <c r="B18" s="1" t="s">
        <v>2373</v>
      </c>
      <c r="C18" s="1">
        <v>513.00000227987766</v>
      </c>
      <c r="D18" s="1">
        <v>0</v>
      </c>
      <c r="E18">
        <f>(R18-S18*(1000-T18)/(1000-U18))*AK18</f>
        <v>-11.161811745723085</v>
      </c>
      <c r="F18">
        <f>IF(AV18&lt;&gt;0,1/(1/AV18-1/N18),0)</f>
        <v>7.5478916939049484E-2</v>
      </c>
      <c r="G18">
        <f>((AY18-AL18/2)*S18-E18)/(AY18+AL18/2)</f>
        <v>416.0632405373762</v>
      </c>
      <c r="H18">
        <f>AL18*1000</f>
        <v>25.58621250612018</v>
      </c>
      <c r="I18">
        <f>(AQ18-AW18)</f>
        <v>24.912859791066602</v>
      </c>
      <c r="J18">
        <f>(P18+AP18*D18)</f>
        <v>67.520042419433594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32.382133483886719</v>
      </c>
      <c r="P18" s="1">
        <v>67.520042419433594</v>
      </c>
      <c r="Q18" s="1">
        <v>32.435024261474609</v>
      </c>
      <c r="R18" s="1">
        <v>399.87457275390625</v>
      </c>
      <c r="S18" s="1">
        <v>400.69760131835938</v>
      </c>
      <c r="T18" s="1">
        <v>16.108579635620117</v>
      </c>
      <c r="U18" s="1">
        <v>38.37420654296875</v>
      </c>
      <c r="V18" s="1">
        <v>29.022525787353516</v>
      </c>
      <c r="W18" s="1">
        <v>69.138092041015625</v>
      </c>
      <c r="X18" s="1">
        <v>300.5703125</v>
      </c>
      <c r="Y18" s="1">
        <v>0.11324252188205719</v>
      </c>
      <c r="Z18" s="1">
        <v>0.15323325991630554</v>
      </c>
      <c r="AA18" s="1">
        <v>87.910171508789063</v>
      </c>
      <c r="AB18" s="1">
        <v>14.854193687438965</v>
      </c>
      <c r="AC18" s="1">
        <v>0.55873501300811768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1.1050379136029409</v>
      </c>
      <c r="AL18">
        <f>(U18-T18)/(1000-U18)*AK18</f>
        <v>2.5586212506120181E-2</v>
      </c>
      <c r="AM18">
        <f>(P18+273.15)</f>
        <v>340.67004241943357</v>
      </c>
      <c r="AN18">
        <f>(O18+273.15)</f>
        <v>305.5321334838867</v>
      </c>
      <c r="AO18">
        <f>(Y18*AG18+Z18*AH18)*AI18</f>
        <v>1.8118803096142333E-2</v>
      </c>
      <c r="AP18">
        <f>((AO18+0.00000010773*(AN18^4-AM18^4))-AL18*44100)/(L18*51.4+0.00000043092*AM18^3)</f>
        <v>-12.913585897785669</v>
      </c>
      <c r="AQ18">
        <f>0.61365*EXP(17.502*J18/(240.97+J18))</f>
        <v>28.286342869772678</v>
      </c>
      <c r="AR18">
        <f>AQ18*1000/AA18</f>
        <v>321.76416430884422</v>
      </c>
      <c r="AS18">
        <f>(AR18-U18)</f>
        <v>283.38995776587547</v>
      </c>
      <c r="AT18">
        <f>IF(D18,P18,(O18+P18)/2)</f>
        <v>49.951087951660156</v>
      </c>
      <c r="AU18">
        <f>0.61365*EXP(17.502*AT18/(240.97+AT18))</f>
        <v>12.388381691007181</v>
      </c>
      <c r="AV18">
        <f>IF(AS18&lt;&gt;0,(1000-(AR18+U18)/2)/AS18*AL18,0)</f>
        <v>7.4028466736781345E-2</v>
      </c>
      <c r="AW18">
        <f>U18*AA18/1000</f>
        <v>3.3734830787060783</v>
      </c>
      <c r="AX18">
        <f>(AU18-AW18)</f>
        <v>9.0148986123011028</v>
      </c>
      <c r="AY18">
        <f>1/(1.6/F18+1.37/N18)</f>
        <v>4.6395955440730621E-2</v>
      </c>
      <c r="AZ18">
        <f>G18*AA18*0.001</f>
        <v>36.576190834143304</v>
      </c>
      <c r="BA18">
        <f>G18/S18</f>
        <v>1.0383472203688302</v>
      </c>
      <c r="BB18">
        <f>(1-AL18*AA18/AQ18/F18)*100</f>
        <v>-5.3519719072308236</v>
      </c>
      <c r="BC18">
        <f>(S18-E18/(N18/1.35))</f>
        <v>404.60913316653324</v>
      </c>
      <c r="BD18">
        <f>E18*BB18/100/BC18</f>
        <v>1.4764299171744482E-3</v>
      </c>
    </row>
    <row r="19" spans="1:56" x14ac:dyDescent="0.35">
      <c r="A19" s="1" t="s">
        <v>9</v>
      </c>
      <c r="B19" s="1" t="s">
        <v>2372</v>
      </c>
      <c r="K19" s="1">
        <v>2.72</v>
      </c>
    </row>
    <row r="20" spans="1:56" x14ac:dyDescent="0.35">
      <c r="A20" s="1" t="s">
        <v>9</v>
      </c>
      <c r="B20" s="1" t="s">
        <v>2371</v>
      </c>
      <c r="K20" s="1">
        <v>2.72</v>
      </c>
    </row>
    <row r="21" spans="1:56" x14ac:dyDescent="0.35">
      <c r="A21" s="1">
        <v>2</v>
      </c>
      <c r="B21" s="1" t="s">
        <v>2370</v>
      </c>
      <c r="C21" s="1">
        <v>717.00000227987766</v>
      </c>
      <c r="D21" s="1">
        <v>0</v>
      </c>
      <c r="E21">
        <f>(R21-S21*(1000-T21)/(1000-U21))*AK21</f>
        <v>-10.074418936670428</v>
      </c>
      <c r="F21">
        <f>IF(AV21&lt;&gt;0,1/(1/AV21-1/N21),0)</f>
        <v>0.16042985504173285</v>
      </c>
      <c r="G21">
        <f>((AY21-AL21/2)*S21-E21)/(AY21+AL21/2)</f>
        <v>403.10461498267608</v>
      </c>
      <c r="H21">
        <f>AL21*1000</f>
        <v>24.386836256935521</v>
      </c>
      <c r="I21">
        <f>(AQ21-AW21)</f>
        <v>12.409992170653361</v>
      </c>
      <c r="J21">
        <f>(P21+AP21*D21)</f>
        <v>54.834262847900391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32.325279235839844</v>
      </c>
      <c r="P21" s="1">
        <v>54.834262847900391</v>
      </c>
      <c r="Q21" s="1">
        <v>32.425296783447266</v>
      </c>
      <c r="R21" s="1">
        <v>399.93716430664063</v>
      </c>
      <c r="S21" s="1">
        <v>400.2215576171875</v>
      </c>
      <c r="T21" s="1">
        <v>16.624919891357422</v>
      </c>
      <c r="U21" s="1">
        <v>37.857158660888672</v>
      </c>
      <c r="V21" s="1">
        <v>30.048589706420898</v>
      </c>
      <c r="W21" s="1">
        <v>68.424636840820313</v>
      </c>
      <c r="X21" s="1">
        <v>300.5855712890625</v>
      </c>
      <c r="Y21" s="1">
        <v>25.875848770141602</v>
      </c>
      <c r="Z21" s="1">
        <v>9.6917733550071716E-2</v>
      </c>
      <c r="AA21" s="1">
        <v>87.908676147460938</v>
      </c>
      <c r="AB21" s="1">
        <v>14.771557807922363</v>
      </c>
      <c r="AC21" s="1">
        <v>0.57925176620483398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1.1050940120921413</v>
      </c>
      <c r="AL21">
        <f>(U21-T21)/(1000-U21)*AK21</f>
        <v>2.438683625693552E-2</v>
      </c>
      <c r="AM21">
        <f>(P21+273.15)</f>
        <v>327.98426284790037</v>
      </c>
      <c r="AN21">
        <f>(O21+273.15)</f>
        <v>305.47527923583982</v>
      </c>
      <c r="AO21">
        <f>(Y21*AG21+Z21*AH21)*AI21</f>
        <v>4.1401357106834098</v>
      </c>
      <c r="AP21">
        <f>((AO21+0.00000010773*(AN21^4-AM21^4))-AL21*44100)/(L21*51.4+0.00000043092*AM21^3)</f>
        <v>-11.020776429581371</v>
      </c>
      <c r="AQ21">
        <f>0.61365*EXP(17.502*J21/(240.97+J21))</f>
        <v>15.737964871236469</v>
      </c>
      <c r="AR21">
        <f>AQ21*1000/AA21</f>
        <v>179.02629821016851</v>
      </c>
      <c r="AS21">
        <f>(AR21-U21)</f>
        <v>141.16913954927983</v>
      </c>
      <c r="AT21">
        <f>IF(D21,P21,(O21+P21)/2)</f>
        <v>43.579771041870117</v>
      </c>
      <c r="AU21">
        <f>0.61365*EXP(17.502*AT21/(240.97+AT21))</f>
        <v>8.9545397504165116</v>
      </c>
      <c r="AV21">
        <f>IF(AS21&lt;&gt;0,(1000-(AR21+U21)/2)/AS21*AL21,0)</f>
        <v>0.1540158539718898</v>
      </c>
      <c r="AW21">
        <f>U21*AA21/1000</f>
        <v>3.3279727005831083</v>
      </c>
      <c r="AX21">
        <f>(AU21-AW21)</f>
        <v>5.6265670498334028</v>
      </c>
      <c r="AY21">
        <f>1/(1.6/F21+1.37/N21)</f>
        <v>9.6816325599309097E-2</v>
      </c>
      <c r="AZ21">
        <f>G21*AA21*0.001</f>
        <v>35.436393052059003</v>
      </c>
      <c r="BA21">
        <f>G21/S21</f>
        <v>1.0072036533530415</v>
      </c>
      <c r="BB21">
        <f>(1-AL21*AA21/AQ21/F21)*100</f>
        <v>15.091056037453409</v>
      </c>
      <c r="BC21">
        <f>(S21-E21/(N21/1.35))</f>
        <v>403.7520248406409</v>
      </c>
      <c r="BD21">
        <f>E21*BB21/100/BC21</f>
        <v>-3.7655197092344534E-3</v>
      </c>
    </row>
    <row r="22" spans="1:56" x14ac:dyDescent="0.35">
      <c r="A22" s="1" t="s">
        <v>9</v>
      </c>
      <c r="B22" s="1" t="s">
        <v>2369</v>
      </c>
      <c r="K22" s="1">
        <v>2.72</v>
      </c>
    </row>
    <row r="23" spans="1:56" x14ac:dyDescent="0.35">
      <c r="A23" s="1" t="s">
        <v>9</v>
      </c>
      <c r="B23" s="1" t="s">
        <v>815</v>
      </c>
      <c r="K23" s="1">
        <v>2.72</v>
      </c>
    </row>
    <row r="24" spans="1:56" x14ac:dyDescent="0.35">
      <c r="A24" s="1">
        <v>3</v>
      </c>
      <c r="B24" s="1" t="s">
        <v>2368</v>
      </c>
      <c r="C24" s="1">
        <v>920.00000227987766</v>
      </c>
      <c r="D24" s="1">
        <v>0</v>
      </c>
      <c r="E24">
        <f>(R24-S24*(1000-T24)/(1000-U24))*AK24</f>
        <v>-8.840007547853407</v>
      </c>
      <c r="F24">
        <f>IF(AV24&lt;&gt;0,1/(1/AV24-1/N24),0)</f>
        <v>0.15265257072733504</v>
      </c>
      <c r="G24">
        <f>((AY24-AL24/2)*S24-E24)/(AY24+AL24/2)</f>
        <v>394.24588971659114</v>
      </c>
      <c r="H24">
        <f>AL24*1000</f>
        <v>23.469994197573957</v>
      </c>
      <c r="I24">
        <f>(AQ24-AW24)</f>
        <v>12.522800148897847</v>
      </c>
      <c r="J24">
        <f>(P24+AP24*D24)</f>
        <v>54.946399688720703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32.226154327392578</v>
      </c>
      <c r="P24" s="1">
        <v>54.946399688720703</v>
      </c>
      <c r="Q24" s="1">
        <v>32.349216461181641</v>
      </c>
      <c r="R24" s="1">
        <v>399.85574340820313</v>
      </c>
      <c r="S24" s="1">
        <v>399.3729248046875</v>
      </c>
      <c r="T24" s="1">
        <v>17.092617034912109</v>
      </c>
      <c r="U24" s="1">
        <v>37.544269561767578</v>
      </c>
      <c r="V24" s="1">
        <v>31.066995620727539</v>
      </c>
      <c r="W24" s="1">
        <v>68.239265441894531</v>
      </c>
      <c r="X24" s="1">
        <v>300.42373657226563</v>
      </c>
      <c r="Y24" s="1">
        <v>50.093788146972656</v>
      </c>
      <c r="Z24" s="1">
        <v>1.3097033370286226E-3</v>
      </c>
      <c r="AA24" s="1">
        <v>87.907562255859375</v>
      </c>
      <c r="AB24" s="1">
        <v>14.673399925231934</v>
      </c>
      <c r="AC24" s="1">
        <v>0.57968300580978394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1.1044990315156822</v>
      </c>
      <c r="AL24">
        <f>(U24-T24)/(1000-U24)*AK24</f>
        <v>2.3469994197573958E-2</v>
      </c>
      <c r="AM24">
        <f>(P24+273.15)</f>
        <v>328.09639968872068</v>
      </c>
      <c r="AN24">
        <f>(O24+273.15)</f>
        <v>305.37615432739256</v>
      </c>
      <c r="AO24">
        <f>(Y24*AG24+Z24*AH24)*AI24</f>
        <v>8.0150059243662781</v>
      </c>
      <c r="AP24">
        <f>((AO24+0.00000010773*(AN24^4-AM24^4))-AL24*44100)/(L24*51.4+0.00000043092*AM24^3)</f>
        <v>-10.68891862215718</v>
      </c>
      <c r="AQ24">
        <f>0.61365*EXP(17.502*J24/(240.97+J24))</f>
        <v>15.823225362749696</v>
      </c>
      <c r="AR24">
        <f>AQ24*1000/AA24</f>
        <v>179.99845470285484</v>
      </c>
      <c r="AS24">
        <f>(AR24-U24)</f>
        <v>142.45418514108727</v>
      </c>
      <c r="AT24">
        <f>IF(D24,P24,(O24+P24)/2)</f>
        <v>43.586277008056641</v>
      </c>
      <c r="AU24">
        <f>0.61365*EXP(17.502*AT24/(240.97+AT24))</f>
        <v>8.9575747099463694</v>
      </c>
      <c r="AV24">
        <f>IF(AS24&lt;&gt;0,(1000-(AR24+U24)/2)/AS24*AL24,0)</f>
        <v>0.14683409222937169</v>
      </c>
      <c r="AW24">
        <f>U24*AA24/1000</f>
        <v>3.3004252138518497</v>
      </c>
      <c r="AX24">
        <f>(AU24-AW24)</f>
        <v>5.6571494960945197</v>
      </c>
      <c r="AY24">
        <f>1/(1.6/F24+1.37/N24)</f>
        <v>9.2276906626791236E-2</v>
      </c>
      <c r="AZ24">
        <f>G24*AA24*0.001</f>
        <v>34.657195094377904</v>
      </c>
      <c r="BA24">
        <f>G24/S24</f>
        <v>0.98716228675090145</v>
      </c>
      <c r="BB24">
        <f>(1-AL24*AA24/AQ24/F24)*100</f>
        <v>14.583832143930952</v>
      </c>
      <c r="BC24">
        <f>(S24-E24/(N24/1.35))</f>
        <v>402.47080638961705</v>
      </c>
      <c r="BD24">
        <f>E24*BB24/100/BC24</f>
        <v>-3.2032431714854102E-3</v>
      </c>
    </row>
    <row r="25" spans="1:56" x14ac:dyDescent="0.35">
      <c r="A25" s="1" t="s">
        <v>9</v>
      </c>
      <c r="B25" s="1" t="s">
        <v>2367</v>
      </c>
      <c r="K25" s="1">
        <v>2.72</v>
      </c>
    </row>
    <row r="26" spans="1:56" x14ac:dyDescent="0.35">
      <c r="A26" s="1" t="s">
        <v>9</v>
      </c>
      <c r="B26" s="1" t="s">
        <v>812</v>
      </c>
      <c r="K26" s="1">
        <v>2.72</v>
      </c>
    </row>
    <row r="27" spans="1:56" x14ac:dyDescent="0.35">
      <c r="A27" s="1">
        <v>4</v>
      </c>
      <c r="B27" s="1" t="s">
        <v>2366</v>
      </c>
      <c r="C27" s="1">
        <v>1124.0000022798777</v>
      </c>
      <c r="D27" s="1">
        <v>0</v>
      </c>
      <c r="E27">
        <f>(R27-S27*(1000-T27)/(1000-U27))*AK27</f>
        <v>-7.6805603417359061</v>
      </c>
      <c r="F27">
        <f>IF(AV27&lt;&gt;0,1/(1/AV27-1/N27),0)</f>
        <v>0.15477276706153076</v>
      </c>
      <c r="G27">
        <f>((AY27-AL27/2)*S27-E27)/(AY27+AL27/2)</f>
        <v>384.27785900646404</v>
      </c>
      <c r="H27">
        <f>AL27*1000</f>
        <v>23.042397304902295</v>
      </c>
      <c r="I27">
        <f>(AQ27-AW27)</f>
        <v>12.159876989169312</v>
      </c>
      <c r="J27">
        <f>(P27+AP27*D27)</f>
        <v>54.467849731445313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32.149459838867188</v>
      </c>
      <c r="P27" s="1">
        <v>54.467849731445313</v>
      </c>
      <c r="Q27" s="1">
        <v>32.276710510253906</v>
      </c>
      <c r="R27" s="1">
        <v>399.95852661132813</v>
      </c>
      <c r="S27" s="1">
        <v>398.59735107421875</v>
      </c>
      <c r="T27" s="1">
        <v>17.496814727783203</v>
      </c>
      <c r="U27" s="1">
        <v>37.566570281982422</v>
      </c>
      <c r="V27" s="1">
        <v>31.93842887878418</v>
      </c>
      <c r="W27" s="1">
        <v>68.573471069335938</v>
      </c>
      <c r="X27" s="1">
        <v>300.55584716796875</v>
      </c>
      <c r="Y27" s="1">
        <v>101.15336608886719</v>
      </c>
      <c r="Z27" s="1">
        <v>0.14930561184883118</v>
      </c>
      <c r="AA27" s="1">
        <v>87.903755187988281</v>
      </c>
      <c r="AB27" s="1">
        <v>14.747456550598145</v>
      </c>
      <c r="AC27" s="1">
        <v>0.58245229721069336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1.1049847322351789</v>
      </c>
      <c r="AL27">
        <f>(U27-T27)/(1000-U27)*AK27</f>
        <v>2.3042397304902294E-2</v>
      </c>
      <c r="AM27">
        <f>(P27+273.15)</f>
        <v>327.61784973144529</v>
      </c>
      <c r="AN27">
        <f>(O27+273.15)</f>
        <v>305.29945983886716</v>
      </c>
      <c r="AO27">
        <f>(Y27*AG27+Z27*AH27)*AI27</f>
        <v>16.184538212466123</v>
      </c>
      <c r="AP27">
        <f>((AO27+0.00000010773*(AN27^4-AM27^4))-AL27*44100)/(L27*51.4+0.00000043092*AM27^3)</f>
        <v>-10.428109616197274</v>
      </c>
      <c r="AQ27">
        <f>0.61365*EXP(17.502*J27/(240.97+J27))</f>
        <v>15.462119586489051</v>
      </c>
      <c r="AR27">
        <f>AQ27*1000/AA27</f>
        <v>175.89828276871944</v>
      </c>
      <c r="AS27">
        <f>(AR27-U27)</f>
        <v>138.33171248673702</v>
      </c>
      <c r="AT27">
        <f>IF(D27,P27,(O27+P27)/2)</f>
        <v>43.30865478515625</v>
      </c>
      <c r="AU27">
        <f>0.61365*EXP(17.502*AT27/(240.97+AT27))</f>
        <v>8.8288554081592086</v>
      </c>
      <c r="AV27">
        <f>IF(AS27&lt;&gt;0,(1000-(AR27+U27)/2)/AS27*AL27,0)</f>
        <v>0.14879470482635951</v>
      </c>
      <c r="AW27">
        <f>U27*AA27/1000</f>
        <v>3.3022425973197387</v>
      </c>
      <c r="AX27">
        <f>(AU27-AW27)</f>
        <v>5.5266128108394703</v>
      </c>
      <c r="AY27">
        <f>1/(1.6/F27+1.37/N27)</f>
        <v>9.3515919932558714E-2</v>
      </c>
      <c r="AZ27">
        <f>G27*AA27*0.001</f>
        <v>33.779466842268491</v>
      </c>
      <c r="BA27">
        <f>G27/S27</f>
        <v>0.96407529546003323</v>
      </c>
      <c r="BB27">
        <f>(1-AL27*AA27/AQ27/F27)*100</f>
        <v>15.360806995398434</v>
      </c>
      <c r="BC27">
        <f>(S27-E27/(N27/1.35))</f>
        <v>401.28891737841059</v>
      </c>
      <c r="BD27">
        <f>E27*BB27/100/BC27</f>
        <v>-2.9400165296532064E-3</v>
      </c>
    </row>
    <row r="28" spans="1:56" x14ac:dyDescent="0.35">
      <c r="A28" s="1" t="s">
        <v>9</v>
      </c>
      <c r="B28" s="1" t="s">
        <v>2365</v>
      </c>
      <c r="K28" s="1">
        <v>2.72</v>
      </c>
    </row>
    <row r="29" spans="1:56" x14ac:dyDescent="0.35">
      <c r="A29" s="1" t="s">
        <v>9</v>
      </c>
      <c r="B29" s="1" t="s">
        <v>2364</v>
      </c>
      <c r="K29" s="1">
        <v>2.72</v>
      </c>
    </row>
    <row r="30" spans="1:56" x14ac:dyDescent="0.35">
      <c r="A30" s="1">
        <v>5</v>
      </c>
      <c r="B30" s="1" t="s">
        <v>808</v>
      </c>
      <c r="C30" s="1">
        <v>1328.0000022798777</v>
      </c>
      <c r="D30" s="1">
        <v>0</v>
      </c>
      <c r="E30">
        <f>(R30-S30*(1000-T30)/(1000-U30))*AK30</f>
        <v>-6.7627204432463408</v>
      </c>
      <c r="F30">
        <f>IF(AV30&lt;&gt;0,1/(1/AV30-1/N30),0)</f>
        <v>0.14937382765857082</v>
      </c>
      <c r="G30">
        <f>((AY30-AL30/2)*S30-E30)/(AY30+AL30/2)</f>
        <v>375.86801127398633</v>
      </c>
      <c r="H30">
        <f>AL30*1000</f>
        <v>22.633706905386084</v>
      </c>
      <c r="I30">
        <f>(AQ30-AW30)</f>
        <v>12.34342657192092</v>
      </c>
      <c r="J30">
        <f>(P30+AP30*D30)</f>
        <v>54.716072082519531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32.099990844726563</v>
      </c>
      <c r="P30" s="1">
        <v>54.716072082519531</v>
      </c>
      <c r="Q30" s="1">
        <v>32.224502563476563</v>
      </c>
      <c r="R30" s="1">
        <v>399.970458984375</v>
      </c>
      <c r="S30" s="1">
        <v>397.939453125</v>
      </c>
      <c r="T30" s="1">
        <v>17.887594223022461</v>
      </c>
      <c r="U30" s="1">
        <v>37.601596832275391</v>
      </c>
      <c r="V30" s="1">
        <v>32.741054534912109</v>
      </c>
      <c r="W30" s="1">
        <v>68.825126647949219</v>
      </c>
      <c r="X30" s="1">
        <v>300.54165649414063</v>
      </c>
      <c r="Y30" s="1">
        <v>150.24394226074219</v>
      </c>
      <c r="Z30" s="1">
        <v>3.9290733635425568E-2</v>
      </c>
      <c r="AA30" s="1">
        <v>87.897933959960938</v>
      </c>
      <c r="AB30" s="1">
        <v>14.70767879486084</v>
      </c>
      <c r="AC30" s="1">
        <v>0.58927929401397705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1.1049325606402225</v>
      </c>
      <c r="AL30">
        <f>(U30-T30)/(1000-U30)*AK30</f>
        <v>2.2633706905386086E-2</v>
      </c>
      <c r="AM30">
        <f>(P30+273.15)</f>
        <v>327.86607208251951</v>
      </c>
      <c r="AN30">
        <f>(O30+273.15)</f>
        <v>305.24999084472654</v>
      </c>
      <c r="AO30">
        <f>(Y30*AG30+Z30*AH30)*AI30</f>
        <v>24.039030224404542</v>
      </c>
      <c r="AP30">
        <f>((AO30+0.00000010773*(AN30^4-AM30^4))-AL30*44100)/(L30*51.4+0.00000043092*AM30^3)</f>
        <v>-10.253457500125682</v>
      </c>
      <c r="AQ30">
        <f>0.61365*EXP(17.502*J30/(240.97+J30))</f>
        <v>15.648529247073339</v>
      </c>
      <c r="AR30">
        <f>AQ30*1000/AA30</f>
        <v>178.03068334008307</v>
      </c>
      <c r="AS30">
        <f>(AR30-U30)</f>
        <v>140.42908650780768</v>
      </c>
      <c r="AT30">
        <f>IF(D30,P30,(O30+P30)/2)</f>
        <v>43.408031463623047</v>
      </c>
      <c r="AU30">
        <f>0.61365*EXP(17.502*AT30/(240.97+AT30))</f>
        <v>8.8747461943718342</v>
      </c>
      <c r="AV30">
        <f>IF(AS30&lt;&gt;0,(1000-(AR30+U30)/2)/AS30*AL30,0)</f>
        <v>0.14379804421702003</v>
      </c>
      <c r="AW30">
        <f>U30*AA30/1000</f>
        <v>3.3051026751524186</v>
      </c>
      <c r="AX30">
        <f>(AU30-AW30)</f>
        <v>5.5696435192194151</v>
      </c>
      <c r="AY30">
        <f>1/(1.6/F30+1.37/N30)</f>
        <v>9.0358629282996802E-2</v>
      </c>
      <c r="AZ30">
        <f>G30*AA30*0.001</f>
        <v>33.038021632622701</v>
      </c>
      <c r="BA30">
        <f>G30/S30</f>
        <v>0.94453567828550888</v>
      </c>
      <c r="BB30">
        <f>(1-AL30*AA30/AQ30/F30)*100</f>
        <v>14.888877345870933</v>
      </c>
      <c r="BC30">
        <f>(S30-E30/(N30/1.35))</f>
        <v>400.30937272198571</v>
      </c>
      <c r="BD30">
        <f>E30*BB30/100/BC30</f>
        <v>-2.5152874767645586E-3</v>
      </c>
    </row>
    <row r="31" spans="1:56" x14ac:dyDescent="0.35">
      <c r="A31" s="1" t="s">
        <v>9</v>
      </c>
      <c r="B31" s="1" t="s">
        <v>2363</v>
      </c>
      <c r="K31" s="1">
        <v>2.72</v>
      </c>
    </row>
    <row r="32" spans="1:56" x14ac:dyDescent="0.35">
      <c r="A32" s="1" t="s">
        <v>9</v>
      </c>
      <c r="B32" s="1" t="s">
        <v>2362</v>
      </c>
      <c r="K32" s="1">
        <v>2.72</v>
      </c>
    </row>
    <row r="33" spans="1:56" x14ac:dyDescent="0.35">
      <c r="A33" s="1">
        <v>6</v>
      </c>
      <c r="B33" s="1" t="s">
        <v>2361</v>
      </c>
      <c r="C33" s="1">
        <v>1531.0000022798777</v>
      </c>
      <c r="D33" s="1">
        <v>0</v>
      </c>
      <c r="E33">
        <f>(R33-S33*(1000-T33)/(1000-U33))*AK33</f>
        <v>-5.2092277445905069</v>
      </c>
      <c r="F33">
        <f>IF(AV33&lt;&gt;0,1/(1/AV33-1/N33),0)</f>
        <v>0.15006044654504516</v>
      </c>
      <c r="G33">
        <f>((AY33-AL33/2)*S33-E33)/(AY33+AL33/2)</f>
        <v>360.12505210738925</v>
      </c>
      <c r="H33">
        <f>AL33*1000</f>
        <v>22.514460971187443</v>
      </c>
      <c r="I33">
        <f>(AQ33-AW33)</f>
        <v>12.229221271188957</v>
      </c>
      <c r="J33">
        <f>(P33+AP33*D33)</f>
        <v>54.594039916992188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32.080085754394531</v>
      </c>
      <c r="P33" s="1">
        <v>54.594039916992188</v>
      </c>
      <c r="Q33" s="1">
        <v>32.195140838623047</v>
      </c>
      <c r="R33" s="1">
        <v>399.95257568359375</v>
      </c>
      <c r="S33" s="1">
        <v>396.58633422851563</v>
      </c>
      <c r="T33" s="1">
        <v>18.253236770629883</v>
      </c>
      <c r="U33" s="1">
        <v>37.856960296630859</v>
      </c>
      <c r="V33" s="1">
        <v>33.446708679199219</v>
      </c>
      <c r="W33" s="1">
        <v>69.368011474609375</v>
      </c>
      <c r="X33" s="1">
        <v>300.56024169921875</v>
      </c>
      <c r="Y33" s="1">
        <v>300.21640014648438</v>
      </c>
      <c r="Z33" s="1">
        <v>0.142756387591362</v>
      </c>
      <c r="AA33" s="1">
        <v>87.8946533203125</v>
      </c>
      <c r="AB33" s="1">
        <v>14.773873329162598</v>
      </c>
      <c r="AC33" s="1">
        <v>0.58283281326293945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1.1050008886000688</v>
      </c>
      <c r="AL33">
        <f>(U33-T33)/(1000-U33)*AK33</f>
        <v>2.2514460971187443E-2</v>
      </c>
      <c r="AM33">
        <f>(P33+273.15)</f>
        <v>327.74403991699216</v>
      </c>
      <c r="AN33">
        <f>(O33+273.15)</f>
        <v>305.23008575439451</v>
      </c>
      <c r="AO33">
        <f>(Y33*AG33+Z33*AH33)*AI33</f>
        <v>48.034622949779987</v>
      </c>
      <c r="AP33">
        <f>((AO33+0.00000010773*(AN33^4-AM33^4))-AL33*44100)/(L33*51.4+0.00000043092*AM33^3)</f>
        <v>-10.008290423890736</v>
      </c>
      <c r="AQ33">
        <f>0.61365*EXP(17.502*J33/(240.97+J33))</f>
        <v>15.55664567222216</v>
      </c>
      <c r="AR33">
        <f>AQ33*1000/AA33</f>
        <v>176.99194529534611</v>
      </c>
      <c r="AS33">
        <f>(AR33-U33)</f>
        <v>139.13498499871525</v>
      </c>
      <c r="AT33">
        <f>IF(D33,P33,(O33+P33)/2)</f>
        <v>43.337062835693359</v>
      </c>
      <c r="AU33">
        <f>0.61365*EXP(17.502*AT33/(240.97+AT33))</f>
        <v>8.8419528514887418</v>
      </c>
      <c r="AV33">
        <f>IF(AS33&lt;&gt;0,(1000-(AR33+U33)/2)/AS33*AL33,0)</f>
        <v>0.14443425082157843</v>
      </c>
      <c r="AW33">
        <f>U33*AA33/1000</f>
        <v>3.3274244010332041</v>
      </c>
      <c r="AX33">
        <f>(AU33-AW33)</f>
        <v>5.5145284504555381</v>
      </c>
      <c r="AY33">
        <f>1/(1.6/F33+1.37/N33)</f>
        <v>9.0760569841522171E-2</v>
      </c>
      <c r="AZ33">
        <f>G33*AA33*0.001</f>
        <v>31.653066606938452</v>
      </c>
      <c r="BA33">
        <f>G33/S33</f>
        <v>0.90806218224323099</v>
      </c>
      <c r="BB33">
        <f>(1-AL33*AA33/AQ33/F33)*100</f>
        <v>15.230071518798793</v>
      </c>
      <c r="BC33">
        <f>(S33-E33/(N33/1.35))</f>
        <v>398.41184971753688</v>
      </c>
      <c r="BD33">
        <f>E33*BB33/100/BC33</f>
        <v>-1.9913291023866899E-3</v>
      </c>
    </row>
    <row r="34" spans="1:56" x14ac:dyDescent="0.35">
      <c r="A34" s="1" t="s">
        <v>9</v>
      </c>
      <c r="B34" s="1" t="s">
        <v>2360</v>
      </c>
      <c r="K34" s="1">
        <v>2.72</v>
      </c>
    </row>
    <row r="35" spans="1:56" x14ac:dyDescent="0.35">
      <c r="A35" s="1" t="s">
        <v>9</v>
      </c>
      <c r="B35" s="1" t="s">
        <v>2359</v>
      </c>
      <c r="K35" s="1">
        <v>2.72</v>
      </c>
    </row>
    <row r="36" spans="1:56" x14ac:dyDescent="0.35">
      <c r="A36" s="1">
        <v>7</v>
      </c>
      <c r="B36" s="1" t="s">
        <v>2358</v>
      </c>
      <c r="C36" s="1">
        <v>1735.0000022798777</v>
      </c>
      <c r="D36" s="1">
        <v>0</v>
      </c>
      <c r="E36">
        <f>(R36-S36*(1000-T36)/(1000-U36))*AK36</f>
        <v>-4.1895357797328545</v>
      </c>
      <c r="F36">
        <f>IF(AV36&lt;&gt;0,1/(1/AV36-1/N36),0)</f>
        <v>0.15923033091713459</v>
      </c>
      <c r="G36">
        <f>((AY36-AL36/2)*S36-E36)/(AY36+AL36/2)</f>
        <v>351.56786495806688</v>
      </c>
      <c r="H36">
        <f>AL36*1000</f>
        <v>22.556301254102458</v>
      </c>
      <c r="I36">
        <f>(AQ36-AW36)</f>
        <v>11.613243128076046</v>
      </c>
      <c r="J36">
        <f>(P36+AP36*D36)</f>
        <v>53.805927276611328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32.076744079589844</v>
      </c>
      <c r="P36" s="1">
        <v>53.805927276611328</v>
      </c>
      <c r="Q36" s="1">
        <v>32.182186126708984</v>
      </c>
      <c r="R36" s="1">
        <v>399.94277954101563</v>
      </c>
      <c r="S36" s="1">
        <v>395.65765380859375</v>
      </c>
      <c r="T36" s="1">
        <v>18.607711791992188</v>
      </c>
      <c r="U36" s="1">
        <v>38.240169525146484</v>
      </c>
      <c r="V36" s="1">
        <v>34.102554321289063</v>
      </c>
      <c r="W36" s="1">
        <v>70.083175659179688</v>
      </c>
      <c r="X36" s="1">
        <v>300.55831909179688</v>
      </c>
      <c r="Y36" s="1">
        <v>500.29095458984375</v>
      </c>
      <c r="Z36" s="1">
        <v>0.14275331795215607</v>
      </c>
      <c r="AA36" s="1">
        <v>87.894317626953125</v>
      </c>
      <c r="AB36" s="1">
        <v>14.853727340698242</v>
      </c>
      <c r="AC36" s="1">
        <v>0.587848961353302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1.1049938201904295</v>
      </c>
      <c r="AL36">
        <f>(U36-T36)/(1000-U36)*AK36</f>
        <v>2.2556301254102459E-2</v>
      </c>
      <c r="AM36">
        <f>(P36+273.15)</f>
        <v>326.95592727661131</v>
      </c>
      <c r="AN36">
        <f>(O36+273.15)</f>
        <v>305.22674407958982</v>
      </c>
      <c r="AO36">
        <f>(Y36*AG36+Z36*AH36)*AI36</f>
        <v>80.046550945195122</v>
      </c>
      <c r="AP36">
        <f>((AO36+0.00000010773*(AN36^4-AM36^4))-AL36*44100)/(L36*51.4+0.00000043092*AM36^3)</f>
        <v>-9.6808946007618761</v>
      </c>
      <c r="AQ36">
        <f>0.61365*EXP(17.502*J36/(240.97+J36))</f>
        <v>14.974336734427805</v>
      </c>
      <c r="AR36">
        <f>AQ36*1000/AA36</f>
        <v>170.36751793196547</v>
      </c>
      <c r="AS36">
        <f>(AR36-U36)</f>
        <v>132.12734840681898</v>
      </c>
      <c r="AT36">
        <f>IF(D36,P36,(O36+P36)/2)</f>
        <v>42.941335678100586</v>
      </c>
      <c r="AU36">
        <f>0.61365*EXP(17.502*AT36/(240.97+AT36))</f>
        <v>8.6610096682122002</v>
      </c>
      <c r="AV36">
        <f>IF(AS36&lt;&gt;0,(1000-(AR36+U36)/2)/AS36*AL36,0)</f>
        <v>0.15290999612581066</v>
      </c>
      <c r="AW36">
        <f>U36*AA36/1000</f>
        <v>3.3610936063517585</v>
      </c>
      <c r="AX36">
        <f>(AU36-AW36)</f>
        <v>5.2999160618604417</v>
      </c>
      <c r="AY36">
        <f>1/(1.6/F36+1.37/N36)</f>
        <v>9.6117180049579656E-2</v>
      </c>
      <c r="AZ36">
        <f>G36*AA36*0.001</f>
        <v>30.900817590054093</v>
      </c>
      <c r="BA36">
        <f>G36/S36</f>
        <v>0.8885658133335238</v>
      </c>
      <c r="BB36">
        <f>(1-AL36*AA36/AQ36/F36)*100</f>
        <v>16.851332787542027</v>
      </c>
      <c r="BC36">
        <f>(S36-E36/(N36/1.35))</f>
        <v>397.12582967509394</v>
      </c>
      <c r="BD36">
        <f>E36*BB36/100/BC36</f>
        <v>-1.7777554712911285E-3</v>
      </c>
    </row>
    <row r="37" spans="1:56" x14ac:dyDescent="0.35">
      <c r="A37" s="1" t="s">
        <v>9</v>
      </c>
      <c r="B37" s="1" t="s">
        <v>2357</v>
      </c>
      <c r="K37" s="1">
        <v>2.72</v>
      </c>
    </row>
    <row r="38" spans="1:56" x14ac:dyDescent="0.35">
      <c r="A38" s="1" t="s">
        <v>9</v>
      </c>
      <c r="B38" s="1" t="s">
        <v>2356</v>
      </c>
      <c r="K38" s="1">
        <v>2.72</v>
      </c>
    </row>
    <row r="39" spans="1:56" x14ac:dyDescent="0.35">
      <c r="A39" s="1">
        <v>8</v>
      </c>
      <c r="B39" s="1" t="s">
        <v>2355</v>
      </c>
      <c r="C39" s="1">
        <v>1939.0000022798777</v>
      </c>
      <c r="D39" s="1">
        <v>0</v>
      </c>
      <c r="E39">
        <f>(R39-S39*(1000-T39)/(1000-U39))*AK39</f>
        <v>-3.4383092121227454</v>
      </c>
      <c r="F39">
        <f>IF(AV39&lt;&gt;0,1/(1/AV39-1/N39),0)</f>
        <v>0.16924138940489766</v>
      </c>
      <c r="G39">
        <f>((AY39-AL39/2)*S39-E39)/(AY39+AL39/2)</f>
        <v>346.12157883843196</v>
      </c>
      <c r="H39">
        <f>AL39*1000</f>
        <v>22.745462453328368</v>
      </c>
      <c r="I39">
        <f>(AQ39-AW39)</f>
        <v>11.076814670723007</v>
      </c>
      <c r="J39">
        <f>(P39+AP39*D39)</f>
        <v>53.118762969970703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32.103748321533203</v>
      </c>
      <c r="P39" s="1">
        <v>53.118762969970703</v>
      </c>
      <c r="Q39" s="1">
        <v>32.192340850830078</v>
      </c>
      <c r="R39" s="1">
        <v>400.10409545898438</v>
      </c>
      <c r="S39" s="1">
        <v>395.08331298828125</v>
      </c>
      <c r="T39" s="1">
        <v>18.955743789672852</v>
      </c>
      <c r="U39" s="1">
        <v>38.742118835449219</v>
      </c>
      <c r="V39" s="1">
        <v>34.687248229980469</v>
      </c>
      <c r="W39" s="1">
        <v>70.89447021484375</v>
      </c>
      <c r="X39" s="1">
        <v>300.56427001953125</v>
      </c>
      <c r="Y39" s="1">
        <v>750.36102294921875</v>
      </c>
      <c r="Z39" s="1">
        <v>0.17811891436576843</v>
      </c>
      <c r="AA39" s="1">
        <v>87.894004821777344</v>
      </c>
      <c r="AB39" s="1">
        <v>15.037476539611816</v>
      </c>
      <c r="AC39" s="1">
        <v>0.59472745656967163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1.1050156986012176</v>
      </c>
      <c r="AL39">
        <f>(U39-T39)/(1000-U39)*AK39</f>
        <v>2.2745462453328369E-2</v>
      </c>
      <c r="AM39">
        <f>(P39+273.15)</f>
        <v>326.26876296997068</v>
      </c>
      <c r="AN39">
        <f>(O39+273.15)</f>
        <v>305.25374832153318</v>
      </c>
      <c r="AO39">
        <f>(Y39*AG39+Z39*AH39)*AI39</f>
        <v>120.05776098837487</v>
      </c>
      <c r="AP39">
        <f>((AO39+0.00000010773*(AN39^4-AM39^4))-AL39*44100)/(L39*51.4+0.00000043092*AM39^3)</f>
        <v>-9.3496208427792151</v>
      </c>
      <c r="AQ39">
        <f>0.61365*EXP(17.502*J39/(240.97+J39))</f>
        <v>14.482014650451852</v>
      </c>
      <c r="AR39">
        <f>AQ39*1000/AA39</f>
        <v>164.76680838263121</v>
      </c>
      <c r="AS39">
        <f>(AR39-U39)</f>
        <v>126.02468954718199</v>
      </c>
      <c r="AT39">
        <f>IF(D39,P39,(O39+P39)/2)</f>
        <v>42.611255645751953</v>
      </c>
      <c r="AU39">
        <f>0.61365*EXP(17.502*AT39/(240.97+AT39))</f>
        <v>8.5125429915935307</v>
      </c>
      <c r="AV39">
        <f>IF(AS39&lt;&gt;0,(1000-(AR39+U39)/2)/AS39*AL39,0)</f>
        <v>0.16211910694055925</v>
      </c>
      <c r="AW39">
        <f>U39*AA39/1000</f>
        <v>3.4051999797288444</v>
      </c>
      <c r="AX39">
        <f>(AU39-AW39)</f>
        <v>5.1073430118646863</v>
      </c>
      <c r="AY39">
        <f>1/(1.6/F39+1.37/N39)</f>
        <v>0.10194113613777159</v>
      </c>
      <c r="AZ39">
        <f>G39*AA39*0.001</f>
        <v>30.422011719346326</v>
      </c>
      <c r="BA39">
        <f>G39/S39</f>
        <v>0.87607238134276355</v>
      </c>
      <c r="BB39">
        <f>(1-AL39*AA39/AQ39/F39)*100</f>
        <v>18.432254292441787</v>
      </c>
      <c r="BC39">
        <f>(S39-E39/(N39/1.35))</f>
        <v>396.28822992233017</v>
      </c>
      <c r="BD39">
        <f>E39*BB39/100/BC39</f>
        <v>-1.5992347223209946E-3</v>
      </c>
    </row>
    <row r="40" spans="1:56" x14ac:dyDescent="0.35">
      <c r="A40" s="1" t="s">
        <v>9</v>
      </c>
      <c r="B40" s="1" t="s">
        <v>2354</v>
      </c>
      <c r="K40" s="1">
        <v>2.72</v>
      </c>
    </row>
    <row r="41" spans="1:56" x14ac:dyDescent="0.35">
      <c r="A41" s="1" t="s">
        <v>9</v>
      </c>
      <c r="B41" s="1" t="s">
        <v>2353</v>
      </c>
      <c r="K41" s="1">
        <v>2.72</v>
      </c>
    </row>
    <row r="42" spans="1:56" x14ac:dyDescent="0.35">
      <c r="A42" s="1">
        <v>9</v>
      </c>
      <c r="B42" s="1" t="s">
        <v>2352</v>
      </c>
      <c r="C42" s="1">
        <v>2143.0000022798777</v>
      </c>
      <c r="D42" s="1">
        <v>0</v>
      </c>
      <c r="E42">
        <f>(R42-S42*(1000-T42)/(1000-U42))*AK42</f>
        <v>-2.9597698952209788</v>
      </c>
      <c r="F42">
        <f>IF(AV42&lt;&gt;0,1/(1/AV42-1/N42),0)</f>
        <v>0.17450678783114329</v>
      </c>
      <c r="G42">
        <f>((AY42-AL42/2)*S42-E42)/(AY42+AL42/2)</f>
        <v>342.06650281188143</v>
      </c>
      <c r="H42">
        <f>AL42*1000</f>
        <v>22.989554499765568</v>
      </c>
      <c r="I42">
        <f>(AQ42-AW42)</f>
        <v>10.878863175803275</v>
      </c>
      <c r="J42">
        <f>(P42+AP42*D42)</f>
        <v>52.904502868652344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32.157028198242188</v>
      </c>
      <c r="P42" s="1">
        <v>52.904502868652344</v>
      </c>
      <c r="Q42" s="1">
        <v>32.22467041015625</v>
      </c>
      <c r="R42" s="1">
        <v>400.04806518554688</v>
      </c>
      <c r="S42" s="1">
        <v>394.51797485351563</v>
      </c>
      <c r="T42" s="1">
        <v>19.291473388671875</v>
      </c>
      <c r="U42" s="1">
        <v>39.281623840332031</v>
      </c>
      <c r="V42" s="1">
        <v>35.194408416748047</v>
      </c>
      <c r="W42" s="1">
        <v>71.663444519042969</v>
      </c>
      <c r="X42" s="1">
        <v>300.52423095703125</v>
      </c>
      <c r="Y42" s="1">
        <v>999.84808349609375</v>
      </c>
      <c r="Z42" s="1">
        <v>9.822642058134079E-2</v>
      </c>
      <c r="AA42" s="1">
        <v>87.891510009765625</v>
      </c>
      <c r="AB42" s="1">
        <v>15.152827262878418</v>
      </c>
      <c r="AC42" s="1">
        <v>0.60064595937728882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1.1048684961655559</v>
      </c>
      <c r="AL42">
        <f>(U42-T42)/(1000-U42)*AK42</f>
        <v>2.2989554499765568E-2</v>
      </c>
      <c r="AM42">
        <f>(P42+273.15)</f>
        <v>326.05450286865232</v>
      </c>
      <c r="AN42">
        <f>(O42+273.15)</f>
        <v>305.30702819824216</v>
      </c>
      <c r="AO42">
        <f>(Y42*AG42+Z42*AH42)*AI42</f>
        <v>159.97568978363961</v>
      </c>
      <c r="AP42">
        <f>((AO42+0.00000010773*(AN42^4-AM42^4))-AL42*44100)/(L42*51.4+0.00000043092*AM42^3)</f>
        <v>-9.0876212407399191</v>
      </c>
      <c r="AQ42">
        <f>0.61365*EXP(17.502*J42/(240.97+J42))</f>
        <v>14.331384410765667</v>
      </c>
      <c r="AR42">
        <f>AQ42*1000/AA42</f>
        <v>163.05766517349977</v>
      </c>
      <c r="AS42">
        <f>(AR42-U42)</f>
        <v>123.77604133316774</v>
      </c>
      <c r="AT42">
        <f>IF(D42,P42,(O42+P42)/2)</f>
        <v>42.530765533447266</v>
      </c>
      <c r="AU42">
        <f>0.61365*EXP(17.502*AT42/(240.97+AT42))</f>
        <v>8.4766752371832936</v>
      </c>
      <c r="AV42">
        <f>IF(AS42&lt;&gt;0,(1000-(AR42+U42)/2)/AS42*AL42,0)</f>
        <v>0.16694433931710134</v>
      </c>
      <c r="AW42">
        <f>U42*AA42/1000</f>
        <v>3.4525212349623908</v>
      </c>
      <c r="AX42">
        <f>(AU42-AW42)</f>
        <v>5.0241540022209028</v>
      </c>
      <c r="AY42">
        <f>1/(1.6/F42+1.37/N42)</f>
        <v>0.10499428113080732</v>
      </c>
      <c r="AZ42">
        <f>G42*AA42*0.001</f>
        <v>30.064741455895998</v>
      </c>
      <c r="BA42">
        <f>G42/S42</f>
        <v>0.86704922111315863</v>
      </c>
      <c r="BB42">
        <f>(1-AL42*AA42/AQ42/F42)*100</f>
        <v>19.20639037408699</v>
      </c>
      <c r="BC42">
        <f>(S42-E42/(N42/1.35))</f>
        <v>395.55519304641871</v>
      </c>
      <c r="BD42">
        <f>E42*BB42/100/BC42</f>
        <v>-1.4371318345557324E-3</v>
      </c>
    </row>
    <row r="43" spans="1:56" x14ac:dyDescent="0.35">
      <c r="A43" s="1" t="s">
        <v>9</v>
      </c>
      <c r="B43" s="1" t="s">
        <v>2351</v>
      </c>
      <c r="K43" s="1">
        <v>2.72</v>
      </c>
    </row>
    <row r="44" spans="1:56" x14ac:dyDescent="0.35">
      <c r="A44" s="1" t="s">
        <v>9</v>
      </c>
      <c r="B44" s="1" t="s">
        <v>2350</v>
      </c>
      <c r="K44" s="1">
        <v>2.72</v>
      </c>
    </row>
    <row r="45" spans="1:56" x14ac:dyDescent="0.35">
      <c r="A45" s="1">
        <v>10</v>
      </c>
      <c r="B45" s="1" t="s">
        <v>2349</v>
      </c>
      <c r="C45" s="1">
        <v>2347.0000022798777</v>
      </c>
      <c r="D45" s="1">
        <v>0</v>
      </c>
      <c r="E45">
        <f>(R45-S45*(1000-T45)/(1000-U45))*AK45</f>
        <v>-2.6038753493410942</v>
      </c>
      <c r="F45">
        <f>IF(AV45&lt;&gt;0,1/(1/AV45-1/N45),0)</f>
        <v>0.17977463863161675</v>
      </c>
      <c r="G45">
        <f>((AY45-AL45/2)*S45-E45)/(AY45+AL45/2)</f>
        <v>338.94430122420908</v>
      </c>
      <c r="H45">
        <f>AL45*1000</f>
        <v>23.315737953220864</v>
      </c>
      <c r="I45">
        <f>(AQ45-AW45)</f>
        <v>10.726797762184647</v>
      </c>
      <c r="J45">
        <f>(P45+AP45*D45)</f>
        <v>52.760433197021484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32.227813720703125</v>
      </c>
      <c r="P45" s="1">
        <v>52.760433197021484</v>
      </c>
      <c r="Q45" s="1">
        <v>32.274017333984375</v>
      </c>
      <c r="R45" s="1">
        <v>399.87591552734375</v>
      </c>
      <c r="S45" s="1">
        <v>393.92080688476563</v>
      </c>
      <c r="T45" s="1">
        <v>19.61146354675293</v>
      </c>
      <c r="U45" s="1">
        <v>39.869548797607422</v>
      </c>
      <c r="V45" s="1">
        <v>35.633968353271484</v>
      </c>
      <c r="W45" s="1">
        <v>72.442848205566406</v>
      </c>
      <c r="X45" s="1">
        <v>300.57296752929688</v>
      </c>
      <c r="Y45" s="1">
        <v>1251.0186767578125</v>
      </c>
      <c r="Z45" s="1">
        <v>9.5607548952102661E-2</v>
      </c>
      <c r="AA45" s="1">
        <v>87.888175964355469</v>
      </c>
      <c r="AB45" s="1">
        <v>15.320213317871094</v>
      </c>
      <c r="AC45" s="1">
        <v>0.60461974143981934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1.1050476747400617</v>
      </c>
      <c r="AL45">
        <f>(U45-T45)/(1000-U45)*AK45</f>
        <v>2.3315737953220863E-2</v>
      </c>
      <c r="AM45">
        <f>(P45+273.15)</f>
        <v>325.91043319702146</v>
      </c>
      <c r="AN45">
        <f>(O45+273.15)</f>
        <v>305.3778137207031</v>
      </c>
      <c r="AO45">
        <f>(Y45*AG45+Z45*AH45)*AI45</f>
        <v>200.16298380725857</v>
      </c>
      <c r="AP45">
        <f>((AO45+0.00000010773*(AN45^4-AM45^4))-AL45*44100)/(L45*51.4+0.00000043092*AM45^3)</f>
        <v>-8.8583453099172935</v>
      </c>
      <c r="AQ45">
        <f>0.61365*EXP(17.502*J45/(240.97+J45))</f>
        <v>14.230859682528225</v>
      </c>
      <c r="AR45">
        <f>AQ45*1000/AA45</f>
        <v>161.92007088985198</v>
      </c>
      <c r="AS45">
        <f>(AR45-U45)</f>
        <v>122.05052209224456</v>
      </c>
      <c r="AT45">
        <f>IF(D45,P45,(O45+P45)/2)</f>
        <v>42.494123458862305</v>
      </c>
      <c r="AU45">
        <f>0.61365*EXP(17.502*AT45/(240.97+AT45))</f>
        <v>8.4603902877851347</v>
      </c>
      <c r="AV45">
        <f>IF(AS45&lt;&gt;0,(1000-(AR45+U45)/2)/AS45*AL45,0)</f>
        <v>0.17175920796324459</v>
      </c>
      <c r="AW45">
        <f>U45*AA45/1000</f>
        <v>3.5040619203435779</v>
      </c>
      <c r="AX45">
        <f>(AU45-AW45)</f>
        <v>4.9563283674415572</v>
      </c>
      <c r="AY45">
        <f>1/(1.6/F45+1.37/N45)</f>
        <v>0.108041971514103</v>
      </c>
      <c r="AZ45">
        <f>G45*AA45*0.001</f>
        <v>29.789196388108795</v>
      </c>
      <c r="BA45">
        <f>G45/S45</f>
        <v>0.86043766995877702</v>
      </c>
      <c r="BB45">
        <f>(1-AL45*AA45/AQ45/F45)*100</f>
        <v>19.902298091122017</v>
      </c>
      <c r="BC45">
        <f>(S45-E45/(N45/1.35))</f>
        <v>394.83330582218275</v>
      </c>
      <c r="BD45">
        <f>E45*BB45/100/BC45</f>
        <v>-1.312531203181983E-3</v>
      </c>
    </row>
    <row r="46" spans="1:56" x14ac:dyDescent="0.35">
      <c r="A46" s="1" t="s">
        <v>9</v>
      </c>
      <c r="B46" s="1" t="s">
        <v>2348</v>
      </c>
      <c r="K46" s="1">
        <v>2.72</v>
      </c>
    </row>
    <row r="47" spans="1:56" x14ac:dyDescent="0.35">
      <c r="A47" s="1" t="s">
        <v>9</v>
      </c>
      <c r="B47" s="1" t="s">
        <v>2347</v>
      </c>
      <c r="K47" s="1">
        <v>2.72</v>
      </c>
    </row>
    <row r="48" spans="1:56" x14ac:dyDescent="0.35">
      <c r="A48" s="1">
        <v>11</v>
      </c>
      <c r="B48" s="1" t="s">
        <v>2346</v>
      </c>
      <c r="C48" s="1">
        <v>2551.0000022798777</v>
      </c>
      <c r="D48" s="1">
        <v>0</v>
      </c>
      <c r="E48">
        <f>(R48-S48*(1000-T48)/(1000-U48))*AK48</f>
        <v>-2.4052812323626167</v>
      </c>
      <c r="F48">
        <f>IF(AV48&lt;&gt;0,1/(1/AV48-1/N48),0)</f>
        <v>0.20155460299115036</v>
      </c>
      <c r="G48">
        <f>((AY48-AL48/2)*S48-E48)/(AY48+AL48/2)</f>
        <v>340.31162845606985</v>
      </c>
      <c r="H48">
        <f>AL48*1000</f>
        <v>24.054396634129017</v>
      </c>
      <c r="I48">
        <f>(AQ48-AW48)</f>
        <v>9.9618597585293749</v>
      </c>
      <c r="J48">
        <f>(P48+AP48*D48)</f>
        <v>51.756004333496094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32.327121734619141</v>
      </c>
      <c r="P48" s="1">
        <v>51.756004333496094</v>
      </c>
      <c r="Q48" s="1">
        <v>32.349334716796875</v>
      </c>
      <c r="R48" s="1">
        <v>399.95913696289063</v>
      </c>
      <c r="S48" s="1">
        <v>393.5689697265625</v>
      </c>
      <c r="T48" s="1">
        <v>19.910619735717773</v>
      </c>
      <c r="U48" s="1">
        <v>40.789455413818359</v>
      </c>
      <c r="V48" s="1">
        <v>35.974788665771484</v>
      </c>
      <c r="W48" s="1">
        <v>73.698966979980469</v>
      </c>
      <c r="X48" s="1">
        <v>300.58758544921875</v>
      </c>
      <c r="Y48" s="1">
        <v>1599.906005859375</v>
      </c>
      <c r="Z48" s="1">
        <v>0.12442144006490707</v>
      </c>
      <c r="AA48" s="1">
        <v>87.887260437011719</v>
      </c>
      <c r="AB48" s="1">
        <v>15.647875785827637</v>
      </c>
      <c r="AC48" s="1">
        <v>0.61576992273330688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1.1051014170927156</v>
      </c>
      <c r="AL48">
        <f>(U48-T48)/(1000-U48)*AK48</f>
        <v>2.4054396634129015E-2</v>
      </c>
      <c r="AM48">
        <f>(P48+273.15)</f>
        <v>324.90600433349607</v>
      </c>
      <c r="AN48">
        <f>(O48+273.15)</f>
        <v>305.47712173461912</v>
      </c>
      <c r="AO48">
        <f>(Y48*AG48+Z48*AH48)*AI48</f>
        <v>255.98495521579025</v>
      </c>
      <c r="AP48">
        <f>((AO48+0.00000010773*(AN48^4-AM48^4))-AL48*44100)/(L48*51.4+0.00000043092*AM48^3)</f>
        <v>-8.5525172192376875</v>
      </c>
      <c r="AQ48">
        <f>0.61365*EXP(17.502*J48/(240.97+J48))</f>
        <v>13.546733249567506</v>
      </c>
      <c r="AR48">
        <f>AQ48*1000/AA48</f>
        <v>154.13762110922059</v>
      </c>
      <c r="AS48">
        <f>(AR48-U48)</f>
        <v>113.34816569540223</v>
      </c>
      <c r="AT48">
        <f>IF(D48,P48,(O48+P48)/2)</f>
        <v>42.041563034057617</v>
      </c>
      <c r="AU48">
        <f>0.61365*EXP(17.502*AT48/(240.97+AT48))</f>
        <v>8.2614790612445272</v>
      </c>
      <c r="AV48">
        <f>IF(AS48&lt;&gt;0,(1000-(AR48+U48)/2)/AS48*AL48,0)</f>
        <v>0.1915334923527699</v>
      </c>
      <c r="AW48">
        <f>U48*AA48/1000</f>
        <v>3.5848734910381319</v>
      </c>
      <c r="AX48">
        <f>(AU48-AW48)</f>
        <v>4.6766055702063953</v>
      </c>
      <c r="AY48">
        <f>1/(1.6/F48+1.37/N48)</f>
        <v>0.12057016196907934</v>
      </c>
      <c r="AZ48">
        <f>G48*AA48*0.001</f>
        <v>29.909056719862178</v>
      </c>
      <c r="BA48">
        <f>G48/S48</f>
        <v>0.86468104610103302</v>
      </c>
      <c r="BB48">
        <f>(1-AL48*AA48/AQ48/F48)*100</f>
        <v>22.57288185512758</v>
      </c>
      <c r="BC48">
        <f>(S48-E48/(N48/1.35))</f>
        <v>394.41187358110977</v>
      </c>
      <c r="BD48">
        <f>E48*BB48/100/BC48</f>
        <v>-1.3765845483683587E-3</v>
      </c>
    </row>
    <row r="49" spans="1:56" x14ac:dyDescent="0.35">
      <c r="A49" s="1" t="s">
        <v>9</v>
      </c>
      <c r="B49" s="1" t="s">
        <v>2345</v>
      </c>
      <c r="K49" s="1">
        <v>2.72</v>
      </c>
    </row>
    <row r="50" spans="1:56" x14ac:dyDescent="0.35">
      <c r="A50" s="1" t="s">
        <v>9</v>
      </c>
      <c r="B50" s="1" t="s">
        <v>2340</v>
      </c>
      <c r="K50" s="1">
        <v>2.72</v>
      </c>
    </row>
    <row r="51" spans="1:56" x14ac:dyDescent="0.35">
      <c r="A51" s="1">
        <v>12</v>
      </c>
      <c r="B51" s="1" t="s">
        <v>2344</v>
      </c>
      <c r="C51" s="1">
        <v>2754.5000022687018</v>
      </c>
      <c r="D51" s="1">
        <v>0</v>
      </c>
      <c r="E51">
        <f>(R51-S51*(1000-T51)/(1000-U51))*AK51</f>
        <v>-2.4370909668635399</v>
      </c>
      <c r="F51">
        <f>IF(AV51&lt;&gt;0,1/(1/AV51-1/N51),0)</f>
        <v>0.23000019512304648</v>
      </c>
      <c r="G51">
        <f>((AY51-AL51/2)*S51-E51)/(AY51+AL51/2)</f>
        <v>343.81791501458775</v>
      </c>
      <c r="H51">
        <f>AL51*1000</f>
        <v>24.988146881957309</v>
      </c>
      <c r="I51">
        <f>(AQ51-AW51)</f>
        <v>9.1661545130384585</v>
      </c>
      <c r="J51">
        <f>(P51+AP51*D51)</f>
        <v>50.681148529052734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32.450962066650391</v>
      </c>
      <c r="P51" s="1">
        <v>50.681148529052734</v>
      </c>
      <c r="Q51" s="1">
        <v>32.445571899414063</v>
      </c>
      <c r="R51" s="1">
        <v>400.03298950195313</v>
      </c>
      <c r="S51" s="1">
        <v>393.343505859375</v>
      </c>
      <c r="T51" s="1">
        <v>20.209646224975586</v>
      </c>
      <c r="U51" s="1">
        <v>41.876502990722656</v>
      </c>
      <c r="V51" s="1">
        <v>36.257102966308594</v>
      </c>
      <c r="W51" s="1">
        <v>75.128517150878906</v>
      </c>
      <c r="X51" s="1">
        <v>300.55816650390625</v>
      </c>
      <c r="Y51" s="1">
        <v>2000.2919921875</v>
      </c>
      <c r="Z51" s="1">
        <v>1.5716413035988808E-2</v>
      </c>
      <c r="AA51" s="1">
        <v>87.878425598144531</v>
      </c>
      <c r="AB51" s="1">
        <v>15.950050354003906</v>
      </c>
      <c r="AC51" s="1">
        <v>0.62823861837387085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1.1049932592055374</v>
      </c>
      <c r="AL51">
        <f>(U51-T51)/(1000-U51)*AK51</f>
        <v>2.4988146881957309E-2</v>
      </c>
      <c r="AM51">
        <f>(P51+273.15)</f>
        <v>323.83114852905271</v>
      </c>
      <c r="AN51">
        <f>(O51+273.15)</f>
        <v>305.60096206665037</v>
      </c>
      <c r="AO51">
        <f>(Y51*AG51+Z51*AH51)*AI51</f>
        <v>320.04671159639838</v>
      </c>
      <c r="AP51">
        <f>((AO51+0.00000010773*(AN51^4-AM51^4))-AL51*44100)/(L51*51.4+0.00000043092*AM51^3)</f>
        <v>-8.2399118319862517</v>
      </c>
      <c r="AQ51">
        <f>0.61365*EXP(17.502*J51/(240.97+J51))</f>
        <v>12.846195665419156</v>
      </c>
      <c r="AR51">
        <f>AQ51*1000/AA51</f>
        <v>146.18144986077664</v>
      </c>
      <c r="AS51">
        <f>(AR51-U51)</f>
        <v>104.30494687005398</v>
      </c>
      <c r="AT51">
        <f>IF(D51,P51,(O51+P51)/2)</f>
        <v>41.566055297851563</v>
      </c>
      <c r="AU51">
        <f>0.61365*EXP(17.502*AT51/(240.97+AT51))</f>
        <v>8.0568566068358489</v>
      </c>
      <c r="AV51">
        <f>IF(AS51&lt;&gt;0,(1000-(AR51+U51)/2)/AS51*AL51,0)</f>
        <v>0.2170418344210874</v>
      </c>
      <c r="AW51">
        <f>U51*AA51/1000</f>
        <v>3.680041152380698</v>
      </c>
      <c r="AX51">
        <f>(AU51-AW51)</f>
        <v>4.3768154544551514</v>
      </c>
      <c r="AY51">
        <f>1/(1.6/F51+1.37/N51)</f>
        <v>0.13675875134167767</v>
      </c>
      <c r="AZ51">
        <f>G51*AA51*0.001</f>
        <v>30.21417706391863</v>
      </c>
      <c r="BA51">
        <f>G51/S51</f>
        <v>0.87409073721305253</v>
      </c>
      <c r="BB51">
        <f>(1-AL51*AA51/AQ51/F51)*100</f>
        <v>25.678651557918819</v>
      </c>
      <c r="BC51">
        <f>(S51-E51/(N51/1.35))</f>
        <v>394.19755707892153</v>
      </c>
      <c r="BD51">
        <f>E51*BB51/100/BC51</f>
        <v>-1.5875595530520008E-3</v>
      </c>
    </row>
    <row r="52" spans="1:56" x14ac:dyDescent="0.35">
      <c r="A52" s="1" t="s">
        <v>9</v>
      </c>
      <c r="B52" s="1" t="s">
        <v>2343</v>
      </c>
    </row>
    <row r="53" spans="1:56" x14ac:dyDescent="0.35">
      <c r="A53" s="1" t="s">
        <v>9</v>
      </c>
      <c r="B53" s="1" t="s">
        <v>2342</v>
      </c>
    </row>
    <row r="54" spans="1:56" x14ac:dyDescent="0.35">
      <c r="A54" s="1" t="s">
        <v>9</v>
      </c>
      <c r="B54" s="1" t="s">
        <v>2341</v>
      </c>
    </row>
    <row r="55" spans="1:56" x14ac:dyDescent="0.35">
      <c r="A55" s="1" t="s">
        <v>9</v>
      </c>
      <c r="B55" s="1" t="s">
        <v>2340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6DB37-3A28-48E7-B8DD-A64A8AD4B2FD}">
  <dimension ref="A1:BD56"/>
  <sheetViews>
    <sheetView topLeftCell="A5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2339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2338</v>
      </c>
    </row>
    <row r="12" spans="1:56" x14ac:dyDescent="0.35">
      <c r="A12" s="1" t="s">
        <v>9</v>
      </c>
      <c r="B12" s="1" t="s">
        <v>2337</v>
      </c>
    </row>
    <row r="13" spans="1:56" x14ac:dyDescent="0.35">
      <c r="A13" s="1" t="s">
        <v>9</v>
      </c>
      <c r="B13" s="1" t="s">
        <v>2336</v>
      </c>
    </row>
    <row r="14" spans="1:56" x14ac:dyDescent="0.35">
      <c r="A14" s="1" t="s">
        <v>9</v>
      </c>
      <c r="B14" s="1" t="s">
        <v>2335</v>
      </c>
    </row>
    <row r="15" spans="1:56" x14ac:dyDescent="0.35">
      <c r="A15" s="1" t="s">
        <v>9</v>
      </c>
      <c r="B15" s="1" t="s">
        <v>2334</v>
      </c>
    </row>
    <row r="16" spans="1:56" x14ac:dyDescent="0.35">
      <c r="A16" s="1" t="s">
        <v>9</v>
      </c>
      <c r="B16" s="1" t="s">
        <v>2333</v>
      </c>
    </row>
    <row r="17" spans="1:56" x14ac:dyDescent="0.35">
      <c r="A17" s="1" t="s">
        <v>9</v>
      </c>
      <c r="B17" s="1" t="s">
        <v>2332</v>
      </c>
    </row>
    <row r="18" spans="1:56" x14ac:dyDescent="0.35">
      <c r="A18" s="1">
        <v>1</v>
      </c>
      <c r="B18" s="1" t="s">
        <v>2331</v>
      </c>
      <c r="C18" s="1">
        <v>246.50000901892781</v>
      </c>
      <c r="D18" s="1">
        <v>0</v>
      </c>
      <c r="E18">
        <f>(R18-S18*(1000-T18)/(1000-U18))*AK18</f>
        <v>-10.473590096048605</v>
      </c>
      <c r="F18">
        <f>IF(AV18&lt;&gt;0,1/(1/AV18-1/N18),0)</f>
        <v>7.5488683010286273E-2</v>
      </c>
      <c r="G18">
        <f>((AY18-AL18/2)*S18-E18)/(AY18+AL18/2)</f>
        <v>395.49487117471534</v>
      </c>
      <c r="H18">
        <f>AL18*1000</f>
        <v>26.84880573789199</v>
      </c>
      <c r="I18">
        <f>(AQ18-AW18)</f>
        <v>25.776154989356815</v>
      </c>
      <c r="J18">
        <f>(P18+AP18*D18)</f>
        <v>68.60595703125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32.608856201171875</v>
      </c>
      <c r="P18" s="1">
        <v>68.60595703125</v>
      </c>
      <c r="Q18" s="1">
        <v>32.638179779052734</v>
      </c>
      <c r="R18" s="1">
        <v>400.12905883789063</v>
      </c>
      <c r="S18" s="1">
        <v>399.89105224609375</v>
      </c>
      <c r="T18" s="1">
        <v>21.163419723510742</v>
      </c>
      <c r="U18" s="1">
        <v>44.381748199462891</v>
      </c>
      <c r="V18" s="1">
        <v>37.62713623046875</v>
      </c>
      <c r="W18" s="1">
        <v>78.907760620117188</v>
      </c>
      <c r="X18" s="1">
        <v>300.57119750976563</v>
      </c>
      <c r="Y18" s="1">
        <v>0.20684643089771271</v>
      </c>
      <c r="Z18" s="1">
        <v>0.31432285904884338</v>
      </c>
      <c r="AA18" s="1">
        <v>87.86773681640625</v>
      </c>
      <c r="AB18" s="1">
        <v>16.566682815551758</v>
      </c>
      <c r="AC18" s="1">
        <v>0.63021576404571533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1.1050411673153147</v>
      </c>
      <c r="AL18">
        <f>(U18-T18)/(1000-U18)*AK18</f>
        <v>2.684880573789199E-2</v>
      </c>
      <c r="AM18">
        <f>(P18+273.15)</f>
        <v>341.75595703124998</v>
      </c>
      <c r="AN18">
        <f>(O18+273.15)</f>
        <v>305.75885620117185</v>
      </c>
      <c r="AO18">
        <f>(Y18*AG18+Z18*AH18)*AI18</f>
        <v>3.3095428203893551E-2</v>
      </c>
      <c r="AP18">
        <f>((AO18+0.00000010773*(AN18^4-AM18^4))-AL18*44100)/(L18*51.4+0.00000043092*AM18^3)</f>
        <v>-13.458803534595816</v>
      </c>
      <c r="AQ18">
        <f>0.61365*EXP(17.502*J18/(240.97+J18))</f>
        <v>29.675878759599232</v>
      </c>
      <c r="AR18">
        <f>AQ18*1000/AA18</f>
        <v>337.73350532067298</v>
      </c>
      <c r="AS18">
        <f>(AR18-U18)</f>
        <v>293.35175712121008</v>
      </c>
      <c r="AT18">
        <f>IF(D18,P18,(O18+P18)/2)</f>
        <v>50.607406616210938</v>
      </c>
      <c r="AU18">
        <f>0.61365*EXP(17.502*AT18/(240.97+AT18))</f>
        <v>12.799300494602912</v>
      </c>
      <c r="AV18">
        <f>IF(AS18&lt;&gt;0,(1000-(AR18+U18)/2)/AS18*AL18,0)</f>
        <v>7.4037861049163975E-2</v>
      </c>
      <c r="AW18">
        <f>U18*AA18/1000</f>
        <v>3.8997237702424172</v>
      </c>
      <c r="AX18">
        <f>(AU18-AW18)</f>
        <v>8.8995767243604949</v>
      </c>
      <c r="AY18">
        <f>1/(1.6/F18+1.37/N18)</f>
        <v>4.6401859461398361E-2</v>
      </c>
      <c r="AZ18">
        <f>G18*AA18*0.001</f>
        <v>34.751239252618383</v>
      </c>
      <c r="BA18">
        <f>G18/S18</f>
        <v>0.98900655304316987</v>
      </c>
      <c r="BB18">
        <f>(1-AL18*AA18/AQ18/F18)*100</f>
        <v>-5.3098456885372292</v>
      </c>
      <c r="BC18">
        <f>(S18-E18/(N18/1.35))</f>
        <v>403.56140452928025</v>
      </c>
      <c r="BD18">
        <f>E18*BB18/100/BC18</f>
        <v>1.3780591154369153E-3</v>
      </c>
    </row>
    <row r="19" spans="1:56" x14ac:dyDescent="0.35">
      <c r="A19" s="1" t="s">
        <v>9</v>
      </c>
      <c r="B19" s="1" t="s">
        <v>2330</v>
      </c>
      <c r="K19" s="1">
        <v>2.72</v>
      </c>
    </row>
    <row r="20" spans="1:56" x14ac:dyDescent="0.35">
      <c r="A20" s="1" t="s">
        <v>9</v>
      </c>
      <c r="B20" s="1" t="s">
        <v>2329</v>
      </c>
      <c r="K20" s="1">
        <v>2.72</v>
      </c>
    </row>
    <row r="21" spans="1:56" x14ac:dyDescent="0.35">
      <c r="A21" s="1">
        <v>2</v>
      </c>
      <c r="B21" s="1" t="s">
        <v>2328</v>
      </c>
      <c r="C21" s="1">
        <v>451.00000903010368</v>
      </c>
      <c r="D21" s="1">
        <v>0</v>
      </c>
      <c r="E21">
        <f>(R21-S21*(1000-T21)/(1000-U21))*AK21</f>
        <v>-9.0610923002255319</v>
      </c>
      <c r="F21">
        <f>IF(AV21&lt;&gt;0,1/(1/AV21-1/N21),0)</f>
        <v>0.16989930134071637</v>
      </c>
      <c r="G21">
        <f>((AY21-AL21/2)*S21-E21)/(AY21+AL21/2)</f>
        <v>390.09627311154514</v>
      </c>
      <c r="H21">
        <f>AL21*1000</f>
        <v>25.249916596563317</v>
      </c>
      <c r="I21">
        <f>(AQ21-AW21)</f>
        <v>12.105142052271315</v>
      </c>
      <c r="J21">
        <f>(P21+AP21*D21)</f>
        <v>55.058460235595703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32.512771606445313</v>
      </c>
      <c r="P21" s="1">
        <v>55.058460235595703</v>
      </c>
      <c r="Q21" s="1">
        <v>32.595760345458984</v>
      </c>
      <c r="R21" s="1">
        <v>399.80520629882813</v>
      </c>
      <c r="S21" s="1">
        <v>398.89028930664063</v>
      </c>
      <c r="T21" s="1">
        <v>21.424541473388672</v>
      </c>
      <c r="U21" s="1">
        <v>43.288761138916016</v>
      </c>
      <c r="V21" s="1">
        <v>38.298229217529297</v>
      </c>
      <c r="W21" s="1">
        <v>77.382423400878906</v>
      </c>
      <c r="X21" s="1">
        <v>300.52163696289063</v>
      </c>
      <c r="Y21" s="1">
        <v>26.332296371459961</v>
      </c>
      <c r="Z21" s="1">
        <v>0.23443791270256042</v>
      </c>
      <c r="AA21" s="1">
        <v>87.867660522460938</v>
      </c>
      <c r="AB21" s="1">
        <v>16.082225799560547</v>
      </c>
      <c r="AC21" s="1">
        <v>0.64499044418334961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1.1048589594223919</v>
      </c>
      <c r="AL21">
        <f>(U21-T21)/(1000-U21)*AK21</f>
        <v>2.5249916596563317E-2</v>
      </c>
      <c r="AM21">
        <f>(P21+273.15)</f>
        <v>328.20846023559568</v>
      </c>
      <c r="AN21">
        <f>(O21+273.15)</f>
        <v>305.66277160644529</v>
      </c>
      <c r="AO21">
        <f>(Y21*AG21+Z21*AH21)*AI21</f>
        <v>4.2131673252619635</v>
      </c>
      <c r="AP21">
        <f>((AO21+0.00000010773*(AN21^4-AM21^4))-AL21*44100)/(L21*51.4+0.00000043092*AM21^3)</f>
        <v>-11.330197726527038</v>
      </c>
      <c r="AQ21">
        <f>0.61365*EXP(17.502*J21/(240.97+J21))</f>
        <v>15.908824220463487</v>
      </c>
      <c r="AR21">
        <f>AQ21*1000/AA21</f>
        <v>181.05437342783054</v>
      </c>
      <c r="AS21">
        <f>(AR21-U21)</f>
        <v>137.76561228891453</v>
      </c>
      <c r="AT21">
        <f>IF(D21,P21,(O21+P21)/2)</f>
        <v>43.785615921020508</v>
      </c>
      <c r="AU21">
        <f>0.61365*EXP(17.502*AT21/(240.97+AT21))</f>
        <v>9.050996382401264</v>
      </c>
      <c r="AV21">
        <f>IF(AS21&lt;&gt;0,(1000-(AR21+U21)/2)/AS21*AL21,0)</f>
        <v>0.16272271073814412</v>
      </c>
      <c r="AW21">
        <f>U21*AA21/1000</f>
        <v>3.803682168192172</v>
      </c>
      <c r="AX21">
        <f>(AU21-AW21)</f>
        <v>5.2473142142090925</v>
      </c>
      <c r="AY21">
        <f>1/(1.6/F21+1.37/N21)</f>
        <v>0.10232300330655582</v>
      </c>
      <c r="AZ21">
        <f>G21*AA21*0.001</f>
        <v>34.276846896842457</v>
      </c>
      <c r="BA21">
        <f>G21/S21</f>
        <v>0.97795379724489806</v>
      </c>
      <c r="BB21">
        <f>(1-AL21*AA21/AQ21/F21)*100</f>
        <v>17.915844362061584</v>
      </c>
      <c r="BC21">
        <f>(S21-E21/(N21/1.35))</f>
        <v>402.065647565586</v>
      </c>
      <c r="BD21">
        <f>E21*BB21/100/BC21</f>
        <v>-4.0375774549262968E-3</v>
      </c>
    </row>
    <row r="22" spans="1:56" x14ac:dyDescent="0.35">
      <c r="A22" s="1" t="s">
        <v>9</v>
      </c>
      <c r="B22" s="1" t="s">
        <v>2327</v>
      </c>
      <c r="K22" s="1">
        <v>2.72</v>
      </c>
    </row>
    <row r="23" spans="1:56" x14ac:dyDescent="0.35">
      <c r="A23" s="1" t="s">
        <v>9</v>
      </c>
      <c r="B23" s="1" t="s">
        <v>2326</v>
      </c>
      <c r="K23" s="1">
        <v>2.72</v>
      </c>
    </row>
    <row r="24" spans="1:56" x14ac:dyDescent="0.35">
      <c r="A24" s="1">
        <v>3</v>
      </c>
      <c r="B24" s="1" t="s">
        <v>2325</v>
      </c>
      <c r="C24" s="1">
        <v>655.00000903010368</v>
      </c>
      <c r="D24" s="1">
        <v>0</v>
      </c>
      <c r="E24">
        <f>(R24-S24*(1000-T24)/(1000-U24))*AK24</f>
        <v>-8.5881180127479162</v>
      </c>
      <c r="F24">
        <f>IF(AV24&lt;&gt;0,1/(1/AV24-1/N24),0)</f>
        <v>0.16180824885048445</v>
      </c>
      <c r="G24">
        <f>((AY24-AL24/2)*S24-E24)/(AY24+AL24/2)</f>
        <v>389.98868698266136</v>
      </c>
      <c r="H24">
        <f>AL24*1000</f>
        <v>24.031553645113206</v>
      </c>
      <c r="I24">
        <f>(AQ24-AW24)</f>
        <v>12.08417452696953</v>
      </c>
      <c r="J24">
        <f>(P24+AP24*D24)</f>
        <v>54.942844390869141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32.369693756103516</v>
      </c>
      <c r="P24" s="1">
        <v>54.942844390869141</v>
      </c>
      <c r="Q24" s="1">
        <v>32.478305816650391</v>
      </c>
      <c r="R24" s="1">
        <v>400.05474853515625</v>
      </c>
      <c r="S24" s="1">
        <v>399.14620971679688</v>
      </c>
      <c r="T24" s="1">
        <v>21.702337265014648</v>
      </c>
      <c r="U24" s="1">
        <v>42.524486541748047</v>
      </c>
      <c r="V24" s="1">
        <v>39.107295989990234</v>
      </c>
      <c r="W24" s="1">
        <v>76.628501892089844</v>
      </c>
      <c r="X24" s="1">
        <v>300.57501220703125</v>
      </c>
      <c r="Y24" s="1">
        <v>51.160945892333984</v>
      </c>
      <c r="Z24" s="1">
        <v>0.15061254799365997</v>
      </c>
      <c r="AA24" s="1">
        <v>87.863296508789063</v>
      </c>
      <c r="AB24" s="1">
        <v>16.010019302368164</v>
      </c>
      <c r="AC24" s="1">
        <v>0.64181244373321533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1.1050551919376148</v>
      </c>
      <c r="AL24">
        <f>(U24-T24)/(1000-U24)*AK24</f>
        <v>2.4031553645113207E-2</v>
      </c>
      <c r="AM24">
        <f>(P24+273.15)</f>
        <v>328.09284439086912</v>
      </c>
      <c r="AN24">
        <f>(O24+273.15)</f>
        <v>305.51969375610349</v>
      </c>
      <c r="AO24">
        <f>(Y24*AG24+Z24*AH24)*AI24</f>
        <v>8.1857511598076371</v>
      </c>
      <c r="AP24">
        <f>((AO24+0.00000010773*(AN24^4-AM24^4))-AL24*44100)/(L24*51.4+0.00000043092*AM24^3)</f>
        <v>-10.870852649296785</v>
      </c>
      <c r="AQ24">
        <f>0.61365*EXP(17.502*J24/(240.97+J24))</f>
        <v>15.820516096871149</v>
      </c>
      <c r="AR24">
        <f>AQ24*1000/AA24</f>
        <v>180.05830335865679</v>
      </c>
      <c r="AS24">
        <f>(AR24-U24)</f>
        <v>137.53381681690874</v>
      </c>
      <c r="AT24">
        <f>IF(D24,P24,(O24+P24)/2)</f>
        <v>43.656269073486328</v>
      </c>
      <c r="AU24">
        <f>0.61365*EXP(17.502*AT24/(240.97+AT24))</f>
        <v>8.9902815376037619</v>
      </c>
      <c r="AV24">
        <f>IF(AS24&lt;&gt;0,(1000-(AR24+U24)/2)/AS24*AL24,0)</f>
        <v>0.15528579815071525</v>
      </c>
      <c r="AW24">
        <f>U24*AA24/1000</f>
        <v>3.7363415699016187</v>
      </c>
      <c r="AX24">
        <f>(AU24-AW24)</f>
        <v>5.2539399677021432</v>
      </c>
      <c r="AY24">
        <f>1/(1.6/F24+1.37/N24)</f>
        <v>9.7619281418953055E-2</v>
      </c>
      <c r="AZ24">
        <f>G24*AA24*0.001</f>
        <v>34.265691639430905</v>
      </c>
      <c r="BA24">
        <f>G24/S24</f>
        <v>0.97705722236312109</v>
      </c>
      <c r="BB24">
        <f>(1-AL24*AA24/AQ24/F24)*100</f>
        <v>17.516318321755275</v>
      </c>
      <c r="BC24">
        <f>(S24-E24/(N24/1.35))</f>
        <v>402.15581943679695</v>
      </c>
      <c r="BD24">
        <f>E24*BB24/100/BC24</f>
        <v>-3.7406448352971015E-3</v>
      </c>
    </row>
    <row r="25" spans="1:56" x14ac:dyDescent="0.35">
      <c r="A25" s="1" t="s">
        <v>9</v>
      </c>
      <c r="B25" s="1" t="s">
        <v>2324</v>
      </c>
      <c r="K25" s="1">
        <v>2.72</v>
      </c>
    </row>
    <row r="26" spans="1:56" x14ac:dyDescent="0.35">
      <c r="A26" s="1" t="s">
        <v>9</v>
      </c>
      <c r="B26" s="1" t="s">
        <v>2323</v>
      </c>
      <c r="K26" s="1">
        <v>2.72</v>
      </c>
    </row>
    <row r="27" spans="1:56" x14ac:dyDescent="0.35">
      <c r="A27" s="1">
        <v>4</v>
      </c>
      <c r="B27" s="1" t="s">
        <v>2322</v>
      </c>
      <c r="C27" s="1">
        <v>859.00000903010368</v>
      </c>
      <c r="D27" s="1">
        <v>0</v>
      </c>
      <c r="E27">
        <f>(R27-S27*(1000-T27)/(1000-U27))*AK27</f>
        <v>-8.0268782207080314</v>
      </c>
      <c r="F27">
        <f>IF(AV27&lt;&gt;0,1/(1/AV27-1/N27),0)</f>
        <v>0.15653607641486075</v>
      </c>
      <c r="G27">
        <f>((AY27-AL27/2)*S27-E27)/(AY27+AL27/2)</f>
        <v>386.4520428576767</v>
      </c>
      <c r="H27">
        <f>AL27*1000</f>
        <v>23.392994239398679</v>
      </c>
      <c r="I27">
        <f>(AQ27-AW27)</f>
        <v>12.141431609719161</v>
      </c>
      <c r="J27">
        <f>(P27+AP27*D27)</f>
        <v>54.987831115722656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32.2470703125</v>
      </c>
      <c r="P27" s="1">
        <v>54.987831115722656</v>
      </c>
      <c r="Q27" s="1">
        <v>32.360279083251953</v>
      </c>
      <c r="R27" s="1">
        <v>399.860107421875</v>
      </c>
      <c r="S27" s="1">
        <v>398.683837890625</v>
      </c>
      <c r="T27" s="1">
        <v>21.987140655517578</v>
      </c>
      <c r="U27" s="1">
        <v>42.266345977783203</v>
      </c>
      <c r="V27" s="1">
        <v>39.892978668212891</v>
      </c>
      <c r="W27" s="1">
        <v>76.687118530273438</v>
      </c>
      <c r="X27" s="1">
        <v>300.5028076171875</v>
      </c>
      <c r="Y27" s="1">
        <v>100.15030670166016</v>
      </c>
      <c r="Z27" s="1">
        <v>0.14668779075145721</v>
      </c>
      <c r="AA27" s="1">
        <v>87.857025146484375</v>
      </c>
      <c r="AB27" s="1">
        <v>15.914219856262207</v>
      </c>
      <c r="AC27" s="1">
        <v>0.63654780387878418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1.1047897338867185</v>
      </c>
      <c r="AL27">
        <f>(U27-T27)/(1000-U27)*AK27</f>
        <v>2.3392994239398678E-2</v>
      </c>
      <c r="AM27">
        <f>(P27+273.15)</f>
        <v>328.13783111572263</v>
      </c>
      <c r="AN27">
        <f>(O27+273.15)</f>
        <v>305.39707031249998</v>
      </c>
      <c r="AO27">
        <f>(Y27*AG27+Z27*AH27)*AI27</f>
        <v>16.024048714100218</v>
      </c>
      <c r="AP27">
        <f>((AO27+0.00000010773*(AN27^4-AM27^4))-AL27*44100)/(L27*51.4+0.00000043092*AM27^3)</f>
        <v>-10.600342638913069</v>
      </c>
      <c r="AQ27">
        <f>0.61365*EXP(17.502*J27/(240.97+J27))</f>
        <v>15.854827031139269</v>
      </c>
      <c r="AR27">
        <f>AQ27*1000/AA27</f>
        <v>180.46168766475364</v>
      </c>
      <c r="AS27">
        <f>(AR27-U27)</f>
        <v>138.19534168697044</v>
      </c>
      <c r="AT27">
        <f>IF(D27,P27,(O27+P27)/2)</f>
        <v>43.617450714111328</v>
      </c>
      <c r="AU27">
        <f>0.61365*EXP(17.502*AT27/(240.97+AT27))</f>
        <v>8.9721292406075825</v>
      </c>
      <c r="AV27">
        <f>IF(AS27&lt;&gt;0,(1000-(AR27+U27)/2)/AS27*AL27,0)</f>
        <v>0.15042371314157257</v>
      </c>
      <c r="AW27">
        <f>U27*AA27/1000</f>
        <v>3.7133954214201075</v>
      </c>
      <c r="AX27">
        <f>(AU27-AW27)</f>
        <v>5.2587338191874746</v>
      </c>
      <c r="AY27">
        <f>1/(1.6/F27+1.37/N27)</f>
        <v>9.4545513877722739E-2</v>
      </c>
      <c r="AZ27">
        <f>G27*AA27*0.001</f>
        <v>33.952526847257161</v>
      </c>
      <c r="BA27">
        <f>G27/S27</f>
        <v>0.96931956134047259</v>
      </c>
      <c r="BB27">
        <f>(1-AL27*AA27/AQ27/F27)*100</f>
        <v>17.189319149328053</v>
      </c>
      <c r="BC27">
        <f>(S27-E27/(N27/1.35))</f>
        <v>401.49676741470012</v>
      </c>
      <c r="BD27">
        <f>E27*BB27/100/BC27</f>
        <v>-3.4365549789352814E-3</v>
      </c>
    </row>
    <row r="28" spans="1:56" x14ac:dyDescent="0.35">
      <c r="A28" s="1" t="s">
        <v>9</v>
      </c>
      <c r="B28" s="1" t="s">
        <v>2321</v>
      </c>
      <c r="K28" s="1">
        <v>2.72</v>
      </c>
    </row>
    <row r="29" spans="1:56" x14ac:dyDescent="0.35">
      <c r="A29" s="1" t="s">
        <v>9</v>
      </c>
      <c r="B29" s="1" t="s">
        <v>2320</v>
      </c>
      <c r="K29" s="1">
        <v>2.72</v>
      </c>
    </row>
    <row r="30" spans="1:56" x14ac:dyDescent="0.35">
      <c r="A30" s="1">
        <v>5</v>
      </c>
      <c r="B30" s="1" t="s">
        <v>2319</v>
      </c>
      <c r="C30" s="1">
        <v>1063.0000090301037</v>
      </c>
      <c r="D30" s="1">
        <v>0</v>
      </c>
      <c r="E30">
        <f>(R30-S30*(1000-T30)/(1000-U30))*AK30</f>
        <v>-7.6578634135278225</v>
      </c>
      <c r="F30">
        <f>IF(AV30&lt;&gt;0,1/(1/AV30-1/N30),0)</f>
        <v>0.15912779072704858</v>
      </c>
      <c r="G30">
        <f>((AY30-AL30/2)*S30-E30)/(AY30+AL30/2)</f>
        <v>384.52317937425056</v>
      </c>
      <c r="H30">
        <f>AL30*1000</f>
        <v>23.014765210436824</v>
      </c>
      <c r="I30">
        <f>(AQ30-AW30)</f>
        <v>11.784934603750553</v>
      </c>
      <c r="J30">
        <f>(P30+AP30*D30)</f>
        <v>54.510395050048828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32.148578643798828</v>
      </c>
      <c r="P30" s="1">
        <v>54.510395050048828</v>
      </c>
      <c r="Q30" s="1">
        <v>32.259719848632813</v>
      </c>
      <c r="R30" s="1">
        <v>399.99172973632813</v>
      </c>
      <c r="S30" s="1">
        <v>398.61953735351563</v>
      </c>
      <c r="T30" s="1">
        <v>22.270147323608398</v>
      </c>
      <c r="U30" s="1">
        <v>42.218677520751953</v>
      </c>
      <c r="V30" s="1">
        <v>40.629737854003906</v>
      </c>
      <c r="W30" s="1">
        <v>77.023910522460938</v>
      </c>
      <c r="X30" s="1">
        <v>300.559814453125</v>
      </c>
      <c r="Y30" s="1">
        <v>148.9962158203125</v>
      </c>
      <c r="Z30" s="1">
        <v>0.23574838042259216</v>
      </c>
      <c r="AA30" s="1">
        <v>87.852096557617188</v>
      </c>
      <c r="AB30" s="1">
        <v>16.032382965087891</v>
      </c>
      <c r="AC30" s="1">
        <v>0.64574182033538818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1.1049993178423712</v>
      </c>
      <c r="AL30">
        <f>(U30-T30)/(1000-U30)*AK30</f>
        <v>2.3014765210436824E-2</v>
      </c>
      <c r="AM30">
        <f>(P30+273.15)</f>
        <v>327.66039505004881</v>
      </c>
      <c r="AN30">
        <f>(O30+273.15)</f>
        <v>305.29857864379881</v>
      </c>
      <c r="AO30">
        <f>(Y30*AG30+Z30*AH30)*AI30</f>
        <v>23.839393998398009</v>
      </c>
      <c r="AP30">
        <f>((AO30+0.00000010773*(AN30^4-AM30^4))-AL30*44100)/(L30*51.4+0.00000043092*AM30^3)</f>
        <v>-10.361961299585882</v>
      </c>
      <c r="AQ30">
        <f>0.61365*EXP(17.502*J30/(240.97+J30))</f>
        <v>15.493933937838557</v>
      </c>
      <c r="AR30">
        <f>AQ30*1000/AA30</f>
        <v>176.36384952608353</v>
      </c>
      <c r="AS30">
        <f>(AR30-U30)</f>
        <v>134.14517200533157</v>
      </c>
      <c r="AT30">
        <f>IF(D30,P30,(O30+P30)/2)</f>
        <v>43.329486846923828</v>
      </c>
      <c r="AU30">
        <f>0.61365*EXP(17.502*AT30/(240.97+AT30))</f>
        <v>8.8384583227673605</v>
      </c>
      <c r="AV30">
        <f>IF(AS30&lt;&gt;0,(1000-(AR30+U30)/2)/AS30*AL30,0)</f>
        <v>0.15281543222501245</v>
      </c>
      <c r="AW30">
        <f>U30*AA30/1000</f>
        <v>3.708999334088003</v>
      </c>
      <c r="AX30">
        <f>(AU30-AW30)</f>
        <v>5.1294589886793576</v>
      </c>
      <c r="AY30">
        <f>1/(1.6/F30+1.37/N30)</f>
        <v>9.6057397544849127E-2</v>
      </c>
      <c r="AZ30">
        <f>G30*AA30*0.001</f>
        <v>33.781167483028618</v>
      </c>
      <c r="BA30">
        <f>G30/S30</f>
        <v>0.96463706201443977</v>
      </c>
      <c r="BB30">
        <f>(1-AL30*AA30/AQ30/F30)*100</f>
        <v>17.992996019837303</v>
      </c>
      <c r="BC30">
        <f>(S30-E30/(N30/1.35))</f>
        <v>401.30314977355641</v>
      </c>
      <c r="BD30">
        <f>E30*BB30/100/BC30</f>
        <v>-3.4335116980221433E-3</v>
      </c>
    </row>
    <row r="31" spans="1:56" x14ac:dyDescent="0.35">
      <c r="A31" s="1" t="s">
        <v>9</v>
      </c>
      <c r="B31" s="1" t="s">
        <v>2318</v>
      </c>
      <c r="K31" s="1">
        <v>2.72</v>
      </c>
    </row>
    <row r="32" spans="1:56" x14ac:dyDescent="0.35">
      <c r="A32" s="1" t="s">
        <v>9</v>
      </c>
      <c r="B32" s="1" t="s">
        <v>2317</v>
      </c>
      <c r="K32" s="1">
        <v>2.72</v>
      </c>
    </row>
    <row r="33" spans="1:56" x14ac:dyDescent="0.35">
      <c r="A33" s="1">
        <v>6</v>
      </c>
      <c r="B33" s="1" t="s">
        <v>2316</v>
      </c>
      <c r="C33" s="1">
        <v>1267.0000090301037</v>
      </c>
      <c r="D33" s="1">
        <v>0</v>
      </c>
      <c r="E33">
        <f>(R33-S33*(1000-T33)/(1000-U33))*AK33</f>
        <v>-7.2612709349919742</v>
      </c>
      <c r="F33">
        <f>IF(AV33&lt;&gt;0,1/(1/AV33-1/N33),0)</f>
        <v>0.16351590993946302</v>
      </c>
      <c r="G33">
        <f>((AY33-AL33/2)*S33-E33)/(AY33+AL33/2)</f>
        <v>381.24982629965194</v>
      </c>
      <c r="H33">
        <f>AL33*1000</f>
        <v>22.951847517940259</v>
      </c>
      <c r="I33">
        <f>(AQ33-AW33)</f>
        <v>11.469536011312373</v>
      </c>
      <c r="J33">
        <f>(P33+AP33*D33)</f>
        <v>54.112506866455078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32.081687927246094</v>
      </c>
      <c r="P33" s="1">
        <v>54.112506866455078</v>
      </c>
      <c r="Q33" s="1">
        <v>32.186416625976563</v>
      </c>
      <c r="R33" s="1">
        <v>400.04156494140625</v>
      </c>
      <c r="S33" s="1">
        <v>398.339111328125</v>
      </c>
      <c r="T33" s="1">
        <v>22.56062126159668</v>
      </c>
      <c r="U33" s="1">
        <v>42.448390960693359</v>
      </c>
      <c r="V33" s="1">
        <v>41.314266204833984</v>
      </c>
      <c r="W33" s="1">
        <v>77.733863830566406</v>
      </c>
      <c r="X33" s="1">
        <v>300.581787109375</v>
      </c>
      <c r="Y33" s="1">
        <v>299.8975830078125</v>
      </c>
      <c r="Z33" s="1">
        <v>8.5128650069236755E-2</v>
      </c>
      <c r="AA33" s="1">
        <v>87.849113464355469</v>
      </c>
      <c r="AB33" s="1">
        <v>15.982481002807617</v>
      </c>
      <c r="AC33" s="1">
        <v>0.64858168363571167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1.1050800996668195</v>
      </c>
      <c r="AL33">
        <f>(U33-T33)/(1000-U33)*AK33</f>
        <v>2.2951847517940258E-2</v>
      </c>
      <c r="AM33">
        <f>(P33+273.15)</f>
        <v>327.26250686645506</v>
      </c>
      <c r="AN33">
        <f>(O33+273.15)</f>
        <v>305.23168792724607</v>
      </c>
      <c r="AO33">
        <f>(Y33*AG33+Z33*AH33)*AI33</f>
        <v>47.983612208732666</v>
      </c>
      <c r="AP33">
        <f>((AO33+0.00000010773*(AN33^4-AM33^4))-AL33*44100)/(L33*51.4+0.00000043092*AM33^3)</f>
        <v>-10.109796824758298</v>
      </c>
      <c r="AQ33">
        <f>0.61365*EXP(17.502*J33/(240.97+J33))</f>
        <v>15.198589525197646</v>
      </c>
      <c r="AR33">
        <f>AQ33*1000/AA33</f>
        <v>173.00788734042752</v>
      </c>
      <c r="AS33">
        <f>(AR33-U33)</f>
        <v>130.55949637973416</v>
      </c>
      <c r="AT33">
        <f>IF(D33,P33,(O33+P33)/2)</f>
        <v>43.097097396850586</v>
      </c>
      <c r="AU33">
        <f>0.61365*EXP(17.502*AT33/(240.97+AT33))</f>
        <v>8.7318443875319733</v>
      </c>
      <c r="AV33">
        <f>IF(AS33&lt;&gt;0,(1000-(AR33+U33)/2)/AS33*AL33,0)</f>
        <v>0.15685789439016251</v>
      </c>
      <c r="AW33">
        <f>U33*AA33/1000</f>
        <v>3.7290535138852721</v>
      </c>
      <c r="AX33">
        <f>(AU33-AW33)</f>
        <v>5.0027908736467008</v>
      </c>
      <c r="AY33">
        <f>1/(1.6/F33+1.37/N33)</f>
        <v>9.8613386911921286E-2</v>
      </c>
      <c r="AZ33">
        <f>G33*AA33*0.001</f>
        <v>33.492459248863938</v>
      </c>
      <c r="BA33">
        <f>G33/S33</f>
        <v>0.95709865151956908</v>
      </c>
      <c r="BB33">
        <f>(1-AL33*AA33/AQ33/F33)*100</f>
        <v>18.868084126692107</v>
      </c>
      <c r="BC33">
        <f>(S33-E33/(N33/1.35))</f>
        <v>400.88374235823744</v>
      </c>
      <c r="BD33">
        <f>E33*BB33/100/BC33</f>
        <v>-3.417606063597894E-3</v>
      </c>
    </row>
    <row r="34" spans="1:56" x14ac:dyDescent="0.35">
      <c r="A34" s="1" t="s">
        <v>9</v>
      </c>
      <c r="B34" s="1" t="s">
        <v>2315</v>
      </c>
      <c r="K34" s="1">
        <v>2.72</v>
      </c>
    </row>
    <row r="35" spans="1:56" x14ac:dyDescent="0.35">
      <c r="A35" s="1" t="s">
        <v>9</v>
      </c>
      <c r="B35" s="1" t="s">
        <v>2314</v>
      </c>
      <c r="K35" s="1">
        <v>2.72</v>
      </c>
    </row>
    <row r="36" spans="1:56" x14ac:dyDescent="0.35">
      <c r="A36" s="1">
        <v>7</v>
      </c>
      <c r="B36" s="1" t="s">
        <v>2313</v>
      </c>
      <c r="C36" s="1">
        <v>1471.0000090301037</v>
      </c>
      <c r="D36" s="1">
        <v>0</v>
      </c>
      <c r="E36">
        <f>(R36-S36*(1000-T36)/(1000-U36))*AK36</f>
        <v>-7.2832818186883976</v>
      </c>
      <c r="F36">
        <f>IF(AV36&lt;&gt;0,1/(1/AV36-1/N36),0)</f>
        <v>0.17496475290597946</v>
      </c>
      <c r="G36">
        <f>((AY36-AL36/2)*S36-E36)/(AY36+AL36/2)</f>
        <v>381.83524494718142</v>
      </c>
      <c r="H36">
        <f>AL36*1000</f>
        <v>23.146677967232179</v>
      </c>
      <c r="I36">
        <f>(AQ36-AW36)</f>
        <v>10.875885386462489</v>
      </c>
      <c r="J36">
        <f>(P36+AP36*D36)</f>
        <v>53.347373962402344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32.048439025878906</v>
      </c>
      <c r="P36" s="1">
        <v>53.347373962402344</v>
      </c>
      <c r="Q36" s="1">
        <v>32.141834259033203</v>
      </c>
      <c r="R36" s="1">
        <v>400.18743896484375</v>
      </c>
      <c r="S36" s="1">
        <v>398.43252563476563</v>
      </c>
      <c r="T36" s="1">
        <v>22.848320007324219</v>
      </c>
      <c r="U36" s="1">
        <v>42.897693634033203</v>
      </c>
      <c r="V36" s="1">
        <v>41.917949676513672</v>
      </c>
      <c r="W36" s="1">
        <v>78.700904846191406</v>
      </c>
      <c r="X36" s="1">
        <v>300.54888916015625</v>
      </c>
      <c r="Y36" s="1">
        <v>500.11575317382813</v>
      </c>
      <c r="Z36" s="1">
        <v>5.7625286281108856E-2</v>
      </c>
      <c r="AA36" s="1">
        <v>87.845024108886719</v>
      </c>
      <c r="AB36" s="1">
        <v>16.162002563476563</v>
      </c>
      <c r="AC36" s="1">
        <v>0.64701271057128906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1.1049591513241037</v>
      </c>
      <c r="AL36">
        <f>(U36-T36)/(1000-U36)*AK36</f>
        <v>2.3146677967232181E-2</v>
      </c>
      <c r="AM36">
        <f>(P36+273.15)</f>
        <v>326.49737396240232</v>
      </c>
      <c r="AN36">
        <f>(O36+273.15)</f>
        <v>305.19843902587888</v>
      </c>
      <c r="AO36">
        <f>(Y36*AG36+Z36*AH36)*AI36</f>
        <v>80.018518719259191</v>
      </c>
      <c r="AP36">
        <f>((AO36+0.00000010773*(AN36^4-AM36^4))-AL36*44100)/(L36*51.4+0.00000043092*AM36^3)</f>
        <v>-9.8419397872077585</v>
      </c>
      <c r="AQ36">
        <f>0.61365*EXP(17.502*J36/(240.97+J36))</f>
        <v>14.644234317959771</v>
      </c>
      <c r="AR36">
        <f>AQ36*1000/AA36</f>
        <v>166.70533665979502</v>
      </c>
      <c r="AS36">
        <f>(AR36-U36)</f>
        <v>123.80764302576182</v>
      </c>
      <c r="AT36">
        <f>IF(D36,P36,(O36+P36)/2)</f>
        <v>42.697906494140625</v>
      </c>
      <c r="AU36">
        <f>0.61365*EXP(17.502*AT36/(240.97+AT36))</f>
        <v>8.5513028272945562</v>
      </c>
      <c r="AV36">
        <f>IF(AS36&lt;&gt;0,(1000-(AR36+U36)/2)/AS36*AL36,0)</f>
        <v>0.16736342393124284</v>
      </c>
      <c r="AW36">
        <f>U36*AA36/1000</f>
        <v>3.7683489314972829</v>
      </c>
      <c r="AX36">
        <f>(AU36-AW36)</f>
        <v>4.7829538957972737</v>
      </c>
      <c r="AY36">
        <f>1/(1.6/F36+1.37/N36)</f>
        <v>0.10525950733325559</v>
      </c>
      <c r="AZ36">
        <f>G36*AA36*0.001</f>
        <v>33.542326298007815</v>
      </c>
      <c r="BA36">
        <f>G36/S36</f>
        <v>0.95834355977554264</v>
      </c>
      <c r="BB36">
        <f>(1-AL36*AA36/AQ36/F36)*100</f>
        <v>20.642386523968913</v>
      </c>
      <c r="BC36">
        <f>(S36-E36/(N36/1.35))</f>
        <v>400.98487013241777</v>
      </c>
      <c r="BD36">
        <f>E36*BB36/100/BC36</f>
        <v>-3.7493763396786711E-3</v>
      </c>
    </row>
    <row r="37" spans="1:56" x14ac:dyDescent="0.35">
      <c r="A37" s="1" t="s">
        <v>9</v>
      </c>
      <c r="B37" s="1" t="s">
        <v>2312</v>
      </c>
      <c r="K37" s="1">
        <v>2.72</v>
      </c>
    </row>
    <row r="38" spans="1:56" x14ac:dyDescent="0.35">
      <c r="A38" s="1" t="s">
        <v>9</v>
      </c>
      <c r="B38" s="1" t="s">
        <v>2311</v>
      </c>
      <c r="K38" s="1">
        <v>2.72</v>
      </c>
    </row>
    <row r="39" spans="1:56" x14ac:dyDescent="0.35">
      <c r="A39" s="1">
        <v>8</v>
      </c>
      <c r="B39" s="1" t="s">
        <v>2310</v>
      </c>
      <c r="C39" s="1">
        <v>1675.5000090189278</v>
      </c>
      <c r="D39" s="1">
        <v>0</v>
      </c>
      <c r="E39">
        <f>(R39-S39*(1000-T39)/(1000-U39))*AK39</f>
        <v>-7.3189093537038916</v>
      </c>
      <c r="F39">
        <f>IF(AV39&lt;&gt;0,1/(1/AV39-1/N39),0)</f>
        <v>2.2173605927042419</v>
      </c>
      <c r="G39">
        <f>((AY39-AL39/2)*S39-E39)/(AY39+AL39/2)</f>
        <v>395.81191958939121</v>
      </c>
      <c r="H39">
        <f>AL39*1000</f>
        <v>23.588695220816106</v>
      </c>
      <c r="I39">
        <f>(AQ39-AW39)</f>
        <v>1.3965793962060244</v>
      </c>
      <c r="J39">
        <f>(P39+AP39*D39)</f>
        <v>33.588718414306641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32.045661926269531</v>
      </c>
      <c r="P39" s="1">
        <v>33.588718414306641</v>
      </c>
      <c r="Q39" s="1">
        <v>32.122699737548828</v>
      </c>
      <c r="R39" s="1">
        <v>399.88644409179688</v>
      </c>
      <c r="S39" s="1">
        <v>398.01345825195313</v>
      </c>
      <c r="T39" s="1">
        <v>23.126632690429688</v>
      </c>
      <c r="U39" s="1">
        <v>43.543743133544922</v>
      </c>
      <c r="V39" s="1">
        <v>42.434871673583984</v>
      </c>
      <c r="W39" s="1">
        <v>79.898056030273438</v>
      </c>
      <c r="X39" s="1">
        <v>300.56863403320313</v>
      </c>
      <c r="Y39" s="1">
        <v>750.78106689453125</v>
      </c>
      <c r="Z39" s="1">
        <v>0.32218003273010254</v>
      </c>
      <c r="AA39" s="1">
        <v>87.844322204589844</v>
      </c>
      <c r="AB39" s="1">
        <v>16.411352157592773</v>
      </c>
      <c r="AC39" s="1">
        <v>0.66331559419631958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1.105031742769129</v>
      </c>
      <c r="AL39">
        <f>(U39-T39)/(1000-U39)*AK39</f>
        <v>2.3588695220816105E-2</v>
      </c>
      <c r="AM39">
        <f>(P39+273.15)</f>
        <v>306.73871841430662</v>
      </c>
      <c r="AN39">
        <f>(O39+273.15)</f>
        <v>305.19566192626951</v>
      </c>
      <c r="AO39">
        <f>(Y39*AG39+Z39*AH39)*AI39</f>
        <v>120.12496801812267</v>
      </c>
      <c r="AP39">
        <f>((AO39+0.00000010773*(AN39^4-AM39^4))-AL39*44100)/(L39*51.4+0.00000043092*AM39^3)</f>
        <v>-7.6704554383000554</v>
      </c>
      <c r="AQ39">
        <f>0.61365*EXP(17.502*J39/(240.97+J39))</f>
        <v>5.2216499980230413</v>
      </c>
      <c r="AR39">
        <f>AQ39*1000/AA39</f>
        <v>59.442088765416088</v>
      </c>
      <c r="AS39">
        <f>(AR39-U39)</f>
        <v>15.898345631871166</v>
      </c>
      <c r="AT39">
        <f>IF(D39,P39,(O39+P39)/2)</f>
        <v>32.817190170288086</v>
      </c>
      <c r="AU39">
        <f>0.61365*EXP(17.502*AT39/(240.97+AT39))</f>
        <v>5.0004443523409359</v>
      </c>
      <c r="AV39">
        <f>IF(AS39&lt;&gt;0,(1000-(AR39+U39)/2)/AS39*AL39,0)</f>
        <v>1.4073190405170088</v>
      </c>
      <c r="AW39">
        <f>U39*AA39/1000</f>
        <v>3.8250706018170169</v>
      </c>
      <c r="AX39">
        <f>(AU39-AW39)</f>
        <v>1.175373750523919</v>
      </c>
      <c r="AY39">
        <f>1/(1.6/F39+1.37/N39)</f>
        <v>0.92832487081658521</v>
      </c>
      <c r="AZ39">
        <f>G39*AA39*0.001</f>
        <v>34.769829796827693</v>
      </c>
      <c r="BA39">
        <f>G39/S39</f>
        <v>0.99446868286255719</v>
      </c>
      <c r="BB39">
        <f>(1-AL39*AA39/AQ39/F39)*100</f>
        <v>82.103276340557656</v>
      </c>
      <c r="BC39">
        <f>(S39-E39/(N39/1.35))</f>
        <v>400.57828802001296</v>
      </c>
      <c r="BD39">
        <f>E39*BB39/100/BC39</f>
        <v>-1.5000973720987628E-2</v>
      </c>
    </row>
    <row r="40" spans="1:56" x14ac:dyDescent="0.35">
      <c r="A40" s="1" t="s">
        <v>9</v>
      </c>
      <c r="B40" s="1" t="s">
        <v>2309</v>
      </c>
      <c r="K40" s="1">
        <v>2.72</v>
      </c>
    </row>
    <row r="41" spans="1:56" x14ac:dyDescent="0.35">
      <c r="A41" s="1" t="s">
        <v>9</v>
      </c>
      <c r="B41" s="1" t="s">
        <v>2308</v>
      </c>
      <c r="K41" s="1">
        <v>2.72</v>
      </c>
    </row>
    <row r="42" spans="1:56" x14ac:dyDescent="0.35">
      <c r="A42" s="1">
        <v>9</v>
      </c>
      <c r="B42" s="1" t="s">
        <v>2307</v>
      </c>
      <c r="C42" s="1">
        <v>1880.5000090189278</v>
      </c>
      <c r="D42" s="1">
        <v>0</v>
      </c>
      <c r="E42">
        <f>(R42-S42*(1000-T42)/(1000-U42))*AK42</f>
        <v>-7.667235214361062</v>
      </c>
      <c r="F42">
        <f>IF(AV42&lt;&gt;0,1/(1/AV42-1/N42),0)</f>
        <v>0.19411266504979161</v>
      </c>
      <c r="G42">
        <f>((AY42-AL42/2)*S42-E42)/(AY42+AL42/2)</f>
        <v>383.21276212826581</v>
      </c>
      <c r="H42">
        <f>AL42*1000</f>
        <v>24.082889500021174</v>
      </c>
      <c r="I42">
        <f>(AQ42-AW42)</f>
        <v>10.272160479033612</v>
      </c>
      <c r="J42">
        <f>(P42+AP42*D42)</f>
        <v>52.651748657226563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32.046245574951172</v>
      </c>
      <c r="P42" s="1">
        <v>52.651748657226563</v>
      </c>
      <c r="Q42" s="1">
        <v>32.112010955810547</v>
      </c>
      <c r="R42" s="1">
        <v>399.93060302734375</v>
      </c>
      <c r="S42" s="1">
        <v>398.19088745117188</v>
      </c>
      <c r="T42" s="1">
        <v>23.375480651855469</v>
      </c>
      <c r="U42" s="1">
        <v>44.206851959228516</v>
      </c>
      <c r="V42" s="1">
        <v>42.889469146728516</v>
      </c>
      <c r="W42" s="1">
        <v>81.110984802246094</v>
      </c>
      <c r="X42" s="1">
        <v>300.55471801757813</v>
      </c>
      <c r="Y42" s="1">
        <v>999.74151611328125</v>
      </c>
      <c r="Z42" s="1">
        <v>4.5839577913284302E-2</v>
      </c>
      <c r="AA42" s="1">
        <v>87.843093872070313</v>
      </c>
      <c r="AB42" s="1">
        <v>16.697242736816406</v>
      </c>
      <c r="AC42" s="1">
        <v>0.66649037599563599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1.1049805809469782</v>
      </c>
      <c r="AL42">
        <f>(U42-T42)/(1000-U42)*AK42</f>
        <v>2.4082889500021173E-2</v>
      </c>
      <c r="AM42">
        <f>(P42+273.15)</f>
        <v>325.80174865722654</v>
      </c>
      <c r="AN42">
        <f>(O42+273.15)</f>
        <v>305.19624557495115</v>
      </c>
      <c r="AO42">
        <f>(Y42*AG42+Z42*AH42)*AI42</f>
        <v>159.95863900277072</v>
      </c>
      <c r="AP42">
        <f>((AO42+0.00000010773*(AN42^4-AM42^4))-AL42*44100)/(L42*51.4+0.00000043092*AM42^3)</f>
        <v>-9.4569777113164495</v>
      </c>
      <c r="AQ42">
        <f>0.61365*EXP(17.502*J42/(240.97+J42))</f>
        <v>14.155427125476839</v>
      </c>
      <c r="AR42">
        <f>AQ42*1000/AA42</f>
        <v>161.14445087842645</v>
      </c>
      <c r="AS42">
        <f>(AR42-U42)</f>
        <v>116.93759891919794</v>
      </c>
      <c r="AT42">
        <f>IF(D42,P42,(O42+P42)/2)</f>
        <v>42.348997116088867</v>
      </c>
      <c r="AU42">
        <f>0.61365*EXP(17.502*AT42/(240.97+AT42))</f>
        <v>8.3961570758025594</v>
      </c>
      <c r="AV42">
        <f>IF(AS42&lt;&gt;0,(1000-(AR42+U42)/2)/AS42*AL42,0)</f>
        <v>0.18480081113595589</v>
      </c>
      <c r="AW42">
        <f>U42*AA42/1000</f>
        <v>3.8832666464432259</v>
      </c>
      <c r="AX42">
        <f>(AU42-AW42)</f>
        <v>4.5128904293593335</v>
      </c>
      <c r="AY42">
        <f>1/(1.6/F42+1.37/N42)</f>
        <v>0.11630251596588871</v>
      </c>
      <c r="AZ42">
        <f>G42*AA42*0.001</f>
        <v>33.66259463660861</v>
      </c>
      <c r="BA42">
        <f>G42/S42</f>
        <v>0.96238456028267905</v>
      </c>
      <c r="BB42">
        <f>(1-AL42*AA42/AQ42/F42)*100</f>
        <v>23.009105414175458</v>
      </c>
      <c r="BC42">
        <f>(S42-E42/(N42/1.35))</f>
        <v>400.8777841137952</v>
      </c>
      <c r="BD42">
        <f>E42*BB42/100/BC42</f>
        <v>-4.4007483146642377E-3</v>
      </c>
    </row>
    <row r="43" spans="1:56" x14ac:dyDescent="0.35">
      <c r="A43" s="1" t="s">
        <v>9</v>
      </c>
      <c r="B43" s="1" t="s">
        <v>2306</v>
      </c>
      <c r="K43" s="1">
        <v>2.72</v>
      </c>
    </row>
    <row r="44" spans="1:56" x14ac:dyDescent="0.35">
      <c r="A44" s="1" t="s">
        <v>9</v>
      </c>
      <c r="B44" s="1" t="s">
        <v>2305</v>
      </c>
      <c r="K44" s="1">
        <v>2.72</v>
      </c>
    </row>
    <row r="45" spans="1:56" x14ac:dyDescent="0.35">
      <c r="A45" s="1">
        <v>10</v>
      </c>
      <c r="B45" s="1" t="s">
        <v>2304</v>
      </c>
      <c r="C45" s="1">
        <v>2086.0000090077519</v>
      </c>
      <c r="D45" s="1">
        <v>0</v>
      </c>
      <c r="E45">
        <f>(R45-S45*(1000-T45)/(1000-U45))*AK45</f>
        <v>-7.9348315559032603</v>
      </c>
      <c r="F45">
        <f>IF(AV45&lt;&gt;0,1/(1/AV45-1/N45),0)</f>
        <v>0.20870919163359641</v>
      </c>
      <c r="G45">
        <f>((AY45-AL45/2)*S45-E45)/(AY45+AL45/2)</f>
        <v>384.44733573810885</v>
      </c>
      <c r="H45">
        <f>AL45*1000</f>
        <v>24.661913047753057</v>
      </c>
      <c r="I45">
        <f>(AQ45-AW45)</f>
        <v>9.8373479191956434</v>
      </c>
      <c r="J45">
        <f>(P45+AP45*D45)</f>
        <v>52.109397888183594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32.058517456054688</v>
      </c>
      <c r="P45" s="1">
        <v>52.109397888183594</v>
      </c>
      <c r="Q45" s="1">
        <v>32.104324340820313</v>
      </c>
      <c r="R45" s="1">
        <v>399.9205322265625</v>
      </c>
      <c r="S45" s="1">
        <v>398.21377563476563</v>
      </c>
      <c r="T45" s="1">
        <v>23.615638732910156</v>
      </c>
      <c r="U45" s="1">
        <v>44.932243347167969</v>
      </c>
      <c r="V45" s="1">
        <v>43.297786712646484</v>
      </c>
      <c r="W45" s="1">
        <v>82.38043212890625</v>
      </c>
      <c r="X45" s="1">
        <v>300.54660034179688</v>
      </c>
      <c r="Y45" s="1">
        <v>1250.2081298828125</v>
      </c>
      <c r="Z45" s="1">
        <v>0.25801020860671997</v>
      </c>
      <c r="AA45" s="1">
        <v>87.838531494140625</v>
      </c>
      <c r="AB45" s="1">
        <v>16.949386596679688</v>
      </c>
      <c r="AC45" s="1">
        <v>0.65931838750839233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1.1049507365507234</v>
      </c>
      <c r="AL45">
        <f>(U45-T45)/(1000-U45)*AK45</f>
        <v>2.4661913047753056E-2</v>
      </c>
      <c r="AM45">
        <f>(P45+273.15)</f>
        <v>325.25939788818357</v>
      </c>
      <c r="AN45">
        <f>(O45+273.15)</f>
        <v>305.20851745605466</v>
      </c>
      <c r="AO45">
        <f>(Y45*AG45+Z45*AH45)*AI45</f>
        <v>200.03329631015731</v>
      </c>
      <c r="AP45">
        <f>((AO45+0.00000010773*(AN45^4-AM45^4))-AL45*44100)/(L45*51.4+0.00000043092*AM45^3)</f>
        <v>-9.280345050678287</v>
      </c>
      <c r="AQ45">
        <f>0.61365*EXP(17.502*J45/(240.97+J45))</f>
        <v>13.784130191548249</v>
      </c>
      <c r="AR45">
        <f>AQ45*1000/AA45</f>
        <v>156.9257813977427</v>
      </c>
      <c r="AS45">
        <f>(AR45-U45)</f>
        <v>111.99353805057473</v>
      </c>
      <c r="AT45">
        <f>IF(D45,P45,(O45+P45)/2)</f>
        <v>42.083957672119141</v>
      </c>
      <c r="AU45">
        <f>0.61365*EXP(17.502*AT45/(240.97+AT45))</f>
        <v>8.2799390205845906</v>
      </c>
      <c r="AV45">
        <f>IF(AS45&lt;&gt;0,(1000-(AR45+U45)/2)/AS45*AL45,0)</f>
        <v>0.19798294532506902</v>
      </c>
      <c r="AW45">
        <f>U45*AA45/1000</f>
        <v>3.9467822723526043</v>
      </c>
      <c r="AX45">
        <f>(AU45-AW45)</f>
        <v>4.3331567482319864</v>
      </c>
      <c r="AY45">
        <f>1/(1.6/F45+1.37/N45)</f>
        <v>0.12466030391643296</v>
      </c>
      <c r="AZ45">
        <f>G45*AA45*0.001</f>
        <v>33.769289408070328</v>
      </c>
      <c r="BA45">
        <f>G45/S45</f>
        <v>0.96542952369060409</v>
      </c>
      <c r="BB45">
        <f>(1-AL45*AA45/AQ45/F45)*100</f>
        <v>24.700709113124255</v>
      </c>
      <c r="BC45">
        <f>(S45-E45/(N45/1.35))</f>
        <v>400.99444843662536</v>
      </c>
      <c r="BD45">
        <f>E45*BB45/100/BC45</f>
        <v>-4.8877476206502027E-3</v>
      </c>
    </row>
    <row r="46" spans="1:56" x14ac:dyDescent="0.35">
      <c r="A46" s="1" t="s">
        <v>9</v>
      </c>
      <c r="B46" s="1" t="s">
        <v>2303</v>
      </c>
      <c r="K46" s="1">
        <v>2.72</v>
      </c>
    </row>
    <row r="47" spans="1:56" x14ac:dyDescent="0.35">
      <c r="A47" s="1" t="s">
        <v>9</v>
      </c>
      <c r="B47" s="1" t="s">
        <v>2302</v>
      </c>
      <c r="K47" s="1">
        <v>2.72</v>
      </c>
    </row>
    <row r="48" spans="1:56" x14ac:dyDescent="0.35">
      <c r="A48" s="1">
        <v>11</v>
      </c>
      <c r="B48" s="1" t="s">
        <v>2301</v>
      </c>
      <c r="C48" s="1">
        <v>2291.5000089965761</v>
      </c>
      <c r="D48" s="1">
        <v>0</v>
      </c>
      <c r="E48">
        <f>(R48-S48*(1000-T48)/(1000-U48))*AK48</f>
        <v>-8.5174403599683721</v>
      </c>
      <c r="F48">
        <f>IF(AV48&lt;&gt;0,1/(1/AV48-1/N48),0)</f>
        <v>2.5246671623070989</v>
      </c>
      <c r="G48">
        <f>((AY48-AL48/2)*S48-E48)/(AY48+AL48/2)</f>
        <v>397.0310719109558</v>
      </c>
      <c r="H48">
        <f>AL48*1000</f>
        <v>25.678607627397611</v>
      </c>
      <c r="I48">
        <f>(AQ48-AW48)</f>
        <v>1.3990362894878476</v>
      </c>
      <c r="J48">
        <f>(P48+AP48*D48)</f>
        <v>34.334678649902344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32.097076416015625</v>
      </c>
      <c r="P48" s="1">
        <v>34.334678649902344</v>
      </c>
      <c r="Q48" s="1">
        <v>32.110164642333984</v>
      </c>
      <c r="R48" s="1">
        <v>400.27005004882813</v>
      </c>
      <c r="S48" s="1">
        <v>398.71237182617188</v>
      </c>
      <c r="T48" s="1">
        <v>23.873146057128906</v>
      </c>
      <c r="U48" s="1">
        <v>46.045490264892578</v>
      </c>
      <c r="V48" s="1">
        <v>43.674160003662109</v>
      </c>
      <c r="W48" s="1">
        <v>84.236831665039063</v>
      </c>
      <c r="X48" s="1">
        <v>300.50827026367188</v>
      </c>
      <c r="Y48" s="1">
        <v>1599.656982421875</v>
      </c>
      <c r="Z48" s="1">
        <v>0.2344345897436142</v>
      </c>
      <c r="AA48" s="1">
        <v>87.837760925292969</v>
      </c>
      <c r="AB48" s="1">
        <v>17.58534049987793</v>
      </c>
      <c r="AC48" s="1">
        <v>0.6474834680557251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1.1048098171458522</v>
      </c>
      <c r="AL48">
        <f>(U48-T48)/(1000-U48)*AK48</f>
        <v>2.5678607627397612E-2</v>
      </c>
      <c r="AM48">
        <f>(P48+273.15)</f>
        <v>307.48467864990232</v>
      </c>
      <c r="AN48">
        <f>(O48+273.15)</f>
        <v>305.2470764160156</v>
      </c>
      <c r="AO48">
        <f>(Y48*AG48+Z48*AH48)*AI48</f>
        <v>255.94511146668083</v>
      </c>
      <c r="AP48">
        <f>((AO48+0.00000010773*(AN48^4-AM48^4))-AL48*44100)/(L48*51.4+0.00000043092*AM48^3)</f>
        <v>-7.3793365607658243</v>
      </c>
      <c r="AQ48">
        <f>0.61365*EXP(17.502*J48/(240.97+J48))</f>
        <v>5.4435690550633868</v>
      </c>
      <c r="AR48">
        <f>AQ48*1000/AA48</f>
        <v>61.972994276268103</v>
      </c>
      <c r="AS48">
        <f>(AR48-U48)</f>
        <v>15.927504011375525</v>
      </c>
      <c r="AT48">
        <f>IF(D48,P48,(O48+P48)/2)</f>
        <v>33.215877532958984</v>
      </c>
      <c r="AU48">
        <f>0.61365*EXP(17.502*AT48/(240.97+AT48))</f>
        <v>5.1137121450210348</v>
      </c>
      <c r="AV48">
        <f>IF(AS48&lt;&gt;0,(1000-(AR48+U48)/2)/AS48*AL48,0)</f>
        <v>1.5251432659837358</v>
      </c>
      <c r="AW48">
        <f>U48*AA48/1000</f>
        <v>4.0445327655755392</v>
      </c>
      <c r="AX48">
        <f>(AU48-AW48)</f>
        <v>1.0691793794454956</v>
      </c>
      <c r="AY48">
        <f>1/(1.6/F48+1.37/N48)</f>
        <v>1.0107366666423714</v>
      </c>
      <c r="AZ48">
        <f>G48*AA48*0.001</f>
        <v>34.874320374427334</v>
      </c>
      <c r="BA48">
        <f>G48/S48</f>
        <v>0.99578317595835963</v>
      </c>
      <c r="BB48">
        <f>(1-AL48*AA48/AQ48/F48)*100</f>
        <v>83.587873339123348</v>
      </c>
      <c r="BC48">
        <f>(S48-E48/(N48/1.35))</f>
        <v>401.69721335476186</v>
      </c>
      <c r="BD48">
        <f>E48*BB48/100/BC48</f>
        <v>-1.7723666042806358E-2</v>
      </c>
    </row>
    <row r="49" spans="1:56" x14ac:dyDescent="0.35">
      <c r="A49" s="1" t="s">
        <v>9</v>
      </c>
      <c r="B49" s="1" t="s">
        <v>2300</v>
      </c>
      <c r="K49" s="1">
        <v>2.72</v>
      </c>
    </row>
    <row r="50" spans="1:56" x14ac:dyDescent="0.35">
      <c r="A50" s="1" t="s">
        <v>9</v>
      </c>
      <c r="B50" s="1" t="s">
        <v>2299</v>
      </c>
      <c r="K50" s="1">
        <v>2.72</v>
      </c>
    </row>
    <row r="51" spans="1:56" x14ac:dyDescent="0.35">
      <c r="A51" s="1">
        <v>12</v>
      </c>
      <c r="B51" s="1" t="s">
        <v>2298</v>
      </c>
      <c r="C51" s="1">
        <v>2498.5000089742243</v>
      </c>
      <c r="D51" s="1">
        <v>0</v>
      </c>
      <c r="E51">
        <f>(R51-S51*(1000-T51)/(1000-U51))*AK51</f>
        <v>-9.44743629467016</v>
      </c>
      <c r="F51">
        <f>IF(AV51&lt;&gt;0,1/(1/AV51-1/N51),0)</f>
        <v>4.2663838250585941</v>
      </c>
      <c r="G51">
        <f>((AY51-AL51/2)*S51-E51)/(AY51+AL51/2)</f>
        <v>397.73842416028833</v>
      </c>
      <c r="H51">
        <f>AL51*1000</f>
        <v>27.115479310443995</v>
      </c>
      <c r="I51">
        <f>(AQ51-AW51)</f>
        <v>1.113138807128105</v>
      </c>
      <c r="J51">
        <f>(P51+AP51*D51)</f>
        <v>33.813888549804688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32.20654296875</v>
      </c>
      <c r="P51" s="1">
        <v>33.813888549804688</v>
      </c>
      <c r="Q51" s="1">
        <v>32.183563232421875</v>
      </c>
      <c r="R51" s="1">
        <v>399.95986938476563</v>
      </c>
      <c r="S51" s="1">
        <v>398.72540283203125</v>
      </c>
      <c r="T51" s="1">
        <v>24.156932830810547</v>
      </c>
      <c r="U51" s="1">
        <v>47.527690887451172</v>
      </c>
      <c r="V51" s="1">
        <v>43.919895172119141</v>
      </c>
      <c r="W51" s="1">
        <v>86.410438537597656</v>
      </c>
      <c r="X51" s="1">
        <v>300.58392333984375</v>
      </c>
      <c r="Y51" s="1">
        <v>1999.0169677734375</v>
      </c>
      <c r="Z51" s="1">
        <v>0.20562222599983215</v>
      </c>
      <c r="AA51" s="1">
        <v>87.836235046386719</v>
      </c>
      <c r="AB51" s="1">
        <v>18.260324478149414</v>
      </c>
      <c r="AC51" s="1">
        <v>0.66902279853820801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1.1050879534553077</v>
      </c>
      <c r="AL51">
        <f>(U51-T51)/(1000-U51)*AK51</f>
        <v>2.7115479310443995E-2</v>
      </c>
      <c r="AM51">
        <f>(P51+273.15)</f>
        <v>306.96388854980466</v>
      </c>
      <c r="AN51">
        <f>(O51+273.15)</f>
        <v>305.35654296874998</v>
      </c>
      <c r="AO51">
        <f>(Y51*AG51+Z51*AH51)*AI51</f>
        <v>319.84270769470822</v>
      </c>
      <c r="AP51">
        <f>((AO51+0.00000010773*(AN51^4-AM51^4))-AL51*44100)/(L51*51.4+0.00000043092*AM51^3)</f>
        <v>-7.3147270791743644</v>
      </c>
      <c r="AQ51">
        <f>0.61365*EXP(17.502*J51/(240.97+J51))</f>
        <v>5.2877922351302784</v>
      </c>
      <c r="AR51">
        <f>AQ51*1000/AA51</f>
        <v>60.200579320570505</v>
      </c>
      <c r="AS51">
        <f>(AR51-U51)</f>
        <v>12.672888433119333</v>
      </c>
      <c r="AT51">
        <f>IF(D51,P51,(O51+P51)/2)</f>
        <v>33.010215759277344</v>
      </c>
      <c r="AU51">
        <f>0.61365*EXP(17.502*AT51/(240.97+AT51))</f>
        <v>5.0550076429946484</v>
      </c>
      <c r="AV51">
        <f>IF(AS51&lt;&gt;0,(1000-(AR51+U51)/2)/AS51*AL51,0)</f>
        <v>2.0243946441136207</v>
      </c>
      <c r="AW51">
        <f>U51*AA51/1000</f>
        <v>4.1746534280021734</v>
      </c>
      <c r="AX51">
        <f>(AU51-AW51)</f>
        <v>0.88035421499247501</v>
      </c>
      <c r="AY51">
        <f>1/(1.6/F51+1.37/N51)</f>
        <v>1.3686343536765835</v>
      </c>
      <c r="AZ51">
        <f>G51*AA51*0.001</f>
        <v>34.935845711522546</v>
      </c>
      <c r="BA51">
        <f>G51/S51</f>
        <v>0.99752466568537468</v>
      </c>
      <c r="BB51">
        <f>(1-AL51*AA51/AQ51/F51)*100</f>
        <v>89.442606940019346</v>
      </c>
      <c r="BC51">
        <f>(S51-E51/(N51/1.35))</f>
        <v>402.03615101449867</v>
      </c>
      <c r="BD51">
        <f>E51*BB51/100/BC51</f>
        <v>-2.1018093247653802E-2</v>
      </c>
    </row>
    <row r="52" spans="1:56" x14ac:dyDescent="0.35">
      <c r="A52" s="1" t="s">
        <v>9</v>
      </c>
      <c r="B52" s="1" t="s">
        <v>2297</v>
      </c>
      <c r="K52" s="1">
        <v>2.42624</v>
      </c>
    </row>
    <row r="53" spans="1:56" x14ac:dyDescent="0.35">
      <c r="A53" s="1" t="s">
        <v>9</v>
      </c>
      <c r="B53" s="1" t="s">
        <v>2296</v>
      </c>
      <c r="K53" s="1">
        <v>2.42624</v>
      </c>
    </row>
    <row r="54" spans="1:56" x14ac:dyDescent="0.35">
      <c r="A54" s="1" t="s">
        <v>9</v>
      </c>
      <c r="B54" s="1" t="s">
        <v>2295</v>
      </c>
      <c r="K54" s="1">
        <v>2.42624</v>
      </c>
    </row>
    <row r="55" spans="1:56" x14ac:dyDescent="0.35">
      <c r="A55" s="1" t="s">
        <v>9</v>
      </c>
      <c r="B55" s="1" t="s">
        <v>2294</v>
      </c>
      <c r="K55" s="1">
        <v>2.42624</v>
      </c>
    </row>
    <row r="56" spans="1:56" x14ac:dyDescent="0.35">
      <c r="K56" s="1">
        <v>2.42624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7FB7-D52C-4B9E-A953-A84B90D21E08}">
  <dimension ref="A1:BD56"/>
  <sheetViews>
    <sheetView topLeftCell="A8" zoomScale="5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2205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2204</v>
      </c>
    </row>
    <row r="12" spans="1:56" x14ac:dyDescent="0.35">
      <c r="A12" s="1" t="s">
        <v>9</v>
      </c>
      <c r="B12" s="1" t="s">
        <v>2203</v>
      </c>
    </row>
    <row r="13" spans="1:56" x14ac:dyDescent="0.35">
      <c r="A13" s="1" t="s">
        <v>9</v>
      </c>
      <c r="B13" s="1" t="s">
        <v>2202</v>
      </c>
    </row>
    <row r="14" spans="1:56" x14ac:dyDescent="0.35">
      <c r="A14" s="1" t="s">
        <v>9</v>
      </c>
      <c r="B14" s="1" t="s">
        <v>2201</v>
      </c>
    </row>
    <row r="15" spans="1:56" x14ac:dyDescent="0.35">
      <c r="A15" s="1" t="s">
        <v>9</v>
      </c>
      <c r="B15" s="1" t="s">
        <v>2200</v>
      </c>
    </row>
    <row r="16" spans="1:56" x14ac:dyDescent="0.35">
      <c r="A16" s="1" t="s">
        <v>9</v>
      </c>
      <c r="B16" s="1" t="s">
        <v>2199</v>
      </c>
    </row>
    <row r="17" spans="1:56" x14ac:dyDescent="0.35">
      <c r="A17" s="1" t="s">
        <v>9</v>
      </c>
      <c r="B17" s="1" t="s">
        <v>2198</v>
      </c>
    </row>
    <row r="18" spans="1:56" x14ac:dyDescent="0.35">
      <c r="A18" s="1">
        <v>1</v>
      </c>
      <c r="B18" s="1" t="s">
        <v>2197</v>
      </c>
      <c r="C18" s="1">
        <v>366.00000232458115</v>
      </c>
      <c r="D18" s="1">
        <v>0</v>
      </c>
      <c r="E18">
        <f>(R18-S18*(1000-T18)/(1000-U18))*AK18</f>
        <v>-6.8534418401887702</v>
      </c>
      <c r="F18">
        <f>IF(AV18&lt;&gt;0,1/(1/AV18-1/N18),0)</f>
        <v>3.5468130083369709</v>
      </c>
      <c r="G18">
        <f>((AY18-AL18/2)*S18-E18)/(AY18+AL18/2)</f>
        <v>396.69983579784451</v>
      </c>
      <c r="H18">
        <f>AL18*1000</f>
        <v>22.112510022913856</v>
      </c>
      <c r="I18">
        <f>(AQ18-AW18)</f>
        <v>0.99965153488678693</v>
      </c>
      <c r="J18">
        <f>(P18+AP18*D18)</f>
        <v>32.315708160400391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32.201370239257813</v>
      </c>
      <c r="P18" s="1">
        <v>32.315708160400391</v>
      </c>
      <c r="Q18" s="1">
        <v>32.246776580810547</v>
      </c>
      <c r="R18" s="1">
        <v>400.029052734375</v>
      </c>
      <c r="S18" s="1">
        <v>398.26156616210938</v>
      </c>
      <c r="T18" s="1">
        <v>24.82722282409668</v>
      </c>
      <c r="U18" s="1">
        <v>43.958404541015625</v>
      </c>
      <c r="V18" s="1">
        <v>45.155082702636719</v>
      </c>
      <c r="W18" s="1">
        <v>79.950355529785156</v>
      </c>
      <c r="X18" s="1">
        <v>300.56744384765625</v>
      </c>
      <c r="Y18" s="1">
        <v>0.22583173215389252</v>
      </c>
      <c r="Z18" s="1">
        <v>0.27372592687606812</v>
      </c>
      <c r="AA18" s="1">
        <v>87.84271240234375</v>
      </c>
      <c r="AB18" s="1">
        <v>16.115158081054688</v>
      </c>
      <c r="AC18" s="1">
        <v>0.66658824682235718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1.1050273670869712</v>
      </c>
      <c r="AL18">
        <f>(U18-T18)/(1000-U18)*AK18</f>
        <v>2.2112510022913857E-2</v>
      </c>
      <c r="AM18">
        <f>(P18+273.15)</f>
        <v>305.46570816040037</v>
      </c>
      <c r="AN18">
        <f>(O18+273.15)</f>
        <v>305.35137023925779</v>
      </c>
      <c r="AO18">
        <f>(Y18*AG18+Z18*AH18)*AI18</f>
        <v>3.6133076336985592E-2</v>
      </c>
      <c r="AP18">
        <f>((AO18+0.00000010773*(AN18^4-AM18^4))-AL18*44100)/(L18*51.4+0.00000043092*AM18^3)</f>
        <v>-7.985527382766298</v>
      </c>
      <c r="AQ18">
        <f>0.61365*EXP(17.502*J18/(240.97+J18))</f>
        <v>4.8610770226491038</v>
      </c>
      <c r="AR18">
        <f>AQ18*1000/AA18</f>
        <v>55.338421249836138</v>
      </c>
      <c r="AS18">
        <f>(AR18-U18)</f>
        <v>11.380016708820513</v>
      </c>
      <c r="AT18">
        <f>IF(D18,P18,(O18+P18)/2)</f>
        <v>32.258539199829102</v>
      </c>
      <c r="AU18">
        <f>0.61365*EXP(17.502*AT18/(240.97+AT18))</f>
        <v>4.8454059221582151</v>
      </c>
      <c r="AV18">
        <f>IF(AS18&lt;&gt;0,(1000-(AR18+U18)/2)/AS18*AL18,0)</f>
        <v>1.8466281318246027</v>
      </c>
      <c r="AW18">
        <f>U18*AA18/1000</f>
        <v>3.8614254877623169</v>
      </c>
      <c r="AX18">
        <f>(AU18-AW18)</f>
        <v>0.98398043439589822</v>
      </c>
      <c r="AY18">
        <f>1/(1.6/F18+1.37/N18)</f>
        <v>1.2395572170725357</v>
      </c>
      <c r="AZ18">
        <f>G18*AA18*0.001</f>
        <v>34.847189586047044</v>
      </c>
      <c r="BA18">
        <f>G18/S18</f>
        <v>0.99607863149006659</v>
      </c>
      <c r="BB18">
        <f>(1-AL18*AA18/AQ18/F18)*100</f>
        <v>88.733915996248186</v>
      </c>
      <c r="BC18">
        <f>(S18-E18/(N18/1.35))</f>
        <v>400.66327805603891</v>
      </c>
      <c r="BD18">
        <f>E18*BB18/100/BC18</f>
        <v>-1.5178149978781591E-2</v>
      </c>
    </row>
    <row r="19" spans="1:56" x14ac:dyDescent="0.35">
      <c r="A19" s="1" t="s">
        <v>9</v>
      </c>
      <c r="B19" s="1" t="s">
        <v>2196</v>
      </c>
      <c r="K19" s="1">
        <v>2.72</v>
      </c>
    </row>
    <row r="20" spans="1:56" x14ac:dyDescent="0.35">
      <c r="A20" s="1" t="s">
        <v>9</v>
      </c>
      <c r="B20" s="1" t="s">
        <v>2195</v>
      </c>
      <c r="K20" s="1">
        <v>2.72</v>
      </c>
    </row>
    <row r="21" spans="1:56" x14ac:dyDescent="0.35">
      <c r="A21" s="1">
        <v>2</v>
      </c>
      <c r="B21" s="1" t="s">
        <v>2194</v>
      </c>
      <c r="C21" s="1">
        <v>570.50000233575702</v>
      </c>
      <c r="D21" s="1">
        <v>0</v>
      </c>
      <c r="E21">
        <f>(R21-S21*(1000-T21)/(1000-U21))*AK21</f>
        <v>-5.067064723602086</v>
      </c>
      <c r="F21">
        <f>IF(AV21&lt;&gt;0,1/(1/AV21-1/N21),0)</f>
        <v>2.6945275970658518</v>
      </c>
      <c r="G21">
        <f>((AY21-AL21/2)*S21-E21)/(AY21+AL21/2)</f>
        <v>394.18622784937889</v>
      </c>
      <c r="H21">
        <f>AL21*1000</f>
        <v>20.579404348205703</v>
      </c>
      <c r="I21">
        <f>(AQ21-AW21)</f>
        <v>1.0842530253203448</v>
      </c>
      <c r="J21">
        <f>(P21+AP21*D21)</f>
        <v>32.294834136962891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32.122817993164063</v>
      </c>
      <c r="P21" s="1">
        <v>32.294834136962891</v>
      </c>
      <c r="Q21" s="1">
        <v>32.217201232910156</v>
      </c>
      <c r="R21" s="1">
        <v>399.915771484375</v>
      </c>
      <c r="S21" s="1">
        <v>397.10580444335938</v>
      </c>
      <c r="T21" s="1">
        <v>25.103523254394531</v>
      </c>
      <c r="U21" s="1">
        <v>42.927242279052734</v>
      </c>
      <c r="V21" s="1">
        <v>45.863876342773438</v>
      </c>
      <c r="W21" s="1">
        <v>78.427627563476563</v>
      </c>
      <c r="X21" s="1">
        <v>300.57186889648438</v>
      </c>
      <c r="Y21" s="1">
        <v>24.795143127441406</v>
      </c>
      <c r="Z21" s="1">
        <v>0.26063033938407898</v>
      </c>
      <c r="AA21" s="1">
        <v>87.84857177734375</v>
      </c>
      <c r="AB21" s="1">
        <v>15.653564453125</v>
      </c>
      <c r="AC21" s="1">
        <v>0.67310279607772827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1.1050436356488393</v>
      </c>
      <c r="AL21">
        <f>(U21-T21)/(1000-U21)*AK21</f>
        <v>2.0579404348205703E-2</v>
      </c>
      <c r="AM21">
        <f>(P21+273.15)</f>
        <v>305.44483413696287</v>
      </c>
      <c r="AN21">
        <f>(O21+273.15)</f>
        <v>305.27281799316404</v>
      </c>
      <c r="AO21">
        <f>(Y21*AG21+Z21*AH21)*AI21</f>
        <v>3.9672228117162831</v>
      </c>
      <c r="AP21">
        <f>((AO21+0.00000010773*(AN21^4-AM21^4))-AL21*44100)/(L21*51.4+0.00000043092*AM21^3)</f>
        <v>-7.4064372924305886</v>
      </c>
      <c r="AQ21">
        <f>0.61365*EXP(17.502*J21/(240.97+J21))</f>
        <v>4.8553499498751345</v>
      </c>
      <c r="AR21">
        <f>AQ21*1000/AA21</f>
        <v>55.269537701549005</v>
      </c>
      <c r="AS21">
        <f>(AR21-U21)</f>
        <v>12.342295422496271</v>
      </c>
      <c r="AT21">
        <f>IF(D21,P21,(O21+P21)/2)</f>
        <v>32.208826065063477</v>
      </c>
      <c r="AU21">
        <f>0.61365*EXP(17.502*AT21/(240.97+AT21))</f>
        <v>4.8318143699362954</v>
      </c>
      <c r="AV21">
        <f>IF(AS21&lt;&gt;0,(1000-(AR21+U21)/2)/AS21*AL21,0)</f>
        <v>1.5855226323687779</v>
      </c>
      <c r="AW21">
        <f>U21*AA21/1000</f>
        <v>3.7710969245547896</v>
      </c>
      <c r="AX21">
        <f>(AU21-AW21)</f>
        <v>1.0607174453815058</v>
      </c>
      <c r="AY21">
        <f>1/(1.6/F21+1.37/N21)</f>
        <v>1.0532673223134259</v>
      </c>
      <c r="AZ21">
        <f>G21*AA21*0.001</f>
        <v>34.628697130866541</v>
      </c>
      <c r="BA21">
        <f>G21/S21</f>
        <v>0.99264786220369405</v>
      </c>
      <c r="BB21">
        <f>(1-AL21*AA21/AQ21/F21)*100</f>
        <v>86.181390876841974</v>
      </c>
      <c r="BC21">
        <f>(S21-E21/(N21/1.35))</f>
        <v>398.88150049473944</v>
      </c>
      <c r="BD21">
        <f>E21*BB21/100/BC21</f>
        <v>-1.094777985445248E-2</v>
      </c>
    </row>
    <row r="22" spans="1:56" x14ac:dyDescent="0.35">
      <c r="A22" s="1" t="s">
        <v>9</v>
      </c>
      <c r="B22" s="1" t="s">
        <v>2193</v>
      </c>
      <c r="K22" s="1">
        <v>2.72</v>
      </c>
    </row>
    <row r="23" spans="1:56" x14ac:dyDescent="0.35">
      <c r="A23" s="1" t="s">
        <v>9</v>
      </c>
      <c r="B23" s="1" t="s">
        <v>2192</v>
      </c>
      <c r="K23" s="1">
        <v>2.72</v>
      </c>
    </row>
    <row r="24" spans="1:56" x14ac:dyDescent="0.35">
      <c r="A24" s="1">
        <v>3</v>
      </c>
      <c r="B24" s="1" t="s">
        <v>2191</v>
      </c>
      <c r="C24" s="1">
        <v>774.50000233575702</v>
      </c>
      <c r="D24" s="1">
        <v>0</v>
      </c>
      <c r="E24">
        <f>(R24-S24*(1000-T24)/(1000-U24))*AK24</f>
        <v>-3.9290021503229271</v>
      </c>
      <c r="F24">
        <f>IF(AV24&lt;&gt;0,1/(1/AV24-1/N24),0)</f>
        <v>2.4048582890439567</v>
      </c>
      <c r="G24">
        <f>((AY24-AL24/2)*S24-E24)/(AY24+AL24/2)</f>
        <v>392.84123211707384</v>
      </c>
      <c r="H24">
        <f>AL24*1000</f>
        <v>19.528427406792741</v>
      </c>
      <c r="I24">
        <f>(AQ24-AW24)</f>
        <v>1.102431605816228</v>
      </c>
      <c r="J24">
        <f>(P24+AP24*D24)</f>
        <v>32.172115325927734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31.999126434326172</v>
      </c>
      <c r="P24" s="1">
        <v>32.172115325927734</v>
      </c>
      <c r="Q24" s="1">
        <v>32.113441467285156</v>
      </c>
      <c r="R24" s="1">
        <v>400.15615844726563</v>
      </c>
      <c r="S24" s="1">
        <v>396.70068359375</v>
      </c>
      <c r="T24" s="1">
        <v>25.40983772277832</v>
      </c>
      <c r="U24" s="1">
        <v>42.336029052734375</v>
      </c>
      <c r="V24" s="1">
        <v>46.752124786376953</v>
      </c>
      <c r="W24" s="1">
        <v>77.895004272460938</v>
      </c>
      <c r="X24" s="1">
        <v>300.53155517578125</v>
      </c>
      <c r="Y24" s="1">
        <v>51.229118347167969</v>
      </c>
      <c r="Z24" s="1">
        <v>0.28944596648216248</v>
      </c>
      <c r="AA24" s="1">
        <v>87.853477478027344</v>
      </c>
      <c r="AB24" s="1">
        <v>15.44483757019043</v>
      </c>
      <c r="AC24" s="1">
        <v>0.66344571113586426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1.1048954234403721</v>
      </c>
      <c r="AL24">
        <f>(U24-T24)/(1000-U24)*AK24</f>
        <v>1.9528427406792739E-2</v>
      </c>
      <c r="AM24">
        <f>(P24+273.15)</f>
        <v>305.32211532592771</v>
      </c>
      <c r="AN24">
        <f>(O24+273.15)</f>
        <v>305.14912643432615</v>
      </c>
      <c r="AO24">
        <f>(Y24*AG24+Z24*AH24)*AI24</f>
        <v>8.1966587523372709</v>
      </c>
      <c r="AP24">
        <f>((AO24+0.00000010773*(AN24^4-AM24^4))-AL24*44100)/(L24*51.4+0.00000043092*AM24^3)</f>
        <v>-6.993755930126567</v>
      </c>
      <c r="AQ24">
        <f>0.61365*EXP(17.502*J24/(240.97+J24))</f>
        <v>4.8217989807097386</v>
      </c>
      <c r="AR24">
        <f>AQ24*1000/AA24</f>
        <v>54.884554591657434</v>
      </c>
      <c r="AS24">
        <f>(AR24-U24)</f>
        <v>12.548525538923059</v>
      </c>
      <c r="AT24">
        <f>IF(D24,P24,(O24+P24)/2)</f>
        <v>32.085620880126953</v>
      </c>
      <c r="AU24">
        <f>0.61365*EXP(17.502*AT24/(240.97+AT24))</f>
        <v>4.7982730642146283</v>
      </c>
      <c r="AV24">
        <f>IF(AS24&lt;&gt;0,(1000-(AR24+U24)/2)/AS24*AL24,0)</f>
        <v>1.4805838976133987</v>
      </c>
      <c r="AW24">
        <f>U24*AA24/1000</f>
        <v>3.7193673748935105</v>
      </c>
      <c r="AX24">
        <f>(AU24-AW24)</f>
        <v>1.0789056893211177</v>
      </c>
      <c r="AY24">
        <f>1/(1.6/F24+1.37/N24)</f>
        <v>0.9794795621377288</v>
      </c>
      <c r="AZ24">
        <f>G24*AA24*0.001</f>
        <v>34.512468338237859</v>
      </c>
      <c r="BA24">
        <f>G24/S24</f>
        <v>0.99027112471369338</v>
      </c>
      <c r="BB24">
        <f>(1-AL24*AA24/AQ24/F24)*100</f>
        <v>85.20456842791846</v>
      </c>
      <c r="BC24">
        <f>(S24-E24/(N24/1.35))</f>
        <v>398.07755836933654</v>
      </c>
      <c r="BD24">
        <f>E24*BB24/100/BC24</f>
        <v>-8.4096409237927917E-3</v>
      </c>
    </row>
    <row r="25" spans="1:56" x14ac:dyDescent="0.35">
      <c r="A25" s="1" t="s">
        <v>9</v>
      </c>
      <c r="B25" s="1" t="s">
        <v>2190</v>
      </c>
      <c r="K25" s="1">
        <v>2.72</v>
      </c>
    </row>
    <row r="26" spans="1:56" x14ac:dyDescent="0.35">
      <c r="A26" s="1" t="s">
        <v>9</v>
      </c>
      <c r="B26" s="1" t="s">
        <v>2189</v>
      </c>
      <c r="K26" s="1">
        <v>2.72</v>
      </c>
    </row>
    <row r="27" spans="1:56" x14ac:dyDescent="0.35">
      <c r="A27" s="1">
        <v>4</v>
      </c>
      <c r="B27" s="1" t="s">
        <v>2188</v>
      </c>
      <c r="C27" s="1">
        <v>978.50000233575702</v>
      </c>
      <c r="D27" s="1">
        <v>0</v>
      </c>
      <c r="E27">
        <f>(R27-S27*(1000-T27)/(1000-U27))*AK27</f>
        <v>-3.0242004186745786</v>
      </c>
      <c r="F27">
        <f>IF(AV27&lt;&gt;0,1/(1/AV27-1/N27),0)</f>
        <v>2.348095129485436</v>
      </c>
      <c r="G27">
        <f>((AY27-AL27/2)*S27-E27)/(AY27+AL27/2)</f>
        <v>391.2731513977962</v>
      </c>
      <c r="H27">
        <f>AL27*1000</f>
        <v>18.970544843672755</v>
      </c>
      <c r="I27">
        <f>(AQ27-AW27)</f>
        <v>1.0873199086192793</v>
      </c>
      <c r="J27">
        <f>(P27+AP27*D27)</f>
        <v>32.061275482177734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31.897005081176758</v>
      </c>
      <c r="P27" s="1">
        <v>32.061275482177734</v>
      </c>
      <c r="Q27" s="1">
        <v>32.012767791748047</v>
      </c>
      <c r="R27" s="1">
        <v>399.94015502929688</v>
      </c>
      <c r="S27" s="1">
        <v>395.87982177734375</v>
      </c>
      <c r="T27" s="1">
        <v>25.712455749511719</v>
      </c>
      <c r="U27" s="1">
        <v>42.159557342529297</v>
      </c>
      <c r="V27" s="1">
        <v>47.589511871337891</v>
      </c>
      <c r="W27" s="1">
        <v>78.030380249023438</v>
      </c>
      <c r="X27" s="1">
        <v>300.50555419921875</v>
      </c>
      <c r="Y27" s="1">
        <v>99.659317016601563</v>
      </c>
      <c r="Z27" s="1">
        <v>0.34182804822921753</v>
      </c>
      <c r="AA27" s="1">
        <v>87.864997863769531</v>
      </c>
      <c r="AB27" s="1">
        <v>15.413285255432129</v>
      </c>
      <c r="AC27" s="1">
        <v>0.65837538242340088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1.1047998316147747</v>
      </c>
      <c r="AL27">
        <f>(U27-T27)/(1000-U27)*AK27</f>
        <v>1.8970544843672756E-2</v>
      </c>
      <c r="AM27">
        <f>(P27+273.15)</f>
        <v>305.21127548217771</v>
      </c>
      <c r="AN27">
        <f>(O27+273.15)</f>
        <v>305.04700508117674</v>
      </c>
      <c r="AO27">
        <f>(Y27*AG27+Z27*AH27)*AI27</f>
        <v>15.945490366246759</v>
      </c>
      <c r="AP27">
        <f>((AO27+0.00000010773*(AN27^4-AM27^4))-AL27*44100)/(L27*51.4+0.00000043092*AM27^3)</f>
        <v>-6.7290095849469571</v>
      </c>
      <c r="AQ27">
        <f>0.61365*EXP(17.502*J27/(240.97+J27))</f>
        <v>4.791669324458085</v>
      </c>
      <c r="AR27">
        <f>AQ27*1000/AA27</f>
        <v>54.5344499056079</v>
      </c>
      <c r="AS27">
        <f>(AR27-U27)</f>
        <v>12.374892563078603</v>
      </c>
      <c r="AT27">
        <f>IF(D27,P27,(O27+P27)/2)</f>
        <v>31.979140281677246</v>
      </c>
      <c r="AU27">
        <f>0.61365*EXP(17.502*AT27/(240.97+AT27))</f>
        <v>4.7694483175485169</v>
      </c>
      <c r="AV27">
        <f>IF(AS27&lt;&gt;0,(1000-(AR27+U27)/2)/AS27*AL27,0)</f>
        <v>1.4588713195966418</v>
      </c>
      <c r="AW27">
        <f>U27*AA27/1000</f>
        <v>3.7043494158388057</v>
      </c>
      <c r="AX27">
        <f>(AU27-AW27)</f>
        <v>1.0650989017097112</v>
      </c>
      <c r="AY27">
        <f>1/(1.6/F27+1.37/N27)</f>
        <v>0.96428865179330681</v>
      </c>
      <c r="AZ27">
        <f>G27*AA27*0.001</f>
        <v>34.379214611717735</v>
      </c>
      <c r="BA27">
        <f>G27/S27</f>
        <v>0.98836346253045826</v>
      </c>
      <c r="BB27">
        <f>(1-AL27*AA27/AQ27/F27)*100</f>
        <v>85.185289138000599</v>
      </c>
      <c r="BC27">
        <f>(S27-E27/(N27/1.35))</f>
        <v>396.93961892518928</v>
      </c>
      <c r="BD27">
        <f>E27*BB27/100/BC27</f>
        <v>-6.4900900487993183E-3</v>
      </c>
    </row>
    <row r="28" spans="1:56" x14ac:dyDescent="0.35">
      <c r="A28" s="1" t="s">
        <v>9</v>
      </c>
      <c r="B28" s="1" t="s">
        <v>2187</v>
      </c>
      <c r="K28" s="1">
        <v>2.72</v>
      </c>
    </row>
    <row r="29" spans="1:56" x14ac:dyDescent="0.35">
      <c r="A29" s="1" t="s">
        <v>9</v>
      </c>
      <c r="B29" s="1" t="s">
        <v>2186</v>
      </c>
      <c r="K29" s="1">
        <v>2.72</v>
      </c>
    </row>
    <row r="30" spans="1:56" x14ac:dyDescent="0.35">
      <c r="A30" s="1">
        <v>5</v>
      </c>
      <c r="B30" s="1" t="s">
        <v>2185</v>
      </c>
      <c r="C30" s="1">
        <v>1182.500002335757</v>
      </c>
      <c r="D30" s="1">
        <v>0</v>
      </c>
      <c r="E30">
        <f>(R30-S30*(1000-T30)/(1000-U30))*AK30</f>
        <v>-2.5456005432726254</v>
      </c>
      <c r="F30">
        <f>IF(AV30&lt;&gt;0,1/(1/AV30-1/N30),0)</f>
        <v>2.3515540346913801</v>
      </c>
      <c r="G30">
        <f>((AY30-AL30/2)*S30-E30)/(AY30+AL30/2)</f>
        <v>390.80269944344599</v>
      </c>
      <c r="H30">
        <f>AL30*1000</f>
        <v>18.602098845894528</v>
      </c>
      <c r="I30">
        <f>(AQ30-AW30)</f>
        <v>1.0656090449251936</v>
      </c>
      <c r="J30">
        <f>(P30+AP30*D30)</f>
        <v>31.97917366027832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31.819299697875977</v>
      </c>
      <c r="P30" s="1">
        <v>31.97917366027832</v>
      </c>
      <c r="Q30" s="1">
        <v>31.931327819824219</v>
      </c>
      <c r="R30" s="1">
        <v>400.10348510742188</v>
      </c>
      <c r="S30" s="1">
        <v>395.74468994140625</v>
      </c>
      <c r="T30" s="1">
        <v>26.018651962280273</v>
      </c>
      <c r="U30" s="1">
        <v>42.144939422607422</v>
      </c>
      <c r="V30" s="1">
        <v>48.378940582275391</v>
      </c>
      <c r="W30" s="1">
        <v>78.364082336425781</v>
      </c>
      <c r="X30" s="1">
        <v>300.53582763671875</v>
      </c>
      <c r="Y30" s="1">
        <v>149.71875</v>
      </c>
      <c r="Z30" s="1">
        <v>0.17156702280044556</v>
      </c>
      <c r="AA30" s="1">
        <v>87.883583068847656</v>
      </c>
      <c r="AB30" s="1">
        <v>15.362712860107422</v>
      </c>
      <c r="AC30" s="1">
        <v>0.66346973180770874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1.1049111310173481</v>
      </c>
      <c r="AL30">
        <f>(U30-T30)/(1000-U30)*AK30</f>
        <v>1.8602098845894529E-2</v>
      </c>
      <c r="AM30">
        <f>(P30+273.15)</f>
        <v>305.1291736602783</v>
      </c>
      <c r="AN30">
        <f>(O30+273.15)</f>
        <v>304.96929969787595</v>
      </c>
      <c r="AO30">
        <f>(Y30*AG30+Z30*AH30)*AI30</f>
        <v>23.954999464564025</v>
      </c>
      <c r="AP30">
        <f>((AO30+0.00000010773*(AN30^4-AM30^4))-AL30*44100)/(L30*51.4+0.00000043092*AM30^3)</f>
        <v>-6.5306664043172464</v>
      </c>
      <c r="AQ30">
        <f>0.61365*EXP(17.502*J30/(240.97+J30))</f>
        <v>4.7694573296034655</v>
      </c>
      <c r="AR30">
        <f>AQ30*1000/AA30</f>
        <v>54.27017382606136</v>
      </c>
      <c r="AS30">
        <f>(AR30-U30)</f>
        <v>12.125234403453938</v>
      </c>
      <c r="AT30">
        <f>IF(D30,P30,(O30+P30)/2)</f>
        <v>31.899236679077148</v>
      </c>
      <c r="AU30">
        <f>0.61365*EXP(17.502*AT30/(240.97+AT30))</f>
        <v>4.7479171925083499</v>
      </c>
      <c r="AV30">
        <f>IF(AS30&lt;&gt;0,(1000-(AR30+U30)/2)/AS30*AL30,0)</f>
        <v>1.460205759602152</v>
      </c>
      <c r="AW30">
        <f>U30*AA30/1000</f>
        <v>3.7038482846782719</v>
      </c>
      <c r="AX30">
        <f>(AU30-AW30)</f>
        <v>1.044068907830078</v>
      </c>
      <c r="AY30">
        <f>1/(1.6/F30+1.37/N30)</f>
        <v>0.96522152376757175</v>
      </c>
      <c r="AZ30">
        <f>G30*AA30*0.001</f>
        <v>34.345141500067996</v>
      </c>
      <c r="BA30">
        <f>G30/S30</f>
        <v>0.98751217483501297</v>
      </c>
      <c r="BB30">
        <f>(1-AL30*AA30/AQ30/F30)*100</f>
        <v>85.423751200322485</v>
      </c>
      <c r="BC30">
        <f>(S30-E30/(N30/1.35))</f>
        <v>396.6367671260582</v>
      </c>
      <c r="BD30">
        <f>E30*BB30/100/BC30</f>
        <v>-5.482465708853853E-3</v>
      </c>
    </row>
    <row r="31" spans="1:56" x14ac:dyDescent="0.35">
      <c r="A31" s="1" t="s">
        <v>9</v>
      </c>
      <c r="B31" s="1" t="s">
        <v>2184</v>
      </c>
      <c r="K31" s="1">
        <v>2.72</v>
      </c>
    </row>
    <row r="32" spans="1:56" x14ac:dyDescent="0.35">
      <c r="A32" s="1" t="s">
        <v>9</v>
      </c>
      <c r="B32" s="1" t="s">
        <v>2183</v>
      </c>
      <c r="K32" s="1">
        <v>2.72</v>
      </c>
    </row>
    <row r="33" spans="1:56" x14ac:dyDescent="0.35">
      <c r="A33" s="1">
        <v>6</v>
      </c>
      <c r="B33" s="1" t="s">
        <v>2182</v>
      </c>
      <c r="C33" s="1">
        <v>1386.500002335757</v>
      </c>
      <c r="D33" s="1">
        <v>0</v>
      </c>
      <c r="E33">
        <f>(R33-S33*(1000-T33)/(1000-U33))*AK33</f>
        <v>-2.035166605627182</v>
      </c>
      <c r="F33">
        <f>IF(AV33&lt;&gt;0,1/(1/AV33-1/N33),0)</f>
        <v>2.4523510365868604</v>
      </c>
      <c r="G33">
        <f>((AY33-AL33/2)*S33-E33)/(AY33+AL33/2)</f>
        <v>390.01516137323779</v>
      </c>
      <c r="H33">
        <f>AL33*1000</f>
        <v>18.473921948270128</v>
      </c>
      <c r="I33">
        <f>(AQ33-AW33)</f>
        <v>1.0311305470680803</v>
      </c>
      <c r="J33">
        <f>(P33+AP33*D33)</f>
        <v>31.924598693847656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31.768020629882813</v>
      </c>
      <c r="P33" s="1">
        <v>31.924598693847656</v>
      </c>
      <c r="Q33" s="1">
        <v>31.871553421020508</v>
      </c>
      <c r="R33" s="1">
        <v>400.04324340820313</v>
      </c>
      <c r="S33" s="1">
        <v>395.27578735351563</v>
      </c>
      <c r="T33" s="1">
        <v>26.360712051391602</v>
      </c>
      <c r="U33" s="1">
        <v>42.373542785644531</v>
      </c>
      <c r="V33" s="1">
        <v>49.153339385986328</v>
      </c>
      <c r="W33" s="1">
        <v>79.011566162109375</v>
      </c>
      <c r="X33" s="1">
        <v>300.50799560546875</v>
      </c>
      <c r="Y33" s="1">
        <v>301.350341796875</v>
      </c>
      <c r="Z33" s="1">
        <v>0.18335737287998199</v>
      </c>
      <c r="AA33" s="1">
        <v>87.875862121582031</v>
      </c>
      <c r="AB33" s="1">
        <v>15.453596115112305</v>
      </c>
      <c r="AC33" s="1">
        <v>0.66031897068023682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1.1048088073730464</v>
      </c>
      <c r="AL33">
        <f>(U33-T33)/(1000-U33)*AK33</f>
        <v>1.8473921948270126E-2</v>
      </c>
      <c r="AM33">
        <f>(P33+273.15)</f>
        <v>305.07459869384763</v>
      </c>
      <c r="AN33">
        <f>(O33+273.15)</f>
        <v>304.91802062988279</v>
      </c>
      <c r="AO33">
        <f>(Y33*AG33+Z33*AH33)*AI33</f>
        <v>48.216053609787195</v>
      </c>
      <c r="AP33">
        <f>((AO33+0.00000010773*(AN33^4-AM33^4))-AL33*44100)/(L33*51.4+0.00000043092*AM33^3)</f>
        <v>-6.2859673112299905</v>
      </c>
      <c r="AQ33">
        <f>0.61365*EXP(17.502*J33/(240.97+J33))</f>
        <v>4.7547421505023362</v>
      </c>
      <c r="AR33">
        <f>AQ33*1000/AA33</f>
        <v>54.107487946164753</v>
      </c>
      <c r="AS33">
        <f>(AR33-U33)</f>
        <v>11.733945160520221</v>
      </c>
      <c r="AT33">
        <f>IF(D33,P33,(O33+P33)/2)</f>
        <v>31.846309661865234</v>
      </c>
      <c r="AU33">
        <f>0.61365*EXP(17.502*AT33/(240.97+AT33))</f>
        <v>4.7337019146055024</v>
      </c>
      <c r="AV33">
        <f>IF(AS33&lt;&gt;0,(1000-(AR33+U33)/2)/AS33*AL33,0)</f>
        <v>1.4984500261527176</v>
      </c>
      <c r="AW33">
        <f>U33*AA33/1000</f>
        <v>3.7236116034342559</v>
      </c>
      <c r="AX33">
        <f>(AU33-AW33)</f>
        <v>1.0100903111712465</v>
      </c>
      <c r="AY33">
        <f>1/(1.6/F33+1.37/N33)</f>
        <v>0.99199891052274514</v>
      </c>
      <c r="AZ33">
        <f>G33*AA33*0.001</f>
        <v>34.272918546161208</v>
      </c>
      <c r="BA33">
        <f>G33/S33</f>
        <v>0.98669125165621896</v>
      </c>
      <c r="BB33">
        <f>(1-AL33*AA33/AQ33/F33)*100</f>
        <v>86.077440051140798</v>
      </c>
      <c r="BC33">
        <f>(S33-E33/(N33/1.35))</f>
        <v>395.98898868458991</v>
      </c>
      <c r="BD33">
        <f>E33*BB33/100/BC33</f>
        <v>-4.4239091615118631E-3</v>
      </c>
    </row>
    <row r="34" spans="1:56" x14ac:dyDescent="0.35">
      <c r="A34" s="1" t="s">
        <v>9</v>
      </c>
      <c r="B34" s="1" t="s">
        <v>2181</v>
      </c>
      <c r="K34" s="1">
        <v>2.72</v>
      </c>
    </row>
    <row r="35" spans="1:56" x14ac:dyDescent="0.35">
      <c r="A35" s="1" t="s">
        <v>9</v>
      </c>
      <c r="B35" s="1" t="s">
        <v>2180</v>
      </c>
      <c r="K35" s="1">
        <v>2.72</v>
      </c>
    </row>
    <row r="36" spans="1:56" x14ac:dyDescent="0.35">
      <c r="A36" s="1">
        <v>7</v>
      </c>
      <c r="B36" s="1" t="s">
        <v>2179</v>
      </c>
      <c r="C36" s="1">
        <v>1591.0000023245811</v>
      </c>
      <c r="D36" s="1">
        <v>0</v>
      </c>
      <c r="E36">
        <f>(R36-S36*(1000-T36)/(1000-U36))*AK36</f>
        <v>-2.2070757199174911</v>
      </c>
      <c r="F36">
        <f>IF(AV36&lt;&gt;0,1/(1/AV36-1/N36),0)</f>
        <v>2.7279554442154614</v>
      </c>
      <c r="G36">
        <f>((AY36-AL36/2)*S36-E36)/(AY36+AL36/2)</f>
        <v>390.49787103013125</v>
      </c>
      <c r="H36">
        <f>AL36*1000</f>
        <v>18.586719818625831</v>
      </c>
      <c r="I36">
        <f>(AQ36-AW36)</f>
        <v>0.97323652397595417</v>
      </c>
      <c r="J36">
        <f>(P36+AP36*D36)</f>
        <v>31.860345840454102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31.744089126586914</v>
      </c>
      <c r="P36" s="1">
        <v>31.860345840454102</v>
      </c>
      <c r="Q36" s="1">
        <v>31.835363388061523</v>
      </c>
      <c r="R36" s="1">
        <v>399.95150756835938</v>
      </c>
      <c r="S36" s="1">
        <v>395.2987060546875</v>
      </c>
      <c r="T36" s="1">
        <v>26.732761383056641</v>
      </c>
      <c r="U36" s="1">
        <v>42.836284637451172</v>
      </c>
      <c r="V36" s="1">
        <v>49.914176940917969</v>
      </c>
      <c r="W36" s="1">
        <v>79.98193359375</v>
      </c>
      <c r="X36" s="1">
        <v>300.49481201171875</v>
      </c>
      <c r="Y36" s="1">
        <v>500.60150146484375</v>
      </c>
      <c r="Z36" s="1">
        <v>0.20955474674701691</v>
      </c>
      <c r="AA36" s="1">
        <v>87.874839782714844</v>
      </c>
      <c r="AB36" s="1">
        <v>15.648223876953125</v>
      </c>
      <c r="AC36" s="1">
        <v>0.67431354522705078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1.1047603382783775</v>
      </c>
      <c r="AL36">
        <f>(U36-T36)/(1000-U36)*AK36</f>
        <v>1.8586719818625832E-2</v>
      </c>
      <c r="AM36">
        <f>(P36+273.15)</f>
        <v>305.01034584045408</v>
      </c>
      <c r="AN36">
        <f>(O36+273.15)</f>
        <v>304.89408912658689</v>
      </c>
      <c r="AO36">
        <f>(Y36*AG36+Z36*AH36)*AI36</f>
        <v>80.09623844408452</v>
      </c>
      <c r="AP36">
        <f>((AO36+0.00000010773*(AN36^4-AM36^4))-AL36*44100)/(L36*51.4+0.00000043092*AM36^3)</f>
        <v>-6.0622069373719532</v>
      </c>
      <c r="AQ36">
        <f>0.61365*EXP(17.502*J36/(240.97+J36))</f>
        <v>4.7374681733787449</v>
      </c>
      <c r="AR36">
        <f>AQ36*1000/AA36</f>
        <v>53.911542656497843</v>
      </c>
      <c r="AS36">
        <f>(AR36-U36)</f>
        <v>11.075258019046672</v>
      </c>
      <c r="AT36">
        <f>IF(D36,P36,(O36+P36)/2)</f>
        <v>31.802217483520508</v>
      </c>
      <c r="AU36">
        <f>0.61365*EXP(17.502*AT36/(240.97+AT36))</f>
        <v>4.7218878280747294</v>
      </c>
      <c r="AV36">
        <f>IF(AS36&lt;&gt;0,(1000-(AR36+U36)/2)/AS36*AL36,0)</f>
        <v>1.5970379569235189</v>
      </c>
      <c r="AW36">
        <f>U36*AA36/1000</f>
        <v>3.7642316494027908</v>
      </c>
      <c r="AX36">
        <f>(AU36-AW36)</f>
        <v>0.95765617867193864</v>
      </c>
      <c r="AY36">
        <f>1/(1.6/F36+1.37/N36)</f>
        <v>1.0614017478988333</v>
      </c>
      <c r="AZ36">
        <f>G36*AA36*0.001</f>
        <v>34.314937852264023</v>
      </c>
      <c r="BA36">
        <f>G36/S36</f>
        <v>0.98785517141588597</v>
      </c>
      <c r="BB36">
        <f>(1-AL36*AA36/AQ36/F36)*100</f>
        <v>87.361843748395771</v>
      </c>
      <c r="BC36">
        <f>(S36-E36/(N36/1.35))</f>
        <v>396.07215100846901</v>
      </c>
      <c r="BD36">
        <f>E36*BB36/100/BC36</f>
        <v>-4.8681585840703841E-3</v>
      </c>
    </row>
    <row r="37" spans="1:56" x14ac:dyDescent="0.35">
      <c r="A37" s="1" t="s">
        <v>9</v>
      </c>
      <c r="B37" s="1" t="s">
        <v>2178</v>
      </c>
      <c r="K37" s="1">
        <v>2.72</v>
      </c>
    </row>
    <row r="38" spans="1:56" x14ac:dyDescent="0.35">
      <c r="A38" s="1" t="s">
        <v>9</v>
      </c>
      <c r="B38" s="1" t="s">
        <v>2177</v>
      </c>
      <c r="K38" s="1">
        <v>2.72</v>
      </c>
    </row>
    <row r="39" spans="1:56" x14ac:dyDescent="0.35">
      <c r="A39" s="1">
        <v>8</v>
      </c>
      <c r="B39" s="1" t="s">
        <v>2176</v>
      </c>
      <c r="C39" s="1">
        <v>1796.0000023245811</v>
      </c>
      <c r="D39" s="1">
        <v>0</v>
      </c>
      <c r="E39">
        <f>(R39-S39*(1000-T39)/(1000-U39))*AK39</f>
        <v>-2.3000736606200336</v>
      </c>
      <c r="F39">
        <f>IF(AV39&lt;&gt;0,1/(1/AV39-1/N39),0)</f>
        <v>3.0609634321359502</v>
      </c>
      <c r="G39">
        <f>((AY39-AL39/2)*S39-E39)/(AY39+AL39/2)</f>
        <v>390.86812787778189</v>
      </c>
      <c r="H39">
        <f>AL39*1000</f>
        <v>18.867706610590275</v>
      </c>
      <c r="I39">
        <f>(AQ39-AW39)</f>
        <v>0.92475406154553985</v>
      </c>
      <c r="J39">
        <f>(P39+AP39*D39)</f>
        <v>31.872323989868164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31.743520736694336</v>
      </c>
      <c r="P39" s="1">
        <v>31.872323989868164</v>
      </c>
      <c r="Q39" s="1">
        <v>31.818069458007813</v>
      </c>
      <c r="R39" s="1">
        <v>400.0313720703125</v>
      </c>
      <c r="S39" s="1">
        <v>395.36270141601563</v>
      </c>
      <c r="T39" s="1">
        <v>27.09181022644043</v>
      </c>
      <c r="U39" s="1">
        <v>43.423210144042969</v>
      </c>
      <c r="V39" s="1">
        <v>50.587833404541016</v>
      </c>
      <c r="W39" s="1">
        <v>81.083030700683594</v>
      </c>
      <c r="X39" s="1">
        <v>300.59686279296875</v>
      </c>
      <c r="Y39" s="1">
        <v>749.55523681640625</v>
      </c>
      <c r="Z39" s="1">
        <v>0.25015366077423096</v>
      </c>
      <c r="AA39" s="1">
        <v>87.877662658691406</v>
      </c>
      <c r="AB39" s="1">
        <v>15.762890815734863</v>
      </c>
      <c r="AC39" s="1">
        <v>0.67565423250198364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1.1051355249741495</v>
      </c>
      <c r="AL39">
        <f>(U39-T39)/(1000-U39)*AK39</f>
        <v>1.8867706610590274E-2</v>
      </c>
      <c r="AM39">
        <f>(P39+273.15)</f>
        <v>305.02232398986814</v>
      </c>
      <c r="AN39">
        <f>(O39+273.15)</f>
        <v>304.89352073669431</v>
      </c>
      <c r="AO39">
        <f>(Y39*AG39+Z39*AH39)*AI39</f>
        <v>119.92883521000658</v>
      </c>
      <c r="AP39">
        <f>((AO39+0.00000010773*(AN39^4-AM39^4))-AL39*44100)/(L39*51.4+0.00000043092*AM39^3)</f>
        <v>-5.8388942172765343</v>
      </c>
      <c r="AQ39">
        <f>0.61365*EXP(17.502*J39/(240.97+J39))</f>
        <v>4.7406842741412145</v>
      </c>
      <c r="AR39">
        <f>AQ39*1000/AA39</f>
        <v>53.9464083444457</v>
      </c>
      <c r="AS39">
        <f>(AR39-U39)</f>
        <v>10.523198200402732</v>
      </c>
      <c r="AT39">
        <f>IF(D39,P39,(O39+P39)/2)</f>
        <v>31.80792236328125</v>
      </c>
      <c r="AU39">
        <f>0.61365*EXP(17.502*AT39/(240.97+AT39))</f>
        <v>4.7234149499062985</v>
      </c>
      <c r="AV39">
        <f>IF(AS39&lt;&gt;0,(1000-(AR39+U39)/2)/AS39*AL39,0)</f>
        <v>1.7056730826081361</v>
      </c>
      <c r="AW39">
        <f>U39*AA39/1000</f>
        <v>3.8159302125956747</v>
      </c>
      <c r="AX39">
        <f>(AU39-AW39)</f>
        <v>0.90748473731062385</v>
      </c>
      <c r="AY39">
        <f>1/(1.6/F39+1.37/N39)</f>
        <v>1.1385090495257626</v>
      </c>
      <c r="AZ39">
        <f>G39*AA39*0.001</f>
        <v>34.348577485677971</v>
      </c>
      <c r="BA39">
        <f>G39/S39</f>
        <v>0.98863177147936276</v>
      </c>
      <c r="BB39">
        <f>(1-AL39*AA39/AQ39/F39)*100</f>
        <v>88.573889027965564</v>
      </c>
      <c r="BC39">
        <f>(S39-E39/(N39/1.35))</f>
        <v>396.16873645599094</v>
      </c>
      <c r="BD39">
        <f>E39*BB39/100/BC39</f>
        <v>-5.142416612536933E-3</v>
      </c>
    </row>
    <row r="40" spans="1:56" x14ac:dyDescent="0.35">
      <c r="A40" s="1" t="s">
        <v>9</v>
      </c>
      <c r="B40" s="1" t="s">
        <v>2175</v>
      </c>
      <c r="K40" s="1">
        <v>2.72</v>
      </c>
    </row>
    <row r="41" spans="1:56" x14ac:dyDescent="0.35">
      <c r="A41" s="1" t="s">
        <v>9</v>
      </c>
      <c r="B41" s="1" t="s">
        <v>2174</v>
      </c>
      <c r="K41" s="1">
        <v>2.72</v>
      </c>
    </row>
    <row r="42" spans="1:56" x14ac:dyDescent="0.35">
      <c r="A42" s="1">
        <v>9</v>
      </c>
      <c r="B42" s="1" t="s">
        <v>2173</v>
      </c>
      <c r="C42" s="1">
        <v>2001.0000023245811</v>
      </c>
      <c r="D42" s="1">
        <v>0</v>
      </c>
      <c r="E42">
        <f>(R42-S42*(1000-T42)/(1000-U42))*AK42</f>
        <v>-2.4065281518213975</v>
      </c>
      <c r="F42">
        <f>IF(AV42&lt;&gt;0,1/(1/AV42-1/N42),0)</f>
        <v>3.6580875836360423</v>
      </c>
      <c r="G42">
        <f>((AY42-AL42/2)*S42-E42)/(AY42+AL42/2)</f>
        <v>391.05595506843707</v>
      </c>
      <c r="H42">
        <f>AL42*1000</f>
        <v>19.347519927519386</v>
      </c>
      <c r="I42">
        <f>(AQ42-AW42)</f>
        <v>0.86172735522912447</v>
      </c>
      <c r="J42">
        <f>(P42+AP42*D42)</f>
        <v>31.875019073486328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31.768659591674805</v>
      </c>
      <c r="P42" s="1">
        <v>31.875019073486328</v>
      </c>
      <c r="Q42" s="1">
        <v>31.82623291015625</v>
      </c>
      <c r="R42" s="1">
        <v>399.92044067382813</v>
      </c>
      <c r="S42" s="1">
        <v>395.17910766601563</v>
      </c>
      <c r="T42" s="1">
        <v>27.410564422607422</v>
      </c>
      <c r="U42" s="1">
        <v>44.146556854248047</v>
      </c>
      <c r="V42" s="1">
        <v>51.112564086914063</v>
      </c>
      <c r="W42" s="1">
        <v>82.320213317871094</v>
      </c>
      <c r="X42" s="1">
        <v>300.56198120117188</v>
      </c>
      <c r="Y42" s="1">
        <v>1000.0956420898438</v>
      </c>
      <c r="Z42" s="1">
        <v>0.23705375194549561</v>
      </c>
      <c r="AA42" s="1">
        <v>87.881843566894531</v>
      </c>
      <c r="AB42" s="1">
        <v>16.13983154296875</v>
      </c>
      <c r="AC42" s="1">
        <v>0.68286383152008057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1.1050072838278375</v>
      </c>
      <c r="AL42">
        <f>(U42-T42)/(1000-U42)*AK42</f>
        <v>1.9347519927519385E-2</v>
      </c>
      <c r="AM42">
        <f>(P42+273.15)</f>
        <v>305.02501907348631</v>
      </c>
      <c r="AN42">
        <f>(O42+273.15)</f>
        <v>304.91865959167478</v>
      </c>
      <c r="AO42">
        <f>(Y42*AG42+Z42*AH42)*AI42</f>
        <v>160.01529915775427</v>
      </c>
      <c r="AP42">
        <f>((AO42+0.00000010773*(AN42^4-AM42^4))-AL42*44100)/(L42*51.4+0.00000043092*AM42^3)</f>
        <v>-5.681796698133998</v>
      </c>
      <c r="AQ42">
        <f>0.61365*EXP(17.502*J42/(240.97+J42))</f>
        <v>4.7414081587111667</v>
      </c>
      <c r="AR42">
        <f>AQ42*1000/AA42</f>
        <v>53.952078908108795</v>
      </c>
      <c r="AS42">
        <f>(AR42-U42)</f>
        <v>9.8055220538607486</v>
      </c>
      <c r="AT42">
        <f>IF(D42,P42,(O42+P42)/2)</f>
        <v>31.821839332580566</v>
      </c>
      <c r="AU42">
        <f>0.61365*EXP(17.502*AT42/(240.97+AT42))</f>
        <v>4.7271421450112561</v>
      </c>
      <c r="AV42">
        <f>IF(AS42&lt;&gt;0,(1000-(AR42+U42)/2)/AS42*AL42,0)</f>
        <v>1.8763444894948718</v>
      </c>
      <c r="AW42">
        <f>U42*AA42/1000</f>
        <v>3.8796808034820423</v>
      </c>
      <c r="AX42">
        <f>(AU42-AW42)</f>
        <v>0.84746134152921382</v>
      </c>
      <c r="AY42">
        <f>1/(1.6/F42+1.37/N42)</f>
        <v>1.2610062317889361</v>
      </c>
      <c r="AZ42">
        <f>G42*AA42*0.001</f>
        <v>34.366718269226922</v>
      </c>
      <c r="BA42">
        <f>G42/S42</f>
        <v>0.98956636998871095</v>
      </c>
      <c r="BB42">
        <f>(1-AL42*AA42/AQ42/F42)*100</f>
        <v>90.196909329781306</v>
      </c>
      <c r="BC42">
        <f>(S42-E42/(N42/1.35))</f>
        <v>396.02244848951437</v>
      </c>
      <c r="BD42">
        <f>E42*BB42/100/BC42</f>
        <v>-5.4810378133185039E-3</v>
      </c>
    </row>
    <row r="43" spans="1:56" x14ac:dyDescent="0.35">
      <c r="A43" s="1" t="s">
        <v>9</v>
      </c>
      <c r="B43" s="1" t="s">
        <v>2172</v>
      </c>
      <c r="K43" s="1">
        <v>2.72</v>
      </c>
    </row>
    <row r="44" spans="1:56" x14ac:dyDescent="0.35">
      <c r="A44" s="1" t="s">
        <v>9</v>
      </c>
      <c r="B44" s="1" t="s">
        <v>2171</v>
      </c>
      <c r="K44" s="1">
        <v>2.72</v>
      </c>
    </row>
    <row r="45" spans="1:56" x14ac:dyDescent="0.35">
      <c r="A45" s="1">
        <v>10</v>
      </c>
      <c r="B45" s="1" t="s">
        <v>2170</v>
      </c>
      <c r="C45" s="1">
        <v>2206.5000023134053</v>
      </c>
      <c r="D45" s="1">
        <v>0</v>
      </c>
      <c r="E45">
        <f>(R45-S45*(1000-T45)/(1000-U45))*AK45</f>
        <v>-2.7027011654125292</v>
      </c>
      <c r="F45">
        <f>IF(AV45&lt;&gt;0,1/(1/AV45-1/N45),0)</f>
        <v>4.3939122179281931</v>
      </c>
      <c r="G45">
        <f>((AY45-AL45/2)*S45-E45)/(AY45+AL45/2)</f>
        <v>391.74354687609394</v>
      </c>
      <c r="H45">
        <f>AL45*1000</f>
        <v>19.882718208127919</v>
      </c>
      <c r="I45">
        <f>(AQ45-AW45)</f>
        <v>0.80907623899881331</v>
      </c>
      <c r="J45">
        <f>(P45+AP45*D45)</f>
        <v>31.911785125732422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31.808269500732422</v>
      </c>
      <c r="P45" s="1">
        <v>31.911785125732422</v>
      </c>
      <c r="Q45" s="1">
        <v>31.849391937255859</v>
      </c>
      <c r="R45" s="1">
        <v>400.1005859375</v>
      </c>
      <c r="S45" s="1">
        <v>395.43084716796875</v>
      </c>
      <c r="T45" s="1">
        <v>27.673894882202148</v>
      </c>
      <c r="U45" s="1">
        <v>44.861827850341797</v>
      </c>
      <c r="V45" s="1">
        <v>51.483634948730469</v>
      </c>
      <c r="W45" s="1">
        <v>83.459518432617188</v>
      </c>
      <c r="X45" s="1">
        <v>300.52957153320313</v>
      </c>
      <c r="Y45" s="1">
        <v>1250.017822265625</v>
      </c>
      <c r="Z45" s="1">
        <v>0.20169118046760559</v>
      </c>
      <c r="AA45" s="1">
        <v>87.8746337890625</v>
      </c>
      <c r="AB45" s="1">
        <v>16.527061462402344</v>
      </c>
      <c r="AC45" s="1">
        <v>0.6905636191368103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1.1048881306367759</v>
      </c>
      <c r="AL45">
        <f>(U45-T45)/(1000-U45)*AK45</f>
        <v>1.9882718208127918E-2</v>
      </c>
      <c r="AM45">
        <f>(P45+273.15)</f>
        <v>305.0617851257324</v>
      </c>
      <c r="AN45">
        <f>(O45+273.15)</f>
        <v>304.9582695007324</v>
      </c>
      <c r="AO45">
        <f>(Y45*AG45+Z45*AH45)*AI45</f>
        <v>200.0028470920879</v>
      </c>
      <c r="AP45">
        <f>((AO45+0.00000010773*(AN45^4-AM45^4))-AL45*44100)/(L45*51.4+0.00000043092*AM45^3)</f>
        <v>-5.547267153737014</v>
      </c>
      <c r="AQ45">
        <f>0.61365*EXP(17.502*J45/(240.97+J45))</f>
        <v>4.7512929324555637</v>
      </c>
      <c r="AR45">
        <f>AQ45*1000/AA45</f>
        <v>54.068992695443164</v>
      </c>
      <c r="AS45">
        <f>(AR45-U45)</f>
        <v>9.2071648451013672</v>
      </c>
      <c r="AT45">
        <f>IF(D45,P45,(O45+P45)/2)</f>
        <v>31.860027313232422</v>
      </c>
      <c r="AU45">
        <f>0.61365*EXP(17.502*AT45/(240.97+AT45))</f>
        <v>4.7373826756147004</v>
      </c>
      <c r="AV45">
        <f>IF(AS45&lt;&gt;0,(1000-(AR45+U45)/2)/AS45*AL45,0)</f>
        <v>2.0526635193979179</v>
      </c>
      <c r="AW45">
        <f>U45*AA45/1000</f>
        <v>3.9422166934567504</v>
      </c>
      <c r="AX45">
        <f>(AU45-AW45)</f>
        <v>0.79516598215794998</v>
      </c>
      <c r="AY45">
        <f>1/(1.6/F45+1.37/N45)</f>
        <v>1.3893314234785978</v>
      </c>
      <c r="AZ45">
        <f>G45*AA45*0.001</f>
        <v>34.424320720965198</v>
      </c>
      <c r="BA45">
        <f>G45/S45</f>
        <v>0.99067523356287746</v>
      </c>
      <c r="BB45">
        <f>(1-AL45*AA45/AQ45/F45)*100</f>
        <v>91.630951158552236</v>
      </c>
      <c r="BC45">
        <f>(S45-E45/(N45/1.35))</f>
        <v>396.37797850519621</v>
      </c>
      <c r="BD45">
        <f>E45*BB45/100/BC45</f>
        <v>-6.2478515940267145E-3</v>
      </c>
    </row>
    <row r="46" spans="1:56" x14ac:dyDescent="0.35">
      <c r="A46" s="1" t="s">
        <v>9</v>
      </c>
      <c r="B46" s="1" t="s">
        <v>2169</v>
      </c>
      <c r="K46" s="1">
        <v>2.72</v>
      </c>
    </row>
    <row r="47" spans="1:56" x14ac:dyDescent="0.35">
      <c r="A47" s="1" t="s">
        <v>9</v>
      </c>
      <c r="B47" s="1" t="s">
        <v>2168</v>
      </c>
      <c r="K47" s="1">
        <v>2.72</v>
      </c>
    </row>
    <row r="48" spans="1:56" x14ac:dyDescent="0.35">
      <c r="A48" s="1">
        <v>11</v>
      </c>
      <c r="B48" s="1" t="s">
        <v>2167</v>
      </c>
      <c r="C48" s="1">
        <v>2412.0000023022294</v>
      </c>
      <c r="D48" s="1">
        <v>0</v>
      </c>
      <c r="E48">
        <f>(R48-S48*(1000-T48)/(1000-U48))*AK48</f>
        <v>-3.0124922587705711</v>
      </c>
      <c r="F48">
        <f>IF(AV48&lt;&gt;0,1/(1/AV48-1/N48),0)</f>
        <v>6.266407281709137</v>
      </c>
      <c r="G48">
        <f>((AY48-AL48/2)*S48-E48)/(AY48+AL48/2)</f>
        <v>392.11575566354753</v>
      </c>
      <c r="H48">
        <f>AL48*1000</f>
        <v>20.818854201551449</v>
      </c>
      <c r="I48">
        <f>(AQ48-AW48)</f>
        <v>0.72853059657740538</v>
      </c>
      <c r="J48">
        <f>(P48+AP48*D48)</f>
        <v>31.930599212646484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31.877185821533203</v>
      </c>
      <c r="P48" s="1">
        <v>31.930599212646484</v>
      </c>
      <c r="Q48" s="1">
        <v>31.895420074462891</v>
      </c>
      <c r="R48" s="1">
        <v>400.00564575195313</v>
      </c>
      <c r="S48" s="1">
        <v>395.28289794921875</v>
      </c>
      <c r="T48" s="1">
        <v>27.851865768432617</v>
      </c>
      <c r="U48" s="1">
        <v>45.835071563720703</v>
      </c>
      <c r="V48" s="1">
        <v>51.613895416259766</v>
      </c>
      <c r="W48" s="1">
        <v>84.939605712890625</v>
      </c>
      <c r="X48" s="1">
        <v>300.45681762695313</v>
      </c>
      <c r="Y48" s="1">
        <v>1600.52587890625</v>
      </c>
      <c r="Z48" s="1">
        <v>0.21479083597660065</v>
      </c>
      <c r="AA48" s="1">
        <v>87.876541137695313</v>
      </c>
      <c r="AB48" s="1">
        <v>16.916719436645508</v>
      </c>
      <c r="AC48" s="1">
        <v>0.70020240545272827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1.1046206530402687</v>
      </c>
      <c r="AL48">
        <f>(U48-T48)/(1000-U48)*AK48</f>
        <v>2.081885420155145E-2</v>
      </c>
      <c r="AM48">
        <f>(P48+273.15)</f>
        <v>305.08059921264646</v>
      </c>
      <c r="AN48">
        <f>(O48+273.15)</f>
        <v>305.02718582153318</v>
      </c>
      <c r="AO48">
        <f>(Y48*AG48+Z48*AH48)*AI48</f>
        <v>256.08413490107341</v>
      </c>
      <c r="AP48">
        <f>((AO48+0.00000010773*(AN48^4-AM48^4))-AL48*44100)/(L48*51.4+0.00000043092*AM48^3)</f>
        <v>-5.4211016594001125</v>
      </c>
      <c r="AQ48">
        <f>0.61365*EXP(17.502*J48/(240.97+J48))</f>
        <v>4.7563581483959165</v>
      </c>
      <c r="AR48">
        <f>AQ48*1000/AA48</f>
        <v>54.125459272948568</v>
      </c>
      <c r="AS48">
        <f>(AR48-U48)</f>
        <v>8.2903877092278648</v>
      </c>
      <c r="AT48">
        <f>IF(D48,P48,(O48+P48)/2)</f>
        <v>31.903892517089844</v>
      </c>
      <c r="AU48">
        <f>0.61365*EXP(17.502*AT48/(240.97+AT48))</f>
        <v>4.7491694463094705</v>
      </c>
      <c r="AV48">
        <f>IF(AS48&lt;&gt;0,(1000-(AR48+U48)/2)/AS48*AL48,0)</f>
        <v>2.3856932916222293</v>
      </c>
      <c r="AW48">
        <f>U48*AA48/1000</f>
        <v>4.0278275518185112</v>
      </c>
      <c r="AX48">
        <f>(AU48-AW48)</f>
        <v>0.72134189449095931</v>
      </c>
      <c r="AY48">
        <f>1/(1.6/F48+1.37/N48)</f>
        <v>1.6367678360120899</v>
      </c>
      <c r="AZ48">
        <f>G48*AA48*0.001</f>
        <v>34.457776333306221</v>
      </c>
      <c r="BA48">
        <f>G48/S48</f>
        <v>0.99198765668309263</v>
      </c>
      <c r="BB48">
        <f>(1-AL48*AA48/AQ48/F48)*100</f>
        <v>93.861862524923538</v>
      </c>
      <c r="BC48">
        <f>(S48-E48/(N48/1.35))</f>
        <v>396.33859210362635</v>
      </c>
      <c r="BD48">
        <f>E48*BB48/100/BC48</f>
        <v>-7.1342569177868503E-3</v>
      </c>
    </row>
    <row r="49" spans="1:56" x14ac:dyDescent="0.35">
      <c r="A49" s="1" t="s">
        <v>9</v>
      </c>
      <c r="B49" s="1" t="s">
        <v>2166</v>
      </c>
      <c r="K49" s="1">
        <v>2.72</v>
      </c>
    </row>
    <row r="50" spans="1:56" x14ac:dyDescent="0.35">
      <c r="A50" s="1" t="s">
        <v>9</v>
      </c>
      <c r="B50" s="1" t="s">
        <v>2161</v>
      </c>
      <c r="K50" s="1">
        <v>2.72</v>
      </c>
    </row>
    <row r="51" spans="1:56" x14ac:dyDescent="0.35">
      <c r="A51" s="1">
        <v>12</v>
      </c>
      <c r="B51" s="1" t="s">
        <v>2165</v>
      </c>
      <c r="C51" s="1">
        <v>2618.5000022910535</v>
      </c>
      <c r="D51" s="1">
        <v>0</v>
      </c>
      <c r="E51">
        <f>(R51-S51*(1000-T51)/(1000-U51))*AK51</f>
        <v>-3.4122890911397077</v>
      </c>
      <c r="F51">
        <f>IF(AV51&lt;&gt;0,1/(1/AV51-1/N51),0)</f>
        <v>10.24466216232384</v>
      </c>
      <c r="G51">
        <f>((AY51-AL51/2)*S51-E51)/(AY51+AL51/2)</f>
        <v>392.65325436905539</v>
      </c>
      <c r="H51">
        <f>AL51*1000</f>
        <v>22.13128775002648</v>
      </c>
      <c r="I51">
        <f>(AQ51-AW51)</f>
        <v>0.65933156451757569</v>
      </c>
      <c r="J51">
        <f>(P51+AP51*D51)</f>
        <v>32.079158782958984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31.986526489257813</v>
      </c>
      <c r="P51" s="1">
        <v>32.079158782958984</v>
      </c>
      <c r="Q51" s="1">
        <v>31.969581604003906</v>
      </c>
      <c r="R51" s="1">
        <v>400.20013427734375</v>
      </c>
      <c r="S51" s="1">
        <v>395.36978149414063</v>
      </c>
      <c r="T51" s="1">
        <v>27.997652053833008</v>
      </c>
      <c r="U51" s="1">
        <v>47.082225799560547</v>
      </c>
      <c r="V51" s="1">
        <v>51.560859680175781</v>
      </c>
      <c r="W51" s="1">
        <v>86.707275390625</v>
      </c>
      <c r="X51" s="1">
        <v>300.572021484375</v>
      </c>
      <c r="Y51" s="1">
        <v>2001.248779296875</v>
      </c>
      <c r="Z51" s="1">
        <v>0.23967616260051727</v>
      </c>
      <c r="AA51" s="1">
        <v>87.871543884277344</v>
      </c>
      <c r="AB51" s="1">
        <v>17.562196731567383</v>
      </c>
      <c r="AC51" s="1">
        <v>0.68786150217056274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1.1050441966337312</v>
      </c>
      <c r="AL51">
        <f>(U51-T51)/(1000-U51)*AK51</f>
        <v>2.2131287750026481E-2</v>
      </c>
      <c r="AM51">
        <f>(P51+273.15)</f>
        <v>305.22915878295896</v>
      </c>
      <c r="AN51">
        <f>(O51+273.15)</f>
        <v>305.13652648925779</v>
      </c>
      <c r="AO51">
        <f>(Y51*AG51+Z51*AH51)*AI51</f>
        <v>320.19979753047664</v>
      </c>
      <c r="AP51">
        <f>((AO51+0.00000010773*(AN51^4-AM51^4))-AL51*44100)/(L51*51.4+0.00000043092*AM51^3)</f>
        <v>-5.3732270269199427</v>
      </c>
      <c r="AQ51">
        <f>0.61365*EXP(17.502*J51/(240.97+J51))</f>
        <v>4.7965194350331153</v>
      </c>
      <c r="AR51">
        <f>AQ51*1000/AA51</f>
        <v>54.585582806532948</v>
      </c>
      <c r="AS51">
        <f>(AR51-U51)</f>
        <v>7.5033570069724007</v>
      </c>
      <c r="AT51">
        <f>IF(D51,P51,(O51+P51)/2)</f>
        <v>32.032842636108398</v>
      </c>
      <c r="AU51">
        <f>0.61365*EXP(17.502*AT51/(240.97+AT51))</f>
        <v>4.7839668729580733</v>
      </c>
      <c r="AV51">
        <f>IF(AS51&lt;&gt;0,(1000-(AR51+U51)/2)/AS51*AL51,0)</f>
        <v>2.7995826357347293</v>
      </c>
      <c r="AW51">
        <f>U51*AA51/1000</f>
        <v>4.1371878705155396</v>
      </c>
      <c r="AX51">
        <f>(AU51-AW51)</f>
        <v>0.64677900244253372</v>
      </c>
      <c r="AY51">
        <f>1/(1.6/F51+1.37/N51)</f>
        <v>1.9538524537511028</v>
      </c>
      <c r="AZ51">
        <f>G51*AA51*0.001</f>
        <v>34.503047672594768</v>
      </c>
      <c r="BA51">
        <f>G51/S51</f>
        <v>0.9931291483258553</v>
      </c>
      <c r="BB51">
        <f>(1-AL51*AA51/AQ51/F51)*100</f>
        <v>96.042407338735117</v>
      </c>
      <c r="BC51">
        <f>(S51-E51/(N51/1.35))</f>
        <v>396.56557996836983</v>
      </c>
      <c r="BD51">
        <f>E51*BB51/100/BC51</f>
        <v>-8.2640671657611183E-3</v>
      </c>
    </row>
    <row r="52" spans="1:56" x14ac:dyDescent="0.35">
      <c r="A52" s="1" t="s">
        <v>9</v>
      </c>
      <c r="B52" s="1" t="s">
        <v>2164</v>
      </c>
      <c r="K52" s="1">
        <v>0.78064000000000011</v>
      </c>
    </row>
    <row r="53" spans="1:56" x14ac:dyDescent="0.35">
      <c r="A53" s="1" t="s">
        <v>9</v>
      </c>
      <c r="B53" s="1" t="s">
        <v>2163</v>
      </c>
      <c r="K53" s="1">
        <v>0.78064000000000011</v>
      </c>
    </row>
    <row r="54" spans="1:56" x14ac:dyDescent="0.35">
      <c r="A54" s="1" t="s">
        <v>9</v>
      </c>
      <c r="B54" s="1" t="s">
        <v>2162</v>
      </c>
      <c r="K54" s="1">
        <v>0.78064000000000011</v>
      </c>
    </row>
    <row r="55" spans="1:56" x14ac:dyDescent="0.35">
      <c r="A55" s="1" t="s">
        <v>9</v>
      </c>
      <c r="B55" s="1" t="s">
        <v>2161</v>
      </c>
      <c r="K55" s="1">
        <v>0.78064000000000011</v>
      </c>
    </row>
    <row r="56" spans="1:56" x14ac:dyDescent="0.35">
      <c r="K56" s="1">
        <v>0.78064000000000011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04039-DBA8-4CA5-AF3B-74DA92C287D8}">
  <dimension ref="A1:BD55"/>
  <sheetViews>
    <sheetView topLeftCell="A2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3184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3183</v>
      </c>
    </row>
    <row r="12" spans="1:56" x14ac:dyDescent="0.35">
      <c r="A12" s="1" t="s">
        <v>9</v>
      </c>
      <c r="B12" s="1" t="s">
        <v>3182</v>
      </c>
    </row>
    <row r="13" spans="1:56" x14ac:dyDescent="0.35">
      <c r="A13" s="1" t="s">
        <v>9</v>
      </c>
      <c r="B13" s="1" t="s">
        <v>3181</v>
      </c>
    </row>
    <row r="14" spans="1:56" x14ac:dyDescent="0.35">
      <c r="A14" s="1" t="s">
        <v>9</v>
      </c>
      <c r="B14" s="1" t="s">
        <v>3180</v>
      </c>
    </row>
    <row r="15" spans="1:56" x14ac:dyDescent="0.35">
      <c r="A15" s="1" t="s">
        <v>9</v>
      </c>
      <c r="B15" s="1" t="s">
        <v>3179</v>
      </c>
    </row>
    <row r="16" spans="1:56" x14ac:dyDescent="0.35">
      <c r="A16" s="1" t="s">
        <v>9</v>
      </c>
      <c r="B16" s="1" t="s">
        <v>3178</v>
      </c>
    </row>
    <row r="17" spans="1:56" x14ac:dyDescent="0.35">
      <c r="A17" s="1" t="s">
        <v>9</v>
      </c>
      <c r="B17" s="1" t="s">
        <v>3177</v>
      </c>
      <c r="K17">
        <v>0.94656000000000007</v>
      </c>
    </row>
    <row r="18" spans="1:56" x14ac:dyDescent="0.35">
      <c r="A18" s="1">
        <v>1</v>
      </c>
      <c r="B18" s="1" t="s">
        <v>3176</v>
      </c>
      <c r="C18" s="1">
        <v>415.00000815838575</v>
      </c>
      <c r="D18" s="1">
        <v>0</v>
      </c>
      <c r="E18">
        <f>(R18-S18*(1000-T18)/(1000-U18))*AK18</f>
        <v>-5.1198734225108788</v>
      </c>
      <c r="F18">
        <f>IF(AV18&lt;&gt;0,1/(1/AV18-1/N18),0)</f>
        <v>2.1836310232198848</v>
      </c>
      <c r="G18">
        <f>((AY18-AL18/2)*S18-E18)/(AY18+AL18/2)</f>
        <v>388.23104051102786</v>
      </c>
      <c r="H18">
        <f>AL18*1000</f>
        <v>28.312414605635027</v>
      </c>
      <c r="I18">
        <f>(AQ18-AW18)</f>
        <v>1.6610008728638763</v>
      </c>
      <c r="J18">
        <f>(P18+AP18*D18)</f>
        <v>28.298355102539063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28.733148574829102</v>
      </c>
      <c r="P18" s="1">
        <v>28.298355102539063</v>
      </c>
      <c r="Q18" s="1">
        <v>28.826143264770508</v>
      </c>
      <c r="R18" s="1">
        <v>399.98928833007813</v>
      </c>
      <c r="S18" s="1">
        <v>394.50643920898438</v>
      </c>
      <c r="T18" s="1">
        <v>2.58649792522192E-2</v>
      </c>
      <c r="U18" s="1">
        <v>25.043424606323242</v>
      </c>
      <c r="V18" s="1">
        <v>5.7385817170143127E-2</v>
      </c>
      <c r="W18" s="1">
        <v>55.563060760498047</v>
      </c>
      <c r="X18" s="1">
        <v>300.11392211914063</v>
      </c>
      <c r="Y18" s="1">
        <v>-0.19848805665969849</v>
      </c>
      <c r="Z18" s="1">
        <v>7.7135056257247925E-2</v>
      </c>
      <c r="AA18" s="1">
        <v>87.861213684082031</v>
      </c>
      <c r="AB18" s="1">
        <v>27.890357971191406</v>
      </c>
      <c r="AC18" s="1">
        <v>2.1189393997192383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1.103360007790958</v>
      </c>
      <c r="AL18">
        <f>(U18-T18)/(1000-U18)*AK18</f>
        <v>2.8312414605635026E-2</v>
      </c>
      <c r="AM18">
        <f>(P18+273.15)</f>
        <v>301.44835510253904</v>
      </c>
      <c r="AN18">
        <f>(O18+273.15)</f>
        <v>301.88314857482908</v>
      </c>
      <c r="AO18">
        <f>(Y18*AG18+Z18*AH18)*AI18</f>
        <v>-3.1758088355703151E-2</v>
      </c>
      <c r="AP18">
        <f>((AO18+0.00000010773*(AN18^4-AM18^4))-AL18*44100)/(L18*51.4+0.00000043092*AM18^3)</f>
        <v>-10.208314653025507</v>
      </c>
      <c r="AQ18">
        <f>0.61365*EXP(17.502*J18/(240.97+J18))</f>
        <v>3.8613465535812406</v>
      </c>
      <c r="AR18">
        <f>AQ18*1000/AA18</f>
        <v>43.948249650469002</v>
      </c>
      <c r="AS18">
        <f>(AR18-U18)</f>
        <v>18.90482504414576</v>
      </c>
      <c r="AT18">
        <f>IF(D18,P18,(O18+P18)/2)</f>
        <v>28.515751838684082</v>
      </c>
      <c r="AU18">
        <f>0.61365*EXP(17.502*AT18/(240.97+AT18))</f>
        <v>3.9104450194831677</v>
      </c>
      <c r="AV18">
        <f>IF(AS18&lt;&gt;0,(1000-(AR18+U18)/2)/AS18*AL18,0)</f>
        <v>1.4459670533239055</v>
      </c>
      <c r="AW18">
        <f>U18*AA18/1000</f>
        <v>2.2003456807173642</v>
      </c>
      <c r="AX18">
        <f>(AU18-AW18)</f>
        <v>1.7100993387658034</v>
      </c>
      <c r="AY18">
        <f>1/(1.6/F18+1.37/N18)</f>
        <v>0.94985528266619379</v>
      </c>
      <c r="AZ18">
        <f>G18*AA18*0.001</f>
        <v>34.11045040913293</v>
      </c>
      <c r="BA18">
        <f>G18/S18</f>
        <v>0.98409303860657082</v>
      </c>
      <c r="BB18">
        <f>(1-AL18*AA18/AQ18/F18)*100</f>
        <v>70.497686692271742</v>
      </c>
      <c r="BC18">
        <f>(S18-E18/(N18/1.35))</f>
        <v>396.12122125031379</v>
      </c>
      <c r="BD18">
        <f>E18*BB18/100/BC18</f>
        <v>-9.111837818357605E-3</v>
      </c>
    </row>
    <row r="19" spans="1:56" x14ac:dyDescent="0.35">
      <c r="A19" s="1" t="s">
        <v>9</v>
      </c>
      <c r="B19" s="1" t="s">
        <v>3175</v>
      </c>
      <c r="K19" s="1">
        <v>2.72</v>
      </c>
    </row>
    <row r="20" spans="1:56" x14ac:dyDescent="0.35">
      <c r="A20" s="1" t="s">
        <v>9</v>
      </c>
      <c r="B20" s="1" t="s">
        <v>3174</v>
      </c>
      <c r="K20" s="1">
        <v>2.72</v>
      </c>
    </row>
    <row r="21" spans="1:56" x14ac:dyDescent="0.35">
      <c r="A21" s="1">
        <v>2</v>
      </c>
      <c r="B21" s="1" t="s">
        <v>3173</v>
      </c>
      <c r="C21" s="1">
        <v>618.00000815838575</v>
      </c>
      <c r="D21" s="1">
        <v>0</v>
      </c>
      <c r="E21">
        <f>(R21-S21*(1000-T21)/(1000-U21))*AK21</f>
        <v>-4.1417607377570329</v>
      </c>
      <c r="F21">
        <f>IF(AV21&lt;&gt;0,1/(1/AV21-1/N21),0)</f>
        <v>2.0342769471179034</v>
      </c>
      <c r="G21">
        <f>((AY21-AL21/2)*S21-E21)/(AY21+AL21/2)</f>
        <v>385.93933983875996</v>
      </c>
      <c r="H21">
        <f>AL21*1000</f>
        <v>28.401248814648653</v>
      </c>
      <c r="I21">
        <f>(AQ21-AW21)</f>
        <v>1.7460639648573775</v>
      </c>
      <c r="J21">
        <f>(P21+AP21*D21)</f>
        <v>28.698659896850586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29.091363906860352</v>
      </c>
      <c r="P21" s="1">
        <v>28.698659896850586</v>
      </c>
      <c r="Q21" s="1">
        <v>29.184886932373047</v>
      </c>
      <c r="R21" s="1">
        <v>399.983154296875</v>
      </c>
      <c r="S21" s="1">
        <v>393.6060791015625</v>
      </c>
      <c r="T21" s="1">
        <v>2.0281370729207993E-2</v>
      </c>
      <c r="U21" s="1">
        <v>25.111261367797852</v>
      </c>
      <c r="V21" s="1">
        <v>4.4070035219192505E-2</v>
      </c>
      <c r="W21" s="1">
        <v>54.565055847167969</v>
      </c>
      <c r="X21" s="1">
        <v>300.15374755859375</v>
      </c>
      <c r="Y21" s="1">
        <v>24.356956481933594</v>
      </c>
      <c r="Z21" s="1">
        <v>0.11691281199455261</v>
      </c>
      <c r="AA21" s="1">
        <v>87.853462219238281</v>
      </c>
      <c r="AB21" s="1">
        <v>28.463617324829102</v>
      </c>
      <c r="AC21" s="1">
        <v>2.1259984970092773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1.1035064248477708</v>
      </c>
      <c r="AL21">
        <f>(U21-T21)/(1000-U21)*AK21</f>
        <v>2.8401248814648655E-2</v>
      </c>
      <c r="AM21">
        <f>(P21+273.15)</f>
        <v>301.84865989685056</v>
      </c>
      <c r="AN21">
        <f>(O21+273.15)</f>
        <v>302.24136390686033</v>
      </c>
      <c r="AO21">
        <f>(Y21*AG21+Z21*AH21)*AI21</f>
        <v>3.8971129500021107</v>
      </c>
      <c r="AP21">
        <f>((AO21+0.00000010773*(AN21^4-AM21^4))-AL21*44100)/(L21*51.4+0.00000043092*AM21^3)</f>
        <v>-10.208219388266254</v>
      </c>
      <c r="AQ21">
        <f>0.61365*EXP(17.502*J21/(240.97+J21))</f>
        <v>3.9521752167106237</v>
      </c>
      <c r="AR21">
        <f>AQ21*1000/AA21</f>
        <v>44.985992775651482</v>
      </c>
      <c r="AS21">
        <f>(AR21-U21)</f>
        <v>19.874731407853631</v>
      </c>
      <c r="AT21">
        <f>IF(D21,P21,(O21+P21)/2)</f>
        <v>28.895011901855469</v>
      </c>
      <c r="AU21">
        <f>0.61365*EXP(17.502*AT21/(240.97+AT21))</f>
        <v>3.9974043659076304</v>
      </c>
      <c r="AV21">
        <f>IF(AS21&lt;&gt;0,(1000-(AR21+U21)/2)/AS21*AL21,0)</f>
        <v>1.3789280204180863</v>
      </c>
      <c r="AW21">
        <f>U21*AA21/1000</f>
        <v>2.2061112518532462</v>
      </c>
      <c r="AX21">
        <f>(AU21-AW21)</f>
        <v>1.7912931140543842</v>
      </c>
      <c r="AY21">
        <f>1/(1.6/F21+1.37/N21)</f>
        <v>0.90367896019098048</v>
      </c>
      <c r="AZ21">
        <f>G21*AA21*0.001</f>
        <v>33.906107211442261</v>
      </c>
      <c r="BA21">
        <f>G21/S21</f>
        <v>0.98052179661375538</v>
      </c>
      <c r="BB21">
        <f>(1-AL21*AA21/AQ21/F21)*100</f>
        <v>68.965121477249184</v>
      </c>
      <c r="BC21">
        <f>(S21-E21/(N21/1.35))</f>
        <v>394.91236937612427</v>
      </c>
      <c r="BD21">
        <f>E21*BB21/100/BC21</f>
        <v>-7.2329218975936208E-3</v>
      </c>
    </row>
    <row r="22" spans="1:56" x14ac:dyDescent="0.35">
      <c r="A22" s="1" t="s">
        <v>9</v>
      </c>
      <c r="B22" s="1" t="s">
        <v>3172</v>
      </c>
      <c r="K22" s="1">
        <v>2.72</v>
      </c>
    </row>
    <row r="23" spans="1:56" x14ac:dyDescent="0.35">
      <c r="A23" s="1" t="s">
        <v>9</v>
      </c>
      <c r="B23" s="1" t="s">
        <v>3171</v>
      </c>
      <c r="K23" s="1">
        <v>2.72</v>
      </c>
    </row>
    <row r="24" spans="1:56" x14ac:dyDescent="0.35">
      <c r="A24" s="1">
        <v>3</v>
      </c>
      <c r="B24" s="1" t="s">
        <v>3170</v>
      </c>
      <c r="C24" s="1">
        <v>821.00000815838575</v>
      </c>
      <c r="D24" s="1">
        <v>0</v>
      </c>
      <c r="E24">
        <f>(R24-S24*(1000-T24)/(1000-U24))*AK24</f>
        <v>-3.2459738785536825</v>
      </c>
      <c r="F24">
        <f>IF(AV24&lt;&gt;0,1/(1/AV24-1/N24),0)</f>
        <v>1.8938803925263696</v>
      </c>
      <c r="G24">
        <f>((AY24-AL24/2)*S24-E24)/(AY24+AL24/2)</f>
        <v>383.55883832414719</v>
      </c>
      <c r="H24">
        <f>AL24*1000</f>
        <v>28.381487983775184</v>
      </c>
      <c r="I24">
        <f>(AQ24-AW24)</f>
        <v>1.8315243900233278</v>
      </c>
      <c r="J24">
        <f>(P24+AP24*D24)</f>
        <v>29.058420181274414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29.446533203125</v>
      </c>
      <c r="P24" s="1">
        <v>29.058420181274414</v>
      </c>
      <c r="Q24" s="1">
        <v>29.539220809936523</v>
      </c>
      <c r="R24" s="1">
        <v>399.76382446289063</v>
      </c>
      <c r="S24" s="1">
        <v>392.60821533203125</v>
      </c>
      <c r="T24" s="1">
        <v>1.5051420778036118E-2</v>
      </c>
      <c r="U24" s="1">
        <v>25.087375640869141</v>
      </c>
      <c r="V24" s="1">
        <v>3.2039549201726913E-2</v>
      </c>
      <c r="W24" s="1">
        <v>53.402816772460938</v>
      </c>
      <c r="X24" s="1">
        <v>300.17544555664063</v>
      </c>
      <c r="Y24" s="1">
        <v>51.334674835205078</v>
      </c>
      <c r="Z24" s="1">
        <v>7.8342020511627197E-2</v>
      </c>
      <c r="AA24" s="1">
        <v>87.8475341796875</v>
      </c>
      <c r="AB24" s="1">
        <v>28.867639541625977</v>
      </c>
      <c r="AC24" s="1">
        <v>2.127753734588623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1.1035861968994138</v>
      </c>
      <c r="AL24">
        <f>(U24-T24)/(1000-U24)*AK24</f>
        <v>2.8381487983775183E-2</v>
      </c>
      <c r="AM24">
        <f>(P24+273.15)</f>
        <v>302.20842018127439</v>
      </c>
      <c r="AN24">
        <f>(O24+273.15)</f>
        <v>302.59653320312498</v>
      </c>
      <c r="AO24">
        <f>(Y24*AG24+Z24*AH24)*AI24</f>
        <v>8.213547790045709</v>
      </c>
      <c r="AP24">
        <f>((AO24+0.00000010773*(AN24^4-AM24^4))-AL24*44100)/(L24*51.4+0.00000043092*AM24^3)</f>
        <v>-10.162420322928885</v>
      </c>
      <c r="AQ24">
        <f>0.61365*EXP(17.502*J24/(240.97+J24))</f>
        <v>4.0353884791132391</v>
      </c>
      <c r="AR24">
        <f>AQ24*1000/AA24</f>
        <v>45.936274897131028</v>
      </c>
      <c r="AS24">
        <f>(AR24-U24)</f>
        <v>20.848899256261888</v>
      </c>
      <c r="AT24">
        <f>IF(D24,P24,(O24+P24)/2)</f>
        <v>29.252476692199707</v>
      </c>
      <c r="AU24">
        <f>0.61365*EXP(17.502*AT24/(240.97+AT24))</f>
        <v>4.0809052176512246</v>
      </c>
      <c r="AV24">
        <f>IF(AS24&lt;&gt;0,(1000-(AR24+U24)/2)/AS24*AL24,0)</f>
        <v>1.3129522669356068</v>
      </c>
      <c r="AW24">
        <f>U24*AA24/1000</f>
        <v>2.2038640890899113</v>
      </c>
      <c r="AX24">
        <f>(AU24-AW24)</f>
        <v>1.8770411285613133</v>
      </c>
      <c r="AY24">
        <f>1/(1.6/F24+1.37/N24)</f>
        <v>0.85844739014086169</v>
      </c>
      <c r="AZ24">
        <f>G24*AA24*0.001</f>
        <v>33.694698159601749</v>
      </c>
      <c r="BA24">
        <f>G24/S24</f>
        <v>0.97695061729609778</v>
      </c>
      <c r="BB24">
        <f>(1-AL24*AA24/AQ24/F24)*100</f>
        <v>67.37677893843923</v>
      </c>
      <c r="BC24">
        <f>(S24-E24/(N24/1.35))</f>
        <v>393.63197898655187</v>
      </c>
      <c r="BD24">
        <f>E24*BB24/100/BC24</f>
        <v>-5.5560339639664155E-3</v>
      </c>
    </row>
    <row r="25" spans="1:56" x14ac:dyDescent="0.35">
      <c r="A25" s="1" t="s">
        <v>9</v>
      </c>
      <c r="B25" s="1" t="s">
        <v>3169</v>
      </c>
      <c r="K25" s="1">
        <v>2.72</v>
      </c>
    </row>
    <row r="26" spans="1:56" x14ac:dyDescent="0.35">
      <c r="A26" s="1" t="s">
        <v>9</v>
      </c>
      <c r="B26" s="1" t="s">
        <v>3168</v>
      </c>
      <c r="K26" s="1">
        <v>2.72</v>
      </c>
    </row>
    <row r="27" spans="1:56" x14ac:dyDescent="0.35">
      <c r="A27" s="1">
        <v>4</v>
      </c>
      <c r="B27" s="1" t="s">
        <v>3167</v>
      </c>
      <c r="C27" s="1">
        <v>1024.0000081583858</v>
      </c>
      <c r="D27" s="1">
        <v>0</v>
      </c>
      <c r="E27">
        <f>(R27-S27*(1000-T27)/(1000-U27))*AK27</f>
        <v>-2.4510789859912352</v>
      </c>
      <c r="F27">
        <f>IF(AV27&lt;&gt;0,1/(1/AV27-1/N27),0)</f>
        <v>1.7609137106968844</v>
      </c>
      <c r="G27">
        <f>((AY27-AL27/2)*S27-E27)/(AY27+AL27/2)</f>
        <v>381.55280685914585</v>
      </c>
      <c r="H27">
        <f>AL27*1000</f>
        <v>28.265633174014436</v>
      </c>
      <c r="I27">
        <f>(AQ27-AW27)</f>
        <v>1.9186458039983334</v>
      </c>
      <c r="J27">
        <f>(P27+AP27*D27)</f>
        <v>29.391414642333984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29.780828475952148</v>
      </c>
      <c r="P27" s="1">
        <v>29.391414642333984</v>
      </c>
      <c r="Q27" s="1">
        <v>29.875455856323242</v>
      </c>
      <c r="R27" s="1">
        <v>399.79354858398438</v>
      </c>
      <c r="S27" s="1">
        <v>391.97332763671875</v>
      </c>
      <c r="T27" s="1">
        <v>1.0843613184988499E-2</v>
      </c>
      <c r="U27" s="1">
        <v>24.989105224609375</v>
      </c>
      <c r="V27" s="1">
        <v>2.2641144692897797E-2</v>
      </c>
      <c r="W27" s="1">
        <v>52.176513671875</v>
      </c>
      <c r="X27" s="1">
        <v>300.10614013671875</v>
      </c>
      <c r="Y27" s="1">
        <v>100.28787994384766</v>
      </c>
      <c r="Z27" s="1">
        <v>8.4369562566280365E-2</v>
      </c>
      <c r="AA27" s="1">
        <v>87.843170166015625</v>
      </c>
      <c r="AB27" s="1">
        <v>28.966106414794922</v>
      </c>
      <c r="AC27" s="1">
        <v>2.153846263885498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1.1033313975614658</v>
      </c>
      <c r="AL27">
        <f>(U27-T27)/(1000-U27)*AK27</f>
        <v>2.8265633174014437E-2</v>
      </c>
      <c r="AM27">
        <f>(P27+273.15)</f>
        <v>302.54141464233396</v>
      </c>
      <c r="AN27">
        <f>(O27+273.15)</f>
        <v>302.93082847595213</v>
      </c>
      <c r="AO27">
        <f>(Y27*AG27+Z27*AH27)*AI27</f>
        <v>16.046060432358217</v>
      </c>
      <c r="AP27">
        <f>((AO27+0.00000010773*(AN27^4-AM27^4))-AL27*44100)/(L27*51.4+0.00000043092*AM27^3)</f>
        <v>-10.052753326130354</v>
      </c>
      <c r="AQ27">
        <f>0.61365*EXP(17.502*J27/(240.97+J27))</f>
        <v>4.113768026540165</v>
      </c>
      <c r="AR27">
        <f>AQ27*1000/AA27</f>
        <v>46.830823828028024</v>
      </c>
      <c r="AS27">
        <f>(AR27-U27)</f>
        <v>21.841718603418649</v>
      </c>
      <c r="AT27">
        <f>IF(D27,P27,(O27+P27)/2)</f>
        <v>29.586121559143066</v>
      </c>
      <c r="AU27">
        <f>0.61365*EXP(17.502*AT27/(240.97+AT27))</f>
        <v>4.1602099035008271</v>
      </c>
      <c r="AV27">
        <f>IF(AS27&lt;&gt;0,(1000-(AR27+U27)/2)/AS27*AL27,0)</f>
        <v>1.2476406176735741</v>
      </c>
      <c r="AW27">
        <f>U27*AA27/1000</f>
        <v>2.1951222225418316</v>
      </c>
      <c r="AX27">
        <f>(AU27-AW27)</f>
        <v>1.9650876809589954</v>
      </c>
      <c r="AY27">
        <f>1/(1.6/F27+1.37/N27)</f>
        <v>0.81387717361962175</v>
      </c>
      <c r="AZ27">
        <f>G27*AA27*0.001</f>
        <v>33.516808140248841</v>
      </c>
      <c r="BA27">
        <f>G27/S27</f>
        <v>0.97341522995862961</v>
      </c>
      <c r="BB27">
        <f>(1-AL27*AA27/AQ27/F27)*100</f>
        <v>65.72410168528458</v>
      </c>
      <c r="BC27">
        <f>(S27-E27/(N27/1.35))</f>
        <v>392.7463854844101</v>
      </c>
      <c r="BD27">
        <f>E27*BB27/100/BC27</f>
        <v>-4.1017554958592169E-3</v>
      </c>
    </row>
    <row r="28" spans="1:56" x14ac:dyDescent="0.35">
      <c r="A28" s="1" t="s">
        <v>9</v>
      </c>
      <c r="B28" s="1" t="s">
        <v>3166</v>
      </c>
      <c r="K28" s="1">
        <v>2.72</v>
      </c>
    </row>
    <row r="29" spans="1:56" x14ac:dyDescent="0.35">
      <c r="A29" s="1" t="s">
        <v>9</v>
      </c>
      <c r="B29" s="1" t="s">
        <v>3165</v>
      </c>
      <c r="K29" s="1">
        <v>2.72</v>
      </c>
    </row>
    <row r="30" spans="1:56" x14ac:dyDescent="0.35">
      <c r="A30" s="1">
        <v>5</v>
      </c>
      <c r="B30" s="1" t="s">
        <v>3164</v>
      </c>
      <c r="C30" s="1">
        <v>1227.0000081583858</v>
      </c>
      <c r="D30" s="1">
        <v>0</v>
      </c>
      <c r="E30">
        <f>(R30-S30*(1000-T30)/(1000-U30))*AK30</f>
        <v>-2.4466246177438182</v>
      </c>
      <c r="F30">
        <f>IF(AV30&lt;&gt;0,1/(1/AV30-1/N30),0)</f>
        <v>1.5163146364708864</v>
      </c>
      <c r="G30">
        <f>((AY30-AL30/2)*S30-E30)/(AY30+AL30/2)</f>
        <v>381.27835320811948</v>
      </c>
      <c r="H30">
        <f>AL30*1000</f>
        <v>27.298586408358659</v>
      </c>
      <c r="I30">
        <f>(AQ30-AW30)</f>
        <v>2.0647498909864828</v>
      </c>
      <c r="J30">
        <f>(P30+AP30*D30)</f>
        <v>29.69447135925293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30.093589782714844</v>
      </c>
      <c r="P30" s="1">
        <v>29.69447135925293</v>
      </c>
      <c r="Q30" s="1">
        <v>30.189792633056641</v>
      </c>
      <c r="R30" s="1">
        <v>399.92868041992188</v>
      </c>
      <c r="S30" s="1">
        <v>392.437255859375</v>
      </c>
      <c r="T30" s="1">
        <v>9.6188560128211975E-3</v>
      </c>
      <c r="U30" s="1">
        <v>24.151590347290039</v>
      </c>
      <c r="V30" s="1">
        <v>1.972566731274128E-2</v>
      </c>
      <c r="W30" s="1">
        <v>49.528366088867188</v>
      </c>
      <c r="X30" s="1">
        <v>300.13641357421875</v>
      </c>
      <c r="Y30" s="1">
        <v>150.00712585449219</v>
      </c>
      <c r="Z30" s="1">
        <v>0.1072688028216362</v>
      </c>
      <c r="AA30" s="1">
        <v>87.841056823730469</v>
      </c>
      <c r="AB30" s="1">
        <v>29.040346145629883</v>
      </c>
      <c r="AC30" s="1">
        <v>2.1796281337738037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1.1034426969640392</v>
      </c>
      <c r="AL30">
        <f>(U30-T30)/(1000-U30)*AK30</f>
        <v>2.7298586408358659E-2</v>
      </c>
      <c r="AM30">
        <f>(P30+273.15)</f>
        <v>302.84447135925291</v>
      </c>
      <c r="AN30">
        <f>(O30+273.15)</f>
        <v>303.24358978271482</v>
      </c>
      <c r="AO30">
        <f>(Y30*AG30+Z30*AH30)*AI30</f>
        <v>24.001139600251463</v>
      </c>
      <c r="AP30">
        <f>((AO30+0.00000010773*(AN30^4-AM30^4))-AL30*44100)/(L30*51.4+0.00000043092*AM30^3)</f>
        <v>-9.6338661100182055</v>
      </c>
      <c r="AQ30">
        <f>0.61365*EXP(17.502*J30/(240.97+J30))</f>
        <v>4.1862511110662473</v>
      </c>
      <c r="AR30">
        <f>AQ30*1000/AA30</f>
        <v>47.657112316701109</v>
      </c>
      <c r="AS30">
        <f>(AR30-U30)</f>
        <v>23.50552196941107</v>
      </c>
      <c r="AT30">
        <f>IF(D30,P30,(O30+P30)/2)</f>
        <v>29.894030570983887</v>
      </c>
      <c r="AU30">
        <f>0.61365*EXP(17.502*AT30/(240.97+AT30))</f>
        <v>4.2345859579830831</v>
      </c>
      <c r="AV30">
        <f>IF(AS30&lt;&gt;0,(1000-(AR30+U30)/2)/AS30*AL30,0)</f>
        <v>1.1196708758620908</v>
      </c>
      <c r="AW30">
        <f>U30*AA30/1000</f>
        <v>2.1215012200797645</v>
      </c>
      <c r="AX30">
        <f>(AU30-AW30)</f>
        <v>2.1130847379033186</v>
      </c>
      <c r="AY30">
        <f>1/(1.6/F30+1.37/N30)</f>
        <v>0.72713660479471021</v>
      </c>
      <c r="AZ30">
        <f>G30*AA30*0.001</f>
        <v>33.491893489812803</v>
      </c>
      <c r="BA30">
        <f>G30/S30</f>
        <v>0.971565129241312</v>
      </c>
      <c r="BB30">
        <f>(1-AL30*AA30/AQ30/F30)*100</f>
        <v>62.223379091298071</v>
      </c>
      <c r="BC30">
        <f>(S30-E30/(N30/1.35))</f>
        <v>393.20890882197295</v>
      </c>
      <c r="BD30">
        <f>E30*BB30/100/BC30</f>
        <v>-3.8716633237041403E-3</v>
      </c>
    </row>
    <row r="31" spans="1:56" x14ac:dyDescent="0.35">
      <c r="A31" s="1" t="s">
        <v>9</v>
      </c>
      <c r="B31" s="1" t="s">
        <v>3163</v>
      </c>
      <c r="K31" s="1">
        <v>2.72</v>
      </c>
    </row>
    <row r="32" spans="1:56" x14ac:dyDescent="0.35">
      <c r="A32" s="1" t="s">
        <v>9</v>
      </c>
      <c r="B32" s="1" t="s">
        <v>3162</v>
      </c>
      <c r="K32" s="1">
        <v>2.72</v>
      </c>
    </row>
    <row r="33" spans="1:56" x14ac:dyDescent="0.35">
      <c r="A33" s="1">
        <v>6</v>
      </c>
      <c r="B33" s="1" t="s">
        <v>3161</v>
      </c>
      <c r="C33" s="1">
        <v>1429.5000081695616</v>
      </c>
      <c r="D33" s="1">
        <v>0</v>
      </c>
      <c r="E33">
        <f>(R33-S33*(1000-T33)/(1000-U33))*AK33</f>
        <v>-2.6072889995955566</v>
      </c>
      <c r="F33">
        <f>IF(AV33&lt;&gt;0,1/(1/AV33-1/N33),0)</f>
        <v>1.1133879508146489</v>
      </c>
      <c r="G33">
        <f>((AY33-AL33/2)*S33-E33)/(AY33+AL33/2)</f>
        <v>381.49810253449675</v>
      </c>
      <c r="H33">
        <f>AL33*1000</f>
        <v>24.549946480662204</v>
      </c>
      <c r="I33">
        <f>(AQ33-AW33)</f>
        <v>2.3547067330597446</v>
      </c>
      <c r="J33">
        <f>(P33+AP33*D33)</f>
        <v>30.026214599609375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30.387870788574219</v>
      </c>
      <c r="P33" s="1">
        <v>30.026214599609375</v>
      </c>
      <c r="Q33" s="1">
        <v>30.482440948486328</v>
      </c>
      <c r="R33" s="1">
        <v>400.030029296875</v>
      </c>
      <c r="S33" s="1">
        <v>393.63534545898438</v>
      </c>
      <c r="T33" s="1">
        <v>6.3399528153240681E-3</v>
      </c>
      <c r="U33" s="1">
        <v>21.769664764404297</v>
      </c>
      <c r="V33" s="1">
        <v>1.2783265672624111E-2</v>
      </c>
      <c r="W33" s="1">
        <v>43.894237518310547</v>
      </c>
      <c r="X33" s="1">
        <v>300.14791870117188</v>
      </c>
      <c r="Y33" s="1">
        <v>300.81256103515625</v>
      </c>
      <c r="Z33" s="1">
        <v>9.1601669788360596E-2</v>
      </c>
      <c r="AA33" s="1">
        <v>87.836097717285156</v>
      </c>
      <c r="AB33" s="1">
        <v>28.727382659912109</v>
      </c>
      <c r="AC33" s="1">
        <v>2.2067713737487793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1.1034849952248962</v>
      </c>
      <c r="AL33">
        <f>(U33-T33)/(1000-U33)*AK33</f>
        <v>2.4549946480662204E-2</v>
      </c>
      <c r="AM33">
        <f>(P33+273.15)</f>
        <v>303.17621459960935</v>
      </c>
      <c r="AN33">
        <f>(O33+273.15)</f>
        <v>303.5378707885742</v>
      </c>
      <c r="AO33">
        <f>(Y33*AG33+Z33*AH33)*AI33</f>
        <v>48.130008689835449</v>
      </c>
      <c r="AP33">
        <f>((AO33+0.00000010773*(AN33^4-AM33^4))-AL33*44100)/(L33*51.4+0.00000043092*AM33^3)</f>
        <v>-8.4431150302970792</v>
      </c>
      <c r="AQ33">
        <f>0.61365*EXP(17.502*J33/(240.97+J33))</f>
        <v>4.2668691345785001</v>
      </c>
      <c r="AR33">
        <f>AQ33*1000/AA33</f>
        <v>48.577626345743596</v>
      </c>
      <c r="AS33">
        <f>(AR33-U33)</f>
        <v>26.807961581339299</v>
      </c>
      <c r="AT33">
        <f>IF(D33,P33,(O33+P33)/2)</f>
        <v>30.207042694091797</v>
      </c>
      <c r="AU33">
        <f>0.61365*EXP(17.502*AT33/(240.97+AT33))</f>
        <v>4.3113799115812759</v>
      </c>
      <c r="AV33">
        <f>IF(AS33&lt;&gt;0,(1000-(AR33+U33)/2)/AS33*AL33,0)</f>
        <v>0.88355973254017195</v>
      </c>
      <c r="AW33">
        <f>U33*AA33/1000</f>
        <v>1.9121624015187553</v>
      </c>
      <c r="AX33">
        <f>(AU33-AW33)</f>
        <v>2.3992175100625204</v>
      </c>
      <c r="AY33">
        <f>1/(1.6/F33+1.37/N33)</f>
        <v>0.5691122255017067</v>
      </c>
      <c r="AZ33">
        <f>G33*AA33*0.001</f>
        <v>33.509304613178934</v>
      </c>
      <c r="BA33">
        <f>G33/S33</f>
        <v>0.96916627771234454</v>
      </c>
      <c r="BB33">
        <f>(1-AL33*AA33/AQ33/F33)*100</f>
        <v>54.609209873120555</v>
      </c>
      <c r="BC33">
        <f>(S33-E33/(N33/1.35))</f>
        <v>394.45767115059061</v>
      </c>
      <c r="BD33">
        <f>E33*BB33/100/BC33</f>
        <v>-3.6095632710977407E-3</v>
      </c>
    </row>
    <row r="34" spans="1:56" x14ac:dyDescent="0.35">
      <c r="A34" s="1" t="s">
        <v>9</v>
      </c>
      <c r="B34" s="1" t="s">
        <v>3160</v>
      </c>
      <c r="K34" s="1">
        <v>2.72</v>
      </c>
    </row>
    <row r="35" spans="1:56" x14ac:dyDescent="0.35">
      <c r="A35" s="1" t="s">
        <v>9</v>
      </c>
      <c r="B35" s="1" t="s">
        <v>3159</v>
      </c>
      <c r="K35" s="1">
        <v>2.72</v>
      </c>
    </row>
    <row r="36" spans="1:56" x14ac:dyDescent="0.35">
      <c r="A36" s="1">
        <v>7</v>
      </c>
      <c r="B36" s="1" t="s">
        <v>3158</v>
      </c>
      <c r="C36" s="1">
        <v>1632.5000081695616</v>
      </c>
      <c r="D36" s="1">
        <v>0</v>
      </c>
      <c r="E36">
        <f>(R36-S36*(1000-T36)/(1000-U36))*AK36</f>
        <v>-2.0601337412118763</v>
      </c>
      <c r="F36">
        <f>IF(AV36&lt;&gt;0,1/(1/AV36-1/N36),0)</f>
        <v>0.68829966880473459</v>
      </c>
      <c r="G36">
        <f>((AY36-AL36/2)*S36-E36)/(AY36+AL36/2)</f>
        <v>380.18763078947978</v>
      </c>
      <c r="H36">
        <f>AL36*1000</f>
        <v>19.656297387618341</v>
      </c>
      <c r="I36">
        <f>(AQ36-AW36)</f>
        <v>2.8141190773955818</v>
      </c>
      <c r="J36">
        <f>(P36+AP36*D36)</f>
        <v>30.369594573974609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30.683515548706055</v>
      </c>
      <c r="P36" s="1">
        <v>30.369594573974609</v>
      </c>
      <c r="Q36" s="1">
        <v>30.764598846435547</v>
      </c>
      <c r="R36" s="1">
        <v>400.05197143554688</v>
      </c>
      <c r="S36" s="1">
        <v>394.88491821289063</v>
      </c>
      <c r="T36" s="1">
        <v>4.8468373715877533E-3</v>
      </c>
      <c r="U36" s="1">
        <v>17.505712509155273</v>
      </c>
      <c r="V36" s="1">
        <v>9.608682245016098E-3</v>
      </c>
      <c r="W36" s="1">
        <v>34.704452514648438</v>
      </c>
      <c r="X36" s="1">
        <v>300.15191650390625</v>
      </c>
      <c r="Y36" s="1">
        <v>499.5201416015625</v>
      </c>
      <c r="Z36" s="1">
        <v>0.25189670920372009</v>
      </c>
      <c r="AA36" s="1">
        <v>87.835197448730469</v>
      </c>
      <c r="AB36" s="1">
        <v>28.113115310668945</v>
      </c>
      <c r="AC36" s="1">
        <v>2.1994655132293701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1.103499693029067</v>
      </c>
      <c r="AL36">
        <f>(U36-T36)/(1000-U36)*AK36</f>
        <v>1.965629738761834E-2</v>
      </c>
      <c r="AM36">
        <f>(P36+273.15)</f>
        <v>303.51959457397459</v>
      </c>
      <c r="AN36">
        <f>(O36+273.15)</f>
        <v>303.83351554870603</v>
      </c>
      <c r="AO36">
        <f>(Y36*AG36+Z36*AH36)*AI36</f>
        <v>79.923220869826764</v>
      </c>
      <c r="AP36">
        <f>((AO36+0.00000010773*(AN36^4-AM36^4))-AL36*44100)/(L36*51.4+0.00000043092*AM36^3)</f>
        <v>-6.416262096813881</v>
      </c>
      <c r="AQ36">
        <f>0.61365*EXP(17.502*J36/(240.97+J36))</f>
        <v>4.3517367921179462</v>
      </c>
      <c r="AR36">
        <f>AQ36*1000/AA36</f>
        <v>49.544338926978128</v>
      </c>
      <c r="AS36">
        <f>(AR36-U36)</f>
        <v>32.038626417822854</v>
      </c>
      <c r="AT36">
        <f>IF(D36,P36,(O36+P36)/2)</f>
        <v>30.526555061340332</v>
      </c>
      <c r="AU36">
        <f>0.61365*EXP(17.502*AT36/(240.97+AT36))</f>
        <v>4.3910174591187658</v>
      </c>
      <c r="AV36">
        <f>IF(AS36&lt;&gt;0,(1000-(AR36+U36)/2)/AS36*AL36,0)</f>
        <v>0.59295049870204164</v>
      </c>
      <c r="AW36">
        <f>U36*AA36/1000</f>
        <v>1.5376177147223644</v>
      </c>
      <c r="AX36">
        <f>(AU36-AW36)</f>
        <v>2.8533997443964014</v>
      </c>
      <c r="AY36">
        <f>1/(1.6/F36+1.37/N36)</f>
        <v>0.37812382372143849</v>
      </c>
      <c r="AZ36">
        <f>G36*AA36*0.001</f>
        <v>33.393855617958998</v>
      </c>
      <c r="BA36">
        <f>G36/S36</f>
        <v>0.9627808337428394</v>
      </c>
      <c r="BB36">
        <f>(1-AL36*AA36/AQ36/F36)*100</f>
        <v>42.359184631081824</v>
      </c>
      <c r="BC36">
        <f>(S36-E36/(N36/1.35))</f>
        <v>395.53467391845538</v>
      </c>
      <c r="BD36">
        <f>E36*BB36/100/BC36</f>
        <v>-2.2062689130183852E-3</v>
      </c>
    </row>
    <row r="37" spans="1:56" x14ac:dyDescent="0.35">
      <c r="A37" s="1" t="s">
        <v>9</v>
      </c>
      <c r="B37" s="1" t="s">
        <v>3157</v>
      </c>
      <c r="K37" s="1">
        <v>2.72</v>
      </c>
    </row>
    <row r="38" spans="1:56" x14ac:dyDescent="0.35">
      <c r="A38" s="1" t="s">
        <v>9</v>
      </c>
      <c r="B38" s="1" t="s">
        <v>3156</v>
      </c>
      <c r="K38" s="1">
        <v>2.72</v>
      </c>
    </row>
    <row r="39" spans="1:56" x14ac:dyDescent="0.35">
      <c r="A39" s="1">
        <v>8</v>
      </c>
      <c r="B39" s="1" t="s">
        <v>3155</v>
      </c>
      <c r="C39" s="1">
        <v>1835.5000081695616</v>
      </c>
      <c r="D39" s="1">
        <v>0</v>
      </c>
      <c r="E39">
        <f>(R39-S39*(1000-T39)/(1000-U39))*AK39</f>
        <v>-1.4234968522811586</v>
      </c>
      <c r="F39">
        <f>IF(AV39&lt;&gt;0,1/(1/AV39-1/N39),0)</f>
        <v>0.41564317605986206</v>
      </c>
      <c r="G39">
        <f>((AY39-AL39/2)*S39-E39)/(AY39+AL39/2)</f>
        <v>378.4178178699554</v>
      </c>
      <c r="H39">
        <f>AL39*1000</f>
        <v>14.686340839983908</v>
      </c>
      <c r="I39">
        <f>(AQ39-AW39)</f>
        <v>3.2960552517127359</v>
      </c>
      <c r="J39">
        <f>(P39+AP39*D39)</f>
        <v>30.758731842041016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30.991022109985352</v>
      </c>
      <c r="P39" s="1">
        <v>30.758731842041016</v>
      </c>
      <c r="Q39" s="1">
        <v>31.046745300292969</v>
      </c>
      <c r="R39" s="1">
        <v>400.18215942382813</v>
      </c>
      <c r="S39" s="1">
        <v>396.19937133789063</v>
      </c>
      <c r="T39" s="1">
        <v>1.725774141959846E-3</v>
      </c>
      <c r="U39" s="1">
        <v>13.135140419006348</v>
      </c>
      <c r="V39" s="1">
        <v>3.3614751882851124E-3</v>
      </c>
      <c r="W39" s="1">
        <v>25.584718704223633</v>
      </c>
      <c r="X39" s="1">
        <v>300.16671752929688</v>
      </c>
      <c r="Y39" s="1">
        <v>749.92974853515625</v>
      </c>
      <c r="Z39" s="1">
        <v>0.25430288910865784</v>
      </c>
      <c r="AA39" s="1">
        <v>87.827972412109375</v>
      </c>
      <c r="AB39" s="1">
        <v>27.558528900146484</v>
      </c>
      <c r="AC39" s="1">
        <v>2.1393141746520996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1.1035541085635912</v>
      </c>
      <c r="AL39">
        <f>(U39-T39)/(1000-U39)*AK39</f>
        <v>1.4686340839983908E-2</v>
      </c>
      <c r="AM39">
        <f>(P39+273.15)</f>
        <v>303.90873184204099</v>
      </c>
      <c r="AN39">
        <f>(O39+273.15)</f>
        <v>304.14102210998533</v>
      </c>
      <c r="AO39">
        <f>(Y39*AG39+Z39*AH39)*AI39</f>
        <v>119.98875708366722</v>
      </c>
      <c r="AP39">
        <f>((AO39+0.00000010773*(AN39^4-AM39^4))-AL39*44100)/(L39*51.4+0.00000043092*AM39^3)</f>
        <v>-4.2986386291891812</v>
      </c>
      <c r="AQ39">
        <f>0.61365*EXP(17.502*J39/(240.97+J39))</f>
        <v>4.4496880020624081</v>
      </c>
      <c r="AR39">
        <f>AQ39*1000/AA39</f>
        <v>50.663676729133996</v>
      </c>
      <c r="AS39">
        <f>(AR39-U39)</f>
        <v>37.528536310127649</v>
      </c>
      <c r="AT39">
        <f>IF(D39,P39,(O39+P39)/2)</f>
        <v>30.874876976013184</v>
      </c>
      <c r="AU39">
        <f>0.61365*EXP(17.502*AT39/(240.97+AT39))</f>
        <v>4.4792930162908497</v>
      </c>
      <c r="AV39">
        <f>IF(AS39&lt;&gt;0,(1000-(AR39+U39)/2)/AS39*AL39,0)</f>
        <v>0.37885451048711172</v>
      </c>
      <c r="AW39">
        <f>U39*AA39/1000</f>
        <v>1.1536327503496724</v>
      </c>
      <c r="AX39">
        <f>(AU39-AW39)</f>
        <v>3.3256602659411776</v>
      </c>
      <c r="AY39">
        <f>1/(1.6/F39+1.37/N39)</f>
        <v>0.2398355793838535</v>
      </c>
      <c r="AZ39">
        <f>G39*AA39*0.001</f>
        <v>33.23566966813307</v>
      </c>
      <c r="BA39">
        <f>G39/S39</f>
        <v>0.95511968278018644</v>
      </c>
      <c r="BB39">
        <f>(1-AL39*AA39/AQ39/F39)*100</f>
        <v>30.257703414191472</v>
      </c>
      <c r="BC39">
        <f>(S39-E39/(N39/1.35))</f>
        <v>396.64833500618096</v>
      </c>
      <c r="BD39">
        <f>E39*BB39/100/BC39</f>
        <v>-1.0858925089572667E-3</v>
      </c>
    </row>
    <row r="40" spans="1:56" x14ac:dyDescent="0.35">
      <c r="A40" s="1" t="s">
        <v>9</v>
      </c>
      <c r="B40" s="1" t="s">
        <v>3154</v>
      </c>
      <c r="K40" s="1">
        <v>2.72</v>
      </c>
    </row>
    <row r="41" spans="1:56" x14ac:dyDescent="0.35">
      <c r="A41" s="1" t="s">
        <v>9</v>
      </c>
      <c r="B41" s="1" t="s">
        <v>3153</v>
      </c>
      <c r="K41" s="1">
        <v>2.72</v>
      </c>
    </row>
    <row r="42" spans="1:56" x14ac:dyDescent="0.35">
      <c r="A42" s="1">
        <v>9</v>
      </c>
      <c r="B42" s="1" t="s">
        <v>3152</v>
      </c>
      <c r="C42" s="1">
        <v>2038.5000081695616</v>
      </c>
      <c r="D42" s="1">
        <v>0</v>
      </c>
      <c r="E42">
        <f>(R42-S42*(1000-T42)/(1000-U42))*AK42</f>
        <v>-1.1232027276273484</v>
      </c>
      <c r="F42">
        <f>IF(AV42&lt;&gt;0,1/(1/AV42-1/N42),0)</f>
        <v>0.24963510522858867</v>
      </c>
      <c r="G42">
        <f>((AY42-AL42/2)*S42-E42)/(AY42+AL42/2)</f>
        <v>377.98236933927427</v>
      </c>
      <c r="H42">
        <f>AL42*1000</f>
        <v>10.353302748535768</v>
      </c>
      <c r="I42">
        <f>(AQ42-AW42)</f>
        <v>3.7367102966117609</v>
      </c>
      <c r="J42">
        <f>(P42+AP42*D42)</f>
        <v>31.160833358764648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31.294834136962891</v>
      </c>
      <c r="P42" s="1">
        <v>31.160833358764648</v>
      </c>
      <c r="Q42" s="1">
        <v>31.327478408813477</v>
      </c>
      <c r="R42" s="1">
        <v>400.14703369140625</v>
      </c>
      <c r="S42" s="1">
        <v>397.43624877929688</v>
      </c>
      <c r="T42" s="1">
        <v>-3.9769201976014301E-5</v>
      </c>
      <c r="U42" s="1">
        <v>9.2943038940429688</v>
      </c>
      <c r="V42" s="1">
        <v>-7.6124917541164905E-5</v>
      </c>
      <c r="W42" s="1">
        <v>17.790855407714844</v>
      </c>
      <c r="X42" s="1">
        <v>300.17446899414063</v>
      </c>
      <c r="Y42" s="1">
        <v>999.3087158203125</v>
      </c>
      <c r="Z42" s="1">
        <v>7.231554388999939E-2</v>
      </c>
      <c r="AA42" s="1">
        <v>87.817703247070313</v>
      </c>
      <c r="AB42" s="1">
        <v>26.678985595703125</v>
      </c>
      <c r="AC42" s="1">
        <v>2.0272195339202881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1.103582606596105</v>
      </c>
      <c r="AL42">
        <f>(U42-T42)/(1000-U42)*AK42</f>
        <v>1.0353302748535768E-2</v>
      </c>
      <c r="AM42">
        <f>(P42+273.15)</f>
        <v>304.31083335876463</v>
      </c>
      <c r="AN42">
        <f>(O42+273.15)</f>
        <v>304.44483413696287</v>
      </c>
      <c r="AO42">
        <f>(Y42*AG42+Z42*AH42)*AI42</f>
        <v>159.88939095744354</v>
      </c>
      <c r="AP42">
        <f>((AO42+0.00000010773*(AN42^4-AM42^4))-AL42*44100)/(L42*51.4+0.00000043092*AM42^3)</f>
        <v>-2.4156066094051432</v>
      </c>
      <c r="AQ42">
        <f>0.61365*EXP(17.502*J42/(240.97+J42))</f>
        <v>4.5529147178669165</v>
      </c>
      <c r="AR42">
        <f>AQ42*1000/AA42</f>
        <v>51.845067105177407</v>
      </c>
      <c r="AS42">
        <f>(AR42-U42)</f>
        <v>42.550763211134438</v>
      </c>
      <c r="AT42">
        <f>IF(D42,P42,(O42+P42)/2)</f>
        <v>31.22783374786377</v>
      </c>
      <c r="AU42">
        <f>0.61365*EXP(17.502*AT42/(240.97+AT42))</f>
        <v>4.5703160984705899</v>
      </c>
      <c r="AV42">
        <f>IF(AS42&lt;&gt;0,(1000-(AR42+U42)/2)/AS42*AL42,0)</f>
        <v>0.23587839047278022</v>
      </c>
      <c r="AW42">
        <f>U42*AA42/1000</f>
        <v>0.81620442125515547</v>
      </c>
      <c r="AX42">
        <f>(AU42-AW42)</f>
        <v>3.7541116772154344</v>
      </c>
      <c r="AY42">
        <f>1/(1.6/F42+1.37/N42)</f>
        <v>0.14860116391703537</v>
      </c>
      <c r="AZ42">
        <f>G42*AA42*0.001</f>
        <v>33.193543543260915</v>
      </c>
      <c r="BA42">
        <f>G42/S42</f>
        <v>0.95105157242256055</v>
      </c>
      <c r="BB42">
        <f>(1-AL42*AA42/AQ42/F42)*100</f>
        <v>20.004452649061498</v>
      </c>
      <c r="BC42">
        <f>(S42-E42/(N42/1.35))</f>
        <v>397.79050120775935</v>
      </c>
      <c r="BD42">
        <f>E42*BB42/100/BC42</f>
        <v>-5.6484646344993536E-4</v>
      </c>
    </row>
    <row r="43" spans="1:56" x14ac:dyDescent="0.35">
      <c r="A43" s="1" t="s">
        <v>9</v>
      </c>
      <c r="B43" s="1" t="s">
        <v>3151</v>
      </c>
      <c r="K43" s="1">
        <v>2.72</v>
      </c>
    </row>
    <row r="44" spans="1:56" x14ac:dyDescent="0.35">
      <c r="A44" s="1" t="s">
        <v>9</v>
      </c>
      <c r="B44" s="1" t="s">
        <v>3150</v>
      </c>
      <c r="K44" s="1">
        <v>2.72</v>
      </c>
    </row>
    <row r="45" spans="1:56" x14ac:dyDescent="0.35">
      <c r="A45" s="1">
        <v>10</v>
      </c>
      <c r="B45" s="1" t="s">
        <v>3149</v>
      </c>
      <c r="C45" s="1">
        <v>2240.0000081807375</v>
      </c>
      <c r="D45" s="1">
        <v>0</v>
      </c>
      <c r="E45">
        <f>(R45-S45*(1000-T45)/(1000-U45))*AK45</f>
        <v>-0.4543515288079476</v>
      </c>
      <c r="F45">
        <f>IF(AV45&lt;&gt;0,1/(1/AV45-1/N45),0)</f>
        <v>0.14535829954838336</v>
      </c>
      <c r="G45">
        <f>((AY45-AL45/2)*S45-E45)/(AY45+AL45/2)</f>
        <v>373.56078218863081</v>
      </c>
      <c r="H45">
        <f>AL45*1000</f>
        <v>6.7940949741968231</v>
      </c>
      <c r="I45">
        <f>(AQ45-AW45)</f>
        <v>4.1183410402199172</v>
      </c>
      <c r="J45">
        <f>(P45+AP45*D45)</f>
        <v>31.552654266357422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31.598617553710938</v>
      </c>
      <c r="P45" s="1">
        <v>31.552654266357422</v>
      </c>
      <c r="Q45" s="1">
        <v>31.607936859130859</v>
      </c>
      <c r="R45" s="1">
        <v>400.14706420898438</v>
      </c>
      <c r="S45" s="1">
        <v>398.10763549804688</v>
      </c>
      <c r="T45" s="1">
        <v>-2.3449452128261328E-3</v>
      </c>
      <c r="U45" s="1">
        <v>6.1170706748962402</v>
      </c>
      <c r="V45" s="1">
        <v>-4.411578644067049E-3</v>
      </c>
      <c r="W45" s="1">
        <v>11.50813102722168</v>
      </c>
      <c r="X45" s="1">
        <v>300.14132690429688</v>
      </c>
      <c r="Y45" s="1">
        <v>1248.500732421875</v>
      </c>
      <c r="Z45" s="1">
        <v>0.10967551171779633</v>
      </c>
      <c r="AA45" s="1">
        <v>87.813484191894531</v>
      </c>
      <c r="AB45" s="1">
        <v>26.032258987426758</v>
      </c>
      <c r="AC45" s="1">
        <v>1.8772203922271729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1.1034607606775617</v>
      </c>
      <c r="AL45">
        <f>(U45-T45)/(1000-U45)*AK45</f>
        <v>6.7940949741968227E-3</v>
      </c>
      <c r="AM45">
        <f>(P45+273.15)</f>
        <v>304.7026542663574</v>
      </c>
      <c r="AN45">
        <f>(O45+273.15)</f>
        <v>304.74861755371091</v>
      </c>
      <c r="AO45">
        <f>(Y45*AG45+Z45*AH45)*AI45</f>
        <v>199.76011272251344</v>
      </c>
      <c r="AP45">
        <f>((AO45+0.00000010773*(AN45^4-AM45^4))-AL45*44100)/(L45*51.4+0.00000043092*AM45^3)</f>
        <v>-0.81262391870368111</v>
      </c>
      <c r="AQ45">
        <f>0.61365*EXP(17.502*J45/(240.97+J45))</f>
        <v>4.6555023292306199</v>
      </c>
      <c r="AR45">
        <f>AQ45*1000/AA45</f>
        <v>53.015802437096987</v>
      </c>
      <c r="AS45">
        <f>(AR45-U45)</f>
        <v>46.898731762200747</v>
      </c>
      <c r="AT45">
        <f>IF(D45,P45,(O45+P45)/2)</f>
        <v>31.57563591003418</v>
      </c>
      <c r="AU45">
        <f>0.61365*EXP(17.502*AT45/(240.97+AT45))</f>
        <v>4.6615814370231803</v>
      </c>
      <c r="AV45">
        <f>IF(AS45&lt;&gt;0,(1000-(AR45+U45)/2)/AS45*AL45,0)</f>
        <v>0.14058413838603612</v>
      </c>
      <c r="AW45">
        <f>U45*AA45/1000</f>
        <v>0.53716128901070259</v>
      </c>
      <c r="AX45">
        <f>(AU45-AW45)</f>
        <v>4.1244201480124776</v>
      </c>
      <c r="AY45">
        <f>1/(1.6/F45+1.37/N45)</f>
        <v>8.828189515991966E-2</v>
      </c>
      <c r="AZ45">
        <f>G45*AA45*0.001</f>
        <v>32.803673841433088</v>
      </c>
      <c r="BA45">
        <f>G45/S45</f>
        <v>0.93834116424643033</v>
      </c>
      <c r="BB45">
        <f>(1-AL45*AA45/AQ45/F45)*100</f>
        <v>11.83698362261547</v>
      </c>
      <c r="BC45">
        <f>(S45-E45/(N45/1.35))</f>
        <v>398.25093565971571</v>
      </c>
      <c r="BD45">
        <f>E45*BB45/100/BC45</f>
        <v>-1.3504429302848702E-4</v>
      </c>
    </row>
    <row r="46" spans="1:56" x14ac:dyDescent="0.35">
      <c r="A46" s="1" t="s">
        <v>9</v>
      </c>
      <c r="B46" s="1" t="s">
        <v>3148</v>
      </c>
      <c r="K46" s="1">
        <v>2.72</v>
      </c>
    </row>
    <row r="47" spans="1:56" x14ac:dyDescent="0.35">
      <c r="A47" s="1" t="s">
        <v>9</v>
      </c>
      <c r="B47" s="1" t="s">
        <v>3147</v>
      </c>
      <c r="K47" s="1">
        <v>2.72</v>
      </c>
    </row>
    <row r="48" spans="1:56" x14ac:dyDescent="0.35">
      <c r="A48" s="1">
        <v>11</v>
      </c>
      <c r="B48" s="1" t="s">
        <v>3146</v>
      </c>
      <c r="C48" s="1">
        <v>2442.0000081807375</v>
      </c>
      <c r="D48" s="1">
        <v>0</v>
      </c>
      <c r="E48">
        <f>(R48-S48*(1000-T48)/(1000-U48))*AK48</f>
        <v>0.15716983497410408</v>
      </c>
      <c r="F48">
        <f>IF(AV48&lt;&gt;0,1/(1/AV48-1/N48),0)</f>
        <v>8.4638727309845702E-2</v>
      </c>
      <c r="G48">
        <f>((AY48-AL48/2)*S48-E48)/(AY48+AL48/2)</f>
        <v>363.91555526820042</v>
      </c>
      <c r="H48">
        <f>AL48*1000</f>
        <v>4.304307974455976</v>
      </c>
      <c r="I48">
        <f>(AQ48-AW48)</f>
        <v>4.4216235151909107</v>
      </c>
      <c r="J48">
        <f>(P48+AP48*D48)</f>
        <v>31.95319938659668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31.90289306640625</v>
      </c>
      <c r="P48" s="1">
        <v>31.95319938659668</v>
      </c>
      <c r="Q48" s="1">
        <v>31.883268356323242</v>
      </c>
      <c r="R48" s="1">
        <v>400.17623901367188</v>
      </c>
      <c r="S48" s="1">
        <v>398.47946166992188</v>
      </c>
      <c r="T48" s="1">
        <v>-4.2137973941862583E-3</v>
      </c>
      <c r="U48" s="1">
        <v>3.8813376426696777</v>
      </c>
      <c r="V48" s="1">
        <v>-7.7916798181831837E-3</v>
      </c>
      <c r="W48" s="1">
        <v>7.1769323348999023</v>
      </c>
      <c r="X48" s="1">
        <v>300.14468383789063</v>
      </c>
      <c r="Y48" s="1">
        <v>1600.1546630859375</v>
      </c>
      <c r="Z48" s="1">
        <v>0.25310090184211731</v>
      </c>
      <c r="AA48" s="1">
        <v>87.811317443847656</v>
      </c>
      <c r="AB48" s="1">
        <v>25.729421615600586</v>
      </c>
      <c r="AC48" s="1">
        <v>1.7176623344421387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1.103473102345186</v>
      </c>
      <c r="AL48">
        <f>(U48-T48)/(1000-U48)*AK48</f>
        <v>4.3043079744559763E-3</v>
      </c>
      <c r="AM48">
        <f>(P48+273.15)</f>
        <v>305.10319938659666</v>
      </c>
      <c r="AN48">
        <f>(O48+273.15)</f>
        <v>305.05289306640623</v>
      </c>
      <c r="AO48">
        <f>(Y48*AG48+Z48*AH48)*AI48</f>
        <v>256.02474037115098</v>
      </c>
      <c r="AP48">
        <f>((AO48+0.00000010773*(AN48^4-AM48^4))-AL48*44100)/(L48*51.4+0.00000043092*AM48^3)</f>
        <v>0.53654486634439646</v>
      </c>
      <c r="AQ48">
        <f>0.61365*EXP(17.502*J48/(240.97+J48))</f>
        <v>4.7624488870381327</v>
      </c>
      <c r="AR48">
        <f>AQ48*1000/AA48</f>
        <v>54.235023749456403</v>
      </c>
      <c r="AS48">
        <f>(AR48-U48)</f>
        <v>50.353686106786725</v>
      </c>
      <c r="AT48">
        <f>IF(D48,P48,(O48+P48)/2)</f>
        <v>31.928046226501465</v>
      </c>
      <c r="AU48">
        <f>0.61365*EXP(17.502*AT48/(240.97+AT48))</f>
        <v>4.7556705460421052</v>
      </c>
      <c r="AV48">
        <f>IF(AS48&lt;&gt;0,(1000-(AR48+U48)/2)/AS48*AL48,0)</f>
        <v>8.2997550699658668E-2</v>
      </c>
      <c r="AW48">
        <f>U48*AA48/1000</f>
        <v>0.34082537184722239</v>
      </c>
      <c r="AX48">
        <f>(AU48-AW48)</f>
        <v>4.4148451741948831</v>
      </c>
      <c r="AY48">
        <f>1/(1.6/F48+1.37/N48)</f>
        <v>5.2018463700928441E-2</v>
      </c>
      <c r="AZ48">
        <f>G48*AA48*0.001</f>
        <v>31.955904346410033</v>
      </c>
      <c r="BA48">
        <f>G48/S48</f>
        <v>0.9132605071868114</v>
      </c>
      <c r="BB48">
        <f>(1-AL48*AA48/AQ48/F48)*100</f>
        <v>6.232059226335851</v>
      </c>
      <c r="BC48">
        <f>(S48-E48/(N48/1.35))</f>
        <v>398.42989110322799</v>
      </c>
      <c r="BD48">
        <f>E48*BB48/100/BC48</f>
        <v>2.4583791076515263E-5</v>
      </c>
    </row>
    <row r="49" spans="1:56" x14ac:dyDescent="0.35">
      <c r="A49" s="1" t="s">
        <v>9</v>
      </c>
      <c r="B49" s="1" t="s">
        <v>3145</v>
      </c>
      <c r="K49" s="1">
        <v>2.72</v>
      </c>
    </row>
    <row r="50" spans="1:56" x14ac:dyDescent="0.35">
      <c r="A50" s="1" t="s">
        <v>9</v>
      </c>
      <c r="B50" s="1" t="s">
        <v>3140</v>
      </c>
      <c r="K50" s="1">
        <v>2.72</v>
      </c>
    </row>
    <row r="51" spans="1:56" x14ac:dyDescent="0.35">
      <c r="A51" s="1">
        <v>12</v>
      </c>
      <c r="B51" s="1" t="s">
        <v>3144</v>
      </c>
      <c r="C51" s="1">
        <v>2644.0000081807375</v>
      </c>
      <c r="D51" s="1">
        <v>0</v>
      </c>
      <c r="E51">
        <f>(R51-S51*(1000-T51)/(1000-U51))*AK51</f>
        <v>0.46441746238129239</v>
      </c>
      <c r="F51">
        <f>IF(AV51&lt;&gt;0,1/(1/AV51-1/N51),0)</f>
        <v>5.0829837787186007E-2</v>
      </c>
      <c r="G51">
        <f>((AY51-AL51/2)*S51-E51)/(AY51+AL51/2)</f>
        <v>351.22828713719269</v>
      </c>
      <c r="H51">
        <f>AL51*1000</f>
        <v>2.7473694118416461</v>
      </c>
      <c r="I51">
        <f>(AQ51-AW51)</f>
        <v>4.663194133822457</v>
      </c>
      <c r="J51">
        <f>(P51+AP51*D51)</f>
        <v>32.388187408447266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32.219524383544922</v>
      </c>
      <c r="P51" s="1">
        <v>32.388187408447266</v>
      </c>
      <c r="Q51" s="1">
        <v>32.167816162109375</v>
      </c>
      <c r="R51" s="1">
        <v>400.16848754882813</v>
      </c>
      <c r="S51" s="1">
        <v>398.7548828125</v>
      </c>
      <c r="T51" s="1">
        <v>-2.9983846470713615E-3</v>
      </c>
      <c r="U51" s="1">
        <v>2.4804625511169434</v>
      </c>
      <c r="V51" s="1">
        <v>-5.4458808153867722E-3</v>
      </c>
      <c r="W51" s="1">
        <v>4.5051932334899902</v>
      </c>
      <c r="X51" s="1">
        <v>300.1580810546875</v>
      </c>
      <c r="Y51" s="1">
        <v>1999.3511962890625</v>
      </c>
      <c r="Z51" s="1">
        <v>0.17114166915416718</v>
      </c>
      <c r="AA51" s="1">
        <v>87.811943054199219</v>
      </c>
      <c r="AB51" s="1">
        <v>25.359994888305664</v>
      </c>
      <c r="AC51" s="1">
        <v>1.5892422199249268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1.1035223568187038</v>
      </c>
      <c r="AL51">
        <f>(U51-T51)/(1000-U51)*AK51</f>
        <v>2.7473694118416462E-3</v>
      </c>
      <c r="AM51">
        <f>(P51+273.15)</f>
        <v>305.53818740844724</v>
      </c>
      <c r="AN51">
        <f>(O51+273.15)</f>
        <v>305.3695243835449</v>
      </c>
      <c r="AO51">
        <f>(Y51*AG51+Z51*AH51)*AI51</f>
        <v>319.89618425601293</v>
      </c>
      <c r="AP51">
        <f>((AO51+0.00000010773*(AN51^4-AM51^4))-AL51*44100)/(L51*51.4+0.00000043092*AM51^3)</f>
        <v>1.6081119871335332</v>
      </c>
      <c r="AQ51">
        <f>0.61365*EXP(17.502*J51/(240.97+J51))</f>
        <v>4.8810083701092113</v>
      </c>
      <c r="AR51">
        <f>AQ51*1000/AA51</f>
        <v>55.584789498355136</v>
      </c>
      <c r="AS51">
        <f>(AR51-U51)</f>
        <v>53.104326947238192</v>
      </c>
      <c r="AT51">
        <f>IF(D51,P51,(O51+P51)/2)</f>
        <v>32.303855895996094</v>
      </c>
      <c r="AU51">
        <f>0.61365*EXP(17.502*AT51/(240.97+AT51))</f>
        <v>4.8578244713727408</v>
      </c>
      <c r="AV51">
        <f>IF(AS51&lt;&gt;0,(1000-(AR51+U51)/2)/AS51*AL51,0)</f>
        <v>5.0233308969460232E-2</v>
      </c>
      <c r="AW51">
        <f>U51*AA51/1000</f>
        <v>0.21781423628675475</v>
      </c>
      <c r="AX51">
        <f>(AU51-AW51)</f>
        <v>4.6400102350859864</v>
      </c>
      <c r="AY51">
        <f>1/(1.6/F51+1.37/N51)</f>
        <v>3.1448873023652284E-2</v>
      </c>
      <c r="AZ51">
        <f>G51*AA51*0.001</f>
        <v>30.842038349115096</v>
      </c>
      <c r="BA51">
        <f>G51/S51</f>
        <v>0.88081250481475615</v>
      </c>
      <c r="BB51">
        <f>(1-AL51*AA51/AQ51/F51)*100</f>
        <v>2.7605777937168341</v>
      </c>
      <c r="BC51">
        <f>(S51-E51/(N51/1.35))</f>
        <v>398.60840790657051</v>
      </c>
      <c r="BD51">
        <f>E51*BB51/100/BC51</f>
        <v>3.216340920647665E-5</v>
      </c>
    </row>
    <row r="52" spans="1:56" x14ac:dyDescent="0.35">
      <c r="A52" s="1" t="s">
        <v>9</v>
      </c>
      <c r="B52" s="1" t="s">
        <v>3143</v>
      </c>
      <c r="K52">
        <v>0.94656000000000007</v>
      </c>
    </row>
    <row r="53" spans="1:56" x14ac:dyDescent="0.35">
      <c r="A53" s="1" t="s">
        <v>9</v>
      </c>
      <c r="B53" s="1" t="s">
        <v>3142</v>
      </c>
      <c r="K53">
        <v>0.94656000000000007</v>
      </c>
    </row>
    <row r="54" spans="1:56" x14ac:dyDescent="0.35">
      <c r="A54" s="1" t="s">
        <v>9</v>
      </c>
      <c r="B54" s="1" t="s">
        <v>3141</v>
      </c>
    </row>
    <row r="55" spans="1:56" x14ac:dyDescent="0.35">
      <c r="A55" s="1" t="s">
        <v>9</v>
      </c>
      <c r="B55" s="1" t="s">
        <v>3140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AE446-EAE6-422D-A084-6ACB7F5FFFC4}">
  <dimension ref="A1:BD55"/>
  <sheetViews>
    <sheetView topLeftCell="A6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3229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3228</v>
      </c>
    </row>
    <row r="12" spans="1:56" x14ac:dyDescent="0.35">
      <c r="A12" s="1" t="s">
        <v>9</v>
      </c>
      <c r="B12" s="1" t="s">
        <v>3227</v>
      </c>
    </row>
    <row r="13" spans="1:56" x14ac:dyDescent="0.35">
      <c r="A13" s="1" t="s">
        <v>9</v>
      </c>
      <c r="B13" s="1" t="s">
        <v>3226</v>
      </c>
    </row>
    <row r="14" spans="1:56" x14ac:dyDescent="0.35">
      <c r="A14" s="1" t="s">
        <v>9</v>
      </c>
      <c r="B14" s="1" t="s">
        <v>3225</v>
      </c>
    </row>
    <row r="15" spans="1:56" x14ac:dyDescent="0.35">
      <c r="A15" s="1" t="s">
        <v>9</v>
      </c>
      <c r="B15" s="1" t="s">
        <v>3224</v>
      </c>
    </row>
    <row r="16" spans="1:56" x14ac:dyDescent="0.35">
      <c r="A16" s="1" t="s">
        <v>9</v>
      </c>
      <c r="B16" s="1" t="s">
        <v>3223</v>
      </c>
    </row>
    <row r="17" spans="1:56" x14ac:dyDescent="0.35">
      <c r="A17" s="1" t="s">
        <v>9</v>
      </c>
      <c r="B17" s="1" t="s">
        <v>3222</v>
      </c>
    </row>
    <row r="18" spans="1:56" x14ac:dyDescent="0.35">
      <c r="A18" s="1">
        <v>1</v>
      </c>
      <c r="B18" s="1" t="s">
        <v>3221</v>
      </c>
      <c r="C18" s="1">
        <v>386.00000227987766</v>
      </c>
      <c r="D18" s="1">
        <v>0</v>
      </c>
      <c r="E18">
        <f>(R18-S18*(1000-T18)/(1000-U18))*AK18</f>
        <v>-6.7821695403014655</v>
      </c>
      <c r="F18">
        <f>IF(AV18&lt;&gt;0,1/(1/AV18-1/N18),0)</f>
        <v>3.5348449079501272</v>
      </c>
      <c r="G18">
        <f>((AY18-AL18/2)*S18-E18)/(AY18+AL18/2)</f>
        <v>385.56667456295384</v>
      </c>
      <c r="H18">
        <f>AL18*1000</f>
        <v>39.340030718605739</v>
      </c>
      <c r="I18">
        <f>(AQ18-AW18)</f>
        <v>1.7054593970804119</v>
      </c>
      <c r="J18">
        <f>(P18+AP18*D18)</f>
        <v>31.821870803833008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32.467308044433594</v>
      </c>
      <c r="P18" s="1">
        <v>31.821870803833008</v>
      </c>
      <c r="Q18" s="1">
        <v>32.548450469970703</v>
      </c>
      <c r="R18" s="1">
        <v>399.97955322265625</v>
      </c>
      <c r="S18" s="1">
        <v>392.1466064453125</v>
      </c>
      <c r="T18" s="1">
        <v>-4.5117456465959549E-3</v>
      </c>
      <c r="U18" s="1">
        <v>34.413944244384766</v>
      </c>
      <c r="V18" s="1">
        <v>-8.0800093710422516E-3</v>
      </c>
      <c r="W18" s="1">
        <v>61.631351470947266</v>
      </c>
      <c r="X18" s="1">
        <v>300.19482421875</v>
      </c>
      <c r="Y18" s="1">
        <v>-8.3891317248344421E-2</v>
      </c>
      <c r="Z18" s="1">
        <v>0.24947503209114075</v>
      </c>
      <c r="AA18" s="1">
        <v>87.804267883300781</v>
      </c>
      <c r="AB18" s="1">
        <v>33.670829772949219</v>
      </c>
      <c r="AC18" s="1">
        <v>2.1536891460418701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1.1036574419806984</v>
      </c>
      <c r="AL18">
        <f>(U18-T18)/(1000-U18)*AK18</f>
        <v>3.9340030718605735E-2</v>
      </c>
      <c r="AM18">
        <f>(P18+273.15)</f>
        <v>304.97187080383299</v>
      </c>
      <c r="AN18">
        <f>(O18+273.15)</f>
        <v>305.61730804443357</v>
      </c>
      <c r="AO18">
        <f>(Y18*AG18+Z18*AH18)*AI18</f>
        <v>-1.3422610459716378E-2</v>
      </c>
      <c r="AP18">
        <f>((AO18+0.00000010773*(AN18^4-AM18^4))-AL18*44100)/(L18*51.4+0.00000043092*AM18^3)</f>
        <v>-14.129299817781408</v>
      </c>
      <c r="AQ18">
        <f>0.61365*EXP(17.502*J18/(240.97+J18))</f>
        <v>4.7271505764353492</v>
      </c>
      <c r="AR18">
        <f>AQ18*1000/AA18</f>
        <v>53.837366797683778</v>
      </c>
      <c r="AS18">
        <f>(AR18-U18)</f>
        <v>19.423422553299012</v>
      </c>
      <c r="AT18">
        <f>IF(D18,P18,(O18+P18)/2)</f>
        <v>32.144589424133301</v>
      </c>
      <c r="AU18">
        <f>0.61365*EXP(17.502*AT18/(240.97+AT18))</f>
        <v>4.8143012494504847</v>
      </c>
      <c r="AV18">
        <f>IF(AS18&lt;&gt;0,(1000-(AR18+U18)/2)/AS18*AL18,0)</f>
        <v>1.9360195646128637</v>
      </c>
      <c r="AW18">
        <f>U18*AA18/1000</f>
        <v>3.0216911793549373</v>
      </c>
      <c r="AX18">
        <f>(AU18-AW18)</f>
        <v>1.7926100700955474</v>
      </c>
      <c r="AY18">
        <f>1/(1.6/F18+1.37/N18)</f>
        <v>1.2941566561039222</v>
      </c>
      <c r="AZ18">
        <f>G18*AA18*0.001</f>
        <v>33.85439958019905</v>
      </c>
      <c r="BA18">
        <f>G18/S18</f>
        <v>0.98322073486239314</v>
      </c>
      <c r="BB18">
        <f>(1-AL18*AA18/AQ18/F18)*100</f>
        <v>79.328094039385192</v>
      </c>
      <c r="BC18">
        <f>(S18-E18/(N18/1.35))</f>
        <v>394.28566822890622</v>
      </c>
      <c r="BD18">
        <f>E18*BB18/100/BC18</f>
        <v>-1.3645349715621362E-2</v>
      </c>
    </row>
    <row r="19" spans="1:56" x14ac:dyDescent="0.35">
      <c r="A19" s="1" t="s">
        <v>9</v>
      </c>
      <c r="B19" s="1" t="s">
        <v>3220</v>
      </c>
      <c r="K19" s="1">
        <v>2.72</v>
      </c>
    </row>
    <row r="20" spans="1:56" x14ac:dyDescent="0.35">
      <c r="A20" s="1" t="s">
        <v>9</v>
      </c>
      <c r="B20" s="1" t="s">
        <v>3219</v>
      </c>
      <c r="K20" s="1">
        <v>2.72</v>
      </c>
    </row>
    <row r="21" spans="1:56" x14ac:dyDescent="0.35">
      <c r="A21" s="1">
        <v>2</v>
      </c>
      <c r="B21" s="1" t="s">
        <v>3218</v>
      </c>
      <c r="C21" s="1">
        <v>589.50000229105353</v>
      </c>
      <c r="D21" s="1">
        <v>0</v>
      </c>
      <c r="E21">
        <f>(R21-S21*(1000-T21)/(1000-U21))*AK21</f>
        <v>-5.7955404442543603</v>
      </c>
      <c r="F21">
        <f>IF(AV21&lt;&gt;0,1/(1/AV21-1/N21),0)</f>
        <v>3.2586995310164011</v>
      </c>
      <c r="G21">
        <f>((AY21-AL21/2)*S21-E21)/(AY21+AL21/2)</f>
        <v>383.78770662825224</v>
      </c>
      <c r="H21">
        <f>AL21*1000</f>
        <v>38.925999200728995</v>
      </c>
      <c r="I21">
        <f>(AQ21-AW21)</f>
        <v>1.7656958276419248</v>
      </c>
      <c r="J21">
        <f>(P21+AP21*D21)</f>
        <v>31.93281364440918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32.470149993896484</v>
      </c>
      <c r="P21" s="1">
        <v>31.93281364440918</v>
      </c>
      <c r="Q21" s="1">
        <v>32.591682434082031</v>
      </c>
      <c r="R21" s="1">
        <v>399.87478637695313</v>
      </c>
      <c r="S21" s="1">
        <v>391.32281494140625</v>
      </c>
      <c r="T21" s="1">
        <v>-3.2706158235669136E-3</v>
      </c>
      <c r="U21" s="1">
        <v>34.069976806640625</v>
      </c>
      <c r="V21" s="1">
        <v>-5.855900701135397E-3</v>
      </c>
      <c r="W21" s="1">
        <v>61.000869750976563</v>
      </c>
      <c r="X21" s="1">
        <v>300.15170288085938</v>
      </c>
      <c r="Y21" s="1">
        <v>25.230335235595703</v>
      </c>
      <c r="Z21" s="1">
        <v>2.4103991687297821E-2</v>
      </c>
      <c r="AA21" s="1">
        <v>87.797500610351563</v>
      </c>
      <c r="AB21" s="1">
        <v>33.188709259033203</v>
      </c>
      <c r="AC21" s="1">
        <v>2.2129387855529785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1.1034989076502182</v>
      </c>
      <c r="AL21">
        <f>(U21-T21)/(1000-U21)*AK21</f>
        <v>3.8925999200728999E-2</v>
      </c>
      <c r="AM21">
        <f>(P21+273.15)</f>
        <v>305.08281364440916</v>
      </c>
      <c r="AN21">
        <f>(O21+273.15)</f>
        <v>305.62014999389646</v>
      </c>
      <c r="AO21">
        <f>(Y21*AG21+Z21*AH21)*AI21</f>
        <v>4.0368535474646023</v>
      </c>
      <c r="AP21">
        <f>((AO21+0.00000010773*(AN21^4-AM21^4))-AL21*44100)/(L21*51.4+0.00000043092*AM21^3)</f>
        <v>-13.956070379418824</v>
      </c>
      <c r="AQ21">
        <f>0.61365*EXP(17.502*J21/(240.97+J21))</f>
        <v>4.7569546371176186</v>
      </c>
      <c r="AR21">
        <f>AQ21*1000/AA21</f>
        <v>54.180980142352261</v>
      </c>
      <c r="AS21">
        <f>(AR21-U21)</f>
        <v>20.111003335711636</v>
      </c>
      <c r="AT21">
        <f>IF(D21,P21,(O21+P21)/2)</f>
        <v>32.201481819152832</v>
      </c>
      <c r="AU21">
        <f>0.61365*EXP(17.502*AT21/(240.97+AT21))</f>
        <v>4.8298092720069734</v>
      </c>
      <c r="AV21">
        <f>IF(AS21&lt;&gt;0,(1000-(AR21+U21)/2)/AS21*AL21,0)</f>
        <v>1.8501499025077026</v>
      </c>
      <c r="AW21">
        <f>U21*AA21/1000</f>
        <v>2.9912588094756938</v>
      </c>
      <c r="AX21">
        <f>(AU21-AW21)</f>
        <v>1.8385504625312796</v>
      </c>
      <c r="AY21">
        <f>1/(1.6/F21+1.37/N21)</f>
        <v>1.2329531230594208</v>
      </c>
      <c r="AZ21">
        <f>G21*AA21*0.001</f>
        <v>33.695601406939403</v>
      </c>
      <c r="BA21">
        <f>G21/S21</f>
        <v>0.98074452082666774</v>
      </c>
      <c r="BB21">
        <f>(1-AL21*AA21/AQ21/F21)*100</f>
        <v>77.953046096689164</v>
      </c>
      <c r="BC21">
        <f>(S21-E21/(N21/1.35))</f>
        <v>393.15069892541902</v>
      </c>
      <c r="BD21">
        <f>E21*BB21/100/BC21</f>
        <v>-1.1491268682492908E-2</v>
      </c>
    </row>
    <row r="22" spans="1:56" x14ac:dyDescent="0.35">
      <c r="A22" s="1" t="s">
        <v>9</v>
      </c>
      <c r="B22" s="1" t="s">
        <v>3217</v>
      </c>
      <c r="K22" s="1">
        <v>2.72</v>
      </c>
    </row>
    <row r="23" spans="1:56" x14ac:dyDescent="0.35">
      <c r="A23" s="1" t="s">
        <v>9</v>
      </c>
      <c r="B23" s="1" t="s">
        <v>3216</v>
      </c>
      <c r="K23" s="1">
        <v>2.72</v>
      </c>
    </row>
    <row r="24" spans="1:56" x14ac:dyDescent="0.35">
      <c r="A24" s="1">
        <v>3</v>
      </c>
      <c r="B24" s="1" t="s">
        <v>3215</v>
      </c>
      <c r="C24" s="1">
        <v>792.50000229105353</v>
      </c>
      <c r="D24" s="1">
        <v>0</v>
      </c>
      <c r="E24">
        <f>(R24-S24*(1000-T24)/(1000-U24))*AK24</f>
        <v>-4.7842330740104835</v>
      </c>
      <c r="F24">
        <f>IF(AV24&lt;&gt;0,1/(1/AV24-1/N24),0)</f>
        <v>3.1664713097553485</v>
      </c>
      <c r="G24">
        <f>((AY24-AL24/2)*S24-E24)/(AY24+AL24/2)</f>
        <v>382.2517772605101</v>
      </c>
      <c r="H24">
        <f>AL24*1000</f>
        <v>38.615624330108822</v>
      </c>
      <c r="I24">
        <f>(AQ24-AW24)</f>
        <v>1.7808750826080129</v>
      </c>
      <c r="J24">
        <f>(P24+AP24*D24)</f>
        <v>31.901657104492188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32.456764221191406</v>
      </c>
      <c r="P24" s="1">
        <v>31.901657104492188</v>
      </c>
      <c r="Q24" s="1">
        <v>32.597026824951172</v>
      </c>
      <c r="R24" s="1">
        <v>399.95269775390625</v>
      </c>
      <c r="S24" s="1">
        <v>390.61947631835938</v>
      </c>
      <c r="T24" s="1">
        <v>-6.5957303158938885E-3</v>
      </c>
      <c r="U24" s="1">
        <v>33.802421569824219</v>
      </c>
      <c r="V24" s="1">
        <v>-1.1818000115454197E-2</v>
      </c>
      <c r="W24" s="1">
        <v>60.566005706787109</v>
      </c>
      <c r="X24" s="1">
        <v>300.16867065429688</v>
      </c>
      <c r="Y24" s="1">
        <v>50.205844879150391</v>
      </c>
      <c r="Z24" s="1">
        <v>2.4104579351842403E-3</v>
      </c>
      <c r="AA24" s="1">
        <v>87.795280456542969</v>
      </c>
      <c r="AB24" s="1">
        <v>33.082851409912109</v>
      </c>
      <c r="AC24" s="1">
        <v>2.2233543395996094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1.1035612891702089</v>
      </c>
      <c r="AL24">
        <f>(U24-T24)/(1000-U24)*AK24</f>
        <v>3.8615624330108823E-2</v>
      </c>
      <c r="AM24">
        <f>(P24+273.15)</f>
        <v>305.05165710449216</v>
      </c>
      <c r="AN24">
        <f>(O24+273.15)</f>
        <v>305.60676422119138</v>
      </c>
      <c r="AO24">
        <f>(Y24*AG24+Z24*AH24)*AI24</f>
        <v>8.0329350011139695</v>
      </c>
      <c r="AP24">
        <f>((AO24+0.00000010773*(AN24^4-AM24^4))-AL24*44100)/(L24*51.4+0.00000043092*AM24^3)</f>
        <v>-13.810060896345041</v>
      </c>
      <c r="AQ24">
        <f>0.61365*EXP(17.502*J24/(240.97+J24))</f>
        <v>4.7485681644410276</v>
      </c>
      <c r="AR24">
        <f>AQ24*1000/AA24</f>
        <v>54.086827216088011</v>
      </c>
      <c r="AS24">
        <f>(AR24-U24)</f>
        <v>20.284405646263792</v>
      </c>
      <c r="AT24">
        <f>IF(D24,P24,(O24+P24)/2)</f>
        <v>32.179210662841797</v>
      </c>
      <c r="AU24">
        <f>0.61365*EXP(17.502*AT24/(240.97+AT24))</f>
        <v>4.8237333137903287</v>
      </c>
      <c r="AV24">
        <f>IF(AS24&lt;&gt;0,(1000-(AR24+U24)/2)/AS24*AL24,0)</f>
        <v>1.8200521063836439</v>
      </c>
      <c r="AW24">
        <f>U24*AA24/1000</f>
        <v>2.9676930818330147</v>
      </c>
      <c r="AX24">
        <f>(AU24-AW24)</f>
        <v>1.8560402319573139</v>
      </c>
      <c r="AY24">
        <f>1/(1.6/F24+1.37/N24)</f>
        <v>1.2115899302509485</v>
      </c>
      <c r="AZ24">
        <f>G24*AA24*0.001</f>
        <v>33.559901989598472</v>
      </c>
      <c r="BA24">
        <f>G24/S24</f>
        <v>0.9785783874969165</v>
      </c>
      <c r="BB24">
        <f>(1-AL24*AA24/AQ24/F24)*100</f>
        <v>77.452624510419909</v>
      </c>
      <c r="BC24">
        <f>(S24-E24/(N24/1.35))</f>
        <v>392.12839910060615</v>
      </c>
      <c r="BD24">
        <f>E24*BB24/100/BC24</f>
        <v>-9.4497467845116642E-3</v>
      </c>
    </row>
    <row r="25" spans="1:56" x14ac:dyDescent="0.35">
      <c r="A25" s="1" t="s">
        <v>9</v>
      </c>
      <c r="B25" s="1" t="s">
        <v>3214</v>
      </c>
      <c r="K25" s="1">
        <v>2.72</v>
      </c>
    </row>
    <row r="26" spans="1:56" x14ac:dyDescent="0.35">
      <c r="A26" s="1" t="s">
        <v>9</v>
      </c>
      <c r="B26" s="1" t="s">
        <v>3213</v>
      </c>
      <c r="K26" s="1">
        <v>2.72</v>
      </c>
    </row>
    <row r="27" spans="1:56" x14ac:dyDescent="0.35">
      <c r="A27" s="1">
        <v>4</v>
      </c>
      <c r="B27" s="1" t="s">
        <v>3212</v>
      </c>
      <c r="C27" s="1">
        <v>995.50000229105353</v>
      </c>
      <c r="D27" s="1">
        <v>0</v>
      </c>
      <c r="E27">
        <f>(R27-S27*(1000-T27)/(1000-U27))*AK27</f>
        <v>-3.6118263131210213</v>
      </c>
      <c r="F27">
        <f>IF(AV27&lt;&gt;0,1/(1/AV27-1/N27),0)</f>
        <v>3.1174854634146376</v>
      </c>
      <c r="G27">
        <f>((AY27-AL27/2)*S27-E27)/(AY27+AL27/2)</f>
        <v>380.34609956302342</v>
      </c>
      <c r="H27">
        <f>AL27*1000</f>
        <v>38.45632326520353</v>
      </c>
      <c r="I27">
        <f>(AQ27-AW27)</f>
        <v>1.7896952345567017</v>
      </c>
      <c r="J27">
        <f>(P27+AP27*D27)</f>
        <v>31.89105224609375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32.457805633544922</v>
      </c>
      <c r="P27" s="1">
        <v>31.89105224609375</v>
      </c>
      <c r="Q27" s="1">
        <v>32.602264404296875</v>
      </c>
      <c r="R27" s="1">
        <v>399.98089599609375</v>
      </c>
      <c r="S27" s="1">
        <v>389.67428588867188</v>
      </c>
      <c r="T27" s="1">
        <v>-5.6554009206593037E-3</v>
      </c>
      <c r="U27" s="1">
        <v>33.669589996337891</v>
      </c>
      <c r="V27" s="1">
        <v>-1.0132522322237492E-2</v>
      </c>
      <c r="W27" s="1">
        <v>60.324256896972656</v>
      </c>
      <c r="X27" s="1">
        <v>300.15911865234375</v>
      </c>
      <c r="Y27" s="1">
        <v>100.44847106933594</v>
      </c>
      <c r="Z27" s="1">
        <v>6.0260845348238945E-3</v>
      </c>
      <c r="AA27" s="1">
        <v>87.794990539550781</v>
      </c>
      <c r="AB27" s="1">
        <v>33.162094116210938</v>
      </c>
      <c r="AC27" s="1">
        <v>2.2234325408935547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1.1035261715159694</v>
      </c>
      <c r="AL27">
        <f>(U27-T27)/(1000-U27)*AK27</f>
        <v>3.8456323265203526E-2</v>
      </c>
      <c r="AM27">
        <f>(P27+273.15)</f>
        <v>305.04105224609373</v>
      </c>
      <c r="AN27">
        <f>(O27+273.15)</f>
        <v>305.6078056335449</v>
      </c>
      <c r="AO27">
        <f>(Y27*AG27+Z27*AH27)*AI27</f>
        <v>16.071755011862024</v>
      </c>
      <c r="AP27">
        <f>((AO27+0.00000010773*(AN27^4-AM27^4))-AL27*44100)/(L27*51.4+0.00000043092*AM27^3)</f>
        <v>-13.685802255445461</v>
      </c>
      <c r="AQ27">
        <f>0.61365*EXP(17.502*J27/(240.97+J27))</f>
        <v>4.7457165697557402</v>
      </c>
      <c r="AR27">
        <f>AQ27*1000/AA27</f>
        <v>54.05452566929592</v>
      </c>
      <c r="AS27">
        <f>(AR27-U27)</f>
        <v>20.384935672958029</v>
      </c>
      <c r="AT27">
        <f>IF(D27,P27,(O27+P27)/2)</f>
        <v>32.174428939819336</v>
      </c>
      <c r="AU27">
        <f>0.61365*EXP(17.502*AT27/(240.97+AT27))</f>
        <v>4.8224296446876753</v>
      </c>
      <c r="AV27">
        <f>IF(AS27&lt;&gt;0,(1000-(AR27+U27)/2)/AS27*AL27,0)</f>
        <v>1.8037608938293055</v>
      </c>
      <c r="AW27">
        <f>U27*AA27/1000</f>
        <v>2.9560213351990385</v>
      </c>
      <c r="AX27">
        <f>(AU27-AW27)</f>
        <v>1.8664083094886368</v>
      </c>
      <c r="AY27">
        <f>1/(1.6/F27+1.37/N27)</f>
        <v>1.2000457246402902</v>
      </c>
      <c r="AZ27">
        <f>G27*AA27*0.001</f>
        <v>33.392482212890684</v>
      </c>
      <c r="BA27">
        <f>G27/S27</f>
        <v>0.97606158100893148</v>
      </c>
      <c r="BB27">
        <f>(1-AL27*AA27/AQ27/F27)*100</f>
        <v>77.179179131316204</v>
      </c>
      <c r="BC27">
        <f>(S27-E27/(N27/1.35))</f>
        <v>390.81343754058292</v>
      </c>
      <c r="BD27">
        <f>E27*BB27/100/BC27</f>
        <v>-7.1327585808157335E-3</v>
      </c>
    </row>
    <row r="28" spans="1:56" x14ac:dyDescent="0.35">
      <c r="A28" s="1" t="s">
        <v>9</v>
      </c>
      <c r="B28" s="1" t="s">
        <v>3211</v>
      </c>
      <c r="K28" s="1">
        <v>2.72</v>
      </c>
    </row>
    <row r="29" spans="1:56" x14ac:dyDescent="0.35">
      <c r="A29" s="1" t="s">
        <v>9</v>
      </c>
      <c r="B29" s="1" t="s">
        <v>3210</v>
      </c>
      <c r="K29" s="1">
        <v>2.72</v>
      </c>
    </row>
    <row r="30" spans="1:56" x14ac:dyDescent="0.35">
      <c r="A30" s="1">
        <v>5</v>
      </c>
      <c r="B30" s="1" t="s">
        <v>3209</v>
      </c>
      <c r="C30" s="1">
        <v>1198.5000022910535</v>
      </c>
      <c r="D30" s="1">
        <v>0</v>
      </c>
      <c r="E30">
        <f>(R30-S30*(1000-T30)/(1000-U30))*AK30</f>
        <v>-2.8240886840875046</v>
      </c>
      <c r="F30">
        <f>IF(AV30&lt;&gt;0,1/(1/AV30-1/N30),0)</f>
        <v>2.9990165698140125</v>
      </c>
      <c r="G30">
        <f>((AY30-AL30/2)*S30-E30)/(AY30+AL30/2)</f>
        <v>379.02983400456577</v>
      </c>
      <c r="H30">
        <f>AL30*1000</f>
        <v>38.135706690095212</v>
      </c>
      <c r="I30">
        <f>(AQ30-AW30)</f>
        <v>1.8154832156390031</v>
      </c>
      <c r="J30">
        <f>(P30+AP30*D30)</f>
        <v>31.898338317871094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32.472644805908203</v>
      </c>
      <c r="P30" s="1">
        <v>31.898338317871094</v>
      </c>
      <c r="Q30" s="1">
        <v>32.621330261230469</v>
      </c>
      <c r="R30" s="1">
        <v>400.01034545898438</v>
      </c>
      <c r="S30" s="1">
        <v>389.12158203125</v>
      </c>
      <c r="T30" s="1">
        <v>-5.964718759059906E-3</v>
      </c>
      <c r="U30" s="1">
        <v>33.399787902832031</v>
      </c>
      <c r="V30" s="1">
        <v>-1.0677255690097809E-2</v>
      </c>
      <c r="W30" s="1">
        <v>59.787910461425781</v>
      </c>
      <c r="X30" s="1">
        <v>300.14169311523438</v>
      </c>
      <c r="Y30" s="1">
        <v>149.3551025390625</v>
      </c>
      <c r="Z30" s="1">
        <v>0.15426801145076752</v>
      </c>
      <c r="AA30" s="1">
        <v>87.790748596191406</v>
      </c>
      <c r="AB30" s="1">
        <v>33.23309326171875</v>
      </c>
      <c r="AC30" s="1">
        <v>2.2343840599060059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1.1034621070413024</v>
      </c>
      <c r="AL30">
        <f>(U30-T30)/(1000-U30)*AK30</f>
        <v>3.8135706690095209E-2</v>
      </c>
      <c r="AM30">
        <f>(P30+273.15)</f>
        <v>305.04833831787107</v>
      </c>
      <c r="AN30">
        <f>(O30+273.15)</f>
        <v>305.62264480590818</v>
      </c>
      <c r="AO30">
        <f>(Y30*AG30+Z30*AH30)*AI30</f>
        <v>23.89681587211453</v>
      </c>
      <c r="AP30">
        <f>((AO30+0.00000010773*(AN30^4-AM30^4))-AL30*44100)/(L30*51.4+0.00000043092*AM30^3)</f>
        <v>-13.505254315870728</v>
      </c>
      <c r="AQ30">
        <f>0.61365*EXP(17.502*J30/(240.97+J30))</f>
        <v>4.7476755985826449</v>
      </c>
      <c r="AR30">
        <f>AQ30*1000/AA30</f>
        <v>54.079452271450521</v>
      </c>
      <c r="AS30">
        <f>(AR30-U30)</f>
        <v>20.679664368618489</v>
      </c>
      <c r="AT30">
        <f>IF(D30,P30,(O30+P30)/2)</f>
        <v>32.185491561889648</v>
      </c>
      <c r="AU30">
        <f>0.61365*EXP(17.502*AT30/(240.97+AT30))</f>
        <v>4.8254461781356053</v>
      </c>
      <c r="AV30">
        <f>IF(AS30&lt;&gt;0,(1000-(AR30+U30)/2)/AS30*AL30,0)</f>
        <v>1.7634553790464651</v>
      </c>
      <c r="AW30">
        <f>U30*AA30/1000</f>
        <v>2.9321923829436418</v>
      </c>
      <c r="AX30">
        <f>(AU30-AW30)</f>
        <v>1.8932537951919635</v>
      </c>
      <c r="AY30">
        <f>1/(1.6/F30+1.37/N30)</f>
        <v>1.1715423167931325</v>
      </c>
      <c r="AZ30">
        <f>G30*AA30*0.001</f>
        <v>33.275312867550994</v>
      </c>
      <c r="BA30">
        <f>G30/S30</f>
        <v>0.97406530890935328</v>
      </c>
      <c r="BB30">
        <f>(1-AL30*AA30/AQ30/F30)*100</f>
        <v>76.486317534941691</v>
      </c>
      <c r="BC30">
        <f>(S30-E30/(N30/1.35))</f>
        <v>390.01228524085195</v>
      </c>
      <c r="BD30">
        <f>E30*BB30/100/BC30</f>
        <v>-5.5383933279065612E-3</v>
      </c>
    </row>
    <row r="31" spans="1:56" x14ac:dyDescent="0.35">
      <c r="A31" s="1" t="s">
        <v>9</v>
      </c>
      <c r="B31" s="1" t="s">
        <v>3208</v>
      </c>
      <c r="K31" s="1">
        <v>2.72</v>
      </c>
    </row>
    <row r="32" spans="1:56" x14ac:dyDescent="0.35">
      <c r="A32" s="1" t="s">
        <v>9</v>
      </c>
      <c r="B32" s="1" t="s">
        <v>3207</v>
      </c>
      <c r="K32" s="1">
        <v>2.72</v>
      </c>
    </row>
    <row r="33" spans="1:56" x14ac:dyDescent="0.35">
      <c r="A33" s="1">
        <v>6</v>
      </c>
      <c r="B33" s="1" t="s">
        <v>3206</v>
      </c>
      <c r="C33" s="1">
        <v>1401.5000022910535</v>
      </c>
      <c r="D33" s="1">
        <v>0</v>
      </c>
      <c r="E33">
        <f>(R33-S33*(1000-T33)/(1000-U33))*AK33</f>
        <v>-1.6704112511707556</v>
      </c>
      <c r="F33">
        <f>IF(AV33&lt;&gt;0,1/(1/AV33-1/N33),0)</f>
        <v>2.771834480829046</v>
      </c>
      <c r="G33">
        <f>((AY33-AL33/2)*S33-E33)/(AY33+AL33/2)</f>
        <v>376.94832025252049</v>
      </c>
      <c r="H33">
        <f>AL33*1000</f>
        <v>37.602866405698933</v>
      </c>
      <c r="I33">
        <f>(AQ33-AW33)</f>
        <v>1.8765099124580988</v>
      </c>
      <c r="J33">
        <f>(P33+AP33*D33)</f>
        <v>31.977262496948242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32.512157440185547</v>
      </c>
      <c r="P33" s="1">
        <v>31.977262496948242</v>
      </c>
      <c r="Q33" s="1">
        <v>32.652942657470703</v>
      </c>
      <c r="R33" s="1">
        <v>400.08111572265625</v>
      </c>
      <c r="S33" s="1">
        <v>388.36065673828125</v>
      </c>
      <c r="T33" s="1">
        <v>-6.1010723002254963E-3</v>
      </c>
      <c r="U33" s="1">
        <v>32.948333740234375</v>
      </c>
      <c r="V33" s="1">
        <v>-1.0896548628807068E-2</v>
      </c>
      <c r="W33" s="1">
        <v>58.845901489257813</v>
      </c>
      <c r="X33" s="1">
        <v>300.1412353515625</v>
      </c>
      <c r="Y33" s="1">
        <v>299.81414794921875</v>
      </c>
      <c r="Z33" s="1">
        <v>0.14341960847377777</v>
      </c>
      <c r="AA33" s="1">
        <v>87.786880493164063</v>
      </c>
      <c r="AB33" s="1">
        <v>33.159584045410156</v>
      </c>
      <c r="AC33" s="1">
        <v>2.2597885131835938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1.1034604240866266</v>
      </c>
      <c r="AL33">
        <f>(U33-T33)/(1000-U33)*AK33</f>
        <v>3.7602866405698931E-2</v>
      </c>
      <c r="AM33">
        <f>(P33+273.15)</f>
        <v>305.12726249694822</v>
      </c>
      <c r="AN33">
        <f>(O33+273.15)</f>
        <v>305.66215744018552</v>
      </c>
      <c r="AO33">
        <f>(Y33*AG33+Z33*AH33)*AI33</f>
        <v>47.970262599656053</v>
      </c>
      <c r="AP33">
        <f>((AO33+0.00000010773*(AN33^4-AM33^4))-AL33*44100)/(L33*51.4+0.00000043092*AM33^3)</f>
        <v>-13.118983188565242</v>
      </c>
      <c r="AQ33">
        <f>0.61365*EXP(17.502*J33/(240.97+J33))</f>
        <v>4.7689413489609391</v>
      </c>
      <c r="AR33">
        <f>AQ33*1000/AA33</f>
        <v>54.324078064629425</v>
      </c>
      <c r="AS33">
        <f>(AR33-U33)</f>
        <v>21.37574432439505</v>
      </c>
      <c r="AT33">
        <f>IF(D33,P33,(O33+P33)/2)</f>
        <v>32.244709968566895</v>
      </c>
      <c r="AU33">
        <f>0.61365*EXP(17.502*AT33/(240.97+AT33))</f>
        <v>4.8416216786251365</v>
      </c>
      <c r="AV33">
        <f>IF(AS33&lt;&gt;0,(1000-(AR33+U33)/2)/AS33*AL33,0)</f>
        <v>1.6823750995026914</v>
      </c>
      <c r="AW33">
        <f>U33*AA33/1000</f>
        <v>2.8924314365028403</v>
      </c>
      <c r="AX33">
        <f>(AU33-AW33)</f>
        <v>1.9491902421222962</v>
      </c>
      <c r="AY33">
        <f>1/(1.6/F33+1.37/N33)</f>
        <v>1.1144513987238089</v>
      </c>
      <c r="AZ33">
        <f>G33*AA33*0.001</f>
        <v>33.091117142106953</v>
      </c>
      <c r="BA33">
        <f>G33/S33</f>
        <v>0.97061407666366262</v>
      </c>
      <c r="BB33">
        <f>(1-AL33*AA33/AQ33/F33)*100</f>
        <v>75.027541840289686</v>
      </c>
      <c r="BC33">
        <f>(S33-E33/(N33/1.35))</f>
        <v>388.88749595234572</v>
      </c>
      <c r="BD33">
        <f>E33*BB33/100/BC33</f>
        <v>-3.2227019727335761E-3</v>
      </c>
    </row>
    <row r="34" spans="1:56" x14ac:dyDescent="0.35">
      <c r="A34" s="1" t="s">
        <v>9</v>
      </c>
      <c r="B34" s="1" t="s">
        <v>3205</v>
      </c>
      <c r="K34" s="1">
        <v>2.72</v>
      </c>
    </row>
    <row r="35" spans="1:56" x14ac:dyDescent="0.35">
      <c r="A35" s="1" t="s">
        <v>9</v>
      </c>
      <c r="B35" s="1" t="s">
        <v>3204</v>
      </c>
      <c r="K35" s="1">
        <v>2.72</v>
      </c>
    </row>
    <row r="36" spans="1:56" x14ac:dyDescent="0.35">
      <c r="A36" s="1">
        <v>7</v>
      </c>
      <c r="B36" s="1" t="s">
        <v>3203</v>
      </c>
      <c r="C36" s="1">
        <v>1604.5000022910535</v>
      </c>
      <c r="D36" s="1">
        <v>0</v>
      </c>
      <c r="E36">
        <f>(R36-S36*(1000-T36)/(1000-U36))*AK36</f>
        <v>-0.9800112386185682</v>
      </c>
      <c r="F36">
        <f>IF(AV36&lt;&gt;0,1/(1/AV36-1/N36),0)</f>
        <v>2.5235765504910326</v>
      </c>
      <c r="G36">
        <f>((AY36-AL36/2)*S36-E36)/(AY36+AL36/2)</f>
        <v>375.41324291976366</v>
      </c>
      <c r="H36">
        <f>AL36*1000</f>
        <v>36.838169097659083</v>
      </c>
      <c r="I36">
        <f>(AQ36-AW36)</f>
        <v>1.9486691512359</v>
      </c>
      <c r="J36">
        <f>(P36+AP36*D36)</f>
        <v>32.032512664794922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32.576324462890625</v>
      </c>
      <c r="P36" s="1">
        <v>32.032512664794922</v>
      </c>
      <c r="Q36" s="1">
        <v>32.703628540039063</v>
      </c>
      <c r="R36" s="1">
        <v>399.9520263671875</v>
      </c>
      <c r="S36" s="1">
        <v>387.89212036132813</v>
      </c>
      <c r="T36" s="1">
        <v>-6.6968337632715702E-3</v>
      </c>
      <c r="U36" s="1">
        <v>32.295494079589844</v>
      </c>
      <c r="V36" s="1">
        <v>-1.1917760595679283E-2</v>
      </c>
      <c r="W36" s="1">
        <v>57.473423004150391</v>
      </c>
      <c r="X36" s="1">
        <v>300.17721557617188</v>
      </c>
      <c r="Y36" s="1">
        <v>501.36370849609375</v>
      </c>
      <c r="Z36" s="1">
        <v>1.6873173415660858E-2</v>
      </c>
      <c r="AA36" s="1">
        <v>87.789596557617188</v>
      </c>
      <c r="AB36" s="1">
        <v>33.234794616699219</v>
      </c>
      <c r="AC36" s="1">
        <v>2.2789127826690674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1.1035927043241611</v>
      </c>
      <c r="AL36">
        <f>(U36-T36)/(1000-U36)*AK36</f>
        <v>3.6838169097659086E-2</v>
      </c>
      <c r="AM36">
        <f>(P36+273.15)</f>
        <v>305.1825126647949</v>
      </c>
      <c r="AN36">
        <f>(O36+273.15)</f>
        <v>305.7263244628906</v>
      </c>
      <c r="AO36">
        <f>(Y36*AG36+Z36*AH36)*AI36</f>
        <v>80.218191566358655</v>
      </c>
      <c r="AP36">
        <f>((AO36+0.00000010773*(AN36^4-AM36^4))-AL36*44100)/(L36*51.4+0.00000043092*AM36^3)</f>
        <v>-12.577715757953085</v>
      </c>
      <c r="AQ36">
        <f>0.61365*EXP(17.502*J36/(240.97+J36))</f>
        <v>4.7838775471120067</v>
      </c>
      <c r="AR36">
        <f>AQ36*1000/AA36</f>
        <v>54.492533679344348</v>
      </c>
      <c r="AS36">
        <f>(AR36-U36)</f>
        <v>22.197039599754504</v>
      </c>
      <c r="AT36">
        <f>IF(D36,P36,(O36+P36)/2)</f>
        <v>32.304418563842773</v>
      </c>
      <c r="AU36">
        <f>0.61365*EXP(17.502*AT36/(240.97+AT36))</f>
        <v>4.8579788383536444</v>
      </c>
      <c r="AV36">
        <f>IF(AS36&lt;&gt;0,(1000-(AR36+U36)/2)/AS36*AL36,0)</f>
        <v>1.5875816645806613</v>
      </c>
      <c r="AW36">
        <f>U36*AA36/1000</f>
        <v>2.8352083958761067</v>
      </c>
      <c r="AX36">
        <f>(AU36-AW36)</f>
        <v>2.0227704424775377</v>
      </c>
      <c r="AY36">
        <f>1/(1.6/F36+1.37/N36)</f>
        <v>1.0481211026775761</v>
      </c>
      <c r="AZ36">
        <f>G36*AA36*0.001</f>
        <v>32.957377138312793</v>
      </c>
      <c r="BA36">
        <f>G36/S36</f>
        <v>0.96782899990352944</v>
      </c>
      <c r="BB36">
        <f>(1-AL36*AA36/AQ36/F36)*100</f>
        <v>73.211737091320998</v>
      </c>
      <c r="BC36">
        <f>(S36-E36/(N36/1.35))</f>
        <v>388.20121092232995</v>
      </c>
      <c r="BD36">
        <f>E36*BB36/100/BC36</f>
        <v>-1.8482251762640082E-3</v>
      </c>
    </row>
    <row r="37" spans="1:56" x14ac:dyDescent="0.35">
      <c r="A37" s="1" t="s">
        <v>9</v>
      </c>
      <c r="B37" s="1" t="s">
        <v>3202</v>
      </c>
      <c r="K37" s="1">
        <v>2.72</v>
      </c>
    </row>
    <row r="38" spans="1:56" x14ac:dyDescent="0.35">
      <c r="A38" s="1" t="s">
        <v>9</v>
      </c>
      <c r="B38" s="1" t="s">
        <v>3201</v>
      </c>
      <c r="K38" s="1">
        <v>2.72</v>
      </c>
    </row>
    <row r="39" spans="1:56" x14ac:dyDescent="0.35">
      <c r="A39" s="1">
        <v>8</v>
      </c>
      <c r="B39" s="1" t="s">
        <v>3200</v>
      </c>
      <c r="C39" s="1">
        <v>1807.5000022910535</v>
      </c>
      <c r="D39" s="1">
        <v>0</v>
      </c>
      <c r="E39">
        <f>(R39-S39*(1000-T39)/(1000-U39))*AK39</f>
        <v>-0.53201086233880712</v>
      </c>
      <c r="F39">
        <f>IF(AV39&lt;&gt;0,1/(1/AV39-1/N39),0)</f>
        <v>2.3517091238238077</v>
      </c>
      <c r="G39">
        <f>((AY39-AL39/2)*S39-E39)/(AY39+AL39/2)</f>
        <v>374.36319350841961</v>
      </c>
      <c r="H39">
        <f>AL39*1000</f>
        <v>36.422741906645683</v>
      </c>
      <c r="I39">
        <f>(AQ39-AW39)</f>
        <v>2.0151517117659727</v>
      </c>
      <c r="J39">
        <f>(P39+AP39*D39)</f>
        <v>32.162960052490234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32.666004180908203</v>
      </c>
      <c r="P39" s="1">
        <v>32.162960052490234</v>
      </c>
      <c r="Q39" s="1">
        <v>32.774208068847656</v>
      </c>
      <c r="R39" s="1">
        <v>400.029541015625</v>
      </c>
      <c r="S39" s="1">
        <v>387.71533203125</v>
      </c>
      <c r="T39" s="1">
        <v>-7.2729839012026787E-3</v>
      </c>
      <c r="U39" s="1">
        <v>31.942815780639648</v>
      </c>
      <c r="V39" s="1">
        <v>-1.2877414934337139E-2</v>
      </c>
      <c r="W39" s="1">
        <v>56.557380676269531</v>
      </c>
      <c r="X39" s="1">
        <v>300.17221069335938</v>
      </c>
      <c r="Y39" s="1">
        <v>750.3587646484375</v>
      </c>
      <c r="Z39" s="1">
        <v>3.9772085845470428E-2</v>
      </c>
      <c r="AA39" s="1">
        <v>87.786636352539063</v>
      </c>
      <c r="AB39" s="1">
        <v>33.149173736572266</v>
      </c>
      <c r="AC39" s="1">
        <v>2.2900180816650391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1.1035743040197035</v>
      </c>
      <c r="AL39">
        <f>(U39-T39)/(1000-U39)*AK39</f>
        <v>3.6422741906645684E-2</v>
      </c>
      <c r="AM39">
        <f>(P39+273.15)</f>
        <v>305.31296005249021</v>
      </c>
      <c r="AN39">
        <f>(O39+273.15)</f>
        <v>305.81600418090818</v>
      </c>
      <c r="AO39">
        <f>(Y39*AG39+Z39*AH39)*AI39</f>
        <v>120.05739966025794</v>
      </c>
      <c r="AP39">
        <f>((AO39+0.00000010773*(AN39^4-AM39^4))-AL39*44100)/(L39*51.4+0.00000043092*AM39^3)</f>
        <v>-12.104470593003517</v>
      </c>
      <c r="AQ39">
        <f>0.61365*EXP(17.502*J39/(240.97+J39))</f>
        <v>4.8193040647771319</v>
      </c>
      <c r="AR39">
        <f>AQ39*1000/AA39</f>
        <v>54.897923704736442</v>
      </c>
      <c r="AS39">
        <f>(AR39-U39)</f>
        <v>22.955107924096794</v>
      </c>
      <c r="AT39">
        <f>IF(D39,P39,(O39+P39)/2)</f>
        <v>32.414482116699219</v>
      </c>
      <c r="AU39">
        <f>0.61365*EXP(17.502*AT39/(240.97+AT39))</f>
        <v>4.8882568158364723</v>
      </c>
      <c r="AV39">
        <f>IF(AS39&lt;&gt;0,(1000-(AR39+U39)/2)/AS39*AL39,0)</f>
        <v>1.5177995721572073</v>
      </c>
      <c r="AW39">
        <f>U39*AA39/1000</f>
        <v>2.8041523530111592</v>
      </c>
      <c r="AX39">
        <f>(AU39-AW39)</f>
        <v>2.0841044628253131</v>
      </c>
      <c r="AY39">
        <f>1/(1.6/F39+1.37/N39)</f>
        <v>0.999576497727661</v>
      </c>
      <c r="AZ39">
        <f>G39*AA39*0.001</f>
        <v>32.864085532298844</v>
      </c>
      <c r="BA39">
        <f>G39/S39</f>
        <v>0.96556200536904691</v>
      </c>
      <c r="BB39">
        <f>(1-AL39*AA39/AQ39/F39)*100</f>
        <v>71.78804950952167</v>
      </c>
      <c r="BC39">
        <f>(S39-E39/(N39/1.35))</f>
        <v>387.88312555179283</v>
      </c>
      <c r="BD39">
        <f>E39*BB39/100/BC39</f>
        <v>-9.8462705926819025E-4</v>
      </c>
    </row>
    <row r="40" spans="1:56" x14ac:dyDescent="0.35">
      <c r="A40" s="1" t="s">
        <v>9</v>
      </c>
      <c r="B40" s="1" t="s">
        <v>3199</v>
      </c>
      <c r="K40" s="1">
        <v>2.72</v>
      </c>
    </row>
    <row r="41" spans="1:56" x14ac:dyDescent="0.35">
      <c r="A41" s="1" t="s">
        <v>9</v>
      </c>
      <c r="B41" s="1" t="s">
        <v>3198</v>
      </c>
      <c r="K41" s="1">
        <v>2.72</v>
      </c>
    </row>
    <row r="42" spans="1:56" x14ac:dyDescent="0.35">
      <c r="A42" s="1">
        <v>9</v>
      </c>
      <c r="B42" s="1" t="s">
        <v>3197</v>
      </c>
      <c r="C42" s="1">
        <v>2010.5000022910535</v>
      </c>
      <c r="D42" s="1">
        <v>0</v>
      </c>
      <c r="E42">
        <f>(R42-S42*(1000-T42)/(1000-U42))*AK42</f>
        <v>-0.41984750659510311</v>
      </c>
      <c r="F42">
        <f>IF(AV42&lt;&gt;0,1/(1/AV42-1/N42),0)</f>
        <v>2.1602878835556796</v>
      </c>
      <c r="G42">
        <f>((AY42-AL42/2)*S42-E42)/(AY42+AL42/2)</f>
        <v>373.86505451791305</v>
      </c>
      <c r="H42">
        <f>AL42*1000</f>
        <v>35.815528599042985</v>
      </c>
      <c r="I42">
        <f>(AQ42-AW42)</f>
        <v>2.0948472851846893</v>
      </c>
      <c r="J42">
        <f>(P42+AP42*D42)</f>
        <v>32.2882080078125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32.769309997558594</v>
      </c>
      <c r="P42" s="1">
        <v>32.2882080078125</v>
      </c>
      <c r="Q42" s="1">
        <v>32.858226776123047</v>
      </c>
      <c r="R42" s="1">
        <v>400.09722900390625</v>
      </c>
      <c r="S42" s="1">
        <v>387.88919067382813</v>
      </c>
      <c r="T42" s="1">
        <v>-6.4996033906936646E-3</v>
      </c>
      <c r="U42" s="1">
        <v>31.427362442016602</v>
      </c>
      <c r="V42" s="1">
        <v>-1.1440439149737358E-2</v>
      </c>
      <c r="W42" s="1">
        <v>55.317657470703125</v>
      </c>
      <c r="X42" s="1">
        <v>300.17514038085938</v>
      </c>
      <c r="Y42" s="1">
        <v>1000.4502563476563</v>
      </c>
      <c r="Z42" s="1">
        <v>4.4592361897230148E-2</v>
      </c>
      <c r="AA42" s="1">
        <v>87.779747009277344</v>
      </c>
      <c r="AB42" s="1">
        <v>33.152740478515625</v>
      </c>
      <c r="AC42" s="1">
        <v>2.3092136383056641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1.1035850749296299</v>
      </c>
      <c r="AL42">
        <f>(U42-T42)/(1000-U42)*AK42</f>
        <v>3.5815528599042988E-2</v>
      </c>
      <c r="AM42">
        <f>(P42+273.15)</f>
        <v>305.43820800781248</v>
      </c>
      <c r="AN42">
        <f>(O42+273.15)</f>
        <v>305.91930999755857</v>
      </c>
      <c r="AO42">
        <f>(Y42*AG42+Z42*AH42)*AI42</f>
        <v>160.07203743773607</v>
      </c>
      <c r="AP42">
        <f>((AO42+0.00000010773*(AN42^4-AM42^4))-AL42*44100)/(L42*51.4+0.00000043092*AM42^3)</f>
        <v>-11.558917940454714</v>
      </c>
      <c r="AQ42">
        <f>0.61365*EXP(17.502*J42/(240.97+J42))</f>
        <v>4.8535332095137713</v>
      </c>
      <c r="AR42">
        <f>AQ42*1000/AA42</f>
        <v>55.292175870600381</v>
      </c>
      <c r="AS42">
        <f>(AR42-U42)</f>
        <v>23.86481342858378</v>
      </c>
      <c r="AT42">
        <f>IF(D42,P42,(O42+P42)/2)</f>
        <v>32.528759002685547</v>
      </c>
      <c r="AU42">
        <f>0.61365*EXP(17.502*AT42/(240.97+AT42))</f>
        <v>4.9198675293528513</v>
      </c>
      <c r="AV42">
        <f>IF(AS42&lt;&gt;0,(1000-(AR42+U42)/2)/AS42*AL42,0)</f>
        <v>1.4356942554488923</v>
      </c>
      <c r="AW42">
        <f>U42*AA42/1000</f>
        <v>2.758685924329082</v>
      </c>
      <c r="AX42">
        <f>(AU42-AW42)</f>
        <v>2.1611816050237693</v>
      </c>
      <c r="AY42">
        <f>1/(1.6/F42+1.37/N42)</f>
        <v>0.9427652315598759</v>
      </c>
      <c r="AZ42">
        <f>G42*AA42*0.001</f>
        <v>32.81777990119209</v>
      </c>
      <c r="BA42">
        <f>G42/S42</f>
        <v>0.96384499363967113</v>
      </c>
      <c r="BB42">
        <f>(1-AL42*AA42/AQ42/F42)*100</f>
        <v>70.015552232226753</v>
      </c>
      <c r="BC42">
        <f>(S42-E42/(N42/1.35))</f>
        <v>388.02160844235453</v>
      </c>
      <c r="BD42">
        <f>E42*BB42/100/BC42</f>
        <v>-7.5758293837253476E-4</v>
      </c>
    </row>
    <row r="43" spans="1:56" x14ac:dyDescent="0.35">
      <c r="A43" s="1" t="s">
        <v>9</v>
      </c>
      <c r="B43" s="1" t="s">
        <v>3196</v>
      </c>
      <c r="K43" s="1">
        <v>2.72</v>
      </c>
    </row>
    <row r="44" spans="1:56" x14ac:dyDescent="0.35">
      <c r="A44" s="1" t="s">
        <v>9</v>
      </c>
      <c r="B44" s="1" t="s">
        <v>3195</v>
      </c>
      <c r="K44" s="1">
        <v>2.72</v>
      </c>
    </row>
    <row r="45" spans="1:56" x14ac:dyDescent="0.35">
      <c r="A45" s="1">
        <v>10</v>
      </c>
      <c r="B45" s="1" t="s">
        <v>3194</v>
      </c>
      <c r="C45" s="1">
        <v>2213.5000022910535</v>
      </c>
      <c r="D45" s="1">
        <v>0</v>
      </c>
      <c r="E45">
        <f>(R45-S45*(1000-T45)/(1000-U45))*AK45</f>
        <v>-0.55719312447858294</v>
      </c>
      <c r="F45">
        <f>IF(AV45&lt;&gt;0,1/(1/AV45-1/N45),0)</f>
        <v>1.8898916665504033</v>
      </c>
      <c r="G45">
        <f>((AY45-AL45/2)*S45-E45)/(AY45+AL45/2)</f>
        <v>373.63798235721868</v>
      </c>
      <c r="H45">
        <f>AL45*1000</f>
        <v>34.644170531179562</v>
      </c>
      <c r="I45">
        <f>(AQ45-AW45)</f>
        <v>2.2195894210607796</v>
      </c>
      <c r="J45">
        <f>(P45+AP45*D45)</f>
        <v>32.423599243164063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32.886878967285156</v>
      </c>
      <c r="P45" s="1">
        <v>32.423599243164063</v>
      </c>
      <c r="Q45" s="1">
        <v>32.958400726318359</v>
      </c>
      <c r="R45" s="1">
        <v>400.07614135742188</v>
      </c>
      <c r="S45" s="1">
        <v>388.38790893554688</v>
      </c>
      <c r="T45" s="1">
        <v>-7.2757601737976074E-3</v>
      </c>
      <c r="U45" s="1">
        <v>30.431619644165039</v>
      </c>
      <c r="V45" s="1">
        <v>-1.2721722014248371E-2</v>
      </c>
      <c r="W45" s="1">
        <v>53.209918975830078</v>
      </c>
      <c r="X45" s="1">
        <v>300.1571044921875</v>
      </c>
      <c r="Y45" s="1">
        <v>1250.8414306640625</v>
      </c>
      <c r="Z45" s="1">
        <v>1.6873132437467575E-2</v>
      </c>
      <c r="AA45" s="1">
        <v>87.776557922363281</v>
      </c>
      <c r="AB45" s="1">
        <v>33.135288238525391</v>
      </c>
      <c r="AC45" s="1">
        <v>2.3380126953125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1.1035187665153949</v>
      </c>
      <c r="AL45">
        <f>(U45-T45)/(1000-U45)*AK45</f>
        <v>3.4644170531179561E-2</v>
      </c>
      <c r="AM45">
        <f>(P45+273.15)</f>
        <v>305.57359924316404</v>
      </c>
      <c r="AN45">
        <f>(O45+273.15)</f>
        <v>306.03687896728513</v>
      </c>
      <c r="AO45">
        <f>(Y45*AG45+Z45*AH45)*AI45</f>
        <v>200.13462443289245</v>
      </c>
      <c r="AP45">
        <f>((AO45+0.00000010773*(AN45^4-AM45^4))-AL45*44100)/(L45*51.4+0.00000043092*AM45^3)</f>
        <v>-10.809157210222642</v>
      </c>
      <c r="AQ45">
        <f>0.61365*EXP(17.502*J45/(240.97+J45))</f>
        <v>4.8907722454281606</v>
      </c>
      <c r="AR45">
        <f>AQ45*1000/AA45</f>
        <v>55.71843281612793</v>
      </c>
      <c r="AS45">
        <f>(AR45-U45)</f>
        <v>25.286813171962891</v>
      </c>
      <c r="AT45">
        <f>IF(D45,P45,(O45+P45)/2)</f>
        <v>32.655239105224609</v>
      </c>
      <c r="AU45">
        <f>0.61365*EXP(17.502*AT45/(240.97+AT45))</f>
        <v>4.9550611123307027</v>
      </c>
      <c r="AV45">
        <f>IF(AS45&lt;&gt;0,(1000-(AR45+U45)/2)/AS45*AL45,0)</f>
        <v>1.311034006198335</v>
      </c>
      <c r="AW45">
        <f>U45*AA45/1000</f>
        <v>2.671182824367381</v>
      </c>
      <c r="AX45">
        <f>(AU45-AW45)</f>
        <v>2.2838782879633217</v>
      </c>
      <c r="AY45">
        <f>1/(1.6/F45+1.37/N45)</f>
        <v>0.85713540823025935</v>
      </c>
      <c r="AZ45">
        <f>G45*AA45*0.001</f>
        <v>32.796656000373353</v>
      </c>
      <c r="BA45">
        <f>G45/S45</f>
        <v>0.96202269370652327</v>
      </c>
      <c r="BB45">
        <f>(1-AL45*AA45/AQ45/F45)*100</f>
        <v>67.100116121731929</v>
      </c>
      <c r="BC45">
        <f>(S45-E45/(N45/1.35))</f>
        <v>388.56364481350909</v>
      </c>
      <c r="BD45">
        <f>E45*BB45/100/BC45</f>
        <v>-9.6220333152083153E-4</v>
      </c>
    </row>
    <row r="46" spans="1:56" x14ac:dyDescent="0.35">
      <c r="A46" s="1" t="s">
        <v>9</v>
      </c>
      <c r="B46" s="1" t="s">
        <v>3193</v>
      </c>
      <c r="K46" s="1">
        <v>2.72</v>
      </c>
    </row>
    <row r="47" spans="1:56" x14ac:dyDescent="0.35">
      <c r="A47" s="1" t="s">
        <v>9</v>
      </c>
      <c r="B47" s="1" t="s">
        <v>3192</v>
      </c>
      <c r="K47" s="1">
        <v>2.72</v>
      </c>
    </row>
    <row r="48" spans="1:56" x14ac:dyDescent="0.35">
      <c r="A48" s="1">
        <v>11</v>
      </c>
      <c r="B48" s="1" t="s">
        <v>3191</v>
      </c>
      <c r="C48" s="1">
        <v>2416.5000022910535</v>
      </c>
      <c r="D48" s="1">
        <v>0</v>
      </c>
      <c r="E48">
        <f>(R48-S48*(1000-T48)/(1000-U48))*AK48</f>
        <v>-1.074030006278434</v>
      </c>
      <c r="F48">
        <f>IF(AV48&lt;&gt;0,1/(1/AV48-1/N48),0)</f>
        <v>1.5980585152363493</v>
      </c>
      <c r="G48">
        <f>((AY48-AL48/2)*S48-E48)/(AY48+AL48/2)</f>
        <v>373.97154342211593</v>
      </c>
      <c r="H48">
        <f>AL48*1000</f>
        <v>33.034851802300693</v>
      </c>
      <c r="I48">
        <f>(AQ48-AW48)</f>
        <v>2.3856960314286493</v>
      </c>
      <c r="J48">
        <f>(P48+AP48*D48)</f>
        <v>32.587490081787109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33.028244018554688</v>
      </c>
      <c r="P48" s="1">
        <v>32.587490081787109</v>
      </c>
      <c r="Q48" s="1">
        <v>33.076004028320313</v>
      </c>
      <c r="R48" s="1">
        <v>399.88510131835938</v>
      </c>
      <c r="S48" s="1">
        <v>389.20822143554688</v>
      </c>
      <c r="T48" s="1">
        <v>-6.6331317648291588E-3</v>
      </c>
      <c r="U48" s="1">
        <v>29.056331634521484</v>
      </c>
      <c r="V48" s="1">
        <v>-1.1506393551826477E-2</v>
      </c>
      <c r="W48" s="1">
        <v>50.403575897216797</v>
      </c>
      <c r="X48" s="1">
        <v>300.18942260742188</v>
      </c>
      <c r="Y48" s="1">
        <v>1601.1007080078125</v>
      </c>
      <c r="Z48" s="1">
        <v>1.8078364431858063E-2</v>
      </c>
      <c r="AA48" s="1">
        <v>87.777305603027344</v>
      </c>
      <c r="AB48" s="1">
        <v>33.050334930419922</v>
      </c>
      <c r="AC48" s="1">
        <v>2.3650949001312256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1.1036375831155212</v>
      </c>
      <c r="AL48">
        <f>(U48-T48)/(1000-U48)*AK48</f>
        <v>3.3034851802300695E-2</v>
      </c>
      <c r="AM48">
        <f>(P48+273.15)</f>
        <v>305.73749008178709</v>
      </c>
      <c r="AN48">
        <f>(O48+273.15)</f>
        <v>306.17824401855466</v>
      </c>
      <c r="AO48">
        <f>(Y48*AG48+Z48*AH48)*AI48</f>
        <v>256.17610755526766</v>
      </c>
      <c r="AP48">
        <f>((AO48+0.00000010773*(AN48^4-AM48^4))-AL48*44100)/(L48*51.4+0.00000043092*AM48^3)</f>
        <v>-9.7712504758755951</v>
      </c>
      <c r="AQ48">
        <f>0.61365*EXP(17.502*J48/(240.97+J48))</f>
        <v>4.9361825330149527</v>
      </c>
      <c r="AR48">
        <f>AQ48*1000/AA48</f>
        <v>56.235293383677394</v>
      </c>
      <c r="AS48">
        <f>(AR48-U48)</f>
        <v>27.17896174915591</v>
      </c>
      <c r="AT48">
        <f>IF(D48,P48,(O48+P48)/2)</f>
        <v>32.807867050170898</v>
      </c>
      <c r="AU48">
        <f>0.61365*EXP(17.502*AT48/(240.97+AT48))</f>
        <v>4.997821975071461</v>
      </c>
      <c r="AV48">
        <f>IF(AS48&lt;&gt;0,(1000-(AR48+U48)/2)/AS48*AL48,0)</f>
        <v>1.1636225841870542</v>
      </c>
      <c r="AW48">
        <f>U48*AA48/1000</f>
        <v>2.5504865015863034</v>
      </c>
      <c r="AX48">
        <f>(AU48-AW48)</f>
        <v>2.4473354734851576</v>
      </c>
      <c r="AY48">
        <f>1/(1.6/F48+1.37/N48)</f>
        <v>0.75684051332254243</v>
      </c>
      <c r="AZ48">
        <f>G48*AA48*0.001</f>
        <v>32.826214453798876</v>
      </c>
      <c r="BA48">
        <f>G48/S48</f>
        <v>0.96085211674811921</v>
      </c>
      <c r="BB48">
        <f>(1-AL48*AA48/AQ48/F48)*100</f>
        <v>63.240404818045469</v>
      </c>
      <c r="BC48">
        <f>(S48-E48/(N48/1.35))</f>
        <v>389.54696503775426</v>
      </c>
      <c r="BD48">
        <f>E48*BB48/100/BC48</f>
        <v>-1.7436175475579227E-3</v>
      </c>
    </row>
    <row r="49" spans="1:56" x14ac:dyDescent="0.35">
      <c r="A49" s="1" t="s">
        <v>9</v>
      </c>
      <c r="B49" s="1" t="s">
        <v>3190</v>
      </c>
      <c r="K49" s="1">
        <v>2.72</v>
      </c>
    </row>
    <row r="50" spans="1:56" x14ac:dyDescent="0.35">
      <c r="A50" s="1" t="s">
        <v>9</v>
      </c>
      <c r="B50" s="1" t="s">
        <v>3185</v>
      </c>
      <c r="K50" s="1">
        <v>2.72</v>
      </c>
    </row>
    <row r="51" spans="1:56" x14ac:dyDescent="0.35">
      <c r="A51" s="1">
        <v>12</v>
      </c>
      <c r="B51" s="1" t="s">
        <v>3189</v>
      </c>
      <c r="C51" s="1">
        <v>2619.5000022910535</v>
      </c>
      <c r="D51" s="1">
        <v>0</v>
      </c>
      <c r="E51">
        <f>(R51-S51*(1000-T51)/(1000-U51))*AK51</f>
        <v>-1.4490154494106062</v>
      </c>
      <c r="F51">
        <f>IF(AV51&lt;&gt;0,1/(1/AV51-1/N51),0)</f>
        <v>1.3145625579344025</v>
      </c>
      <c r="G51">
        <f>((AY51-AL51/2)*S51-E51)/(AY51+AL51/2)</f>
        <v>374.4606130372635</v>
      </c>
      <c r="H51">
        <f>AL51*1000</f>
        <v>31.053730165699275</v>
      </c>
      <c r="I51">
        <f>(AQ51-AW51)</f>
        <v>2.5959374036461016</v>
      </c>
      <c r="J51">
        <f>(P51+AP51*D51)</f>
        <v>32.807697296142578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33.210220336914063</v>
      </c>
      <c r="P51" s="1">
        <v>32.807697296142578</v>
      </c>
      <c r="Q51" s="1">
        <v>33.219722747802734</v>
      </c>
      <c r="R51" s="1">
        <v>400.16641235351563</v>
      </c>
      <c r="S51" s="1">
        <v>390.49099731445313</v>
      </c>
      <c r="T51" s="1">
        <v>-5.3233178332448006E-3</v>
      </c>
      <c r="U51" s="1">
        <v>27.364786148071289</v>
      </c>
      <c r="V51" s="1">
        <v>-9.1397725045681E-3</v>
      </c>
      <c r="W51" s="1">
        <v>46.983467102050781</v>
      </c>
      <c r="X51" s="1">
        <v>300.16229248046875</v>
      </c>
      <c r="Y51" s="1">
        <v>2000.4576416015625</v>
      </c>
      <c r="Z51" s="1">
        <v>8.1955842673778534E-2</v>
      </c>
      <c r="AA51" s="1">
        <v>87.771080017089844</v>
      </c>
      <c r="AB51" s="1">
        <v>32.957130432128906</v>
      </c>
      <c r="AC51" s="1">
        <v>2.3797843456268311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1.1035378400017231</v>
      </c>
      <c r="AL51">
        <f>(U51-T51)/(1000-U51)*AK51</f>
        <v>3.1053730165699275E-2</v>
      </c>
      <c r="AM51">
        <f>(P51+273.15)</f>
        <v>305.95769729614256</v>
      </c>
      <c r="AN51">
        <f>(O51+273.15)</f>
        <v>306.36022033691404</v>
      </c>
      <c r="AO51">
        <f>(Y51*AG51+Z51*AH51)*AI51</f>
        <v>320.07321550205597</v>
      </c>
      <c r="AP51">
        <f>((AO51+0.00000010773*(AN51^4-AM51^4))-AL51*44100)/(L51*51.4+0.00000043092*AM51^3)</f>
        <v>-8.5365412580113773</v>
      </c>
      <c r="AQ51">
        <f>0.61365*EXP(17.502*J51/(240.97+J51))</f>
        <v>4.9977742382990185</v>
      </c>
      <c r="AR51">
        <f>AQ51*1000/AA51</f>
        <v>56.941013342047349</v>
      </c>
      <c r="AS51">
        <f>(AR51-U51)</f>
        <v>29.576227193976059</v>
      </c>
      <c r="AT51">
        <f>IF(D51,P51,(O51+P51)/2)</f>
        <v>33.00895881652832</v>
      </c>
      <c r="AU51">
        <f>0.61365*EXP(17.502*AT51/(240.97+AT51))</f>
        <v>5.0546506692939666</v>
      </c>
      <c r="AV51">
        <f>IF(AS51&lt;&gt;0,(1000-(AR51+U51)/2)/AS51*AL51,0)</f>
        <v>1.0056970821948745</v>
      </c>
      <c r="AW51">
        <f>U51*AA51/1000</f>
        <v>2.4018368346529169</v>
      </c>
      <c r="AX51">
        <f>(AU51-AW51)</f>
        <v>2.6528138346410497</v>
      </c>
      <c r="AY51">
        <f>1/(1.6/F51+1.37/N51)</f>
        <v>0.65053244009053124</v>
      </c>
      <c r="AZ51">
        <f>G51*AA51*0.001</f>
        <v>32.866812430142168</v>
      </c>
      <c r="BA51">
        <f>G51/S51</f>
        <v>0.95894813353589115</v>
      </c>
      <c r="BB51">
        <f>(1-AL51*AA51/AQ51/F51)*100</f>
        <v>58.51344958875999</v>
      </c>
      <c r="BC51">
        <f>(S51-E51/(N51/1.35))</f>
        <v>390.94800941850815</v>
      </c>
      <c r="BD51">
        <f>E51*BB51/100/BC51</f>
        <v>-2.1687510975828481E-3</v>
      </c>
    </row>
    <row r="52" spans="1:56" x14ac:dyDescent="0.35">
      <c r="A52" s="1" t="s">
        <v>9</v>
      </c>
      <c r="B52" s="1" t="s">
        <v>3188</v>
      </c>
    </row>
    <row r="53" spans="1:56" x14ac:dyDescent="0.35">
      <c r="A53" s="1" t="s">
        <v>9</v>
      </c>
      <c r="B53" s="1" t="s">
        <v>3187</v>
      </c>
    </row>
    <row r="54" spans="1:56" x14ac:dyDescent="0.35">
      <c r="A54" s="1" t="s">
        <v>9</v>
      </c>
      <c r="B54" s="1" t="s">
        <v>3186</v>
      </c>
    </row>
    <row r="55" spans="1:56" x14ac:dyDescent="0.35">
      <c r="A55" s="1" t="s">
        <v>9</v>
      </c>
      <c r="B55" s="1" t="s">
        <v>3185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7FBAD-EB16-40AA-866D-8BB3F02AA6BF}">
  <dimension ref="A1:BD55"/>
  <sheetViews>
    <sheetView topLeftCell="A5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3274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3273</v>
      </c>
    </row>
    <row r="12" spans="1:56" x14ac:dyDescent="0.35">
      <c r="A12" s="1" t="s">
        <v>9</v>
      </c>
      <c r="B12" s="1" t="s">
        <v>3272</v>
      </c>
    </row>
    <row r="13" spans="1:56" x14ac:dyDescent="0.35">
      <c r="A13" s="1" t="s">
        <v>9</v>
      </c>
      <c r="B13" s="1" t="s">
        <v>3271</v>
      </c>
    </row>
    <row r="14" spans="1:56" x14ac:dyDescent="0.35">
      <c r="A14" s="1" t="s">
        <v>9</v>
      </c>
      <c r="B14" s="1" t="s">
        <v>3270</v>
      </c>
    </row>
    <row r="15" spans="1:56" x14ac:dyDescent="0.35">
      <c r="A15" s="1" t="s">
        <v>9</v>
      </c>
      <c r="B15" s="1" t="s">
        <v>3269</v>
      </c>
    </row>
    <row r="16" spans="1:56" x14ac:dyDescent="0.35">
      <c r="A16" s="1" t="s">
        <v>9</v>
      </c>
      <c r="B16" s="1" t="s">
        <v>3268</v>
      </c>
    </row>
    <row r="17" spans="1:56" x14ac:dyDescent="0.35">
      <c r="A17" s="1" t="s">
        <v>9</v>
      </c>
      <c r="B17" s="1" t="s">
        <v>3267</v>
      </c>
    </row>
    <row r="18" spans="1:56" x14ac:dyDescent="0.35">
      <c r="A18" s="1">
        <v>1</v>
      </c>
      <c r="B18" s="1" t="s">
        <v>3266</v>
      </c>
      <c r="C18" s="1">
        <v>398.0000020340085</v>
      </c>
      <c r="D18" s="1">
        <v>0</v>
      </c>
      <c r="E18">
        <f>(R18-S18*(1000-T18)/(1000-U18))*AK18</f>
        <v>-10.719757498597287</v>
      </c>
      <c r="F18">
        <f>IF(AV18&lt;&gt;0,1/(1/AV18-1/N18),0)</f>
        <v>4.657283004773535</v>
      </c>
      <c r="G18">
        <f>((AY18-AL18/2)*S18-E18)/(AY18+AL18/2)</f>
        <v>390.6022383518665</v>
      </c>
      <c r="H18">
        <f>AL18*1000</f>
        <v>42.397540475514674</v>
      </c>
      <c r="I18">
        <f>(AQ18-AW18)</f>
        <v>1.5914702764078115</v>
      </c>
      <c r="J18">
        <f>(P18+AP18*D18)</f>
        <v>32.23565673828125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33.291221618652344</v>
      </c>
      <c r="P18" s="1">
        <v>32.23565673828125</v>
      </c>
      <c r="Q18" s="1">
        <v>33.381870269775391</v>
      </c>
      <c r="R18" s="1">
        <v>399.97744750976563</v>
      </c>
      <c r="S18" s="1">
        <v>394.53359985351563</v>
      </c>
      <c r="T18" s="1">
        <v>5.4697422310709953E-3</v>
      </c>
      <c r="U18" s="1">
        <v>37.003433227539063</v>
      </c>
      <c r="V18" s="1">
        <v>9.3481577932834625E-3</v>
      </c>
      <c r="W18" s="1">
        <v>63.241359710693359</v>
      </c>
      <c r="X18" s="1">
        <v>300.16253662109375</v>
      </c>
      <c r="Y18" s="1">
        <v>-0.11333964765071869</v>
      </c>
      <c r="Z18" s="1">
        <v>4.4592857360839844E-2</v>
      </c>
      <c r="AA18" s="1">
        <v>87.766868591308594</v>
      </c>
      <c r="AB18" s="1">
        <v>33.354587554931641</v>
      </c>
      <c r="AC18" s="1">
        <v>2.219973087310791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1.1035387375775503</v>
      </c>
      <c r="AL18">
        <f>(U18-T18)/(1000-U18)*AK18</f>
        <v>4.2397540475514674E-2</v>
      </c>
      <c r="AM18">
        <f>(P18+273.15)</f>
        <v>305.38565673828123</v>
      </c>
      <c r="AN18">
        <f>(O18+273.15)</f>
        <v>306.44122161865232</v>
      </c>
      <c r="AO18">
        <f>(Y18*AG18+Z18*AH18)*AI18</f>
        <v>-1.8134343218780824E-2</v>
      </c>
      <c r="AP18">
        <f>((AO18+0.00000010773*(AN18^4-AM18^4))-AL18*44100)/(L18*51.4+0.00000043092*AM18^3)</f>
        <v>-15.184513970766291</v>
      </c>
      <c r="AQ18">
        <f>0.61365*EXP(17.502*J18/(240.97+J18))</f>
        <v>4.8391457379164944</v>
      </c>
      <c r="AR18">
        <f>AQ18*1000/AA18</f>
        <v>55.136360856740268</v>
      </c>
      <c r="AS18">
        <f>(AR18-U18)</f>
        <v>18.132927629201205</v>
      </c>
      <c r="AT18">
        <f>IF(D18,P18,(O18+P18)/2)</f>
        <v>32.763439178466797</v>
      </c>
      <c r="AU18">
        <f>0.61365*EXP(17.502*AT18/(240.97+AT18))</f>
        <v>4.9853418782688887</v>
      </c>
      <c r="AV18">
        <f>IF(AS18&lt;&gt;0,(1000-(AR18+U18)/2)/AS18*AL18,0)</f>
        <v>2.2304335503901984</v>
      </c>
      <c r="AW18">
        <f>U18*AA18/1000</f>
        <v>3.2476754615086829</v>
      </c>
      <c r="AX18">
        <f>(AU18-AW18)</f>
        <v>1.7376664167602058</v>
      </c>
      <c r="AY18">
        <f>1/(1.6/F18+1.37/N18)</f>
        <v>1.5068969715612965</v>
      </c>
      <c r="AZ18">
        <f>G18*AA18*0.001</f>
        <v>34.281935324899266</v>
      </c>
      <c r="BA18">
        <f>G18/S18</f>
        <v>0.99003542029599312</v>
      </c>
      <c r="BB18">
        <f>(1-AL18*AA18/AQ18/F18)*100</f>
        <v>83.489130826790387</v>
      </c>
      <c r="BC18">
        <f>(S18-E18/(N18/1.35))</f>
        <v>397.91455685531037</v>
      </c>
      <c r="BD18">
        <f>E18*BB18/100/BC18</f>
        <v>-2.2491844563437016E-2</v>
      </c>
    </row>
    <row r="19" spans="1:56" x14ac:dyDescent="0.35">
      <c r="A19" s="1" t="s">
        <v>9</v>
      </c>
      <c r="B19" s="1" t="s">
        <v>3265</v>
      </c>
      <c r="K19" s="1">
        <v>2.72</v>
      </c>
    </row>
    <row r="20" spans="1:56" x14ac:dyDescent="0.35">
      <c r="A20" s="1" t="s">
        <v>9</v>
      </c>
      <c r="B20" s="1" t="s">
        <v>3264</v>
      </c>
      <c r="K20" s="1">
        <v>2.72</v>
      </c>
    </row>
    <row r="21" spans="1:56" x14ac:dyDescent="0.35">
      <c r="A21" s="1">
        <v>2</v>
      </c>
      <c r="B21" s="1" t="s">
        <v>3263</v>
      </c>
      <c r="C21" s="1">
        <v>600.50000204518437</v>
      </c>
      <c r="D21" s="1">
        <v>0</v>
      </c>
      <c r="E21">
        <f>(R21-S21*(1000-T21)/(1000-U21))*AK21</f>
        <v>-10.964656483001924</v>
      </c>
      <c r="F21">
        <f>IF(AV21&lt;&gt;0,1/(1/AV21-1/N21),0)</f>
        <v>4.3609607001768627</v>
      </c>
      <c r="G21">
        <f>((AY21-AL21/2)*S21-E21)/(AY21+AL21/2)</f>
        <v>391.46081622678355</v>
      </c>
      <c r="H21">
        <f>AL21*1000</f>
        <v>41.621016680574961</v>
      </c>
      <c r="I21">
        <f>(AQ21-AW21)</f>
        <v>1.6140102769543816</v>
      </c>
      <c r="J21">
        <f>(P21+AP21*D21)</f>
        <v>32.110569000244141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33.250576019287109</v>
      </c>
      <c r="P21" s="1">
        <v>32.110569000244141</v>
      </c>
      <c r="Q21" s="1">
        <v>33.375648498535156</v>
      </c>
      <c r="R21" s="1">
        <v>400.14288330078125</v>
      </c>
      <c r="S21" s="1">
        <v>395.17425537109375</v>
      </c>
      <c r="T21" s="1">
        <v>1.2868634425103664E-2</v>
      </c>
      <c r="U21" s="1">
        <v>36.358684539794922</v>
      </c>
      <c r="V21" s="1">
        <v>2.2043203935027122E-2</v>
      </c>
      <c r="W21" s="1">
        <v>62.280261993408203</v>
      </c>
      <c r="X21" s="1">
        <v>300.15292358398438</v>
      </c>
      <c r="Y21" s="1">
        <v>25.971424102783203</v>
      </c>
      <c r="Z21" s="1">
        <v>3.4949574619531631E-2</v>
      </c>
      <c r="AA21" s="1">
        <v>87.7655029296875</v>
      </c>
      <c r="AB21" s="1">
        <v>33.223628997802734</v>
      </c>
      <c r="AC21" s="1">
        <v>2.2575149536132813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1.1035033955293541</v>
      </c>
      <c r="AL21">
        <f>(U21-T21)/(1000-U21)*AK21</f>
        <v>4.1621016680574961E-2</v>
      </c>
      <c r="AM21">
        <f>(P21+273.15)</f>
        <v>305.26056900024412</v>
      </c>
      <c r="AN21">
        <f>(O21+273.15)</f>
        <v>306.40057601928709</v>
      </c>
      <c r="AO21">
        <f>(Y21*AG21+Z21*AH21)*AI21</f>
        <v>4.155427763564262</v>
      </c>
      <c r="AP21">
        <f>((AO21+0.00000010773*(AN21^4-AM21^4))-AL21*44100)/(L21*51.4+0.00000043092*AM21^3)</f>
        <v>-14.863731891718617</v>
      </c>
      <c r="AQ21">
        <f>0.61365*EXP(17.502*J21/(240.97+J21))</f>
        <v>4.8050485114513366</v>
      </c>
      <c r="AR21">
        <f>AQ21*1000/AA21</f>
        <v>54.748715053804858</v>
      </c>
      <c r="AS21">
        <f>(AR21-U21)</f>
        <v>18.390030514009936</v>
      </c>
      <c r="AT21">
        <f>IF(D21,P21,(O21+P21)/2)</f>
        <v>32.680572509765625</v>
      </c>
      <c r="AU21">
        <f>0.61365*EXP(17.502*AT21/(240.97+AT21))</f>
        <v>4.962136505832162</v>
      </c>
      <c r="AV21">
        <f>IF(AS21&lt;&gt;0,(1000-(AR21+U21)/2)/AS21*AL21,0)</f>
        <v>2.1601391771050644</v>
      </c>
      <c r="AW21">
        <f>U21*AA21/1000</f>
        <v>3.191038234496955</v>
      </c>
      <c r="AX21">
        <f>(AU21-AW21)</f>
        <v>1.771098271335207</v>
      </c>
      <c r="AY21">
        <f>1/(1.6/F21+1.37/N21)</f>
        <v>1.4556908098334989</v>
      </c>
      <c r="AZ21">
        <f>G21*AA21*0.001</f>
        <v>34.35675541340963</v>
      </c>
      <c r="BA21">
        <f>G21/S21</f>
        <v>0.99060303374058856</v>
      </c>
      <c r="BB21">
        <f>(1-AL21*AA21/AQ21/F21)*100</f>
        <v>82.567624154089643</v>
      </c>
      <c r="BC21">
        <f>(S21-E21/(N21/1.35))</f>
        <v>398.63245226718311</v>
      </c>
      <c r="BD21">
        <f>E21*BB21/100/BC21</f>
        <v>-2.2710786096772961E-2</v>
      </c>
    </row>
    <row r="22" spans="1:56" x14ac:dyDescent="0.35">
      <c r="A22" s="1" t="s">
        <v>9</v>
      </c>
      <c r="B22" s="1" t="s">
        <v>3262</v>
      </c>
      <c r="K22" s="1">
        <v>2.72</v>
      </c>
    </row>
    <row r="23" spans="1:56" x14ac:dyDescent="0.35">
      <c r="A23" s="1" t="s">
        <v>9</v>
      </c>
      <c r="B23" s="1" t="s">
        <v>3261</v>
      </c>
      <c r="K23" s="1">
        <v>2.72</v>
      </c>
    </row>
    <row r="24" spans="1:56" x14ac:dyDescent="0.35">
      <c r="A24" s="1">
        <v>3</v>
      </c>
      <c r="B24" s="1" t="s">
        <v>3260</v>
      </c>
      <c r="C24" s="1">
        <v>803.50000204518437</v>
      </c>
      <c r="D24" s="1">
        <v>0</v>
      </c>
      <c r="E24">
        <f>(R24-S24*(1000-T24)/(1000-U24))*AK24</f>
        <v>-10.251814210306016</v>
      </c>
      <c r="F24">
        <f>IF(AV24&lt;&gt;0,1/(1/AV24-1/N24),0)</f>
        <v>4.109118679000181</v>
      </c>
      <c r="G24">
        <f>((AY24-AL24/2)*S24-E24)/(AY24+AL24/2)</f>
        <v>390.5907341784644</v>
      </c>
      <c r="H24">
        <f>AL24*1000</f>
        <v>40.926756819870334</v>
      </c>
      <c r="I24">
        <f>(AQ24-AW24)</f>
        <v>1.6360030204580567</v>
      </c>
      <c r="J24">
        <f>(P24+AP24*D24)</f>
        <v>32.006267547607422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33.194385528564453</v>
      </c>
      <c r="P24" s="1">
        <v>32.006267547607422</v>
      </c>
      <c r="Q24" s="1">
        <v>33.336311340332031</v>
      </c>
      <c r="R24" s="1">
        <v>400.068359375</v>
      </c>
      <c r="S24" s="1">
        <v>394.71847534179688</v>
      </c>
      <c r="T24" s="1">
        <v>2.0553216338157654E-2</v>
      </c>
      <c r="U24" s="1">
        <v>35.786663055419922</v>
      </c>
      <c r="V24" s="1">
        <v>3.5316914319992065E-2</v>
      </c>
      <c r="W24" s="1">
        <v>61.492782592773438</v>
      </c>
      <c r="X24" s="1">
        <v>300.10806274414063</v>
      </c>
      <c r="Y24" s="1">
        <v>50.198150634765625</v>
      </c>
      <c r="Z24" s="1">
        <v>0.22175644338130951</v>
      </c>
      <c r="AA24" s="1">
        <v>87.763824462890625</v>
      </c>
      <c r="AB24" s="1">
        <v>33.163311004638672</v>
      </c>
      <c r="AC24" s="1">
        <v>2.276158332824707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1.103338465971105</v>
      </c>
      <c r="AL24">
        <f>(U24-T24)/(1000-U24)*AK24</f>
        <v>4.0926756819870333E-2</v>
      </c>
      <c r="AM24">
        <f>(P24+273.15)</f>
        <v>305.1562675476074</v>
      </c>
      <c r="AN24">
        <f>(O24+273.15)</f>
        <v>306.34438552856443</v>
      </c>
      <c r="AO24">
        <f>(Y24*AG24+Z24*AH24)*AI24</f>
        <v>8.0317039220399238</v>
      </c>
      <c r="AP24">
        <f>((AO24+0.00000010773*(AN24^4-AM24^4))-AL24*44100)/(L24*51.4+0.00000043092*AM24^3)</f>
        <v>-14.578349963843884</v>
      </c>
      <c r="AQ24">
        <f>0.61365*EXP(17.502*J24/(240.97+J24))</f>
        <v>4.7767774349665437</v>
      </c>
      <c r="AR24">
        <f>AQ24*1000/AA24</f>
        <v>54.427635352038685</v>
      </c>
      <c r="AS24">
        <f>(AR24-U24)</f>
        <v>18.640972296618763</v>
      </c>
      <c r="AT24">
        <f>IF(D24,P24,(O24+P24)/2)</f>
        <v>32.600326538085938</v>
      </c>
      <c r="AU24">
        <f>0.61365*EXP(17.502*AT24/(240.97+AT24))</f>
        <v>4.9397546568744728</v>
      </c>
      <c r="AV24">
        <f>IF(AS24&lt;&gt;0,(1000-(AR24+U24)/2)/AS24*AL24,0)</f>
        <v>2.0964929764237907</v>
      </c>
      <c r="AW24">
        <f>U24*AA24/1000</f>
        <v>3.140774414508487</v>
      </c>
      <c r="AX24">
        <f>(AU24-AW24)</f>
        <v>1.7989802423659857</v>
      </c>
      <c r="AY24">
        <f>1/(1.6/F24+1.37/N24)</f>
        <v>1.4095518790274093</v>
      </c>
      <c r="AZ24">
        <f>G24*AA24*0.001</f>
        <v>34.279736631270325</v>
      </c>
      <c r="BA24">
        <f>G24/S24</f>
        <v>0.98954256914435501</v>
      </c>
      <c r="BB24">
        <f>(1-AL24*AA24/AQ24/F24)*100</f>
        <v>81.700501844625578</v>
      </c>
      <c r="BC24">
        <f>(S24-E24/(N24/1.35))</f>
        <v>397.95184541010008</v>
      </c>
      <c r="BD24">
        <f>E24*BB24/100/BC24</f>
        <v>-2.1047229092171146E-2</v>
      </c>
    </row>
    <row r="25" spans="1:56" x14ac:dyDescent="0.35">
      <c r="A25" s="1" t="s">
        <v>9</v>
      </c>
      <c r="B25" s="1" t="s">
        <v>3259</v>
      </c>
      <c r="K25" s="1">
        <v>2.72</v>
      </c>
    </row>
    <row r="26" spans="1:56" x14ac:dyDescent="0.35">
      <c r="A26" s="1" t="s">
        <v>9</v>
      </c>
      <c r="B26" s="1" t="s">
        <v>3258</v>
      </c>
      <c r="K26" s="1">
        <v>2.72</v>
      </c>
    </row>
    <row r="27" spans="1:56" x14ac:dyDescent="0.35">
      <c r="A27" s="1">
        <v>4</v>
      </c>
      <c r="B27" s="1" t="s">
        <v>3257</v>
      </c>
      <c r="C27" s="1">
        <v>1006.5000020451844</v>
      </c>
      <c r="D27" s="1">
        <v>0</v>
      </c>
      <c r="E27">
        <f>(R27-S27*(1000-T27)/(1000-U27))*AK27</f>
        <v>-8.4923340767987305</v>
      </c>
      <c r="F27">
        <f>IF(AV27&lt;&gt;0,1/(1/AV27-1/N27),0)</f>
        <v>3.8651160664392035</v>
      </c>
      <c r="G27">
        <f>((AY27-AL27/2)*S27-E27)/(AY27+AL27/2)</f>
        <v>388.02975439881334</v>
      </c>
      <c r="H27">
        <f>AL27*1000</f>
        <v>40.327554838225566</v>
      </c>
      <c r="I27">
        <f>(AQ27-AW27)</f>
        <v>1.6644592774405296</v>
      </c>
      <c r="J27">
        <f>(P27+AP27*D27)</f>
        <v>31.947967529296875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33.152687072753906</v>
      </c>
      <c r="P27" s="1">
        <v>31.947967529296875</v>
      </c>
      <c r="Q27" s="1">
        <v>33.298526763916016</v>
      </c>
      <c r="R27" s="1">
        <v>400.04098510742188</v>
      </c>
      <c r="S27" s="1">
        <v>393.361328125</v>
      </c>
      <c r="T27" s="1">
        <v>2.9498295858502388E-2</v>
      </c>
      <c r="U27" s="1">
        <v>35.285293579101563</v>
      </c>
      <c r="V27" s="1">
        <v>5.0802957266569138E-2</v>
      </c>
      <c r="W27" s="1">
        <v>60.769523620605469</v>
      </c>
      <c r="X27" s="1">
        <v>300.15057373046875</v>
      </c>
      <c r="Y27" s="1">
        <v>100.39479827880859</v>
      </c>
      <c r="Z27" s="1">
        <v>6.2670148909091949E-2</v>
      </c>
      <c r="AA27" s="1">
        <v>87.758346557617188</v>
      </c>
      <c r="AB27" s="1">
        <v>33.138069152832031</v>
      </c>
      <c r="AC27" s="1">
        <v>2.2892594337463379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1.1034947563620172</v>
      </c>
      <c r="AL27">
        <f>(U27-T27)/(1000-U27)*AK27</f>
        <v>4.0327554838225567E-2</v>
      </c>
      <c r="AM27">
        <f>(P27+273.15)</f>
        <v>305.09796752929685</v>
      </c>
      <c r="AN27">
        <f>(O27+273.15)</f>
        <v>306.30268707275388</v>
      </c>
      <c r="AO27">
        <f>(Y27*AG27+Z27*AH27)*AI27</f>
        <v>16.063167365569598</v>
      </c>
      <c r="AP27">
        <f>((AO27+0.00000010773*(AN27^4-AM27^4))-AL27*44100)/(L27*51.4+0.00000043092*AM27^3)</f>
        <v>-14.295706703981315</v>
      </c>
      <c r="AQ27">
        <f>0.61365*EXP(17.502*J27/(240.97+J27))</f>
        <v>4.7610382997425891</v>
      </c>
      <c r="AR27">
        <f>AQ27*1000/AA27</f>
        <v>54.251686437788116</v>
      </c>
      <c r="AS27">
        <f>(AR27-U27)</f>
        <v>18.966392858686554</v>
      </c>
      <c r="AT27">
        <f>IF(D27,P27,(O27+P27)/2)</f>
        <v>32.550327301025391</v>
      </c>
      <c r="AU27">
        <f>0.61365*EXP(17.502*AT27/(240.97+AT27))</f>
        <v>4.9258535615931205</v>
      </c>
      <c r="AV27">
        <f>IF(AS27&lt;&gt;0,(1000-(AR27+U27)/2)/AS27*AL27,0)</f>
        <v>2.0310741947297806</v>
      </c>
      <c r="AW27">
        <f>U27*AA27/1000</f>
        <v>3.0965790223020595</v>
      </c>
      <c r="AX27">
        <f>(AU27-AW27)</f>
        <v>1.829274539291061</v>
      </c>
      <c r="AY27">
        <f>1/(1.6/F27+1.37/N27)</f>
        <v>1.3623485600162675</v>
      </c>
      <c r="AZ27">
        <f>G27*AA27*0.001</f>
        <v>34.052849661198145</v>
      </c>
      <c r="BA27">
        <f>G27/S27</f>
        <v>0.98644611621686307</v>
      </c>
      <c r="BB27">
        <f>(1-AL27*AA27/AQ27/F27)*100</f>
        <v>80.767926615106518</v>
      </c>
      <c r="BC27">
        <f>(S27-E27/(N27/1.35))</f>
        <v>396.03976710669247</v>
      </c>
      <c r="BD27">
        <f>E27*BB27/100/BC27</f>
        <v>-1.7319175306985415E-2</v>
      </c>
    </row>
    <row r="28" spans="1:56" x14ac:dyDescent="0.35">
      <c r="A28" s="1" t="s">
        <v>9</v>
      </c>
      <c r="B28" s="1" t="s">
        <v>3256</v>
      </c>
      <c r="K28" s="1">
        <v>2.72</v>
      </c>
    </row>
    <row r="29" spans="1:56" x14ac:dyDescent="0.35">
      <c r="A29" s="1" t="s">
        <v>9</v>
      </c>
      <c r="B29" s="1" t="s">
        <v>3255</v>
      </c>
      <c r="K29" s="1">
        <v>2.72</v>
      </c>
    </row>
    <row r="30" spans="1:56" x14ac:dyDescent="0.35">
      <c r="A30" s="1">
        <v>5</v>
      </c>
      <c r="B30" s="1" t="s">
        <v>3254</v>
      </c>
      <c r="C30" s="1">
        <v>1209.5000020451844</v>
      </c>
      <c r="D30" s="1">
        <v>0</v>
      </c>
      <c r="E30">
        <f>(R30-S30*(1000-T30)/(1000-U30))*AK30</f>
        <v>-7.0033216297771048</v>
      </c>
      <c r="F30">
        <f>IF(AV30&lt;&gt;0,1/(1/AV30-1/N30),0)</f>
        <v>3.4734214700595469</v>
      </c>
      <c r="G30">
        <f>((AY30-AL30/2)*S30-E30)/(AY30+AL30/2)</f>
        <v>385.85409643289853</v>
      </c>
      <c r="H30">
        <f>AL30*1000</f>
        <v>39.493591052813215</v>
      </c>
      <c r="I30">
        <f>(AQ30-AW30)</f>
        <v>1.7271319969188341</v>
      </c>
      <c r="J30">
        <f>(P30+AP30*D30)</f>
        <v>31.95355224609375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33.128349304199219</v>
      </c>
      <c r="P30" s="1">
        <v>31.95355224609375</v>
      </c>
      <c r="Q30" s="1">
        <v>33.273727416992188</v>
      </c>
      <c r="R30" s="1">
        <v>400.08102416992188</v>
      </c>
      <c r="S30" s="1">
        <v>392.38424682617188</v>
      </c>
      <c r="T30" s="1">
        <v>3.8878016173839569E-2</v>
      </c>
      <c r="U30" s="1">
        <v>34.590507507324219</v>
      </c>
      <c r="V30" s="1">
        <v>6.7044273018836975E-2</v>
      </c>
      <c r="W30" s="1">
        <v>59.650566101074219</v>
      </c>
      <c r="X30" s="1">
        <v>300.150146484375</v>
      </c>
      <c r="Y30" s="1">
        <v>149.07359313964844</v>
      </c>
      <c r="Z30" s="1">
        <v>6.8696089088916779E-2</v>
      </c>
      <c r="AA30" s="1">
        <v>87.75274658203125</v>
      </c>
      <c r="AB30" s="1">
        <v>33.196121215820313</v>
      </c>
      <c r="AC30" s="1">
        <v>2.3101475238800049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1.1034931856043195</v>
      </c>
      <c r="AL30">
        <f>(U30-T30)/(1000-U30)*AK30</f>
        <v>3.9493591052813214E-2</v>
      </c>
      <c r="AM30">
        <f>(P30+273.15)</f>
        <v>305.10355224609373</v>
      </c>
      <c r="AN30">
        <f>(O30+273.15)</f>
        <v>306.2783493041992</v>
      </c>
      <c r="AO30">
        <f>(Y30*AG30+Z30*AH30)*AI30</f>
        <v>23.851774369215036</v>
      </c>
      <c r="AP30">
        <f>((AO30+0.00000010773*(AN30^4-AM30^4))-AL30*44100)/(L30*51.4+0.00000043092*AM30^3)</f>
        <v>-13.934082322308138</v>
      </c>
      <c r="AQ30">
        <f>0.61365*EXP(17.502*J30/(240.97+J30))</f>
        <v>4.7625440363529057</v>
      </c>
      <c r="AR30">
        <f>AQ30*1000/AA30</f>
        <v>54.272307384713947</v>
      </c>
      <c r="AS30">
        <f>(AR30-U30)</f>
        <v>19.681799877389729</v>
      </c>
      <c r="AT30">
        <f>IF(D30,P30,(O30+P30)/2)</f>
        <v>32.540950775146484</v>
      </c>
      <c r="AU30">
        <f>0.61365*EXP(17.502*AT30/(240.97+AT30))</f>
        <v>4.9232504367041887</v>
      </c>
      <c r="AV30">
        <f>IF(AS30&lt;&gt;0,(1000-(AR30+U30)/2)/AS30*AL30,0)</f>
        <v>1.9174483762835757</v>
      </c>
      <c r="AW30">
        <f>U30*AA30/1000</f>
        <v>3.0354120394340716</v>
      </c>
      <c r="AX30">
        <f>(AU30-AW30)</f>
        <v>1.8878383972701172</v>
      </c>
      <c r="AY30">
        <f>1/(1.6/F30+1.37/N30)</f>
        <v>1.2808880809215806</v>
      </c>
      <c r="AZ30">
        <f>G30*AA30*0.001</f>
        <v>33.859756741914794</v>
      </c>
      <c r="BA30">
        <f>G30/S30</f>
        <v>0.98335776615373083</v>
      </c>
      <c r="BB30">
        <f>(1-AL30*AA30/AQ30/F30)*100</f>
        <v>79.049670663227459</v>
      </c>
      <c r="BC30">
        <f>(S30-E30/(N30/1.35))</f>
        <v>394.59305885415984</v>
      </c>
      <c r="BD30">
        <f>E30*BB30/100/BC30</f>
        <v>-1.4029903870842032E-2</v>
      </c>
    </row>
    <row r="31" spans="1:56" x14ac:dyDescent="0.35">
      <c r="A31" s="1" t="s">
        <v>9</v>
      </c>
      <c r="B31" s="1" t="s">
        <v>3253</v>
      </c>
      <c r="K31" s="1">
        <v>2.72</v>
      </c>
    </row>
    <row r="32" spans="1:56" x14ac:dyDescent="0.35">
      <c r="A32" s="1" t="s">
        <v>9</v>
      </c>
      <c r="B32" s="1" t="s">
        <v>3252</v>
      </c>
      <c r="K32" s="1">
        <v>2.72</v>
      </c>
    </row>
    <row r="33" spans="1:56" x14ac:dyDescent="0.35">
      <c r="A33" s="1">
        <v>6</v>
      </c>
      <c r="B33" s="1" t="s">
        <v>3251</v>
      </c>
      <c r="C33" s="1">
        <v>1412.5000020451844</v>
      </c>
      <c r="D33" s="1">
        <v>0</v>
      </c>
      <c r="E33">
        <f>(R33-S33*(1000-T33)/(1000-U33))*AK33</f>
        <v>-5.3701555303639026</v>
      </c>
      <c r="F33">
        <f>IF(AV33&lt;&gt;0,1/(1/AV33-1/N33),0)</f>
        <v>3.0610924302715508</v>
      </c>
      <c r="G33">
        <f>((AY33-AL33/2)*S33-E33)/(AY33+AL33/2)</f>
        <v>383.1329454402516</v>
      </c>
      <c r="H33">
        <f>AL33*1000</f>
        <v>38.62385872519426</v>
      </c>
      <c r="I33">
        <f>(AQ33-AW33)</f>
        <v>1.8151283162609131</v>
      </c>
      <c r="J33">
        <f>(P33+AP33*D33)</f>
        <v>32.044384002685547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33.126747131347656</v>
      </c>
      <c r="P33" s="1">
        <v>32.044384002685547</v>
      </c>
      <c r="Q33" s="1">
        <v>33.264598846435547</v>
      </c>
      <c r="R33" s="1">
        <v>400.0361328125</v>
      </c>
      <c r="S33" s="1">
        <v>391.2098388671875</v>
      </c>
      <c r="T33" s="1">
        <v>5.1661744713783264E-2</v>
      </c>
      <c r="U33" s="1">
        <v>33.867279052734375</v>
      </c>
      <c r="V33" s="1">
        <v>8.9098058640956879E-2</v>
      </c>
      <c r="W33" s="1">
        <v>58.408966064453125</v>
      </c>
      <c r="X33" s="1">
        <v>300.1539306640625</v>
      </c>
      <c r="Y33" s="1">
        <v>299.67459106445313</v>
      </c>
      <c r="Z33" s="1">
        <v>0.2109120786190033</v>
      </c>
      <c r="AA33" s="1">
        <v>87.753250122070313</v>
      </c>
      <c r="AB33" s="1">
        <v>33.041584014892578</v>
      </c>
      <c r="AC33" s="1">
        <v>2.3313167095184326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1.1035070980296413</v>
      </c>
      <c r="AL33">
        <f>(U33-T33)/(1000-U33)*AK33</f>
        <v>3.8623858725194263E-2</v>
      </c>
      <c r="AM33">
        <f>(P33+273.15)</f>
        <v>305.19438400268552</v>
      </c>
      <c r="AN33">
        <f>(O33+273.15)</f>
        <v>306.27674713134763</v>
      </c>
      <c r="AO33">
        <f>(Y33*AG33+Z33*AH33)*AI33</f>
        <v>47.947933498592647</v>
      </c>
      <c r="AP33">
        <f>((AO33+0.00000010773*(AN33^4-AM33^4))-AL33*44100)/(L33*51.4+0.00000043092*AM33^3)</f>
        <v>-13.431265468706883</v>
      </c>
      <c r="AQ33">
        <f>0.61365*EXP(17.502*J33/(240.97+J33))</f>
        <v>4.7870921259294654</v>
      </c>
      <c r="AR33">
        <f>AQ33*1000/AA33</f>
        <v>54.551735910297545</v>
      </c>
      <c r="AS33">
        <f>(AR33-U33)</f>
        <v>20.68445685756317</v>
      </c>
      <c r="AT33">
        <f>IF(D33,P33,(O33+P33)/2)</f>
        <v>32.585565567016602</v>
      </c>
      <c r="AU33">
        <f>0.61365*EXP(17.502*AT33/(240.97+AT33))</f>
        <v>4.9356471736560072</v>
      </c>
      <c r="AV33">
        <f>IF(AS33&lt;&gt;0,(1000-(AR33+U33)/2)/AS33*AL33,0)</f>
        <v>1.7847370713251047</v>
      </c>
      <c r="AW33">
        <f>U33*AA33/1000</f>
        <v>2.9719638096685523</v>
      </c>
      <c r="AX33">
        <f>(AU33-AW33)</f>
        <v>1.9636833639874549</v>
      </c>
      <c r="AY33">
        <f>1/(1.6/F33+1.37/N33)</f>
        <v>1.1865821567803008</v>
      </c>
      <c r="AZ33">
        <f>G33*AA33*0.001</f>
        <v>33.621161191223919</v>
      </c>
      <c r="BA33">
        <f>G33/S33</f>
        <v>0.97935406366485089</v>
      </c>
      <c r="BB33">
        <f>(1-AL33*AA33/AQ33/F33)*100</f>
        <v>76.870265826824436</v>
      </c>
      <c r="BC33">
        <f>(S33-E33/(N33/1.35))</f>
        <v>392.90355861257228</v>
      </c>
      <c r="BD33">
        <f>E33*BB33/100/BC33</f>
        <v>-1.0506529505819942E-2</v>
      </c>
    </row>
    <row r="34" spans="1:56" x14ac:dyDescent="0.35">
      <c r="A34" s="1" t="s">
        <v>9</v>
      </c>
      <c r="B34" s="1" t="s">
        <v>3250</v>
      </c>
      <c r="K34" s="1">
        <v>2.72</v>
      </c>
    </row>
    <row r="35" spans="1:56" x14ac:dyDescent="0.35">
      <c r="A35" s="1" t="s">
        <v>9</v>
      </c>
      <c r="B35" s="1" t="s">
        <v>3249</v>
      </c>
      <c r="K35" s="1">
        <v>2.72</v>
      </c>
    </row>
    <row r="36" spans="1:56" x14ac:dyDescent="0.35">
      <c r="A36" s="1">
        <v>7</v>
      </c>
      <c r="B36" s="1" t="s">
        <v>3248</v>
      </c>
      <c r="C36" s="1">
        <v>1615.5000020451844</v>
      </c>
      <c r="D36" s="1">
        <v>0</v>
      </c>
      <c r="E36">
        <f>(R36-S36*(1000-T36)/(1000-U36))*AK36</f>
        <v>-4.2941073400805516</v>
      </c>
      <c r="F36">
        <f>IF(AV36&lt;&gt;0,1/(1/AV36-1/N36),0)</f>
        <v>2.7497697958929854</v>
      </c>
      <c r="G36">
        <f>((AY36-AL36/2)*S36-E36)/(AY36+AL36/2)</f>
        <v>381.15576919174026</v>
      </c>
      <c r="H36">
        <f>AL36*1000</f>
        <v>37.950980492372302</v>
      </c>
      <c r="I36">
        <f>(AQ36-AW36)</f>
        <v>1.9013064323642648</v>
      </c>
      <c r="J36">
        <f>(P36+AP36*D36)</f>
        <v>32.181301116943359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33.150062561035156</v>
      </c>
      <c r="P36" s="1">
        <v>32.181301116943359</v>
      </c>
      <c r="Q36" s="1">
        <v>33.275142669677734</v>
      </c>
      <c r="R36" s="1">
        <v>400.02743530273438</v>
      </c>
      <c r="S36" s="1">
        <v>390.48919677734375</v>
      </c>
      <c r="T36" s="1">
        <v>6.4122706651687622E-2</v>
      </c>
      <c r="U36" s="1">
        <v>33.310329437255859</v>
      </c>
      <c r="V36" s="1">
        <v>0.11044063419103622</v>
      </c>
      <c r="W36" s="1">
        <v>57.371471405029297</v>
      </c>
      <c r="X36" s="1">
        <v>300.14898681640625</v>
      </c>
      <c r="Y36" s="1">
        <v>501.53103637695313</v>
      </c>
      <c r="Z36" s="1">
        <v>0.11931627243757248</v>
      </c>
      <c r="AA36" s="1">
        <v>87.750465393066406</v>
      </c>
      <c r="AB36" s="1">
        <v>32.960994720458984</v>
      </c>
      <c r="AC36" s="1">
        <v>2.3521654605865479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1.1034889221191404</v>
      </c>
      <c r="AL36">
        <f>(U36-T36)/(1000-U36)*AK36</f>
        <v>3.7950980492372305E-2</v>
      </c>
      <c r="AM36">
        <f>(P36+273.15)</f>
        <v>305.33130111694334</v>
      </c>
      <c r="AN36">
        <f>(O36+273.15)</f>
        <v>306.30006256103513</v>
      </c>
      <c r="AO36">
        <f>(Y36*AG36+Z36*AH36)*AI36</f>
        <v>80.244964026697744</v>
      </c>
      <c r="AP36">
        <f>((AO36+0.00000010773*(AN36^4-AM36^4))-AL36*44100)/(L36*51.4+0.00000043092*AM36^3)</f>
        <v>-12.93398664645215</v>
      </c>
      <c r="AQ36">
        <f>0.61365*EXP(17.502*J36/(240.97+J36))</f>
        <v>4.8243033428798263</v>
      </c>
      <c r="AR36">
        <f>AQ36*1000/AA36</f>
        <v>54.977524293119224</v>
      </c>
      <c r="AS36">
        <f>(AR36-U36)</f>
        <v>21.667194855863364</v>
      </c>
      <c r="AT36">
        <f>IF(D36,P36,(O36+P36)/2)</f>
        <v>32.665681838989258</v>
      </c>
      <c r="AU36">
        <f>0.61365*EXP(17.502*AT36/(240.97+AT36))</f>
        <v>4.9579766102195286</v>
      </c>
      <c r="AV36">
        <f>IF(AS36&lt;&gt;0,(1000-(AR36+U36)/2)/AS36*AL36,0)</f>
        <v>1.6742211175175865</v>
      </c>
      <c r="AW36">
        <f>U36*AA36/1000</f>
        <v>2.9229969105155615</v>
      </c>
      <c r="AX36">
        <f>(AU36-AW36)</f>
        <v>2.0349796997039671</v>
      </c>
      <c r="AY36">
        <f>1/(1.6/F36+1.37/N36)</f>
        <v>1.108728180539617</v>
      </c>
      <c r="AZ36">
        <f>G36*AA36*0.001</f>
        <v>33.446596133827413</v>
      </c>
      <c r="BA36">
        <f>G36/S36</f>
        <v>0.97609811574140581</v>
      </c>
      <c r="BB36">
        <f>(1-AL36*AA36/AQ36/F36)*100</f>
        <v>74.896083349041533</v>
      </c>
      <c r="BC36">
        <f>(S36-E36/(N36/1.35))</f>
        <v>391.84353639554905</v>
      </c>
      <c r="BD36">
        <f>E36*BB36/100/BC36</f>
        <v>-8.2076592154821416E-3</v>
      </c>
    </row>
    <row r="37" spans="1:56" x14ac:dyDescent="0.35">
      <c r="A37" s="1" t="s">
        <v>9</v>
      </c>
      <c r="B37" s="1" t="s">
        <v>3247</v>
      </c>
      <c r="K37" s="1">
        <v>2.72</v>
      </c>
    </row>
    <row r="38" spans="1:56" x14ac:dyDescent="0.35">
      <c r="A38" s="1" t="s">
        <v>9</v>
      </c>
      <c r="B38" s="1" t="s">
        <v>3246</v>
      </c>
      <c r="K38" s="1">
        <v>2.72</v>
      </c>
    </row>
    <row r="39" spans="1:56" x14ac:dyDescent="0.35">
      <c r="A39" s="1">
        <v>8</v>
      </c>
      <c r="B39" s="1" t="s">
        <v>3245</v>
      </c>
      <c r="C39" s="1">
        <v>1818.5000020451844</v>
      </c>
      <c r="D39" s="1">
        <v>0</v>
      </c>
      <c r="E39">
        <f>(R39-S39*(1000-T39)/(1000-U39))*AK39</f>
        <v>-3.3466728106183727</v>
      </c>
      <c r="F39">
        <f>IF(AV39&lt;&gt;0,1/(1/AV39-1/N39),0)</f>
        <v>2.604114110511083</v>
      </c>
      <c r="G39">
        <f>((AY39-AL39/2)*S39-E39)/(AY39+AL39/2)</f>
        <v>379.37516270649678</v>
      </c>
      <c r="H39">
        <f>AL39*1000</f>
        <v>37.706611421423254</v>
      </c>
      <c r="I39">
        <f>(AQ39-AW39)</f>
        <v>1.9531756492229886</v>
      </c>
      <c r="J39">
        <f>(P39+AP39*D39)</f>
        <v>32.308929443359375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33.194999694824219</v>
      </c>
      <c r="P39" s="1">
        <v>32.308929443359375</v>
      </c>
      <c r="Q39" s="1">
        <v>33.302242279052734</v>
      </c>
      <c r="R39" s="1">
        <v>400.0860595703125</v>
      </c>
      <c r="S39" s="1">
        <v>389.79910278320313</v>
      </c>
      <c r="T39" s="1">
        <v>7.7940203249454498E-2</v>
      </c>
      <c r="U39" s="1">
        <v>33.117286682128906</v>
      </c>
      <c r="V39" s="1">
        <v>0.13390012085437775</v>
      </c>
      <c r="W39" s="1">
        <v>56.895008087158203</v>
      </c>
      <c r="X39" s="1">
        <v>300.14337158203125</v>
      </c>
      <c r="Y39" s="1">
        <v>750.2373046875</v>
      </c>
      <c r="Z39" s="1">
        <v>8.436187170445919E-3</v>
      </c>
      <c r="AA39" s="1">
        <v>87.749969482421875</v>
      </c>
      <c r="AB39" s="1">
        <v>33.029979705810547</v>
      </c>
      <c r="AC39" s="1">
        <v>2.351423978805542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1.1034682778751148</v>
      </c>
      <c r="AL39">
        <f>(U39-T39)/(1000-U39)*AK39</f>
        <v>3.7706611421423251E-2</v>
      </c>
      <c r="AM39">
        <f>(P39+273.15)</f>
        <v>305.45892944335935</v>
      </c>
      <c r="AN39">
        <f>(O39+273.15)</f>
        <v>306.3449996948242</v>
      </c>
      <c r="AO39">
        <f>(Y39*AG39+Z39*AH39)*AI39</f>
        <v>120.03796606694232</v>
      </c>
      <c r="AP39">
        <f>((AO39+0.00000010773*(AN39^4-AM39^4))-AL39*44100)/(L39*51.4+0.00000043092*AM39^3)</f>
        <v>-12.527083306732225</v>
      </c>
      <c r="AQ39">
        <f>0.61365*EXP(17.502*J39/(240.97+J39))</f>
        <v>4.8592165449204163</v>
      </c>
      <c r="AR39">
        <f>AQ39*1000/AA39</f>
        <v>55.375706380089603</v>
      </c>
      <c r="AS39">
        <f>(AR39-U39)</f>
        <v>22.258419697960697</v>
      </c>
      <c r="AT39">
        <f>IF(D39,P39,(O39+P39)/2)</f>
        <v>32.751964569091797</v>
      </c>
      <c r="AU39">
        <f>0.61365*EXP(17.502*AT39/(240.97+AT39))</f>
        <v>4.982122990995979</v>
      </c>
      <c r="AV39">
        <f>IF(AS39&lt;&gt;0,(1000-(AR39+U39)/2)/AS39*AL39,0)</f>
        <v>1.6190828665732797</v>
      </c>
      <c r="AW39">
        <f>U39*AA39/1000</f>
        <v>2.9060408956974277</v>
      </c>
      <c r="AX39">
        <f>(AU39-AW39)</f>
        <v>2.0760820952985513</v>
      </c>
      <c r="AY39">
        <f>1/(1.6/F39+1.37/N39)</f>
        <v>1.0701140527848854</v>
      </c>
      <c r="AZ39">
        <f>G39*AA39*0.001</f>
        <v>33.290158949883924</v>
      </c>
      <c r="BA39">
        <f>G39/S39</f>
        <v>0.97325817324288744</v>
      </c>
      <c r="BB39">
        <f>(1-AL39*AA39/AQ39/F39)*100</f>
        <v>73.852015705159715</v>
      </c>
      <c r="BC39">
        <f>(S39-E39/(N39/1.35))</f>
        <v>390.85462636881192</v>
      </c>
      <c r="BD39">
        <f>E39*BB39/100/BC39</f>
        <v>-6.3235411914147159E-3</v>
      </c>
    </row>
    <row r="40" spans="1:56" x14ac:dyDescent="0.35">
      <c r="A40" s="1" t="s">
        <v>9</v>
      </c>
      <c r="B40" s="1" t="s">
        <v>3244</v>
      </c>
      <c r="K40" s="1">
        <v>2.72</v>
      </c>
    </row>
    <row r="41" spans="1:56" x14ac:dyDescent="0.35">
      <c r="A41" s="1" t="s">
        <v>9</v>
      </c>
      <c r="B41" s="1" t="s">
        <v>3243</v>
      </c>
      <c r="K41" s="1">
        <v>2.72</v>
      </c>
    </row>
    <row r="42" spans="1:56" x14ac:dyDescent="0.35">
      <c r="A42" s="1">
        <v>9</v>
      </c>
      <c r="B42" s="1" t="s">
        <v>3242</v>
      </c>
      <c r="C42" s="1">
        <v>2021.5000020451844</v>
      </c>
      <c r="D42" s="1">
        <v>0</v>
      </c>
      <c r="E42">
        <f>(R42-S42*(1000-T42)/(1000-U42))*AK42</f>
        <v>-3.1737158558248288</v>
      </c>
      <c r="F42">
        <f>IF(AV42&lt;&gt;0,1/(1/AV42-1/N42),0)</f>
        <v>2.4679322694187995</v>
      </c>
      <c r="G42">
        <f>((AY42-AL42/2)*S42-E42)/(AY42+AL42/2)</f>
        <v>378.84352540549418</v>
      </c>
      <c r="H42">
        <f>AL42*1000</f>
        <v>37.468409312715465</v>
      </c>
      <c r="I42">
        <f>(AQ42-AW42)</f>
        <v>2.0071783039551345</v>
      </c>
      <c r="J42">
        <f>(P42+AP42*D42)</f>
        <v>32.445171356201172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33.260078430175781</v>
      </c>
      <c r="P42" s="1">
        <v>32.445171356201172</v>
      </c>
      <c r="Q42" s="1">
        <v>33.352943420410156</v>
      </c>
      <c r="R42" s="1">
        <v>400.06817626953125</v>
      </c>
      <c r="S42" s="1">
        <v>389.71322631835938</v>
      </c>
      <c r="T42" s="1">
        <v>9.758373349905014E-2</v>
      </c>
      <c r="U42" s="1">
        <v>32.929252624511719</v>
      </c>
      <c r="V42" s="1">
        <v>0.16703703999519348</v>
      </c>
      <c r="W42" s="1">
        <v>56.366001129150391</v>
      </c>
      <c r="X42" s="1">
        <v>300.19223022460938</v>
      </c>
      <c r="Y42" s="1">
        <v>1000.3480224609375</v>
      </c>
      <c r="Z42" s="1">
        <v>0.13739228248596191</v>
      </c>
      <c r="AA42" s="1">
        <v>87.750251770019531</v>
      </c>
      <c r="AB42" s="1">
        <v>33.079147338867188</v>
      </c>
      <c r="AC42" s="1">
        <v>2.3642134666442871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1.1036479052375341</v>
      </c>
      <c r="AL42">
        <f>(U42-T42)/(1000-U42)*AK42</f>
        <v>3.7468409312715466E-2</v>
      </c>
      <c r="AM42">
        <f>(P42+273.15)</f>
        <v>305.59517135620115</v>
      </c>
      <c r="AN42">
        <f>(O42+273.15)</f>
        <v>306.41007843017576</v>
      </c>
      <c r="AO42">
        <f>(Y42*AG42+Z42*AH42)*AI42</f>
        <v>160.05568001622669</v>
      </c>
      <c r="AP42">
        <f>((AO42+0.00000010773*(AN42^4-AM42^4))-AL42*44100)/(L42*51.4+0.00000043092*AM42^3)</f>
        <v>-12.119403172902032</v>
      </c>
      <c r="AQ42">
        <f>0.61365*EXP(17.502*J42/(240.97+J42))</f>
        <v>4.8967285123546143</v>
      </c>
      <c r="AR42">
        <f>AQ42*1000/AA42</f>
        <v>55.803013821410083</v>
      </c>
      <c r="AS42">
        <f>(AR42-U42)</f>
        <v>22.873761196898364</v>
      </c>
      <c r="AT42">
        <f>IF(D42,P42,(O42+P42)/2)</f>
        <v>32.852624893188477</v>
      </c>
      <c r="AU42">
        <f>0.61365*EXP(17.502*AT42/(240.97+AT42))</f>
        <v>5.0104222438760901</v>
      </c>
      <c r="AV42">
        <f>IF(AS42&lt;&gt;0,(1000-(AR42+U42)/2)/AS42*AL42,0)</f>
        <v>1.5653779264929257</v>
      </c>
      <c r="AW42">
        <f>U42*AA42/1000</f>
        <v>2.8895502083994797</v>
      </c>
      <c r="AX42">
        <f>(AU42-AW42)</f>
        <v>2.1208720354766104</v>
      </c>
      <c r="AY42">
        <f>1/(1.6/F42+1.37/N42)</f>
        <v>1.0326488015608692</v>
      </c>
      <c r="AZ42">
        <f>G42*AA42*0.001</f>
        <v>33.243614735773903</v>
      </c>
      <c r="BA42">
        <f>G42/S42</f>
        <v>0.9721084628932104</v>
      </c>
      <c r="BB42">
        <f>(1-AL42*AA42/AQ42/F42)*100</f>
        <v>72.793394192637777</v>
      </c>
      <c r="BC42">
        <f>(S42-E42/(N42/1.35))</f>
        <v>390.71420015996557</v>
      </c>
      <c r="BD42">
        <f>E42*BB42/100/BC42</f>
        <v>-5.9129038374826264E-3</v>
      </c>
    </row>
    <row r="43" spans="1:56" x14ac:dyDescent="0.35">
      <c r="A43" s="1" t="s">
        <v>9</v>
      </c>
      <c r="B43" s="1" t="s">
        <v>3241</v>
      </c>
      <c r="K43" s="1">
        <v>2.72</v>
      </c>
    </row>
    <row r="44" spans="1:56" x14ac:dyDescent="0.35">
      <c r="A44" s="1" t="s">
        <v>9</v>
      </c>
      <c r="B44" s="1" t="s">
        <v>3240</v>
      </c>
      <c r="K44" s="1">
        <v>2.72</v>
      </c>
    </row>
    <row r="45" spans="1:56" x14ac:dyDescent="0.35">
      <c r="A45" s="1">
        <v>10</v>
      </c>
      <c r="B45" s="1" t="s">
        <v>3239</v>
      </c>
      <c r="C45" s="1">
        <v>2224.5000020451844</v>
      </c>
      <c r="D45" s="1">
        <v>0</v>
      </c>
      <c r="E45">
        <f>(R45-S45*(1000-T45)/(1000-U45))*AK45</f>
        <v>-3.8999514262384309</v>
      </c>
      <c r="F45">
        <f>IF(AV45&lt;&gt;0,1/(1/AV45-1/N45),0)</f>
        <v>2.0885069747463136</v>
      </c>
      <c r="G45">
        <f>((AY45-AL45/2)*S45-E45)/(AY45+AL45/2)</f>
        <v>379.71204086750595</v>
      </c>
      <c r="H45">
        <f>AL45*1000</f>
        <v>36.466166564050354</v>
      </c>
      <c r="I45">
        <f>(AQ45-AW45)</f>
        <v>2.1782227586485678</v>
      </c>
      <c r="J45">
        <f>(P45+AP45*D45)</f>
        <v>32.798927307128906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33.343757629394531</v>
      </c>
      <c r="P45" s="1">
        <v>32.798927307128906</v>
      </c>
      <c r="Q45" s="1">
        <v>33.415859222412109</v>
      </c>
      <c r="R45" s="1">
        <v>400.1112060546875</v>
      </c>
      <c r="S45" s="1">
        <v>390.73406982421875</v>
      </c>
      <c r="T45" s="1">
        <v>0.12183687090873718</v>
      </c>
      <c r="U45" s="1">
        <v>32.103904724121094</v>
      </c>
      <c r="V45" s="1">
        <v>0.20757283270359039</v>
      </c>
      <c r="W45" s="1">
        <v>54.695255279541016</v>
      </c>
      <c r="X45" s="1">
        <v>300.17962646484375</v>
      </c>
      <c r="Y45" s="1">
        <v>1250.0045166015625</v>
      </c>
      <c r="Z45" s="1">
        <v>9.6415065228939056E-2</v>
      </c>
      <c r="AA45" s="1">
        <v>87.749008178710938</v>
      </c>
      <c r="AB45" s="1">
        <v>32.687271118164063</v>
      </c>
      <c r="AC45" s="1">
        <v>2.389124870300293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1.1036015678854547</v>
      </c>
      <c r="AL45">
        <f>(U45-T45)/(1000-U45)*AK45</f>
        <v>3.6466166564050356E-2</v>
      </c>
      <c r="AM45">
        <f>(P45+273.15)</f>
        <v>305.94892730712888</v>
      </c>
      <c r="AN45">
        <f>(O45+273.15)</f>
        <v>306.49375762939451</v>
      </c>
      <c r="AO45">
        <f>(Y45*AG45+Z45*AH45)*AI45</f>
        <v>200.00071818588549</v>
      </c>
      <c r="AP45">
        <f>((AO45+0.00000010773*(AN45^4-AM45^4))-AL45*44100)/(L45*51.4+0.00000043092*AM45^3)</f>
        <v>-11.454550907197312</v>
      </c>
      <c r="AQ45">
        <f>0.61365*EXP(17.502*J45/(240.97+J45))</f>
        <v>4.9953085568540265</v>
      </c>
      <c r="AR45">
        <f>AQ45*1000/AA45</f>
        <v>56.927236678054598</v>
      </c>
      <c r="AS45">
        <f>(AR45-U45)</f>
        <v>24.823331953933504</v>
      </c>
      <c r="AT45">
        <f>IF(D45,P45,(O45+P45)/2)</f>
        <v>33.071342468261719</v>
      </c>
      <c r="AU45">
        <f>0.61365*EXP(17.502*AT45/(240.97+AT45))</f>
        <v>5.0723942165720182</v>
      </c>
      <c r="AV45">
        <f>IF(AS45&lt;&gt;0,(1000-(AR45+U45)/2)/AS45*AL45,0)</f>
        <v>1.4036332597425356</v>
      </c>
      <c r="AW45">
        <f>U45*AA45/1000</f>
        <v>2.8170857982054587</v>
      </c>
      <c r="AX45">
        <f>(AU45-AW45)</f>
        <v>2.2553084183665595</v>
      </c>
      <c r="AY45">
        <f>1/(1.6/F45+1.37/N45)</f>
        <v>0.92067047856337958</v>
      </c>
      <c r="AZ45">
        <f>G45*AA45*0.001</f>
        <v>33.319354979637801</v>
      </c>
      <c r="BA45">
        <f>G45/S45</f>
        <v>0.97179148221788969</v>
      </c>
      <c r="BB45">
        <f>(1-AL45*AA45/AQ45/F45)*100</f>
        <v>69.328566213513938</v>
      </c>
      <c r="BC45">
        <f>(S45-E45/(N45/1.35))</f>
        <v>391.96409467160225</v>
      </c>
      <c r="BD45">
        <f>E45*BB45/100/BC45</f>
        <v>-6.8980308237158554E-3</v>
      </c>
    </row>
    <row r="46" spans="1:56" x14ac:dyDescent="0.35">
      <c r="A46" s="1" t="s">
        <v>9</v>
      </c>
      <c r="B46" s="1" t="s">
        <v>3238</v>
      </c>
      <c r="K46" s="1">
        <v>2.72</v>
      </c>
    </row>
    <row r="47" spans="1:56" x14ac:dyDescent="0.35">
      <c r="A47" s="1" t="s">
        <v>9</v>
      </c>
      <c r="B47" s="1" t="s">
        <v>3237</v>
      </c>
      <c r="K47" s="1">
        <v>2.72</v>
      </c>
    </row>
    <row r="48" spans="1:56" x14ac:dyDescent="0.35">
      <c r="A48" s="1">
        <v>11</v>
      </c>
      <c r="B48" s="1" t="s">
        <v>3236</v>
      </c>
      <c r="C48" s="1">
        <v>2427.5000020451844</v>
      </c>
      <c r="D48" s="1">
        <v>0</v>
      </c>
      <c r="E48">
        <f>(R48-S48*(1000-T48)/(1000-U48))*AK48</f>
        <v>-4.0447679847678062</v>
      </c>
      <c r="F48">
        <f>IF(AV48&lt;&gt;0,1/(1/AV48-1/N48),0)</f>
        <v>1.8209819786901922</v>
      </c>
      <c r="G48">
        <f>((AY48-AL48/2)*S48-E48)/(AY48+AL48/2)</f>
        <v>380.07246001935573</v>
      </c>
      <c r="H48">
        <f>AL48*1000</f>
        <v>35.008768790662891</v>
      </c>
      <c r="I48">
        <f>(AQ48-AW48)</f>
        <v>2.2988976382181803</v>
      </c>
      <c r="J48">
        <f>(P48+AP48*D48)</f>
        <v>32.8519287109375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33.455657958984375</v>
      </c>
      <c r="P48" s="1">
        <v>32.8519287109375</v>
      </c>
      <c r="Q48" s="1">
        <v>33.50299072265625</v>
      </c>
      <c r="R48" s="1">
        <v>400.16378784179688</v>
      </c>
      <c r="S48" s="1">
        <v>391.41180419921875</v>
      </c>
      <c r="T48" s="1">
        <v>0.15443606674671173</v>
      </c>
      <c r="U48" s="1">
        <v>30.898544311523438</v>
      </c>
      <c r="V48" s="1">
        <v>0.26146870851516724</v>
      </c>
      <c r="W48" s="1">
        <v>52.312923431396484</v>
      </c>
      <c r="X48" s="1">
        <v>300.16018676757813</v>
      </c>
      <c r="Y48" s="1">
        <v>1600.5169677734375</v>
      </c>
      <c r="Z48" s="1">
        <v>5.7849682867527008E-2</v>
      </c>
      <c r="AA48" s="1">
        <v>87.7493896484375</v>
      </c>
      <c r="AB48" s="1">
        <v>32.570858001708984</v>
      </c>
      <c r="AC48" s="1">
        <v>2.4082496166229248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1.1035300984102134</v>
      </c>
      <c r="AL48">
        <f>(U48-T48)/(1000-U48)*AK48</f>
        <v>3.5008768790662892E-2</v>
      </c>
      <c r="AM48">
        <f>(P48+273.15)</f>
        <v>306.00192871093748</v>
      </c>
      <c r="AN48">
        <f>(O48+273.15)</f>
        <v>306.60565795898435</v>
      </c>
      <c r="AO48">
        <f>(Y48*AG48+Z48*AH48)*AI48</f>
        <v>256.08270911985528</v>
      </c>
      <c r="AP48">
        <f>((AO48+0.00000010773*(AN48^4-AM48^4))-AL48*44100)/(L48*51.4+0.00000043092*AM48^3)</f>
        <v>-10.464281925546915</v>
      </c>
      <c r="AQ48">
        <f>0.61365*EXP(17.502*J48/(240.97+J48))</f>
        <v>5.0102260425795624</v>
      </c>
      <c r="AR48">
        <f>AQ48*1000/AA48</f>
        <v>57.096990220133982</v>
      </c>
      <c r="AS48">
        <f>(AR48-U48)</f>
        <v>26.198445908610545</v>
      </c>
      <c r="AT48">
        <f>IF(D48,P48,(O48+P48)/2)</f>
        <v>33.153793334960938</v>
      </c>
      <c r="AU48">
        <f>0.61365*EXP(17.502*AT48/(240.97+AT48))</f>
        <v>5.0959285344134173</v>
      </c>
      <c r="AV48">
        <f>IF(AS48&lt;&gt;0,(1000-(AR48+U48)/2)/AS48*AL48,0)</f>
        <v>1.2774979571650142</v>
      </c>
      <c r="AW48">
        <f>U48*AA48/1000</f>
        <v>2.7113284043613821</v>
      </c>
      <c r="AX48">
        <f>(AU48-AW48)</f>
        <v>2.3846001300520352</v>
      </c>
      <c r="AY48">
        <f>1/(1.6/F48+1.37/N48)</f>
        <v>0.83422718113295535</v>
      </c>
      <c r="AZ48">
        <f>G48*AA48*0.001</f>
        <v>33.351126388878626</v>
      </c>
      <c r="BA48">
        <f>G48/S48</f>
        <v>0.97102963155885924</v>
      </c>
      <c r="BB48">
        <f>(1-AL48*AA48/AQ48/F48)*100</f>
        <v>66.328848099497279</v>
      </c>
      <c r="BC48">
        <f>(S48-E48/(N48/1.35))</f>
        <v>392.68750345272571</v>
      </c>
      <c r="BD48">
        <f>E48*BB48/100/BC48</f>
        <v>-6.8320177978791067E-3</v>
      </c>
    </row>
    <row r="49" spans="1:56" x14ac:dyDescent="0.35">
      <c r="A49" s="1" t="s">
        <v>9</v>
      </c>
      <c r="B49" s="1" t="s">
        <v>3235</v>
      </c>
      <c r="K49" s="1">
        <v>2.72</v>
      </c>
    </row>
    <row r="50" spans="1:56" x14ac:dyDescent="0.35">
      <c r="A50" s="1" t="s">
        <v>9</v>
      </c>
      <c r="B50" s="1" t="s">
        <v>3230</v>
      </c>
      <c r="K50" s="1">
        <v>2.72</v>
      </c>
    </row>
    <row r="51" spans="1:56" x14ac:dyDescent="0.35">
      <c r="A51" s="1">
        <v>12</v>
      </c>
      <c r="B51" s="1" t="s">
        <v>3234</v>
      </c>
      <c r="C51" s="1">
        <v>2630.5000020451844</v>
      </c>
      <c r="D51" s="1">
        <v>0</v>
      </c>
      <c r="E51">
        <f>(R51-S51*(1000-T51)/(1000-U51))*AK51</f>
        <v>-4.1026144818992627</v>
      </c>
      <c r="F51">
        <f>IF(AV51&lt;&gt;0,1/(1/AV51-1/N51),0)</f>
        <v>1.4918461999428307</v>
      </c>
      <c r="G51">
        <f>((AY51-AL51/2)*S51-E51)/(AY51+AL51/2)</f>
        <v>379.85730347390728</v>
      </c>
      <c r="H51">
        <f>AL51*1000</f>
        <v>33.112153292930813</v>
      </c>
      <c r="I51">
        <f>(AQ51-AW51)</f>
        <v>2.5117318665903019</v>
      </c>
      <c r="J51">
        <f>(P51+AP51*D51)</f>
        <v>33.116397857666016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33.598976135253906</v>
      </c>
      <c r="P51" s="1">
        <v>33.116397857666016</v>
      </c>
      <c r="Q51" s="1">
        <v>33.613784790039063</v>
      </c>
      <c r="R51" s="1">
        <v>399.98068237304688</v>
      </c>
      <c r="S51" s="1">
        <v>391.93820190429688</v>
      </c>
      <c r="T51" s="1">
        <v>0.20407299697399139</v>
      </c>
      <c r="U51" s="1">
        <v>29.329093933105469</v>
      </c>
      <c r="V51" s="1">
        <v>0.3427329957485199</v>
      </c>
      <c r="W51" s="1">
        <v>49.257118225097656</v>
      </c>
      <c r="X51" s="1">
        <v>300.16641235351563</v>
      </c>
      <c r="Y51" s="1">
        <v>2001.4794921875</v>
      </c>
      <c r="Z51" s="1">
        <v>0.19283336400985718</v>
      </c>
      <c r="AA51" s="1">
        <v>87.746009826660156</v>
      </c>
      <c r="AB51" s="1">
        <v>32.433345794677734</v>
      </c>
      <c r="AC51" s="1">
        <v>2.4348924160003662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1.1035529865938072</v>
      </c>
      <c r="AL51">
        <f>(U51-T51)/(1000-U51)*AK51</f>
        <v>3.311215329293081E-2</v>
      </c>
      <c r="AM51">
        <f>(P51+273.15)</f>
        <v>306.26639785766599</v>
      </c>
      <c r="AN51">
        <f>(O51+273.15)</f>
        <v>306.74897613525388</v>
      </c>
      <c r="AO51">
        <f>(Y51*AG51+Z51*AH51)*AI51</f>
        <v>320.23671159215155</v>
      </c>
      <c r="AP51">
        <f>((AO51+0.00000010773*(AN51^4-AM51^4))-AL51*44100)/(L51*51.4+0.00000043092*AM51^3)</f>
        <v>-9.2660744434555884</v>
      </c>
      <c r="AQ51">
        <f>0.61365*EXP(17.502*J51/(240.97+J51))</f>
        <v>5.0852428310516133</v>
      </c>
      <c r="AR51">
        <f>AQ51*1000/AA51</f>
        <v>57.954120547445655</v>
      </c>
      <c r="AS51">
        <f>(AR51-U51)</f>
        <v>28.625026614340186</v>
      </c>
      <c r="AT51">
        <f>IF(D51,P51,(O51+P51)/2)</f>
        <v>33.357686996459961</v>
      </c>
      <c r="AU51">
        <f>0.61365*EXP(17.502*AT51/(240.97+AT51))</f>
        <v>5.154535170123407</v>
      </c>
      <c r="AV51">
        <f>IF(AS51&lt;&gt;0,(1000-(AR51+U51)/2)/AS51*AL51,0)</f>
        <v>1.106272707819135</v>
      </c>
      <c r="AW51">
        <f>U51*AA51/1000</f>
        <v>2.5735109644613114</v>
      </c>
      <c r="AX51">
        <f>(AU51-AW51)</f>
        <v>2.5810242056620956</v>
      </c>
      <c r="AY51">
        <f>1/(1.6/F51+1.37/N51)</f>
        <v>0.71809982597958644</v>
      </c>
      <c r="AZ51">
        <f>G51*AA51*0.001</f>
        <v>33.330962683350094</v>
      </c>
      <c r="BA51">
        <f>G51/S51</f>
        <v>0.96917652228924722</v>
      </c>
      <c r="BB51">
        <f>(1-AL51*AA51/AQ51/F51)*100</f>
        <v>61.701739241322073</v>
      </c>
      <c r="BC51">
        <f>(S51-E51/(N51/1.35))</f>
        <v>393.23214564883187</v>
      </c>
      <c r="BD51">
        <f>E51*BB51/100/BC51</f>
        <v>-6.4373793386637368E-3</v>
      </c>
    </row>
    <row r="52" spans="1:56" x14ac:dyDescent="0.35">
      <c r="A52" s="1" t="s">
        <v>9</v>
      </c>
      <c r="B52" s="1" t="s">
        <v>3233</v>
      </c>
      <c r="K52" s="1">
        <v>2.04</v>
      </c>
    </row>
    <row r="53" spans="1:56" x14ac:dyDescent="0.35">
      <c r="A53" s="1" t="s">
        <v>9</v>
      </c>
      <c r="B53" s="1" t="s">
        <v>3232</v>
      </c>
      <c r="K53" s="1">
        <v>2.04</v>
      </c>
    </row>
    <row r="54" spans="1:56" x14ac:dyDescent="0.35">
      <c r="A54" s="1" t="s">
        <v>9</v>
      </c>
      <c r="B54" s="1" t="s">
        <v>3231</v>
      </c>
      <c r="K54" s="1">
        <v>2.04</v>
      </c>
    </row>
    <row r="55" spans="1:56" x14ac:dyDescent="0.35">
      <c r="A55" s="1" t="s">
        <v>9</v>
      </c>
      <c r="B55" s="1" t="s">
        <v>3230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F4C0-7828-4483-996C-1F54D1BB750E}">
  <dimension ref="A1:BD55"/>
  <sheetViews>
    <sheetView topLeftCell="A4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3319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3318</v>
      </c>
    </row>
    <row r="12" spans="1:56" x14ac:dyDescent="0.35">
      <c r="A12" s="1" t="s">
        <v>9</v>
      </c>
      <c r="B12" s="1" t="s">
        <v>3317</v>
      </c>
    </row>
    <row r="13" spans="1:56" x14ac:dyDescent="0.35">
      <c r="A13" s="1" t="s">
        <v>9</v>
      </c>
      <c r="B13" s="1" t="s">
        <v>3316</v>
      </c>
    </row>
    <row r="14" spans="1:56" x14ac:dyDescent="0.35">
      <c r="A14" s="1" t="s">
        <v>9</v>
      </c>
      <c r="B14" s="1" t="s">
        <v>3315</v>
      </c>
    </row>
    <row r="15" spans="1:56" x14ac:dyDescent="0.35">
      <c r="A15" s="1" t="s">
        <v>9</v>
      </c>
      <c r="B15" s="1" t="s">
        <v>3314</v>
      </c>
    </row>
    <row r="16" spans="1:56" x14ac:dyDescent="0.35">
      <c r="A16" s="1" t="s">
        <v>9</v>
      </c>
      <c r="B16" s="1" t="s">
        <v>3313</v>
      </c>
    </row>
    <row r="17" spans="1:56" x14ac:dyDescent="0.35">
      <c r="A17" s="1" t="s">
        <v>9</v>
      </c>
      <c r="B17" s="1" t="s">
        <v>3312</v>
      </c>
    </row>
    <row r="18" spans="1:56" x14ac:dyDescent="0.35">
      <c r="A18" s="1">
        <v>1</v>
      </c>
      <c r="B18" s="1" t="s">
        <v>3311</v>
      </c>
      <c r="C18" s="1">
        <v>457.5000030733645</v>
      </c>
      <c r="D18" s="1">
        <v>0</v>
      </c>
      <c r="E18">
        <f>(R18-S18*(1000-T18)/(1000-U18))*AK18</f>
        <v>-6.7919030831108413</v>
      </c>
      <c r="F18">
        <f>IF(AV18&lt;&gt;0,1/(1/AV18-1/N18),0)</f>
        <v>13.484893200336495</v>
      </c>
      <c r="G18">
        <f>((AY18-AL18/2)*S18-E18)/(AY18+AL18/2)</f>
        <v>384.60975031288513</v>
      </c>
      <c r="H18">
        <f>AL18*1000</f>
        <v>46.943589987852214</v>
      </c>
      <c r="I18">
        <f>(AQ18-AW18)</f>
        <v>1.2064795408211855</v>
      </c>
      <c r="J18">
        <f>(P18+AP18*D18)</f>
        <v>32.245643615722656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33.601558685302734</v>
      </c>
      <c r="P18" s="1">
        <v>32.245643615722656</v>
      </c>
      <c r="Q18" s="1">
        <v>33.687980651855469</v>
      </c>
      <c r="R18" s="1">
        <v>400.02066040039063</v>
      </c>
      <c r="S18" s="1">
        <v>389.60247802734375</v>
      </c>
      <c r="T18" s="1">
        <v>0.65865504741668701</v>
      </c>
      <c r="U18" s="1">
        <v>41.433246612548828</v>
      </c>
      <c r="V18" s="1">
        <v>1.1059646606445313</v>
      </c>
      <c r="W18" s="1">
        <v>69.571632385253906</v>
      </c>
      <c r="X18" s="1">
        <v>300.1773681640625</v>
      </c>
      <c r="Y18" s="1">
        <v>-0.1255040168762207</v>
      </c>
      <c r="Z18" s="1">
        <v>7.954319566488266E-2</v>
      </c>
      <c r="AA18" s="1">
        <v>87.741073608398438</v>
      </c>
      <c r="AB18" s="1">
        <v>32.744663238525391</v>
      </c>
      <c r="AC18" s="1">
        <v>1.6088448762893677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1.103593265309053</v>
      </c>
      <c r="AL18">
        <f>(U18-T18)/(1000-U18)*AK18</f>
        <v>4.6943589987852211E-2</v>
      </c>
      <c r="AM18">
        <f>(P18+273.15)</f>
        <v>305.39564361572263</v>
      </c>
      <c r="AN18">
        <f>(O18+273.15)</f>
        <v>306.75155868530271</v>
      </c>
      <c r="AO18">
        <f>(Y18*AG18+Z18*AH18)*AI18</f>
        <v>-2.0080642251357972E-2</v>
      </c>
      <c r="AP18">
        <f>((AO18+0.00000010773*(AN18^4-AM18^4))-AL18*44100)/(L18*51.4+0.00000043092*AM18^3)</f>
        <v>-16.793400011889471</v>
      </c>
      <c r="AQ18">
        <f>0.61365*EXP(17.502*J18/(240.97+J18))</f>
        <v>4.8418770816877572</v>
      </c>
      <c r="AR18">
        <f>AQ18*1000/AA18</f>
        <v>55.183699977251017</v>
      </c>
      <c r="AS18">
        <f>(AR18-U18)</f>
        <v>13.750453364702189</v>
      </c>
      <c r="AT18">
        <f>IF(D18,P18,(O18+P18)/2)</f>
        <v>32.923601150512695</v>
      </c>
      <c r="AU18">
        <f>0.61365*EXP(17.502*AT18/(240.97+AT18))</f>
        <v>5.0304602196631372</v>
      </c>
      <c r="AV18">
        <f>IF(AS18&lt;&gt;0,(1000-(AR18+U18)/2)/AS18*AL18,0)</f>
        <v>3.2490431871316643</v>
      </c>
      <c r="AW18">
        <f>U18*AA18/1000</f>
        <v>3.6353975408665717</v>
      </c>
      <c r="AX18">
        <f>(AU18-AW18)</f>
        <v>1.3950626787965654</v>
      </c>
      <c r="AY18">
        <f>1/(1.6/F18+1.37/N18)</f>
        <v>2.2793647627378415</v>
      </c>
      <c r="AZ18">
        <f>G18*AA18*0.001</f>
        <v>33.746072412710603</v>
      </c>
      <c r="BA18">
        <f>G18/S18</f>
        <v>0.98718507197454675</v>
      </c>
      <c r="BB18">
        <f>(1-AL18*AA18/AQ18/F18)*100</f>
        <v>93.691618173675508</v>
      </c>
      <c r="BC18">
        <f>(S18-E18/(N18/1.35))</f>
        <v>391.74460972084148</v>
      </c>
      <c r="BD18">
        <f>E18*BB18/100/BC18</f>
        <v>-1.6243858231741633E-2</v>
      </c>
    </row>
    <row r="19" spans="1:56" x14ac:dyDescent="0.35">
      <c r="A19" s="1" t="s">
        <v>9</v>
      </c>
      <c r="B19" s="1" t="s">
        <v>3310</v>
      </c>
      <c r="K19" s="1">
        <v>2.72</v>
      </c>
    </row>
    <row r="20" spans="1:56" x14ac:dyDescent="0.35">
      <c r="A20" s="1" t="s">
        <v>9</v>
      </c>
      <c r="B20" s="1" t="s">
        <v>3309</v>
      </c>
      <c r="K20" s="1">
        <v>2.72</v>
      </c>
    </row>
    <row r="21" spans="1:56" x14ac:dyDescent="0.35">
      <c r="A21" s="1">
        <v>2</v>
      </c>
      <c r="B21" s="1" t="s">
        <v>3308</v>
      </c>
      <c r="C21" s="1">
        <v>661.50000309571624</v>
      </c>
      <c r="D21" s="1">
        <v>0</v>
      </c>
      <c r="E21">
        <f>(R21-S21*(1000-T21)/(1000-U21))*AK21</f>
        <v>-5.0079864699449308</v>
      </c>
      <c r="F21">
        <f>IF(AV21&lt;&gt;0,1/(1/AV21-1/N21),0)</f>
        <v>11.601876364870941</v>
      </c>
      <c r="G21">
        <f>((AY21-AL21/2)*S21-E21)/(AY21+AL21/2)</f>
        <v>382.69923057283495</v>
      </c>
      <c r="H21">
        <f>AL21*1000</f>
        <v>45.694070564602917</v>
      </c>
      <c r="I21">
        <f>(AQ21-AW21)</f>
        <v>1.2211701356991935</v>
      </c>
      <c r="J21">
        <f>(P21+AP21*D21)</f>
        <v>32.054927825927734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33.557788848876953</v>
      </c>
      <c r="P21" s="1">
        <v>32.054927825927734</v>
      </c>
      <c r="Q21" s="1">
        <v>33.662567138671875</v>
      </c>
      <c r="R21" s="1">
        <v>400.0218505859375</v>
      </c>
      <c r="S21" s="1">
        <v>388.47479248046875</v>
      </c>
      <c r="T21" s="1">
        <v>0.95203208923339844</v>
      </c>
      <c r="U21" s="1">
        <v>40.673534393310547</v>
      </c>
      <c r="V21" s="1">
        <v>1.6025187969207764</v>
      </c>
      <c r="W21" s="1">
        <v>68.464187622070313</v>
      </c>
      <c r="X21" s="1">
        <v>300.17153930664063</v>
      </c>
      <c r="Y21" s="1">
        <v>25.835861206054688</v>
      </c>
      <c r="Z21" s="1">
        <v>1.2051947414875031E-2</v>
      </c>
      <c r="AA21" s="1">
        <v>87.742034912109375</v>
      </c>
      <c r="AB21" s="1">
        <v>33.147224426269531</v>
      </c>
      <c r="AC21" s="1">
        <v>1.7570350170135498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1.1035718356861783</v>
      </c>
      <c r="AL21">
        <f>(U21-T21)/(1000-U21)*AK21</f>
        <v>4.5694070564602916E-2</v>
      </c>
      <c r="AM21">
        <f>(P21+273.15)</f>
        <v>305.20492782592771</v>
      </c>
      <c r="AN21">
        <f>(O21+273.15)</f>
        <v>306.70778884887693</v>
      </c>
      <c r="AO21">
        <f>(Y21*AG21+Z21*AH21)*AI21</f>
        <v>4.1337377005725102</v>
      </c>
      <c r="AP21">
        <f>((AO21+0.00000010773*(AN21^4-AM21^4))-AL21*44100)/(L21*51.4+0.00000043092*AM21^3)</f>
        <v>-16.297178281769732</v>
      </c>
      <c r="AQ21">
        <f>0.61365*EXP(17.502*J21/(240.97+J21))</f>
        <v>4.7899488104359289</v>
      </c>
      <c r="AR21">
        <f>AQ21*1000/AA21</f>
        <v>54.591266491984022</v>
      </c>
      <c r="AS21">
        <f>(AR21-U21)</f>
        <v>13.917732098673476</v>
      </c>
      <c r="AT21">
        <f>IF(D21,P21,(O21+P21)/2)</f>
        <v>32.806358337402344</v>
      </c>
      <c r="AU21">
        <f>0.61365*EXP(17.502*AT21/(240.97+AT21))</f>
        <v>4.9973977217085555</v>
      </c>
      <c r="AV21">
        <f>IF(AS21&lt;&gt;0,(1000-(AR21+U21)/2)/AS21*AL21,0)</f>
        <v>3.1267703666866029</v>
      </c>
      <c r="AW21">
        <f>U21*AA21/1000</f>
        <v>3.5687786747367354</v>
      </c>
      <c r="AX21">
        <f>(AU21-AW21)</f>
        <v>1.4286190469718201</v>
      </c>
      <c r="AY21">
        <f>1/(1.6/F21+1.37/N21)</f>
        <v>2.1835197761242426</v>
      </c>
      <c r="AZ21">
        <f>G21*AA21*0.001</f>
        <v>33.578809249759075</v>
      </c>
      <c r="BA21">
        <f>G21/S21</f>
        <v>0.98513272413183883</v>
      </c>
      <c r="BB21">
        <f>(1-AL21*AA21/AQ21/F21)*100</f>
        <v>92.785463331858224</v>
      </c>
      <c r="BC21">
        <f>(S21-E21/(N21/1.35))</f>
        <v>390.05428594593843</v>
      </c>
      <c r="BD21">
        <f>E21*BB21/100/BC21</f>
        <v>-1.19129147330513E-2</v>
      </c>
    </row>
    <row r="22" spans="1:56" x14ac:dyDescent="0.35">
      <c r="A22" s="1" t="s">
        <v>9</v>
      </c>
      <c r="B22" s="1" t="s">
        <v>3307</v>
      </c>
      <c r="K22" s="1">
        <v>2.72</v>
      </c>
    </row>
    <row r="23" spans="1:56" x14ac:dyDescent="0.35">
      <c r="A23" s="1" t="s">
        <v>9</v>
      </c>
      <c r="B23" s="1" t="s">
        <v>3306</v>
      </c>
      <c r="K23" s="1">
        <v>2.72</v>
      </c>
    </row>
    <row r="24" spans="1:56" x14ac:dyDescent="0.35">
      <c r="A24" s="1">
        <v>3</v>
      </c>
      <c r="B24" s="1" t="s">
        <v>3305</v>
      </c>
      <c r="C24" s="1">
        <v>866.00000308454037</v>
      </c>
      <c r="D24" s="1">
        <v>0</v>
      </c>
      <c r="E24">
        <f>(R24-S24*(1000-T24)/(1000-U24))*AK24</f>
        <v>-4.2570156954774951</v>
      </c>
      <c r="F24">
        <f>IF(AV24&lt;&gt;0,1/(1/AV24-1/N24),0)</f>
        <v>10.805570123711689</v>
      </c>
      <c r="G24">
        <f>((AY24-AL24/2)*S24-E24)/(AY24+AL24/2)</f>
        <v>382.01145486968954</v>
      </c>
      <c r="H24">
        <f>AL24*1000</f>
        <v>44.838671766616805</v>
      </c>
      <c r="I24">
        <f>(AQ24-AW24)</f>
        <v>1.222611981087105</v>
      </c>
      <c r="J24">
        <f>(P24+AP24*D24)</f>
        <v>31.92668342590332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33.508037567138672</v>
      </c>
      <c r="P24" s="1">
        <v>31.92668342590332</v>
      </c>
      <c r="Q24" s="1">
        <v>33.623950958251953</v>
      </c>
      <c r="R24" s="1">
        <v>400.01318359375</v>
      </c>
      <c r="S24" s="1">
        <v>388.1011962890625</v>
      </c>
      <c r="T24" s="1">
        <v>1.2657052278518677</v>
      </c>
      <c r="U24" s="1">
        <v>40.262702941894531</v>
      </c>
      <c r="V24" s="1">
        <v>2.1364293098449707</v>
      </c>
      <c r="W24" s="1">
        <v>67.960861206054688</v>
      </c>
      <c r="X24" s="1">
        <v>300.15310668945313</v>
      </c>
      <c r="Y24" s="1">
        <v>50.315296173095703</v>
      </c>
      <c r="Z24" s="1">
        <v>0.11569751799106598</v>
      </c>
      <c r="AA24" s="1">
        <v>87.741043090820313</v>
      </c>
      <c r="AB24" s="1">
        <v>33.245098114013672</v>
      </c>
      <c r="AC24" s="1">
        <v>1.8148645162582397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1.1035040687112245</v>
      </c>
      <c r="AL24">
        <f>(U24-T24)/(1000-U24)*AK24</f>
        <v>4.4838671766616808E-2</v>
      </c>
      <c r="AM24">
        <f>(P24+273.15)</f>
        <v>305.0766834259033</v>
      </c>
      <c r="AN24">
        <f>(O24+273.15)</f>
        <v>306.65803756713865</v>
      </c>
      <c r="AO24">
        <f>(Y24*AG24+Z24*AH24)*AI24</f>
        <v>8.0504472077537912</v>
      </c>
      <c r="AP24">
        <f>((AO24+0.00000010773*(AN24^4-AM24^4))-AL24*44100)/(L24*51.4+0.00000043092*AM24^3)</f>
        <v>-15.950812295174236</v>
      </c>
      <c r="AQ24">
        <f>0.61365*EXP(17.502*J24/(240.97+J24))</f>
        <v>4.7553035348647708</v>
      </c>
      <c r="AR24">
        <f>AQ24*1000/AA24</f>
        <v>54.197025329896981</v>
      </c>
      <c r="AS24">
        <f>(AR24-U24)</f>
        <v>13.93432238800245</v>
      </c>
      <c r="AT24">
        <f>IF(D24,P24,(O24+P24)/2)</f>
        <v>32.717360496520996</v>
      </c>
      <c r="AU24">
        <f>0.61365*EXP(17.502*AT24/(240.97+AT24))</f>
        <v>4.9724267150126247</v>
      </c>
      <c r="AV24">
        <f>IF(AS24&lt;&gt;0,(1000-(AR24+U24)/2)/AS24*AL24,0)</f>
        <v>3.0658790719402695</v>
      </c>
      <c r="AW24">
        <f>U24*AA24/1000</f>
        <v>3.5326915537776657</v>
      </c>
      <c r="AX24">
        <f>(AU24-AW24)</f>
        <v>1.4397351612349589</v>
      </c>
      <c r="AY24">
        <f>1/(1.6/F24+1.37/N24)</f>
        <v>2.1361167253264171</v>
      </c>
      <c r="AZ24">
        <f>G24*AA24*0.001</f>
        <v>33.518083522908391</v>
      </c>
      <c r="BA24">
        <f>G24/S24</f>
        <v>0.98430888263782301</v>
      </c>
      <c r="BB24">
        <f>(1-AL24*AA24/AQ24/F24)*100</f>
        <v>92.343512060792577</v>
      </c>
      <c r="BC24">
        <f>(S24-E24/(N24/1.35))</f>
        <v>389.4438373911824</v>
      </c>
      <c r="BD24">
        <f>E24*BB24/100/BC24</f>
        <v>-1.0094081417533041E-2</v>
      </c>
    </row>
    <row r="25" spans="1:56" x14ac:dyDescent="0.35">
      <c r="A25" s="1" t="s">
        <v>9</v>
      </c>
      <c r="B25" s="1" t="s">
        <v>3304</v>
      </c>
      <c r="K25" s="1">
        <v>2.72</v>
      </c>
    </row>
    <row r="26" spans="1:56" x14ac:dyDescent="0.35">
      <c r="A26" s="1" t="s">
        <v>9</v>
      </c>
      <c r="B26" s="1" t="s">
        <v>3303</v>
      </c>
      <c r="K26" s="1">
        <v>2.72</v>
      </c>
    </row>
    <row r="27" spans="1:56" x14ac:dyDescent="0.35">
      <c r="A27" s="1">
        <v>4</v>
      </c>
      <c r="B27" s="1" t="s">
        <v>3302</v>
      </c>
      <c r="C27" s="1">
        <v>1070.0000030845404</v>
      </c>
      <c r="D27" s="1">
        <v>0</v>
      </c>
      <c r="E27">
        <f>(R27-S27*(1000-T27)/(1000-U27))*AK27</f>
        <v>-3.1497926697022303</v>
      </c>
      <c r="F27">
        <f>IF(AV27&lt;&gt;0,1/(1/AV27-1/N27),0)</f>
        <v>10.472220048112455</v>
      </c>
      <c r="G27">
        <f>((AY27-AL27/2)*S27-E27)/(AY27+AL27/2)</f>
        <v>380.77187704663987</v>
      </c>
      <c r="H27">
        <f>AL27*1000</f>
        <v>44.293751419167137</v>
      </c>
      <c r="I27">
        <f>(AQ27-AW27)</f>
        <v>1.2187966687909979</v>
      </c>
      <c r="J27">
        <f>(P27+AP27*D27)</f>
        <v>31.879453659057617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33.462108612060547</v>
      </c>
      <c r="P27" s="1">
        <v>31.879453659057617</v>
      </c>
      <c r="Q27" s="1">
        <v>33.582962036132813</v>
      </c>
      <c r="R27" s="1">
        <v>400.01760864257813</v>
      </c>
      <c r="S27" s="1">
        <v>387.326171875</v>
      </c>
      <c r="T27" s="1">
        <v>1.6385259628295898</v>
      </c>
      <c r="U27" s="1">
        <v>40.162101745605469</v>
      </c>
      <c r="V27" s="1">
        <v>2.7727994918823242</v>
      </c>
      <c r="W27" s="1">
        <v>67.96441650390625</v>
      </c>
      <c r="X27" s="1">
        <v>300.18063354492188</v>
      </c>
      <c r="Y27" s="1">
        <v>99.230926513671875</v>
      </c>
      <c r="Z27" s="1">
        <v>9.6416853368282318E-2</v>
      </c>
      <c r="AA27" s="1">
        <v>87.739501953125</v>
      </c>
      <c r="AB27" s="1">
        <v>33.247447967529297</v>
      </c>
      <c r="AC27" s="1">
        <v>1.8262954950332642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1.103605270385742</v>
      </c>
      <c r="AL27">
        <f>(U27-T27)/(1000-U27)*AK27</f>
        <v>4.4293751419167138E-2</v>
      </c>
      <c r="AM27">
        <f>(P27+273.15)</f>
        <v>305.02945365905759</v>
      </c>
      <c r="AN27">
        <f>(O27+273.15)</f>
        <v>306.61210861206052</v>
      </c>
      <c r="AO27">
        <f>(Y27*AG27+Z27*AH27)*AI27</f>
        <v>15.876947887310052</v>
      </c>
      <c r="AP27">
        <f>((AO27+0.00000010773*(AN27^4-AM27^4))-AL27*44100)/(L27*51.4+0.00000043092*AM27^3)</f>
        <v>-15.69087011620338</v>
      </c>
      <c r="AQ27">
        <f>0.61365*EXP(17.502*J27/(240.97+J27))</f>
        <v>4.7425994733411541</v>
      </c>
      <c r="AR27">
        <f>AQ27*1000/AA27</f>
        <v>54.053184344206755</v>
      </c>
      <c r="AS27">
        <f>(AR27-U27)</f>
        <v>13.891082598601287</v>
      </c>
      <c r="AT27">
        <f>IF(D27,P27,(O27+P27)/2)</f>
        <v>32.670781135559082</v>
      </c>
      <c r="AU27">
        <f>0.61365*EXP(17.502*AT27/(240.97+AT27))</f>
        <v>4.9594008208439764</v>
      </c>
      <c r="AV27">
        <f>IF(AS27&lt;&gt;0,(1000-(AR27+U27)/2)/AS27*AL27,0)</f>
        <v>3.038436845263818</v>
      </c>
      <c r="AW27">
        <f>U27*AA27/1000</f>
        <v>3.5238028045501562</v>
      </c>
      <c r="AX27">
        <f>(AU27-AW27)</f>
        <v>1.4355980162938202</v>
      </c>
      <c r="AY27">
        <f>1/(1.6/F27+1.37/N27)</f>
        <v>2.1148239002863378</v>
      </c>
      <c r="AZ27">
        <f>G27*AA27*0.001</f>
        <v>33.408734849828733</v>
      </c>
      <c r="BA27">
        <f>G27/S27</f>
        <v>0.98307809979214267</v>
      </c>
      <c r="BB27">
        <f>(1-AL27*AA27/AQ27/F27)*100</f>
        <v>92.175034690829136</v>
      </c>
      <c r="BC27">
        <f>(S27-E27/(N27/1.35))</f>
        <v>388.31960046535988</v>
      </c>
      <c r="BD27">
        <f>E27*BB27/100/BC27</f>
        <v>-7.4766313173682186E-3</v>
      </c>
    </row>
    <row r="28" spans="1:56" x14ac:dyDescent="0.35">
      <c r="A28" s="1" t="s">
        <v>9</v>
      </c>
      <c r="B28" s="1" t="s">
        <v>3301</v>
      </c>
      <c r="K28" s="1">
        <v>2.72</v>
      </c>
    </row>
    <row r="29" spans="1:56" x14ac:dyDescent="0.35">
      <c r="A29" s="1" t="s">
        <v>9</v>
      </c>
      <c r="B29" s="1" t="s">
        <v>3300</v>
      </c>
      <c r="K29" s="1">
        <v>2.72</v>
      </c>
    </row>
    <row r="30" spans="1:56" x14ac:dyDescent="0.35">
      <c r="A30" s="1">
        <v>5</v>
      </c>
      <c r="B30" s="1" t="s">
        <v>3299</v>
      </c>
      <c r="C30" s="1">
        <v>1274.0000030845404</v>
      </c>
      <c r="D30" s="1">
        <v>0</v>
      </c>
      <c r="E30">
        <f>(R30-S30*(1000-T30)/(1000-U30))*AK30</f>
        <v>-2.8313707658871454</v>
      </c>
      <c r="F30">
        <f>IF(AV30&lt;&gt;0,1/(1/AV30-1/N30),0)</f>
        <v>10.617715390183127</v>
      </c>
      <c r="G30">
        <f>((AY30-AL30/2)*S30-E30)/(AY30+AL30/2)</f>
        <v>380.55166278352522</v>
      </c>
      <c r="H30">
        <f>AL30*1000</f>
        <v>43.89688551132231</v>
      </c>
      <c r="I30">
        <f>(AQ30-AW30)</f>
        <v>1.2030365199915254</v>
      </c>
      <c r="J30">
        <f>(P30+AP30*D30)</f>
        <v>31.835599899291992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33.428123474121094</v>
      </c>
      <c r="P30" s="1">
        <v>31.835599899291992</v>
      </c>
      <c r="Q30" s="1">
        <v>33.548511505126953</v>
      </c>
      <c r="R30" s="1">
        <v>399.98361206054688</v>
      </c>
      <c r="S30" s="1">
        <v>387.1510009765625</v>
      </c>
      <c r="T30" s="1">
        <v>2.0373568534851074</v>
      </c>
      <c r="U30" s="1">
        <v>40.210563659667969</v>
      </c>
      <c r="V30" s="1">
        <v>3.4540348052978516</v>
      </c>
      <c r="W30" s="1">
        <v>68.171012878417969</v>
      </c>
      <c r="X30" s="1">
        <v>300.20639038085938</v>
      </c>
      <c r="Y30" s="1">
        <v>150.24183654785156</v>
      </c>
      <c r="Z30" s="1">
        <v>6.8695157766342163E-2</v>
      </c>
      <c r="AA30" s="1">
        <v>87.733001708984375</v>
      </c>
      <c r="AB30" s="1">
        <v>33.212478637695313</v>
      </c>
      <c r="AC30" s="1">
        <v>1.8116779327392578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1.1036999646355123</v>
      </c>
      <c r="AL30">
        <f>(U30-T30)/(1000-U30)*AK30</f>
        <v>4.3896885511322307E-2</v>
      </c>
      <c r="AM30">
        <f>(P30+273.15)</f>
        <v>304.98559989929197</v>
      </c>
      <c r="AN30">
        <f>(O30+273.15)</f>
        <v>306.57812347412107</v>
      </c>
      <c r="AO30">
        <f>(Y30*AG30+Z30*AH30)*AI30</f>
        <v>24.038693310349572</v>
      </c>
      <c r="AP30">
        <f>((AO30+0.00000010773*(AN30^4-AM30^4))-AL30*44100)/(L30*51.4+0.00000043092*AM30^3)</f>
        <v>-15.480651541656266</v>
      </c>
      <c r="AQ30">
        <f>0.61365*EXP(17.502*J30/(240.97+J30))</f>
        <v>4.7308299702644003</v>
      </c>
      <c r="AR30">
        <f>AQ30*1000/AA30</f>
        <v>53.923037831953437</v>
      </c>
      <c r="AS30">
        <f>(AR30-U30)</f>
        <v>13.712474172285468</v>
      </c>
      <c r="AT30">
        <f>IF(D30,P30,(O30+P30)/2)</f>
        <v>32.631861686706543</v>
      </c>
      <c r="AU30">
        <f>0.61365*EXP(17.502*AT30/(240.97+AT30))</f>
        <v>4.9485397988166575</v>
      </c>
      <c r="AV30">
        <f>IF(AS30&lt;&gt;0,(1000-(AR30+U30)/2)/AS30*AL30,0)</f>
        <v>3.0505654210925868</v>
      </c>
      <c r="AW30">
        <f>U30*AA30/1000</f>
        <v>3.5277934502728749</v>
      </c>
      <c r="AX30">
        <f>(AU30-AW30)</f>
        <v>1.4207463485437826</v>
      </c>
      <c r="AY30">
        <f>1/(1.6/F30+1.37/N30)</f>
        <v>2.1242292473827136</v>
      </c>
      <c r="AZ30">
        <f>G30*AA30*0.001</f>
        <v>33.386939681343868</v>
      </c>
      <c r="BA30">
        <f>G30/S30</f>
        <v>0.98295409755782392</v>
      </c>
      <c r="BB30">
        <f>(1-AL30*AA30/AQ30/F30)*100</f>
        <v>92.332950318166567</v>
      </c>
      <c r="BC30">
        <f>(S30-E30/(N30/1.35))</f>
        <v>388.04400091773243</v>
      </c>
      <c r="BD30">
        <f>E30*BB30/100/BC30</f>
        <v>-6.7370920730814602E-3</v>
      </c>
    </row>
    <row r="31" spans="1:56" x14ac:dyDescent="0.35">
      <c r="A31" s="1" t="s">
        <v>9</v>
      </c>
      <c r="B31" s="1" t="s">
        <v>3298</v>
      </c>
      <c r="K31" s="1">
        <v>2.72</v>
      </c>
    </row>
    <row r="32" spans="1:56" x14ac:dyDescent="0.35">
      <c r="A32" s="1" t="s">
        <v>9</v>
      </c>
      <c r="B32" s="1" t="s">
        <v>3297</v>
      </c>
      <c r="K32" s="1">
        <v>2.72</v>
      </c>
    </row>
    <row r="33" spans="1:56" x14ac:dyDescent="0.35">
      <c r="A33" s="1">
        <v>6</v>
      </c>
      <c r="B33" s="1" t="s">
        <v>3296</v>
      </c>
      <c r="C33" s="1">
        <v>1478.0000030845404</v>
      </c>
      <c r="D33" s="1">
        <v>0</v>
      </c>
      <c r="E33">
        <f>(R33-S33*(1000-T33)/(1000-U33))*AK33</f>
        <v>-1.7866544801624002</v>
      </c>
      <c r="F33">
        <f>IF(AV33&lt;&gt;0,1/(1/AV33-1/N33),0)</f>
        <v>10.940062878584071</v>
      </c>
      <c r="G33">
        <f>((AY33-AL33/2)*S33-E33)/(AY33+AL33/2)</f>
        <v>379.2973275820525</v>
      </c>
      <c r="H33">
        <f>AL33*1000</f>
        <v>43.839202531032939</v>
      </c>
      <c r="I33">
        <f>(AQ33-AW33)</f>
        <v>1.1909048334747019</v>
      </c>
      <c r="J33">
        <f>(P33+AP33*D33)</f>
        <v>31.906572341918945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33.416683197021484</v>
      </c>
      <c r="P33" s="1">
        <v>31.906572341918945</v>
      </c>
      <c r="Q33" s="1">
        <v>33.531299591064453</v>
      </c>
      <c r="R33" s="1">
        <v>400.01617431640625</v>
      </c>
      <c r="S33" s="1">
        <v>386.28964233398438</v>
      </c>
      <c r="T33" s="1">
        <v>2.4528865814208984</v>
      </c>
      <c r="U33" s="1">
        <v>40.566806793212891</v>
      </c>
      <c r="V33" s="1">
        <v>4.1610960960388184</v>
      </c>
      <c r="W33" s="1">
        <v>68.817855834960938</v>
      </c>
      <c r="X33" s="1">
        <v>300.16680908203125</v>
      </c>
      <c r="Y33" s="1">
        <v>299.677001953125</v>
      </c>
      <c r="Z33" s="1">
        <v>0.120517797768116</v>
      </c>
      <c r="AA33" s="1">
        <v>87.731468200683594</v>
      </c>
      <c r="AB33" s="1">
        <v>33.141277313232422</v>
      </c>
      <c r="AC33" s="1">
        <v>1.7581501007080078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1.1035544451545263</v>
      </c>
      <c r="AL33">
        <f>(U33-T33)/(1000-U33)*AK33</f>
        <v>4.3839202531032941E-2</v>
      </c>
      <c r="AM33">
        <f>(P33+273.15)</f>
        <v>305.05657234191892</v>
      </c>
      <c r="AN33">
        <f>(O33+273.15)</f>
        <v>306.56668319702146</v>
      </c>
      <c r="AO33">
        <f>(Y33*AG33+Z33*AH33)*AI33</f>
        <v>47.948319240771525</v>
      </c>
      <c r="AP33">
        <f>((AO33+0.00000010773*(AN33^4-AM33^4))-AL33*44100)/(L33*51.4+0.00000043092*AM33^3)</f>
        <v>-15.271423514183526</v>
      </c>
      <c r="AQ33">
        <f>0.61365*EXP(17.502*J33/(240.97+J33))</f>
        <v>4.7498903536567338</v>
      </c>
      <c r="AR33">
        <f>AQ33*1000/AA33</f>
        <v>54.141238612255705</v>
      </c>
      <c r="AS33">
        <f>(AR33-U33)</f>
        <v>13.574431819042815</v>
      </c>
      <c r="AT33">
        <f>IF(D33,P33,(O33+P33)/2)</f>
        <v>32.661627769470215</v>
      </c>
      <c r="AU33">
        <f>0.61365*EXP(17.502*AT33/(240.97+AT33))</f>
        <v>4.9568445807954786</v>
      </c>
      <c r="AV33">
        <f>IF(AS33&lt;&gt;0,(1000-(AR33+U33)/2)/AS33*AL33,0)</f>
        <v>3.0766105348528336</v>
      </c>
      <c r="AW33">
        <f>U33*AA33/1000</f>
        <v>3.558985520182032</v>
      </c>
      <c r="AX33">
        <f>(AU33-AW33)</f>
        <v>1.3978590606134467</v>
      </c>
      <c r="AY33">
        <f>1/(1.6/F33+1.37/N33)</f>
        <v>2.1444553293784918</v>
      </c>
      <c r="AZ33">
        <f>G33*AA33*0.001</f>
        <v>33.276311433369102</v>
      </c>
      <c r="BA33">
        <f>G33/S33</f>
        <v>0.98189877753469157</v>
      </c>
      <c r="BB33">
        <f>(1-AL33*AA33/AQ33/F33)*100</f>
        <v>92.598586972951708</v>
      </c>
      <c r="BC33">
        <f>(S33-E33/(N33/1.35))</f>
        <v>386.85314407134024</v>
      </c>
      <c r="BD33">
        <f>E33*BB33/100/BC33</f>
        <v>-4.2766016719104766E-3</v>
      </c>
    </row>
    <row r="34" spans="1:56" x14ac:dyDescent="0.35">
      <c r="A34" s="1" t="s">
        <v>9</v>
      </c>
      <c r="B34" s="1" t="s">
        <v>3295</v>
      </c>
      <c r="K34" s="1">
        <v>2.72</v>
      </c>
    </row>
    <row r="35" spans="1:56" x14ac:dyDescent="0.35">
      <c r="A35" s="1" t="s">
        <v>9</v>
      </c>
      <c r="B35" s="1" t="s">
        <v>3294</v>
      </c>
      <c r="K35" s="1">
        <v>2.72</v>
      </c>
    </row>
    <row r="36" spans="1:56" x14ac:dyDescent="0.35">
      <c r="A36" s="1">
        <v>7</v>
      </c>
      <c r="B36" s="1" t="s">
        <v>3293</v>
      </c>
      <c r="C36" s="1">
        <v>1682.0000030845404</v>
      </c>
      <c r="D36" s="1">
        <v>0</v>
      </c>
      <c r="E36">
        <f>(R36-S36*(1000-T36)/(1000-U36))*AK36</f>
        <v>-1.6388592521335645</v>
      </c>
      <c r="F36">
        <f>IF(AV36&lt;&gt;0,1/(1/AV36-1/N36),0)</f>
        <v>11.959415106450777</v>
      </c>
      <c r="G36">
        <f>((AY36-AL36/2)*S36-E36)/(AY36+AL36/2)</f>
        <v>379.2574985936202</v>
      </c>
      <c r="H36">
        <f>AL36*1000</f>
        <v>44.027896348879004</v>
      </c>
      <c r="I36">
        <f>(AQ36-AW36)</f>
        <v>1.1668510332669046</v>
      </c>
      <c r="J36">
        <f>(P36+AP36*D36)</f>
        <v>31.999608993530273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33.422489166259766</v>
      </c>
      <c r="P36" s="1">
        <v>31.999608993530273</v>
      </c>
      <c r="Q36" s="1">
        <v>33.528472900390625</v>
      </c>
      <c r="R36" s="1">
        <v>400.08056640625</v>
      </c>
      <c r="S36" s="1">
        <v>386.16107177734375</v>
      </c>
      <c r="T36" s="1">
        <v>2.8762321472167969</v>
      </c>
      <c r="U36" s="1">
        <v>41.126686096191406</v>
      </c>
      <c r="V36" s="1">
        <v>4.8777065277099609</v>
      </c>
      <c r="W36" s="1">
        <v>69.745376586914063</v>
      </c>
      <c r="X36" s="1">
        <v>300.20745849609375</v>
      </c>
      <c r="Y36" s="1">
        <v>501.14215087890625</v>
      </c>
      <c r="Z36" s="1">
        <v>0.17113997042179108</v>
      </c>
      <c r="AA36" s="1">
        <v>87.732002258300781</v>
      </c>
      <c r="AB36" s="1">
        <v>32.963264465332031</v>
      </c>
      <c r="AC36" s="1">
        <v>1.6724494695663452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1.1037038915297561</v>
      </c>
      <c r="AL36">
        <f>(U36-T36)/(1000-U36)*AK36</f>
        <v>4.4027896348879006E-2</v>
      </c>
      <c r="AM36">
        <f>(P36+273.15)</f>
        <v>305.14960899353025</v>
      </c>
      <c r="AN36">
        <f>(O36+273.15)</f>
        <v>306.57248916625974</v>
      </c>
      <c r="AO36">
        <f>(Y36*AG36+Z36*AH36)*AI36</f>
        <v>80.182742348401007</v>
      </c>
      <c r="AP36">
        <f>((AO36+0.00000010773*(AN36^4-AM36^4))-AL36*44100)/(L36*51.4+0.00000043092*AM36^3)</f>
        <v>-15.083140665810472</v>
      </c>
      <c r="AQ36">
        <f>0.61365*EXP(17.502*J36/(240.97+J36))</f>
        <v>4.7749775507343966</v>
      </c>
      <c r="AR36">
        <f>AQ36*1000/AA36</f>
        <v>54.426861667603298</v>
      </c>
      <c r="AS36">
        <f>(AR36-U36)</f>
        <v>13.300175571411891</v>
      </c>
      <c r="AT36">
        <f>IF(D36,P36,(O36+P36)/2)</f>
        <v>32.71104907989502</v>
      </c>
      <c r="AU36">
        <f>0.61365*EXP(17.502*AT36/(240.97+AT36))</f>
        <v>4.9706599887462435</v>
      </c>
      <c r="AV36">
        <f>IF(AS36&lt;&gt;0,(1000-(AR36+U36)/2)/AS36*AL36,0)</f>
        <v>3.1521678248095846</v>
      </c>
      <c r="AW36">
        <f>U36*AA36/1000</f>
        <v>3.6081265174674919</v>
      </c>
      <c r="AX36">
        <f>(AU36-AW36)</f>
        <v>1.3625334712787516</v>
      </c>
      <c r="AY36">
        <f>1/(1.6/F36+1.37/N36)</f>
        <v>2.2033554339120114</v>
      </c>
      <c r="AZ36">
        <f>G36*AA36*0.001</f>
        <v>33.273019723092993</v>
      </c>
      <c r="BA36">
        <f>G36/S36</f>
        <v>0.98212255535766668</v>
      </c>
      <c r="BB36">
        <f>(1-AL36*AA36/AQ36/F36)*100</f>
        <v>93.235982818941835</v>
      </c>
      <c r="BC36">
        <f>(S36-E36/(N36/1.35))</f>
        <v>386.67795965136349</v>
      </c>
      <c r="BD36">
        <f>E36*BB36/100/BC36</f>
        <v>-3.9516256166334642E-3</v>
      </c>
    </row>
    <row r="37" spans="1:56" x14ac:dyDescent="0.35">
      <c r="A37" s="1" t="s">
        <v>9</v>
      </c>
      <c r="B37" s="1" t="s">
        <v>3292</v>
      </c>
      <c r="K37" s="1">
        <v>2.72</v>
      </c>
    </row>
    <row r="38" spans="1:56" x14ac:dyDescent="0.35">
      <c r="A38" s="1" t="s">
        <v>9</v>
      </c>
      <c r="B38" s="1" t="s">
        <v>3291</v>
      </c>
      <c r="K38" s="1">
        <v>2.72</v>
      </c>
    </row>
    <row r="39" spans="1:56" x14ac:dyDescent="0.35">
      <c r="A39" s="1">
        <v>8</v>
      </c>
      <c r="B39" s="1" t="s">
        <v>3290</v>
      </c>
      <c r="C39" s="1">
        <v>1886.5000030733645</v>
      </c>
      <c r="D39" s="1">
        <v>0</v>
      </c>
      <c r="E39">
        <f>(R39-S39*(1000-T39)/(1000-U39))*AK39</f>
        <v>-1.7035213811193846</v>
      </c>
      <c r="F39">
        <f>IF(AV39&lt;&gt;0,1/(1/AV39-1/N39),0)</f>
        <v>13.665517354812714</v>
      </c>
      <c r="G39">
        <f>((AY39-AL39/2)*S39-E39)/(AY39+AL39/2)</f>
        <v>379.29186060688363</v>
      </c>
      <c r="H39">
        <f>AL39*1000</f>
        <v>44.44195538099801</v>
      </c>
      <c r="I39">
        <f>(AQ39-AW39)</f>
        <v>1.1383600692873368</v>
      </c>
      <c r="J39">
        <f>(P39+AP39*D39)</f>
        <v>32.1407470703125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33.447311401367188</v>
      </c>
      <c r="P39" s="1">
        <v>32.1407470703125</v>
      </c>
      <c r="Q39" s="1">
        <v>33.54150390625</v>
      </c>
      <c r="R39" s="1">
        <v>399.98199462890625</v>
      </c>
      <c r="S39" s="1">
        <v>385.98095703125</v>
      </c>
      <c r="T39" s="1">
        <v>3.3009421825408936</v>
      </c>
      <c r="U39" s="1">
        <v>41.887413024902344</v>
      </c>
      <c r="V39" s="1">
        <v>5.5902242660522461</v>
      </c>
      <c r="W39" s="1">
        <v>70.937332153320313</v>
      </c>
      <c r="X39" s="1">
        <v>300.15359497070313</v>
      </c>
      <c r="Y39" s="1">
        <v>750.55242919921875</v>
      </c>
      <c r="Z39" s="1">
        <v>0.10967083275318146</v>
      </c>
      <c r="AA39" s="1">
        <v>87.732688903808594</v>
      </c>
      <c r="AB39" s="1">
        <v>32.945468902587891</v>
      </c>
      <c r="AC39" s="1">
        <v>1.5791833400726318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1.103505863862879</v>
      </c>
      <c r="AL39">
        <f>(U39-T39)/(1000-U39)*AK39</f>
        <v>4.4441955380998009E-2</v>
      </c>
      <c r="AM39">
        <f>(P39+273.15)</f>
        <v>305.29074707031248</v>
      </c>
      <c r="AN39">
        <f>(O39+273.15)</f>
        <v>306.59731140136716</v>
      </c>
      <c r="AO39">
        <f>(Y39*AG39+Z39*AH39)*AI39</f>
        <v>120.08838598769034</v>
      </c>
      <c r="AP39">
        <f>((AO39+0.00000010773*(AN39^4-AM39^4))-AL39*44100)/(L39*51.4+0.00000043092*AM39^3)</f>
        <v>-14.915629894643887</v>
      </c>
      <c r="AQ39">
        <f>0.61365*EXP(17.502*J39/(240.97+J39))</f>
        <v>4.8132554451864342</v>
      </c>
      <c r="AR39">
        <f>AQ39*1000/AA39</f>
        <v>54.862737086102058</v>
      </c>
      <c r="AS39">
        <f>(AR39-U39)</f>
        <v>12.975324061199714</v>
      </c>
      <c r="AT39">
        <f>IF(D39,P39,(O39+P39)/2)</f>
        <v>32.794029235839844</v>
      </c>
      <c r="AU39">
        <f>0.61365*EXP(17.502*AT39/(240.97+AT39))</f>
        <v>4.9939319253928254</v>
      </c>
      <c r="AV39">
        <f>IF(AS39&lt;&gt;0,(1000-(AR39+U39)/2)/AS39*AL39,0)</f>
        <v>3.2594232139677732</v>
      </c>
      <c r="AW39">
        <f>U39*AA39/1000</f>
        <v>3.6748953758990974</v>
      </c>
      <c r="AX39">
        <f>(AU39-AW39)</f>
        <v>1.319036549493728</v>
      </c>
      <c r="AY39">
        <f>1/(1.6/F39+1.37/N39)</f>
        <v>2.2875419721898491</v>
      </c>
      <c r="AZ39">
        <f>G39*AA39*0.001</f>
        <v>33.276294810370459</v>
      </c>
      <c r="BA39">
        <f>G39/S39</f>
        <v>0.98266987968573594</v>
      </c>
      <c r="BB39">
        <f>(1-AL39*AA39/AQ39/F39)*100</f>
        <v>94.072253669730202</v>
      </c>
      <c r="BC39">
        <f>(S39-E39/(N39/1.35))</f>
        <v>386.51823901192506</v>
      </c>
      <c r="BD39">
        <f>E39*BB39/100/BC39</f>
        <v>-4.1460940085553798E-3</v>
      </c>
    </row>
    <row r="40" spans="1:56" x14ac:dyDescent="0.35">
      <c r="A40" s="1" t="s">
        <v>9</v>
      </c>
      <c r="B40" s="1" t="s">
        <v>3289</v>
      </c>
      <c r="K40" s="1">
        <v>2.72</v>
      </c>
    </row>
    <row r="41" spans="1:56" x14ac:dyDescent="0.35">
      <c r="A41" s="1" t="s">
        <v>9</v>
      </c>
      <c r="B41" s="1" t="s">
        <v>3288</v>
      </c>
      <c r="K41" s="1">
        <v>2.72</v>
      </c>
    </row>
    <row r="42" spans="1:56" x14ac:dyDescent="0.35">
      <c r="A42" s="1">
        <v>9</v>
      </c>
      <c r="B42" s="1" t="s">
        <v>3287</v>
      </c>
      <c r="C42" s="1">
        <v>2090.5000030733645</v>
      </c>
      <c r="D42" s="1">
        <v>0</v>
      </c>
      <c r="E42">
        <f>(R42-S42*(1000-T42)/(1000-U42))*AK42</f>
        <v>-1.253057024935702</v>
      </c>
      <c r="F42">
        <f>IF(AV42&lt;&gt;0,1/(1/AV42-1/N42),0)</f>
        <v>15.873682470617648</v>
      </c>
      <c r="G42">
        <f>((AY42-AL42/2)*S42-E42)/(AY42+AL42/2)</f>
        <v>378.7566554047134</v>
      </c>
      <c r="H42">
        <f>AL42*1000</f>
        <v>45.032123820372433</v>
      </c>
      <c r="I42">
        <f>(AQ42-AW42)</f>
        <v>1.1143681330098039</v>
      </c>
      <c r="J42">
        <f>(P42+AP42*D42)</f>
        <v>32.330078125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33.491550445556641</v>
      </c>
      <c r="P42" s="1">
        <v>32.330078125</v>
      </c>
      <c r="Q42" s="1">
        <v>33.572750091552734</v>
      </c>
      <c r="R42" s="1">
        <v>400.06680297851563</v>
      </c>
      <c r="S42" s="1">
        <v>385.47125244140625</v>
      </c>
      <c r="T42" s="1">
        <v>3.6849410533905029</v>
      </c>
      <c r="U42" s="1">
        <v>42.750408172607422</v>
      </c>
      <c r="V42" s="1">
        <v>6.2251725196838379</v>
      </c>
      <c r="W42" s="1">
        <v>72.220603942871094</v>
      </c>
      <c r="X42" s="1">
        <v>300.13973999023438</v>
      </c>
      <c r="Y42" s="1">
        <v>999.152587890625</v>
      </c>
      <c r="Z42" s="1">
        <v>1.446203701198101E-2</v>
      </c>
      <c r="AA42" s="1">
        <v>87.733779907226563</v>
      </c>
      <c r="AB42" s="1">
        <v>32.786228179931641</v>
      </c>
      <c r="AC42" s="1">
        <v>1.4675183296203613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1.1034549264346849</v>
      </c>
      <c r="AL42">
        <f>(U42-T42)/(1000-U42)*AK42</f>
        <v>4.503212382037243E-2</v>
      </c>
      <c r="AM42">
        <f>(P42+273.15)</f>
        <v>305.48007812499998</v>
      </c>
      <c r="AN42">
        <f>(O42+273.15)</f>
        <v>306.64155044555662</v>
      </c>
      <c r="AO42">
        <f>(Y42*AG42+Z42*AH42)*AI42</f>
        <v>159.8644104892519</v>
      </c>
      <c r="AP42">
        <f>((AO42+0.00000010773*(AN42^4-AM42^4))-AL42*44100)/(L42*51.4+0.00000043092*AM42^3)</f>
        <v>-14.814917751894471</v>
      </c>
      <c r="AQ42">
        <f>0.61365*EXP(17.502*J42/(240.97+J42))</f>
        <v>4.8650230345694432</v>
      </c>
      <c r="AR42">
        <f>AQ42*1000/AA42</f>
        <v>55.452107953332529</v>
      </c>
      <c r="AS42">
        <f>(AR42-U42)</f>
        <v>12.701699780725107</v>
      </c>
      <c r="AT42">
        <f>IF(D42,P42,(O42+P42)/2)</f>
        <v>32.91081428527832</v>
      </c>
      <c r="AU42">
        <f>0.61365*EXP(17.502*AT42/(240.97+AT42))</f>
        <v>5.0268450984062021</v>
      </c>
      <c r="AV42">
        <f>IF(AS42&lt;&gt;0,(1000-(AR42+U42)/2)/AS42*AL42,0)</f>
        <v>3.3712802716787378</v>
      </c>
      <c r="AW42">
        <f>U42*AA42/1000</f>
        <v>3.7506549015596393</v>
      </c>
      <c r="AX42">
        <f>(AU42-AW42)</f>
        <v>1.2761901968465628</v>
      </c>
      <c r="AY42">
        <f>1/(1.6/F42+1.37/N42)</f>
        <v>2.3760689992913751</v>
      </c>
      <c r="AZ42">
        <f>G42*AA42*0.001</f>
        <v>33.229753043674378</v>
      </c>
      <c r="BA42">
        <f>G42/S42</f>
        <v>0.98258080986801077</v>
      </c>
      <c r="BB42">
        <f>(1-AL42*AA42/AQ42/F42)*100</f>
        <v>94.884045408303095</v>
      </c>
      <c r="BC42">
        <f>(S42-E42/(N42/1.35))</f>
        <v>385.86646025489074</v>
      </c>
      <c r="BD42">
        <f>E42*BB42/100/BC42</f>
        <v>-3.0812504298677354E-3</v>
      </c>
    </row>
    <row r="43" spans="1:56" x14ac:dyDescent="0.35">
      <c r="A43" s="1" t="s">
        <v>9</v>
      </c>
      <c r="B43" s="1" t="s">
        <v>3286</v>
      </c>
      <c r="K43" s="1">
        <v>2.72</v>
      </c>
    </row>
    <row r="44" spans="1:56" x14ac:dyDescent="0.35">
      <c r="A44" s="1" t="s">
        <v>9</v>
      </c>
      <c r="B44" s="1" t="s">
        <v>3285</v>
      </c>
      <c r="K44" s="1">
        <v>2.72</v>
      </c>
    </row>
    <row r="45" spans="1:56" x14ac:dyDescent="0.35">
      <c r="A45" s="1">
        <v>10</v>
      </c>
      <c r="B45" s="1" t="s">
        <v>3284</v>
      </c>
      <c r="C45" s="1">
        <v>2295.5000030733645</v>
      </c>
      <c r="D45" s="1">
        <v>0</v>
      </c>
      <c r="E45">
        <f>(R45-S45*(1000-T45)/(1000-U45))*AK45</f>
        <v>-0.38031155223591034</v>
      </c>
      <c r="F45">
        <f>IF(AV45&lt;&gt;0,1/(1/AV45-1/N45),0)</f>
        <v>19.138910094725976</v>
      </c>
      <c r="G45">
        <f>((AY45-AL45/2)*S45-E45)/(AY45+AL45/2)</f>
        <v>377.4909082552868</v>
      </c>
      <c r="H45">
        <f>AL45*1000</f>
        <v>45.716009941707121</v>
      </c>
      <c r="I45">
        <f>(AQ45-AW45)</f>
        <v>1.0894155106423695</v>
      </c>
      <c r="J45">
        <f>(P45+AP45*D45)</f>
        <v>32.530838012695313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33.552387237548828</v>
      </c>
      <c r="P45" s="1">
        <v>32.530838012695313</v>
      </c>
      <c r="Q45" s="1">
        <v>33.619400024414063</v>
      </c>
      <c r="R45" s="1">
        <v>399.94607543945313</v>
      </c>
      <c r="S45" s="1">
        <v>384.3670654296875</v>
      </c>
      <c r="T45" s="1">
        <v>4.0472173690795898</v>
      </c>
      <c r="U45" s="1">
        <v>43.666435241699219</v>
      </c>
      <c r="V45" s="1">
        <v>6.8139553070068359</v>
      </c>
      <c r="W45" s="1">
        <v>73.517463684082031</v>
      </c>
      <c r="X45" s="1">
        <v>300.15164184570313</v>
      </c>
      <c r="Y45" s="1">
        <v>1249.769775390625</v>
      </c>
      <c r="Z45" s="1">
        <v>0.20247428119182587</v>
      </c>
      <c r="AA45" s="1">
        <v>87.73394775390625</v>
      </c>
      <c r="AB45" s="1">
        <v>32.659252166748047</v>
      </c>
      <c r="AC45" s="1">
        <v>1.3405791521072388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1.1034986832562612</v>
      </c>
      <c r="AL45">
        <f>(U45-T45)/(1000-U45)*AK45</f>
        <v>4.5716009941707124E-2</v>
      </c>
      <c r="AM45">
        <f>(P45+273.15)</f>
        <v>305.68083801269529</v>
      </c>
      <c r="AN45">
        <f>(O45+273.15)</f>
        <v>306.70238723754881</v>
      </c>
      <c r="AO45">
        <f>(Y45*AG45+Z45*AH45)*AI45</f>
        <v>199.96315959297499</v>
      </c>
      <c r="AP45">
        <f>((AO45+0.00000010773*(AN45^4-AM45^4))-AL45*44100)/(L45*51.4+0.00000043092*AM45^3)</f>
        <v>-14.74472159955759</v>
      </c>
      <c r="AQ45">
        <f>0.61365*EXP(17.502*J45/(240.97+J45))</f>
        <v>4.9204442587369392</v>
      </c>
      <c r="AR45">
        <f>AQ45*1000/AA45</f>
        <v>56.08369832551918</v>
      </c>
      <c r="AS45">
        <f>(AR45-U45)</f>
        <v>12.417263083819961</v>
      </c>
      <c r="AT45">
        <f>IF(D45,P45,(O45+P45)/2)</f>
        <v>33.04161262512207</v>
      </c>
      <c r="AU45">
        <f>0.61365*EXP(17.502*AT45/(240.97+AT45))</f>
        <v>5.0639315217103329</v>
      </c>
      <c r="AV45">
        <f>IF(AS45&lt;&gt;0,(1000-(AR45+U45)/2)/AS45*AL45,0)</f>
        <v>3.4980269484168818</v>
      </c>
      <c r="AW45">
        <f>U45*AA45/1000</f>
        <v>3.8310287480945697</v>
      </c>
      <c r="AX45">
        <f>(AU45-AW45)</f>
        <v>1.2329027736157632</v>
      </c>
      <c r="AY45">
        <f>1/(1.6/F45+1.37/N45)</f>
        <v>2.4772909294099392</v>
      </c>
      <c r="AZ45">
        <f>G45*AA45*0.001</f>
        <v>33.118767622443947</v>
      </c>
      <c r="BA45">
        <f>G45/S45</f>
        <v>0.98211044131287939</v>
      </c>
      <c r="BB45">
        <f>(1-AL45*AA45/AQ45/F45)*100</f>
        <v>95.740933004865497</v>
      </c>
      <c r="BC45">
        <f>(S45-E45/(N45/1.35))</f>
        <v>384.48701375926152</v>
      </c>
      <c r="BD45">
        <f>E45*BB45/100/BC45</f>
        <v>-9.4701203267148358E-4</v>
      </c>
    </row>
    <row r="46" spans="1:56" x14ac:dyDescent="0.35">
      <c r="A46" s="1" t="s">
        <v>9</v>
      </c>
      <c r="B46" s="1" t="s">
        <v>3283</v>
      </c>
      <c r="K46" s="1">
        <v>2.72</v>
      </c>
    </row>
    <row r="47" spans="1:56" x14ac:dyDescent="0.35">
      <c r="A47" s="1" t="s">
        <v>9</v>
      </c>
      <c r="B47" s="1" t="s">
        <v>3282</v>
      </c>
      <c r="K47" s="1">
        <v>2.72</v>
      </c>
    </row>
    <row r="48" spans="1:56" x14ac:dyDescent="0.35">
      <c r="A48" s="1">
        <v>11</v>
      </c>
      <c r="B48" s="1" t="s">
        <v>3281</v>
      </c>
      <c r="C48" s="1">
        <v>2501.0000030621886</v>
      </c>
      <c r="D48" s="1">
        <v>0</v>
      </c>
      <c r="E48">
        <f>(R48-S48*(1000-T48)/(1000-U48))*AK48</f>
        <v>0.79080086289705565</v>
      </c>
      <c r="F48">
        <f>IF(AV48&lt;&gt;0,1/(1/AV48-1/N48),0)</f>
        <v>27.820588256122718</v>
      </c>
      <c r="G48">
        <f>((AY48-AL48/2)*S48-E48)/(AY48+AL48/2)</f>
        <v>376.10576943503071</v>
      </c>
      <c r="H48">
        <f>AL48*1000</f>
        <v>46.725876443275979</v>
      </c>
      <c r="I48">
        <f>(AQ48-AW48)</f>
        <v>1.0489469213123224</v>
      </c>
      <c r="J48">
        <f>(P48+AP48*D48)</f>
        <v>32.758201599121094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33.630710601806641</v>
      </c>
      <c r="P48" s="1">
        <v>32.758201599121094</v>
      </c>
      <c r="Q48" s="1">
        <v>33.683032989501953</v>
      </c>
      <c r="R48" s="1">
        <v>400.03927612304688</v>
      </c>
      <c r="S48" s="1">
        <v>383.10159301757813</v>
      </c>
      <c r="T48" s="1">
        <v>4.4070611000061035</v>
      </c>
      <c r="U48" s="1">
        <v>44.849536895751953</v>
      </c>
      <c r="V48" s="1">
        <v>7.3875374794006348</v>
      </c>
      <c r="W48" s="1">
        <v>75.181083679199219</v>
      </c>
      <c r="X48" s="1">
        <v>300.16525268554688</v>
      </c>
      <c r="Y48" s="1">
        <v>1600.067626953125</v>
      </c>
      <c r="Z48" s="1">
        <v>0.24706609547138214</v>
      </c>
      <c r="AA48" s="1">
        <v>87.73614501953125</v>
      </c>
      <c r="AB48" s="1">
        <v>32.316341400146484</v>
      </c>
      <c r="AC48" s="1">
        <v>1.1683951616287231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1.1035487231086281</v>
      </c>
      <c r="AL48">
        <f>(U48-T48)/(1000-U48)*AK48</f>
        <v>4.6725876443275978E-2</v>
      </c>
      <c r="AM48">
        <f>(P48+273.15)</f>
        <v>305.90820159912107</v>
      </c>
      <c r="AN48">
        <f>(O48+273.15)</f>
        <v>306.78071060180662</v>
      </c>
      <c r="AO48">
        <f>(Y48*AG48+Z48*AH48)*AI48</f>
        <v>256.01081459021225</v>
      </c>
      <c r="AP48">
        <f>((AO48+0.00000010773*(AN48^4-AM48^4))-AL48*44100)/(L48*51.4+0.00000043092*AM48^3)</f>
        <v>-14.662244593865667</v>
      </c>
      <c r="AQ48">
        <f>0.61365*EXP(17.502*J48/(240.97+J48))</f>
        <v>4.9838723944568333</v>
      </c>
      <c r="AR48">
        <f>AQ48*1000/AA48</f>
        <v>56.805235668234076</v>
      </c>
      <c r="AS48">
        <f>(AR48-U48)</f>
        <v>11.955698772482123</v>
      </c>
      <c r="AT48">
        <f>IF(D48,P48,(O48+P48)/2)</f>
        <v>33.194456100463867</v>
      </c>
      <c r="AU48">
        <f>0.61365*EXP(17.502*AT48/(240.97+AT48))</f>
        <v>5.1075700254832643</v>
      </c>
      <c r="AV48">
        <f>IF(AS48&lt;&gt;0,(1000-(AR48+U48)/2)/AS48*AL48,0)</f>
        <v>3.709605194638173</v>
      </c>
      <c r="AW48">
        <f>U48*AA48/1000</f>
        <v>3.9349254731445109</v>
      </c>
      <c r="AX48">
        <f>(AU48-AW48)</f>
        <v>1.1726445523387534</v>
      </c>
      <c r="AY48">
        <f>1/(1.6/F48+1.37/N48)</f>
        <v>2.6484538025676181</v>
      </c>
      <c r="AZ48">
        <f>G48*AA48*0.001</f>
        <v>32.998070329834242</v>
      </c>
      <c r="BA48">
        <f>G48/S48</f>
        <v>0.98173898592422082</v>
      </c>
      <c r="BB48">
        <f>(1-AL48*AA48/AQ48/F48)*100</f>
        <v>97.043330498206231</v>
      </c>
      <c r="BC48">
        <f>(S48-E48/(N48/1.35))</f>
        <v>382.85217844688594</v>
      </c>
      <c r="BD48">
        <f>E48*BB48/100/BC48</f>
        <v>2.0044798963324236E-3</v>
      </c>
    </row>
    <row r="49" spans="1:56" x14ac:dyDescent="0.35">
      <c r="A49" s="1" t="s">
        <v>9</v>
      </c>
      <c r="B49" s="1" t="s">
        <v>3280</v>
      </c>
      <c r="K49" s="1">
        <v>2.72</v>
      </c>
    </row>
    <row r="50" spans="1:56" x14ac:dyDescent="0.35">
      <c r="A50" s="1" t="s">
        <v>9</v>
      </c>
      <c r="B50" s="1" t="s">
        <v>3275</v>
      </c>
      <c r="K50" s="1">
        <v>2.72</v>
      </c>
    </row>
    <row r="51" spans="1:56" x14ac:dyDescent="0.35">
      <c r="A51" s="1">
        <v>12</v>
      </c>
      <c r="B51" s="1" t="s">
        <v>3279</v>
      </c>
      <c r="C51" s="1">
        <v>2706.0000030621886</v>
      </c>
      <c r="D51" s="1">
        <v>0</v>
      </c>
      <c r="E51">
        <f>(R51-S51*(1000-T51)/(1000-U51))*AK51</f>
        <v>2.4659742468169226</v>
      </c>
      <c r="F51">
        <f>IF(AV51&lt;&gt;0,1/(1/AV51-1/N51),0)</f>
        <v>45.242629715669736</v>
      </c>
      <c r="G51">
        <f>((AY51-AL51/2)*S51-E51)/(AY51+AL51/2)</f>
        <v>374.06854599305922</v>
      </c>
      <c r="H51">
        <f>AL51*1000</f>
        <v>47.879659938508098</v>
      </c>
      <c r="I51">
        <f>(AQ51-AW51)</f>
        <v>1.0184791162850875</v>
      </c>
      <c r="J51">
        <f>(P51+AP51*D51)</f>
        <v>33.051830291748047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33.733306884765625</v>
      </c>
      <c r="P51" s="1">
        <v>33.051830291748047</v>
      </c>
      <c r="Q51" s="1">
        <v>33.765884399414063</v>
      </c>
      <c r="R51" s="1">
        <v>400.15350341796875</v>
      </c>
      <c r="S51" s="1">
        <v>381.37307739257813</v>
      </c>
      <c r="T51" s="1">
        <v>4.7581253051757813</v>
      </c>
      <c r="U51" s="1">
        <v>46.141437530517578</v>
      </c>
      <c r="V51" s="1">
        <v>7.9305763244628906</v>
      </c>
      <c r="W51" s="1">
        <v>76.905960083007813</v>
      </c>
      <c r="X51" s="1">
        <v>300.17788696289063</v>
      </c>
      <c r="Y51" s="1">
        <v>1998.478271484375</v>
      </c>
      <c r="Z51" s="1">
        <v>9.1589964926242828E-2</v>
      </c>
      <c r="AA51" s="1">
        <v>87.738044738769531</v>
      </c>
      <c r="AB51" s="1">
        <v>31.78974723815918</v>
      </c>
      <c r="AC51" s="1">
        <v>0.89800447225570679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1.1035951726576858</v>
      </c>
      <c r="AL51">
        <f>(U51-T51)/(1000-U51)*AK51</f>
        <v>4.7879659938508096E-2</v>
      </c>
      <c r="AM51">
        <f>(P51+273.15)</f>
        <v>306.20183029174802</v>
      </c>
      <c r="AN51">
        <f>(O51+273.15)</f>
        <v>306.8833068847656</v>
      </c>
      <c r="AO51">
        <f>(Y51*AG51+Z51*AH51)*AI51</f>
        <v>319.75651629038475</v>
      </c>
      <c r="AP51">
        <f>((AO51+0.00000010773*(AN51^4-AM51^4))-AL51*44100)/(L51*51.4+0.00000043092*AM51^3)</f>
        <v>-14.572072669637901</v>
      </c>
      <c r="AQ51">
        <f>0.61365*EXP(17.502*J51/(240.97+J51))</f>
        <v>5.0668386266487779</v>
      </c>
      <c r="AR51">
        <f>AQ51*1000/AA51</f>
        <v>57.749618671520864</v>
      </c>
      <c r="AS51">
        <f>(AR51-U51)</f>
        <v>11.608181141003286</v>
      </c>
      <c r="AT51">
        <f>IF(D51,P51,(O51+P51)/2)</f>
        <v>33.392568588256836</v>
      </c>
      <c r="AU51">
        <f>0.61365*EXP(17.502*AT51/(240.97+AT51))</f>
        <v>5.1646199508041422</v>
      </c>
      <c r="AV51">
        <f>IF(AS51&lt;&gt;0,(1000-(AR51+U51)/2)/AS51*AL51,0)</f>
        <v>3.9103908843536392</v>
      </c>
      <c r="AW51">
        <f>U51*AA51/1000</f>
        <v>4.0483595103636905</v>
      </c>
      <c r="AX51">
        <f>(AU51-AW51)</f>
        <v>1.1162604404404517</v>
      </c>
      <c r="AY51">
        <f>1/(1.6/F51+1.37/N51)</f>
        <v>2.8134752441094095</v>
      </c>
      <c r="AZ51">
        <f>G51*AA51*0.001</f>
        <v>32.820042823705492</v>
      </c>
      <c r="BA51">
        <f>G51/S51</f>
        <v>0.98084675654228271</v>
      </c>
      <c r="BB51">
        <f>(1-AL51*AA51/AQ51/F51)*100</f>
        <v>98.167457328739928</v>
      </c>
      <c r="BC51">
        <f>(S51-E51/(N51/1.35))</f>
        <v>380.59532165536933</v>
      </c>
      <c r="BD51">
        <f>E51*BB51/100/BC51</f>
        <v>6.3605201607647415E-3</v>
      </c>
    </row>
    <row r="52" spans="1:56" x14ac:dyDescent="0.35">
      <c r="A52" s="1" t="s">
        <v>9</v>
      </c>
      <c r="B52" s="1" t="s">
        <v>3278</v>
      </c>
      <c r="K52" s="1">
        <v>2.5703999999999998</v>
      </c>
    </row>
    <row r="53" spans="1:56" x14ac:dyDescent="0.35">
      <c r="A53" s="1" t="s">
        <v>9</v>
      </c>
      <c r="B53" s="1" t="s">
        <v>3277</v>
      </c>
      <c r="K53" s="1">
        <v>2.5703999999999998</v>
      </c>
    </row>
    <row r="54" spans="1:56" x14ac:dyDescent="0.35">
      <c r="A54" s="1" t="s">
        <v>9</v>
      </c>
      <c r="B54" s="1" t="s">
        <v>3276</v>
      </c>
    </row>
    <row r="55" spans="1:56" x14ac:dyDescent="0.35">
      <c r="A55" s="1" t="s">
        <v>9</v>
      </c>
      <c r="B55" s="1" t="s">
        <v>3275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4E56-67A5-4E5A-A413-F68AF58AB45B}">
  <dimension ref="A1:BD55"/>
  <sheetViews>
    <sheetView topLeftCell="A7" zoomScale="6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3365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3364</v>
      </c>
    </row>
    <row r="12" spans="1:56" x14ac:dyDescent="0.35">
      <c r="A12" s="1" t="s">
        <v>9</v>
      </c>
      <c r="B12" s="1" t="s">
        <v>3363</v>
      </c>
    </row>
    <row r="13" spans="1:56" x14ac:dyDescent="0.35">
      <c r="A13" s="1" t="s">
        <v>9</v>
      </c>
      <c r="B13" s="1" t="s">
        <v>3362</v>
      </c>
    </row>
    <row r="14" spans="1:56" x14ac:dyDescent="0.35">
      <c r="A14" s="1" t="s">
        <v>9</v>
      </c>
      <c r="B14" s="1" t="s">
        <v>3361</v>
      </c>
    </row>
    <row r="15" spans="1:56" x14ac:dyDescent="0.35">
      <c r="A15" s="1" t="s">
        <v>9</v>
      </c>
      <c r="B15" s="1" t="s">
        <v>3360</v>
      </c>
    </row>
    <row r="16" spans="1:56" x14ac:dyDescent="0.35">
      <c r="A16" s="1" t="s">
        <v>9</v>
      </c>
      <c r="B16" s="1" t="s">
        <v>3359</v>
      </c>
    </row>
    <row r="17" spans="1:56" x14ac:dyDescent="0.35">
      <c r="A17" s="1" t="s">
        <v>9</v>
      </c>
      <c r="B17" s="1" t="s">
        <v>3358</v>
      </c>
    </row>
    <row r="18" spans="1:56" x14ac:dyDescent="0.35">
      <c r="A18" s="1">
        <v>1</v>
      </c>
      <c r="B18" s="1" t="s">
        <v>3357</v>
      </c>
      <c r="C18" s="1">
        <v>422.00000154227018</v>
      </c>
      <c r="D18" s="1">
        <v>0</v>
      </c>
      <c r="E18">
        <f>(R18-S18*(1000-T18)/(1000-U18))*AK18</f>
        <v>-4.2712855813496917</v>
      </c>
      <c r="F18">
        <f>IF(AV18&lt;&gt;0,1/(1/AV18-1/N18),0)</f>
        <v>1.519705635937936</v>
      </c>
      <c r="G18">
        <f>((AY18-AL18/2)*S18-E18)/(AY18+AL18/2)</f>
        <v>384.68405501190699</v>
      </c>
      <c r="H18">
        <f>AL18*1000</f>
        <v>28.123437766819691</v>
      </c>
      <c r="I18">
        <f>(AQ18-AW18)</f>
        <v>2.0973971307489379</v>
      </c>
      <c r="J18">
        <f>(P18+AP18*D18)</f>
        <v>33.355018615722656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34.089157104492188</v>
      </c>
      <c r="P18" s="1">
        <v>33.355018615722656</v>
      </c>
      <c r="Q18" s="1">
        <v>34.158454895019531</v>
      </c>
      <c r="R18" s="1">
        <v>400.01605224609375</v>
      </c>
      <c r="S18" s="1">
        <v>393.84988403320313</v>
      </c>
      <c r="T18" s="1">
        <v>10.236783981323242</v>
      </c>
      <c r="U18" s="1">
        <v>34.831989288330078</v>
      </c>
      <c r="V18" s="1">
        <v>16.728063583374023</v>
      </c>
      <c r="W18" s="1">
        <v>56.919410705566406</v>
      </c>
      <c r="X18" s="1">
        <v>300.185546875</v>
      </c>
      <c r="Y18" s="1">
        <v>-0.19016386568546295</v>
      </c>
      <c r="Z18" s="1">
        <v>0.17474997043609619</v>
      </c>
      <c r="AA18" s="1">
        <v>87.745986938476563</v>
      </c>
      <c r="AB18" s="1">
        <v>39.197761535644531</v>
      </c>
      <c r="AC18" s="1">
        <v>2.6070418357849121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1.1036233340992645</v>
      </c>
      <c r="AL18">
        <f>(U18-T18)/(1000-U18)*AK18</f>
        <v>2.8123437766819692E-2</v>
      </c>
      <c r="AM18">
        <f>(P18+273.15)</f>
        <v>306.50501861572263</v>
      </c>
      <c r="AN18">
        <f>(O18+273.15)</f>
        <v>307.23915710449216</v>
      </c>
      <c r="AO18">
        <f>(Y18*AG18+Z18*AH18)*AI18</f>
        <v>-3.0426217829595092E-2</v>
      </c>
      <c r="AP18">
        <f>((AO18+0.00000010773*(AN18^4-AM18^4))-AL18*44100)/(L18*51.4+0.00000043092*AM18^3)</f>
        <v>-10.057185655915992</v>
      </c>
      <c r="AQ18">
        <f>0.61365*EXP(17.502*J18/(240.97+J18))</f>
        <v>5.1537644078839042</v>
      </c>
      <c r="AR18">
        <f>AQ18*1000/AA18</f>
        <v>58.735044048196592</v>
      </c>
      <c r="AS18">
        <f>(AR18-U18)</f>
        <v>23.903054759866514</v>
      </c>
      <c r="AT18">
        <f>IF(D18,P18,(O18+P18)/2)</f>
        <v>33.722087860107422</v>
      </c>
      <c r="AU18">
        <f>0.61365*EXP(17.502*AT18/(240.97+AT18))</f>
        <v>5.2607389363746284</v>
      </c>
      <c r="AV18">
        <f>IF(AS18&lt;&gt;0,(1000-(AR18+U18)/2)/AS18*AL18,0)</f>
        <v>1.1215187647186113</v>
      </c>
      <c r="AW18">
        <f>U18*AA18/1000</f>
        <v>3.0563672771349664</v>
      </c>
      <c r="AX18">
        <f>(AU18-AW18)</f>
        <v>2.2043716592396621</v>
      </c>
      <c r="AY18">
        <f>1/(1.6/F18+1.37/N18)</f>
        <v>0.72838362958599934</v>
      </c>
      <c r="AZ18">
        <f>G18*AA18*0.001</f>
        <v>33.754482066514989</v>
      </c>
      <c r="BA18">
        <f>G18/S18</f>
        <v>0.97672760766758682</v>
      </c>
      <c r="BB18">
        <f>(1-AL18*AA18/AQ18/F18)*100</f>
        <v>68.492667637986671</v>
      </c>
      <c r="BC18">
        <f>(S18-E18/(N18/1.35))</f>
        <v>395.19702578476034</v>
      </c>
      <c r="BD18">
        <f>E18*BB18/100/BC18</f>
        <v>-7.4026808053369343E-3</v>
      </c>
    </row>
    <row r="19" spans="1:56" x14ac:dyDescent="0.35">
      <c r="A19" s="1" t="s">
        <v>9</v>
      </c>
      <c r="B19" s="1" t="s">
        <v>3356</v>
      </c>
      <c r="K19" s="1">
        <v>2.72</v>
      </c>
    </row>
    <row r="20" spans="1:56" x14ac:dyDescent="0.35">
      <c r="A20" s="1" t="s">
        <v>9</v>
      </c>
      <c r="B20" s="1" t="s">
        <v>3355</v>
      </c>
      <c r="K20" s="1">
        <v>2.72</v>
      </c>
    </row>
    <row r="21" spans="1:56" x14ac:dyDescent="0.35">
      <c r="A21" s="1">
        <v>2</v>
      </c>
      <c r="B21" s="1" t="s">
        <v>3354</v>
      </c>
      <c r="C21" s="1">
        <v>625.50000155344605</v>
      </c>
      <c r="D21" s="1">
        <v>0</v>
      </c>
      <c r="E21">
        <f>(R21-S21*(1000-T21)/(1000-U21))*AK21</f>
        <v>-3.3055227357955772</v>
      </c>
      <c r="F21">
        <f>IF(AV21&lt;&gt;0,1/(1/AV21-1/N21),0)</f>
        <v>1.4931520493170019</v>
      </c>
      <c r="G21">
        <f>((AY21-AL21/2)*S21-E21)/(AY21+AL21/2)</f>
        <v>382.98306604880804</v>
      </c>
      <c r="H21">
        <f>AL21*1000</f>
        <v>27.367337359066131</v>
      </c>
      <c r="I21">
        <f>(AQ21-AW21)</f>
        <v>2.0689478803286989</v>
      </c>
      <c r="J21">
        <f>(P21+AP21*D21)</f>
        <v>33.157558441162109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34.004501342773438</v>
      </c>
      <c r="P21" s="1">
        <v>33.157558441162109</v>
      </c>
      <c r="Q21" s="1">
        <v>34.115917205810547</v>
      </c>
      <c r="R21" s="1">
        <v>399.9180908203125</v>
      </c>
      <c r="S21" s="1">
        <v>393.16281127929688</v>
      </c>
      <c r="T21" s="1">
        <v>10.562565803527832</v>
      </c>
      <c r="U21" s="1">
        <v>34.507740020751953</v>
      </c>
      <c r="V21" s="1">
        <v>17.342910766601563</v>
      </c>
      <c r="W21" s="1">
        <v>56.659023284912109</v>
      </c>
      <c r="X21" s="1">
        <v>300.14578247070313</v>
      </c>
      <c r="Y21" s="1">
        <v>26.090286254882813</v>
      </c>
      <c r="Z21" s="1">
        <v>9.0390510857105255E-2</v>
      </c>
      <c r="AA21" s="1">
        <v>87.750099182128906</v>
      </c>
      <c r="AB21" s="1">
        <v>39.013729095458984</v>
      </c>
      <c r="AC21" s="1">
        <v>2.6532192230224609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1.1034771414364084</v>
      </c>
      <c r="AL21">
        <f>(U21-T21)/(1000-U21)*AK21</f>
        <v>2.736733735906613E-2</v>
      </c>
      <c r="AM21">
        <f>(P21+273.15)</f>
        <v>306.30755844116209</v>
      </c>
      <c r="AN21">
        <f>(O21+273.15)</f>
        <v>307.15450134277341</v>
      </c>
      <c r="AO21">
        <f>(Y21*AG21+Z21*AH21)*AI21</f>
        <v>4.1744457074751153</v>
      </c>
      <c r="AP21">
        <f>((AO21+0.00000010773*(AN21^4-AM21^4))-AL21*44100)/(L21*51.4+0.00000043092*AM21^3)</f>
        <v>-9.7409969864421715</v>
      </c>
      <c r="AQ21">
        <f>0.61365*EXP(17.502*J21/(240.97+J21))</f>
        <v>5.0970054897008019</v>
      </c>
      <c r="AR21">
        <f>AQ21*1000/AA21</f>
        <v>58.08546699328236</v>
      </c>
      <c r="AS21">
        <f>(AR21-U21)</f>
        <v>23.577726972530407</v>
      </c>
      <c r="AT21">
        <f>IF(D21,P21,(O21+P21)/2)</f>
        <v>33.581029891967773</v>
      </c>
      <c r="AU21">
        <f>0.61365*EXP(17.502*AT21/(240.97+AT21))</f>
        <v>5.2194043092186826</v>
      </c>
      <c r="AV21">
        <f>IF(AS21&lt;&gt;0,(1000-(AR21+U21)/2)/AS21*AL21,0)</f>
        <v>1.1069906196945638</v>
      </c>
      <c r="AW21">
        <f>U21*AA21/1000</f>
        <v>3.028057609372103</v>
      </c>
      <c r="AX21">
        <f>(AU21-AW21)</f>
        <v>2.1913466998465796</v>
      </c>
      <c r="AY21">
        <f>1/(1.6/F21+1.37/N21)</f>
        <v>0.71858382807449539</v>
      </c>
      <c r="AZ21">
        <f>G21*AA21*0.001</f>
        <v>33.606802030858731</v>
      </c>
      <c r="BA21">
        <f>G21/S21</f>
        <v>0.97410806684038764</v>
      </c>
      <c r="BB21">
        <f>(1-AL21*AA21/AQ21/F21)*100</f>
        <v>68.445520133209854</v>
      </c>
      <c r="BC21">
        <f>(S21-E21/(N21/1.35))</f>
        <v>394.20535634056733</v>
      </c>
      <c r="BD21">
        <f>E21*BB21/100/BC21</f>
        <v>-5.739349283935543E-3</v>
      </c>
    </row>
    <row r="22" spans="1:56" x14ac:dyDescent="0.35">
      <c r="A22" s="1" t="s">
        <v>9</v>
      </c>
      <c r="B22" s="1" t="s">
        <v>3353</v>
      </c>
      <c r="K22" s="1">
        <v>2.72</v>
      </c>
    </row>
    <row r="23" spans="1:56" x14ac:dyDescent="0.35">
      <c r="A23" s="1" t="s">
        <v>9</v>
      </c>
      <c r="B23" s="1" t="s">
        <v>3352</v>
      </c>
      <c r="K23" s="1">
        <v>2.72</v>
      </c>
    </row>
    <row r="24" spans="1:56" x14ac:dyDescent="0.35">
      <c r="A24" s="1">
        <v>3</v>
      </c>
      <c r="B24" s="1" t="s">
        <v>3351</v>
      </c>
      <c r="C24" s="1">
        <v>829.50000155344605</v>
      </c>
      <c r="D24" s="1">
        <v>0</v>
      </c>
      <c r="E24">
        <f>(R24-S24*(1000-T24)/(1000-U24))*AK24</f>
        <v>-2.6346001175783349</v>
      </c>
      <c r="F24">
        <f>IF(AV24&lt;&gt;0,1/(1/AV24-1/N24),0)</f>
        <v>1.467798368381295</v>
      </c>
      <c r="G24">
        <f>((AY24-AL24/2)*S24-E24)/(AY24+AL24/2)</f>
        <v>382.04467010558562</v>
      </c>
      <c r="H24">
        <f>AL24*1000</f>
        <v>26.718925129026545</v>
      </c>
      <c r="I24">
        <f>(AQ24-AW24)</f>
        <v>2.046680283584259</v>
      </c>
      <c r="J24">
        <f>(P24+AP24*D24)</f>
        <v>33.004508972167969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33.899040222167969</v>
      </c>
      <c r="P24" s="1">
        <v>33.004508972167969</v>
      </c>
      <c r="Q24" s="1">
        <v>34.034820556640625</v>
      </c>
      <c r="R24" s="1">
        <v>400.05477905273438</v>
      </c>
      <c r="S24" s="1">
        <v>392.92898559570313</v>
      </c>
      <c r="T24" s="1">
        <v>10.881857872009277</v>
      </c>
      <c r="U24" s="1">
        <v>34.262981414794922</v>
      </c>
      <c r="V24" s="1">
        <v>17.973377227783203</v>
      </c>
      <c r="W24" s="1">
        <v>56.591575622558594</v>
      </c>
      <c r="X24" s="1">
        <v>300.17974853515625</v>
      </c>
      <c r="Y24" s="1">
        <v>50.421741485595703</v>
      </c>
      <c r="Z24" s="1">
        <v>0.11328753083944321</v>
      </c>
      <c r="AA24" s="1">
        <v>87.753799438476563</v>
      </c>
      <c r="AB24" s="1">
        <v>38.888660430908203</v>
      </c>
      <c r="AC24" s="1">
        <v>2.6579062938690186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1.1036020166733684</v>
      </c>
      <c r="AL24">
        <f>(U24-T24)/(1000-U24)*AK24</f>
        <v>2.6718925129026544E-2</v>
      </c>
      <c r="AM24">
        <f>(P24+273.15)</f>
        <v>306.15450897216795</v>
      </c>
      <c r="AN24">
        <f>(O24+273.15)</f>
        <v>307.04904022216795</v>
      </c>
      <c r="AO24">
        <f>(Y24*AG24+Z24*AH24)*AI24</f>
        <v>8.0674784573731131</v>
      </c>
      <c r="AP24">
        <f>((AO24+0.00000010773*(AN24^4-AM24^4))-AL24*44100)/(L24*51.4+0.00000043092*AM24^3)</f>
        <v>-9.4722641188239045</v>
      </c>
      <c r="AQ24">
        <f>0.61365*EXP(17.502*J24/(240.97+J24))</f>
        <v>5.0533870828224225</v>
      </c>
      <c r="AR24">
        <f>AQ24*1000/AA24</f>
        <v>57.585963401679365</v>
      </c>
      <c r="AS24">
        <f>(AR24-U24)</f>
        <v>23.322981986884443</v>
      </c>
      <c r="AT24">
        <f>IF(D24,P24,(O24+P24)/2)</f>
        <v>33.451774597167969</v>
      </c>
      <c r="AU24">
        <f>0.61365*EXP(17.502*AT24/(240.97+AT24))</f>
        <v>5.1817765710978758</v>
      </c>
      <c r="AV24">
        <f>IF(AS24&lt;&gt;0,(1000-(AR24+U24)/2)/AS24*AL24,0)</f>
        <v>1.0929937091018649</v>
      </c>
      <c r="AW24">
        <f>U24*AA24/1000</f>
        <v>3.0067067992381635</v>
      </c>
      <c r="AX24">
        <f>(AU24-AW24)</f>
        <v>2.1750697718597123</v>
      </c>
      <c r="AY24">
        <f>1/(1.6/F24+1.37/N24)</f>
        <v>0.70915175430693955</v>
      </c>
      <c r="AZ24">
        <f>G24*AA24*0.001</f>
        <v>33.52587135698451</v>
      </c>
      <c r="BA24">
        <f>G24/S24</f>
        <v>0.97229953531268187</v>
      </c>
      <c r="BB24">
        <f>(1-AL24*AA24/AQ24/F24)*100</f>
        <v>68.389166628298099</v>
      </c>
      <c r="BC24">
        <f>(S24-E24/(N24/1.35))</f>
        <v>393.75992507503571</v>
      </c>
      <c r="BD24">
        <f>E24*BB24/100/BC24</f>
        <v>-4.575836568580802E-3</v>
      </c>
    </row>
    <row r="25" spans="1:56" x14ac:dyDescent="0.35">
      <c r="A25" s="1" t="s">
        <v>9</v>
      </c>
      <c r="B25" s="1" t="s">
        <v>3350</v>
      </c>
      <c r="K25" s="1">
        <v>2.72</v>
      </c>
    </row>
    <row r="26" spans="1:56" x14ac:dyDescent="0.35">
      <c r="A26" s="1" t="s">
        <v>9</v>
      </c>
      <c r="B26" s="1" t="s">
        <v>3349</v>
      </c>
      <c r="K26" s="1">
        <v>2.72</v>
      </c>
    </row>
    <row r="27" spans="1:56" x14ac:dyDescent="0.35">
      <c r="A27" s="1">
        <v>4</v>
      </c>
      <c r="B27" s="1" t="s">
        <v>3348</v>
      </c>
      <c r="C27" s="1">
        <v>1033.5000015534461</v>
      </c>
      <c r="D27" s="1">
        <v>0</v>
      </c>
      <c r="E27">
        <f>(R27-S27*(1000-T27)/(1000-U27))*AK27</f>
        <v>-1.9071208817525462</v>
      </c>
      <c r="F27">
        <f>IF(AV27&lt;&gt;0,1/(1/AV27-1/N27),0)</f>
        <v>1.4713905055861758</v>
      </c>
      <c r="G27">
        <f>((AY27-AL27/2)*S27-E27)/(AY27+AL27/2)</f>
        <v>380.61708622402864</v>
      </c>
      <c r="H27">
        <f>AL27*1000</f>
        <v>26.367060078619708</v>
      </c>
      <c r="I27">
        <f>(AQ27-AW27)</f>
        <v>2.0164775488420696</v>
      </c>
      <c r="J27">
        <f>(P27+AP27*D27)</f>
        <v>32.897193908691406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33.809051513671875</v>
      </c>
      <c r="P27" s="1">
        <v>32.897193908691406</v>
      </c>
      <c r="Q27" s="1">
        <v>33.953907012939453</v>
      </c>
      <c r="R27" s="1">
        <v>399.91940307617188</v>
      </c>
      <c r="S27" s="1">
        <v>392.27423095703125</v>
      </c>
      <c r="T27" s="1">
        <v>11.183320999145508</v>
      </c>
      <c r="U27" s="1">
        <v>34.259971618652344</v>
      </c>
      <c r="V27" s="1">
        <v>18.564821243286133</v>
      </c>
      <c r="W27" s="1">
        <v>56.87310791015625</v>
      </c>
      <c r="X27" s="1">
        <v>300.135986328125</v>
      </c>
      <c r="Y27" s="1">
        <v>98.778579711914063</v>
      </c>
      <c r="Z27" s="1">
        <v>4.7001529484987259E-2</v>
      </c>
      <c r="AA27" s="1">
        <v>87.756034851074219</v>
      </c>
      <c r="AB27" s="1">
        <v>39.020439147949219</v>
      </c>
      <c r="AC27" s="1">
        <v>2.6492772102355957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1.1034411262063417</v>
      </c>
      <c r="AL27">
        <f>(U27-T27)/(1000-U27)*AK27</f>
        <v>2.6367060078619709E-2</v>
      </c>
      <c r="AM27">
        <f>(P27+273.15)</f>
        <v>306.04719390869138</v>
      </c>
      <c r="AN27">
        <f>(O27+273.15)</f>
        <v>306.95905151367185</v>
      </c>
      <c r="AO27">
        <f>(Y27*AG27+Z27*AH27)*AI27</f>
        <v>15.804572400646521</v>
      </c>
      <c r="AP27">
        <f>((AO27+0.00000010773*(AN27^4-AM27^4))-AL27*44100)/(L27*51.4+0.00000043092*AM27^3)</f>
        <v>-9.2815487821143083</v>
      </c>
      <c r="AQ27">
        <f>0.61365*EXP(17.502*J27/(240.97+J27))</f>
        <v>5.0229968122053386</v>
      </c>
      <c r="AR27">
        <f>AQ27*1000/AA27</f>
        <v>57.238192458553776</v>
      </c>
      <c r="AS27">
        <f>(AR27-U27)</f>
        <v>22.978220839901432</v>
      </c>
      <c r="AT27">
        <f>IF(D27,P27,(O27+P27)/2)</f>
        <v>33.353122711181641</v>
      </c>
      <c r="AU27">
        <f>0.61365*EXP(17.502*AT27/(240.97+AT27))</f>
        <v>5.1532168364538276</v>
      </c>
      <c r="AV27">
        <f>IF(AS27&lt;&gt;0,(1000-(AR27+U27)/2)/AS27*AL27,0)</f>
        <v>1.0949843096761747</v>
      </c>
      <c r="AW27">
        <f>U27*AA27/1000</f>
        <v>3.0065192633632689</v>
      </c>
      <c r="AX27">
        <f>(AU27-AW27)</f>
        <v>2.1466975730905586</v>
      </c>
      <c r="AY27">
        <f>1/(1.6/F27+1.37/N27)</f>
        <v>0.71049259532461861</v>
      </c>
      <c r="AZ27">
        <f>G27*AA27*0.001</f>
        <v>33.401446283590182</v>
      </c>
      <c r="BA27">
        <f>G27/S27</f>
        <v>0.97028317484795601</v>
      </c>
      <c r="BB27">
        <f>(1-AL27*AA27/AQ27/F27)*100</f>
        <v>68.692538959640871</v>
      </c>
      <c r="BC27">
        <f>(S27-E27/(N27/1.35))</f>
        <v>392.87572718483995</v>
      </c>
      <c r="BD27">
        <f>E27*BB27/100/BC27</f>
        <v>-3.3345143618123368E-3</v>
      </c>
    </row>
    <row r="28" spans="1:56" x14ac:dyDescent="0.35">
      <c r="A28" s="1" t="s">
        <v>9</v>
      </c>
      <c r="B28" s="1" t="s">
        <v>3347</v>
      </c>
      <c r="K28" s="1">
        <v>2.72</v>
      </c>
    </row>
    <row r="29" spans="1:56" x14ac:dyDescent="0.35">
      <c r="A29" s="1" t="s">
        <v>9</v>
      </c>
      <c r="B29" s="1" t="s">
        <v>3346</v>
      </c>
      <c r="K29" s="1">
        <v>2.72</v>
      </c>
    </row>
    <row r="30" spans="1:56" x14ac:dyDescent="0.35">
      <c r="A30" s="1">
        <v>5</v>
      </c>
      <c r="B30" s="1" t="s">
        <v>3345</v>
      </c>
      <c r="C30" s="1">
        <v>1236.5000015534461</v>
      </c>
      <c r="D30" s="1">
        <v>0</v>
      </c>
      <c r="E30">
        <f>(R30-S30*(1000-T30)/(1000-U30))*AK30</f>
        <v>-1.414460492395347</v>
      </c>
      <c r="F30">
        <f>IF(AV30&lt;&gt;0,1/(1/AV30-1/N30),0)</f>
        <v>1.4884014186694094</v>
      </c>
      <c r="G30">
        <f>((AY30-AL30/2)*S30-E30)/(AY30+AL30/2)</f>
        <v>379.96957043721665</v>
      </c>
      <c r="H30">
        <f>AL30*1000</f>
        <v>26.169424580624881</v>
      </c>
      <c r="I30">
        <f>(AQ30-AW30)</f>
        <v>1.984514905530391</v>
      </c>
      <c r="J30">
        <f>(P30+AP30*D30)</f>
        <v>32.817230224609375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33.742446899414063</v>
      </c>
      <c r="P30" s="1">
        <v>32.817230224609375</v>
      </c>
      <c r="Q30" s="1">
        <v>33.888317108154297</v>
      </c>
      <c r="R30" s="1">
        <v>400.10629272460938</v>
      </c>
      <c r="S30" s="1">
        <v>392.08932495117188</v>
      </c>
      <c r="T30" s="1">
        <v>11.465986251831055</v>
      </c>
      <c r="U30" s="1">
        <v>34.367023468017578</v>
      </c>
      <c r="V30" s="1">
        <v>19.105190277099609</v>
      </c>
      <c r="W30" s="1">
        <v>57.264026641845703</v>
      </c>
      <c r="X30" s="1">
        <v>300.1373291015625</v>
      </c>
      <c r="Y30" s="1">
        <v>151.28387451171875</v>
      </c>
      <c r="Z30" s="1">
        <v>7.472064346075058E-2</v>
      </c>
      <c r="AA30" s="1">
        <v>87.756820678710938</v>
      </c>
      <c r="AB30" s="1">
        <v>39.037853240966797</v>
      </c>
      <c r="AC30" s="1">
        <v>2.6565463542938232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1.1034460628733913</v>
      </c>
      <c r="AL30">
        <f>(U30-T30)/(1000-U30)*AK30</f>
        <v>2.6169424580624882E-2</v>
      </c>
      <c r="AM30">
        <f>(P30+273.15)</f>
        <v>305.96723022460935</v>
      </c>
      <c r="AN30">
        <f>(O30+273.15)</f>
        <v>306.89244689941404</v>
      </c>
      <c r="AO30">
        <f>(Y30*AG30+Z30*AH30)*AI30</f>
        <v>24.205419380841704</v>
      </c>
      <c r="AP30">
        <f>((AO30+0.00000010773*(AN30^4-AM30^4))-AL30*44100)/(L30*51.4+0.00000043092*AM30^3)</f>
        <v>-9.1410948296608545</v>
      </c>
      <c r="AQ30">
        <f>0.61365*EXP(17.502*J30/(240.97+J30))</f>
        <v>5.0004556212742601</v>
      </c>
      <c r="AR30">
        <f>AQ30*1000/AA30</f>
        <v>56.980820209765511</v>
      </c>
      <c r="AS30">
        <f>(AR30-U30)</f>
        <v>22.613796741747933</v>
      </c>
      <c r="AT30">
        <f>IF(D30,P30,(O30+P30)/2)</f>
        <v>33.279838562011719</v>
      </c>
      <c r="AU30">
        <f>0.61365*EXP(17.502*AT30/(240.97+AT30))</f>
        <v>5.1320898016269743</v>
      </c>
      <c r="AV30">
        <f>IF(AS30&lt;&gt;0,(1000-(AR30+U30)/2)/AS30*AL30,0)</f>
        <v>1.1043773238509382</v>
      </c>
      <c r="AW30">
        <f>U30*AA30/1000</f>
        <v>3.0159407157438691</v>
      </c>
      <c r="AX30">
        <f>(AU30-AW30)</f>
        <v>2.1161490858831051</v>
      </c>
      <c r="AY30">
        <f>1/(1.6/F30+1.37/N30)</f>
        <v>0.71682211177914401</v>
      </c>
      <c r="AZ30">
        <f>G30*AA30*0.001</f>
        <v>33.344921456225649</v>
      </c>
      <c r="BA30">
        <f>G30/S30</f>
        <v>0.96908930250660474</v>
      </c>
      <c r="BB30">
        <f>(1-AL30*AA30/AQ30/F30)*100</f>
        <v>69.143589633093768</v>
      </c>
      <c r="BC30">
        <f>(S30-E30/(N30/1.35))</f>
        <v>392.53543859750687</v>
      </c>
      <c r="BD30">
        <f>E30*BB30/100/BC30</f>
        <v>-2.4915171019422142E-3</v>
      </c>
    </row>
    <row r="31" spans="1:56" x14ac:dyDescent="0.35">
      <c r="A31" s="1" t="s">
        <v>9</v>
      </c>
      <c r="B31" s="1" t="s">
        <v>3344</v>
      </c>
      <c r="K31" s="1">
        <v>2.72</v>
      </c>
    </row>
    <row r="32" spans="1:56" x14ac:dyDescent="0.35">
      <c r="A32" s="1" t="s">
        <v>9</v>
      </c>
      <c r="B32" s="1" t="s">
        <v>3343</v>
      </c>
      <c r="K32" s="1">
        <v>2.72</v>
      </c>
    </row>
    <row r="33" spans="1:56" x14ac:dyDescent="0.35">
      <c r="A33" s="1">
        <v>6</v>
      </c>
      <c r="B33" s="1" t="s">
        <v>3342</v>
      </c>
      <c r="C33" s="1">
        <v>1440.5000015534461</v>
      </c>
      <c r="D33" s="1">
        <v>0</v>
      </c>
      <c r="E33">
        <f>(R33-S33*(1000-T33)/(1000-U33))*AK33</f>
        <v>-1.0628468295524718</v>
      </c>
      <c r="F33">
        <f>IF(AV33&lt;&gt;0,1/(1/AV33-1/N33),0)</f>
        <v>1.5225368122859411</v>
      </c>
      <c r="G33">
        <f>((AY33-AL33/2)*S33-E33)/(AY33+AL33/2)</f>
        <v>379.18037056717378</v>
      </c>
      <c r="H33">
        <f>AL33*1000</f>
        <v>26.22141563224525</v>
      </c>
      <c r="I33">
        <f>(AQ33-AW33)</f>
        <v>1.9550560273436375</v>
      </c>
      <c r="J33">
        <f>(P33+AP33*D33)</f>
        <v>32.813831329345703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33.696643829345703</v>
      </c>
      <c r="P33" s="1">
        <v>32.813831329345703</v>
      </c>
      <c r="Q33" s="1">
        <v>33.836341857910156</v>
      </c>
      <c r="R33" s="1">
        <v>399.91873168945313</v>
      </c>
      <c r="S33" s="1">
        <v>391.576904296875</v>
      </c>
      <c r="T33" s="1">
        <v>11.753259658813477</v>
      </c>
      <c r="U33" s="1">
        <v>34.69183349609375</v>
      </c>
      <c r="V33" s="1">
        <v>19.634052276611328</v>
      </c>
      <c r="W33" s="1">
        <v>57.953388214111328</v>
      </c>
      <c r="X33" s="1">
        <v>300.1405029296875</v>
      </c>
      <c r="Y33" s="1">
        <v>300.51437377929688</v>
      </c>
      <c r="Z33" s="1">
        <v>4.5795787125825882E-2</v>
      </c>
      <c r="AA33" s="1">
        <v>87.75677490234375</v>
      </c>
      <c r="AB33" s="1">
        <v>39.096553802490234</v>
      </c>
      <c r="AC33" s="1">
        <v>2.6643965244293213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1.1034577313591449</v>
      </c>
      <c r="AL33">
        <f>(U33-T33)/(1000-U33)*AK33</f>
        <v>2.6221415632245251E-2</v>
      </c>
      <c r="AM33">
        <f>(P33+273.15)</f>
        <v>305.96383132934568</v>
      </c>
      <c r="AN33">
        <f>(O33+273.15)</f>
        <v>306.84664382934568</v>
      </c>
      <c r="AO33">
        <f>(Y33*AG33+Z33*AH33)*AI33</f>
        <v>48.08229872996435</v>
      </c>
      <c r="AP33">
        <f>((AO33+0.00000010773*(AN33^4-AM33^4))-AL33*44100)/(L33*51.4+0.00000043092*AM33^3)</f>
        <v>-8.969028443180882</v>
      </c>
      <c r="AQ33">
        <f>0.61365*EXP(17.502*J33/(240.97+J33))</f>
        <v>4.9994994504099255</v>
      </c>
      <c r="AR33">
        <f>AQ33*1000/AA33</f>
        <v>56.969954239697138</v>
      </c>
      <c r="AS33">
        <f>(AR33-U33)</f>
        <v>22.278120743603388</v>
      </c>
      <c r="AT33">
        <f>IF(D33,P33,(O33+P33)/2)</f>
        <v>33.255237579345703</v>
      </c>
      <c r="AU33">
        <f>0.61365*EXP(17.502*AT33/(240.97+AT33))</f>
        <v>5.1250145153300819</v>
      </c>
      <c r="AV33">
        <f>IF(AS33&lt;&gt;0,(1000-(AR33+U33)/2)/AS33*AL33,0)</f>
        <v>1.1230599296631258</v>
      </c>
      <c r="AW33">
        <f>U33*AA33/1000</f>
        <v>3.044443423066288</v>
      </c>
      <c r="AX33">
        <f>(AU33-AW33)</f>
        <v>2.0805710922637939</v>
      </c>
      <c r="AY33">
        <f>1/(1.6/F33+1.37/N33)</f>
        <v>0.72942378857698098</v>
      </c>
      <c r="AZ33">
        <f>G33*AA33*0.001</f>
        <v>33.275646427250756</v>
      </c>
      <c r="BA33">
        <f>G33/S33</f>
        <v>0.96834202019151072</v>
      </c>
      <c r="BB33">
        <f>(1-AL33*AA33/AQ33/F33)*100</f>
        <v>69.769699656870344</v>
      </c>
      <c r="BC33">
        <f>(S33-E33/(N33/1.35))</f>
        <v>391.91212078201295</v>
      </c>
      <c r="BD33">
        <f>E33*BB33/100/BC33</f>
        <v>-1.8921207114280245E-3</v>
      </c>
    </row>
    <row r="34" spans="1:56" x14ac:dyDescent="0.35">
      <c r="A34" s="1" t="s">
        <v>9</v>
      </c>
      <c r="B34" s="1" t="s">
        <v>3341</v>
      </c>
      <c r="K34" s="1">
        <v>2.72</v>
      </c>
    </row>
    <row r="35" spans="1:56" x14ac:dyDescent="0.35">
      <c r="A35" s="1" t="s">
        <v>9</v>
      </c>
      <c r="B35" s="1" t="s">
        <v>3340</v>
      </c>
      <c r="K35" s="1">
        <v>2.72</v>
      </c>
    </row>
    <row r="36" spans="1:56" x14ac:dyDescent="0.35">
      <c r="A36" s="1">
        <v>7</v>
      </c>
      <c r="B36" s="1" t="s">
        <v>3339</v>
      </c>
      <c r="C36" s="1">
        <v>1644.5000015534461</v>
      </c>
      <c r="D36" s="1">
        <v>0</v>
      </c>
      <c r="E36">
        <f>(R36-S36*(1000-T36)/(1000-U36))*AK36</f>
        <v>-0.82460051940587864</v>
      </c>
      <c r="F36">
        <f>IF(AV36&lt;&gt;0,1/(1/AV36-1/N36),0)</f>
        <v>1.5189297898202796</v>
      </c>
      <c r="G36">
        <f>((AY36-AL36/2)*S36-E36)/(AY36+AL36/2)</f>
        <v>378.8926576470065</v>
      </c>
      <c r="H36">
        <f>AL36*1000</f>
        <v>26.150939305851608</v>
      </c>
      <c r="I36">
        <f>(AQ36-AW36)</f>
        <v>1.952851700223047</v>
      </c>
      <c r="J36">
        <f>(P36+AP36*D36)</f>
        <v>32.881107330322266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33.693466186523438</v>
      </c>
      <c r="P36" s="1">
        <v>32.881107330322266</v>
      </c>
      <c r="Q36" s="1">
        <v>33.818355560302734</v>
      </c>
      <c r="R36" s="1">
        <v>400.12905883789063</v>
      </c>
      <c r="S36" s="1">
        <v>391.59686279296875</v>
      </c>
      <c r="T36" s="1">
        <v>12.062640190124512</v>
      </c>
      <c r="U36" s="1">
        <v>34.931198120117188</v>
      </c>
      <c r="V36" s="1">
        <v>20.155471801757813</v>
      </c>
      <c r="W36" s="1">
        <v>58.366558074951172</v>
      </c>
      <c r="X36" s="1">
        <v>300.17581176757813</v>
      </c>
      <c r="Y36" s="1">
        <v>500.06475830078125</v>
      </c>
      <c r="Z36" s="1">
        <v>0.1349814385175705</v>
      </c>
      <c r="AA36" s="1">
        <v>87.761184692382813</v>
      </c>
      <c r="AB36" s="1">
        <v>39.344657897949219</v>
      </c>
      <c r="AC36" s="1">
        <v>2.6737039089202881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1.1035875432631546</v>
      </c>
      <c r="AL36">
        <f>(U36-T36)/(1000-U36)*AK36</f>
        <v>2.6150939305851609E-2</v>
      </c>
      <c r="AM36">
        <f>(P36+273.15)</f>
        <v>306.03110733032224</v>
      </c>
      <c r="AN36">
        <f>(O36+273.15)</f>
        <v>306.84346618652341</v>
      </c>
      <c r="AO36">
        <f>(Y36*AG36+Z36*AH36)*AI36</f>
        <v>80.010359539754063</v>
      </c>
      <c r="AP36">
        <f>((AO36+0.00000010773*(AN36^4-AM36^4))-AL36*44100)/(L36*51.4+0.00000043092*AM36^3)</f>
        <v>-8.6891974883139103</v>
      </c>
      <c r="AQ36">
        <f>0.61365*EXP(17.502*J36/(240.97+J36))</f>
        <v>5.0184550299688668</v>
      </c>
      <c r="AR36">
        <f>AQ36*1000/AA36</f>
        <v>57.183082105823502</v>
      </c>
      <c r="AS36">
        <f>(AR36-U36)</f>
        <v>22.251883985706314</v>
      </c>
      <c r="AT36">
        <f>IF(D36,P36,(O36+P36)/2)</f>
        <v>33.287286758422852</v>
      </c>
      <c r="AU36">
        <f>0.61365*EXP(17.502*AT36/(240.97+AT36))</f>
        <v>5.1342335912310606</v>
      </c>
      <c r="AV36">
        <f>IF(AS36&lt;&gt;0,(1000-(AR36+U36)/2)/AS36*AL36,0)</f>
        <v>1.121096166337233</v>
      </c>
      <c r="AW36">
        <f>U36*AA36/1000</f>
        <v>3.0656033297458198</v>
      </c>
      <c r="AX36">
        <f>(AU36-AW36)</f>
        <v>2.0686302614852408</v>
      </c>
      <c r="AY36">
        <f>1/(1.6/F36+1.37/N36)</f>
        <v>0.72809843014415765</v>
      </c>
      <c r="AZ36">
        <f>G36*AA36*0.001</f>
        <v>33.25206850634671</v>
      </c>
      <c r="BA36">
        <f>G36/S36</f>
        <v>0.96755794963383357</v>
      </c>
      <c r="BB36">
        <f>(1-AL36*AA36/AQ36/F36)*100</f>
        <v>69.891991265267379</v>
      </c>
      <c r="BC36">
        <f>(S36-E36/(N36/1.35))</f>
        <v>391.85693760344219</v>
      </c>
      <c r="BD36">
        <f>E36*BB36/100/BC36</f>
        <v>-1.4707656486096202E-3</v>
      </c>
    </row>
    <row r="37" spans="1:56" x14ac:dyDescent="0.35">
      <c r="A37" s="1" t="s">
        <v>9</v>
      </c>
      <c r="B37" s="1" t="s">
        <v>3338</v>
      </c>
      <c r="K37" s="1">
        <v>2.72</v>
      </c>
    </row>
    <row r="38" spans="1:56" x14ac:dyDescent="0.35">
      <c r="A38" s="1" t="s">
        <v>9</v>
      </c>
      <c r="B38" s="1" t="s">
        <v>3337</v>
      </c>
      <c r="K38" s="1">
        <v>2.72</v>
      </c>
    </row>
    <row r="39" spans="1:56" x14ac:dyDescent="0.35">
      <c r="A39" s="1">
        <v>8</v>
      </c>
      <c r="B39" s="1" t="s">
        <v>3336</v>
      </c>
      <c r="C39" s="1">
        <v>1847.5000015534461</v>
      </c>
      <c r="D39" s="1">
        <v>0</v>
      </c>
      <c r="E39">
        <f>(R39-S39*(1000-T39)/(1000-U39))*AK39</f>
        <v>-1.0853355989371711</v>
      </c>
      <c r="F39">
        <f>IF(AV39&lt;&gt;0,1/(1/AV39-1/N39),0)</f>
        <v>1.4573174125681232</v>
      </c>
      <c r="G39">
        <f>((AY39-AL39/2)*S39-E39)/(AY39+AL39/2)</f>
        <v>379.31689669169293</v>
      </c>
      <c r="H39">
        <f>AL39*1000</f>
        <v>25.723834101830512</v>
      </c>
      <c r="I39">
        <f>(AQ39-AW39)</f>
        <v>1.9807249129408868</v>
      </c>
      <c r="J39">
        <f>(P39+AP39*D39)</f>
        <v>32.980506896972656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33.723899841308594</v>
      </c>
      <c r="P39" s="1">
        <v>32.980506896972656</v>
      </c>
      <c r="Q39" s="1">
        <v>33.829509735107422</v>
      </c>
      <c r="R39" s="1">
        <v>399.99166870117188</v>
      </c>
      <c r="S39" s="1">
        <v>391.84222412109375</v>
      </c>
      <c r="T39" s="1">
        <v>12.438070297241211</v>
      </c>
      <c r="U39" s="1">
        <v>34.931320190429688</v>
      </c>
      <c r="V39" s="1">
        <v>20.749053955078125</v>
      </c>
      <c r="W39" s="1">
        <v>58.272052764892578</v>
      </c>
      <c r="X39" s="1">
        <v>300.199951171875</v>
      </c>
      <c r="Y39" s="1">
        <v>751.30889892578125</v>
      </c>
      <c r="Z39" s="1">
        <v>7.231072336435318E-2</v>
      </c>
      <c r="AA39" s="1">
        <v>87.767974853515625</v>
      </c>
      <c r="AB39" s="1">
        <v>39.343284606933594</v>
      </c>
      <c r="AC39" s="1">
        <v>2.6839601993560791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1.1036762910730697</v>
      </c>
      <c r="AL39">
        <f>(U39-T39)/(1000-U39)*AK39</f>
        <v>2.5723834101830514E-2</v>
      </c>
      <c r="AM39">
        <f>(P39+273.15)</f>
        <v>306.13050689697263</v>
      </c>
      <c r="AN39">
        <f>(O39+273.15)</f>
        <v>306.87389984130857</v>
      </c>
      <c r="AO39">
        <f>(Y39*AG39+Z39*AH39)*AI39</f>
        <v>120.209421141235</v>
      </c>
      <c r="AP39">
        <f>((AO39+0.00000010773*(AN39^4-AM39^4))-AL39*44100)/(L39*51.4+0.00000043092*AM39^3)</f>
        <v>-8.2128489999304541</v>
      </c>
      <c r="AQ39">
        <f>0.61365*EXP(17.502*J39/(240.97+J39))</f>
        <v>5.0465761450146225</v>
      </c>
      <c r="AR39">
        <f>AQ39*1000/AA39</f>
        <v>57.499061057718798</v>
      </c>
      <c r="AS39">
        <f>(AR39-U39)</f>
        <v>22.56774086728911</v>
      </c>
      <c r="AT39">
        <f>IF(D39,P39,(O39+P39)/2)</f>
        <v>33.352203369140625</v>
      </c>
      <c r="AU39">
        <f>0.61365*EXP(17.502*AT39/(240.97+AT39))</f>
        <v>5.1529513321102227</v>
      </c>
      <c r="AV39">
        <f>IF(AS39&lt;&gt;0,(1000-(AR39+U39)/2)/AS39*AL39,0)</f>
        <v>1.087171389883987</v>
      </c>
      <c r="AW39">
        <f>U39*AA39/1000</f>
        <v>3.0658512320737357</v>
      </c>
      <c r="AX39">
        <f>(AU39-AW39)</f>
        <v>2.087100100036487</v>
      </c>
      <c r="AY39">
        <f>1/(1.6/F39+1.37/N39)</f>
        <v>0.70523098863501255</v>
      </c>
      <c r="AZ39">
        <f>G39*AA39*0.001</f>
        <v>33.291875850350088</v>
      </c>
      <c r="BA39">
        <f>G39/S39</f>
        <v>0.96803476843901837</v>
      </c>
      <c r="BB39">
        <f>(1-AL39*AA39/AQ39/F39)*100</f>
        <v>69.301242856684581</v>
      </c>
      <c r="BC39">
        <f>(S39-E39/(N39/1.35))</f>
        <v>392.18453344973329</v>
      </c>
      <c r="BD39">
        <f>E39*BB39/100/BC39</f>
        <v>-1.9178498769786524E-3</v>
      </c>
    </row>
    <row r="40" spans="1:56" x14ac:dyDescent="0.35">
      <c r="A40" s="1" t="s">
        <v>9</v>
      </c>
      <c r="B40" s="1" t="s">
        <v>3335</v>
      </c>
      <c r="K40" s="1">
        <v>2.72</v>
      </c>
    </row>
    <row r="41" spans="1:56" x14ac:dyDescent="0.35">
      <c r="A41" s="1" t="s">
        <v>9</v>
      </c>
      <c r="B41" s="1" t="s">
        <v>3334</v>
      </c>
      <c r="K41" s="1">
        <v>2.72</v>
      </c>
    </row>
    <row r="42" spans="1:56" x14ac:dyDescent="0.35">
      <c r="A42" s="1">
        <v>9</v>
      </c>
      <c r="B42" s="1" t="s">
        <v>3333</v>
      </c>
      <c r="C42" s="1">
        <v>2051.0000015646219</v>
      </c>
      <c r="D42" s="1">
        <v>0</v>
      </c>
      <c r="E42">
        <f>(R42-S42*(1000-T42)/(1000-U42))*AK42</f>
        <v>-1.3280988183959386</v>
      </c>
      <c r="F42">
        <f>IF(AV42&lt;&gt;0,1/(1/AV42-1/N42),0)</f>
        <v>1.2323826477077457</v>
      </c>
      <c r="G42">
        <f>((AY42-AL42/2)*S42-E42)/(AY42+AL42/2)</f>
        <v>379.61115000448433</v>
      </c>
      <c r="H42">
        <f>AL42*1000</f>
        <v>24.070108045599952</v>
      </c>
      <c r="I42">
        <f>(AQ42-AW42)</f>
        <v>2.1064489130502189</v>
      </c>
      <c r="J42">
        <f>(P42+AP42*D42)</f>
        <v>33.110443115234375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33.781475067138672</v>
      </c>
      <c r="P42" s="1">
        <v>33.110443115234375</v>
      </c>
      <c r="Q42" s="1">
        <v>33.866260528564453</v>
      </c>
      <c r="R42" s="1">
        <v>399.8585205078125</v>
      </c>
      <c r="S42" s="1">
        <v>392.50030517578125</v>
      </c>
      <c r="T42" s="1">
        <v>12.84571361541748</v>
      </c>
      <c r="U42" s="1">
        <v>33.919307708740234</v>
      </c>
      <c r="V42" s="1">
        <v>21.360715866088867</v>
      </c>
      <c r="W42" s="1">
        <v>56.403305053710938</v>
      </c>
      <c r="X42" s="1">
        <v>300.13851928710938</v>
      </c>
      <c r="Y42" s="1">
        <v>1001.3377075195313</v>
      </c>
      <c r="Z42" s="1">
        <v>0.24586299061775208</v>
      </c>
      <c r="AA42" s="1">
        <v>87.7698974609375</v>
      </c>
      <c r="AB42" s="1">
        <v>39.138381958007813</v>
      </c>
      <c r="AC42" s="1">
        <v>2.7194094657897949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1.103450438555549</v>
      </c>
      <c r="AL42">
        <f>(U42-T42)/(1000-U42)*AK42</f>
        <v>2.4070108045599951E-2</v>
      </c>
      <c r="AM42">
        <f>(P42+273.15)</f>
        <v>306.26044311523435</v>
      </c>
      <c r="AN42">
        <f>(O42+273.15)</f>
        <v>306.93147506713865</v>
      </c>
      <c r="AO42">
        <f>(Y42*AG42+Z42*AH42)*AI42</f>
        <v>160.2140296220623</v>
      </c>
      <c r="AP42">
        <f>((AO42+0.00000010773*(AN42^4-AM42^4))-AL42*44100)/(L42*51.4+0.00000043092*AM42^3)</f>
        <v>-7.2962787229992419</v>
      </c>
      <c r="AQ42">
        <f>0.61365*EXP(17.502*J42/(240.97+J42))</f>
        <v>5.0835430725923363</v>
      </c>
      <c r="AR42">
        <f>AQ42*1000/AA42</f>
        <v>57.91898156033276</v>
      </c>
      <c r="AS42">
        <f>(AR42-U42)</f>
        <v>23.999673851592526</v>
      </c>
      <c r="AT42">
        <f>IF(D42,P42,(O42+P42)/2)</f>
        <v>33.445959091186523</v>
      </c>
      <c r="AU42">
        <f>0.61365*EXP(17.502*AT42/(240.97+AT42))</f>
        <v>5.1800891705259957</v>
      </c>
      <c r="AV42">
        <f>IF(AS42&lt;&gt;0,(1000-(AR42+U42)/2)/AS42*AL42,0)</f>
        <v>0.9568808899193133</v>
      </c>
      <c r="AW42">
        <f>U42*AA42/1000</f>
        <v>2.9770941595421174</v>
      </c>
      <c r="AX42">
        <f>(AU42-AW42)</f>
        <v>2.2029950109838783</v>
      </c>
      <c r="AY42">
        <f>1/(1.6/F42+1.37/N42)</f>
        <v>0.61790739194894162</v>
      </c>
      <c r="AZ42">
        <f>G42*AA42*0.001</f>
        <v>33.318431710922155</v>
      </c>
      <c r="BA42">
        <f>G42/S42</f>
        <v>0.96716141363119579</v>
      </c>
      <c r="BB42">
        <f>(1-AL42*AA42/AQ42/F42)*100</f>
        <v>66.278137878863859</v>
      </c>
      <c r="BC42">
        <f>(S42-E42/(N42/1.35))</f>
        <v>392.91918078931252</v>
      </c>
      <c r="BD42">
        <f>E42*BB42/100/BC42</f>
        <v>-2.2402550169624211E-3</v>
      </c>
    </row>
    <row r="43" spans="1:56" x14ac:dyDescent="0.35">
      <c r="A43" s="1" t="s">
        <v>9</v>
      </c>
      <c r="B43" s="1" t="s">
        <v>3332</v>
      </c>
      <c r="K43" s="1">
        <v>2.72</v>
      </c>
    </row>
    <row r="44" spans="1:56" x14ac:dyDescent="0.35">
      <c r="A44" s="1" t="s">
        <v>9</v>
      </c>
      <c r="B44" s="1" t="s">
        <v>3331</v>
      </c>
      <c r="K44" s="1">
        <v>2.72</v>
      </c>
    </row>
    <row r="45" spans="1:56" x14ac:dyDescent="0.35">
      <c r="A45" s="1">
        <v>10</v>
      </c>
      <c r="B45" s="1" t="s">
        <v>3330</v>
      </c>
      <c r="C45" s="1">
        <v>2254.0000015646219</v>
      </c>
      <c r="D45" s="1">
        <v>0</v>
      </c>
      <c r="E45">
        <f>(R45-S45*(1000-T45)/(1000-U45))*AK45</f>
        <v>-1.3817717500800688</v>
      </c>
      <c r="F45">
        <f>IF(AV45&lt;&gt;0,1/(1/AV45-1/N45),0)</f>
        <v>0.882285805298887</v>
      </c>
      <c r="G45">
        <f>((AY45-AL45/2)*S45-E45)/(AY45+AL45/2)</f>
        <v>379.81588727384519</v>
      </c>
      <c r="H45">
        <f>AL45*1000</f>
        <v>20.707303697931469</v>
      </c>
      <c r="I45">
        <f>(AQ45-AW45)</f>
        <v>2.3729229776520344</v>
      </c>
      <c r="J45">
        <f>(P45+AP45*D45)</f>
        <v>33.285476684570313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33.862014770507813</v>
      </c>
      <c r="P45" s="1">
        <v>33.285476684570313</v>
      </c>
      <c r="Q45" s="1">
        <v>33.925815582275391</v>
      </c>
      <c r="R45" s="1">
        <v>400.10110473632813</v>
      </c>
      <c r="S45" s="1">
        <v>393.96047973632813</v>
      </c>
      <c r="T45" s="1">
        <v>13.278637886047363</v>
      </c>
      <c r="U45" s="1">
        <v>31.453765869140625</v>
      </c>
      <c r="V45" s="1">
        <v>21.982273101806641</v>
      </c>
      <c r="W45" s="1">
        <v>52.07049560546875</v>
      </c>
      <c r="X45" s="1">
        <v>300.14791870117188</v>
      </c>
      <c r="Y45" s="1">
        <v>1250.1016845703125</v>
      </c>
      <c r="Z45" s="1">
        <v>0.21210922300815582</v>
      </c>
      <c r="AA45" s="1">
        <v>87.772941589355469</v>
      </c>
      <c r="AB45" s="1">
        <v>38.746315002441406</v>
      </c>
      <c r="AC45" s="1">
        <v>2.7547004222869873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1.1034849952248962</v>
      </c>
      <c r="AL45">
        <f>(U45-T45)/(1000-U45)*AK45</f>
        <v>2.0707303697931469E-2</v>
      </c>
      <c r="AM45">
        <f>(P45+273.15)</f>
        <v>306.43547668457029</v>
      </c>
      <c r="AN45">
        <f>(O45+273.15)</f>
        <v>307.01201477050779</v>
      </c>
      <c r="AO45">
        <f>(Y45*AG45+Z45*AH45)*AI45</f>
        <v>200.01626506053799</v>
      </c>
      <c r="AP45">
        <f>((AO45+0.00000010773*(AN45^4-AM45^4))-AL45*44100)/(L45*51.4+0.00000043092*AM45^3)</f>
        <v>-5.767806124163255</v>
      </c>
      <c r="AQ45">
        <f>0.61365*EXP(17.502*J45/(240.97+J45))</f>
        <v>5.1337125320493771</v>
      </c>
      <c r="AR45">
        <f>AQ45*1000/AA45</f>
        <v>58.488555118357347</v>
      </c>
      <c r="AS45">
        <f>(AR45-U45)</f>
        <v>27.034789249216722</v>
      </c>
      <c r="AT45">
        <f>IF(D45,P45,(O45+P45)/2)</f>
        <v>33.573745727539063</v>
      </c>
      <c r="AU45">
        <f>0.61365*EXP(17.502*AT45/(240.97+AT45))</f>
        <v>5.2172775015994706</v>
      </c>
      <c r="AV45">
        <f>IF(AS45&lt;&gt;0,(1000-(AR45+U45)/2)/AS45*AL45,0)</f>
        <v>0.7315045823969929</v>
      </c>
      <c r="AW45">
        <f>U45*AA45/1000</f>
        <v>2.7607895543973426</v>
      </c>
      <c r="AX45">
        <f>(AU45-AW45)</f>
        <v>2.4564879472021279</v>
      </c>
      <c r="AY45">
        <f>1/(1.6/F45+1.37/N45)</f>
        <v>0.46870486940399575</v>
      </c>
      <c r="AZ45">
        <f>G45*AA45*0.001</f>
        <v>33.337557688396437</v>
      </c>
      <c r="BA45">
        <f>G45/S45</f>
        <v>0.96409641781340683</v>
      </c>
      <c r="BB45">
        <f>(1-AL45*AA45/AQ45/F45)*100</f>
        <v>59.872383150462426</v>
      </c>
      <c r="BC45">
        <f>(S45-E45/(N45/1.35))</f>
        <v>394.39628351956918</v>
      </c>
      <c r="BD45">
        <f>E45*BB45/100/BC45</f>
        <v>-2.0976355788396767E-3</v>
      </c>
    </row>
    <row r="46" spans="1:56" x14ac:dyDescent="0.35">
      <c r="A46" s="1" t="s">
        <v>9</v>
      </c>
      <c r="B46" s="1" t="s">
        <v>3329</v>
      </c>
      <c r="K46" s="1">
        <v>2.72</v>
      </c>
    </row>
    <row r="47" spans="1:56" x14ac:dyDescent="0.35">
      <c r="A47" s="1" t="s">
        <v>9</v>
      </c>
      <c r="B47" s="1" t="s">
        <v>3328</v>
      </c>
      <c r="K47" s="1">
        <v>2.72</v>
      </c>
    </row>
    <row r="48" spans="1:56" x14ac:dyDescent="0.35">
      <c r="A48" s="1">
        <v>11</v>
      </c>
      <c r="B48" s="1" t="s">
        <v>3327</v>
      </c>
      <c r="C48" s="1">
        <v>2456.5000015757978</v>
      </c>
      <c r="D48" s="1">
        <v>0</v>
      </c>
      <c r="E48">
        <f>(R48-S48*(1000-T48)/(1000-U48))*AK48</f>
        <v>-1.5292598214080722</v>
      </c>
      <c r="F48">
        <f>IF(AV48&lt;&gt;0,1/(1/AV48-1/N48),0)</f>
        <v>0.61115120044868942</v>
      </c>
      <c r="G48">
        <f>((AY48-AL48/2)*S48-E48)/(AY48+AL48/2)</f>
        <v>380.0056910723909</v>
      </c>
      <c r="H48">
        <f>AL48*1000</f>
        <v>17.147906411938177</v>
      </c>
      <c r="I48">
        <f>(AQ48-AW48)</f>
        <v>2.6902374046952451</v>
      </c>
      <c r="J48">
        <f>(P48+AP48*D48)</f>
        <v>33.581348419189453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33.977710723876953</v>
      </c>
      <c r="P48" s="1">
        <v>33.581348419189453</v>
      </c>
      <c r="Q48" s="1">
        <v>34.011184692382813</v>
      </c>
      <c r="R48" s="1">
        <v>399.78970336914063</v>
      </c>
      <c r="S48" s="1">
        <v>395.03665161132813</v>
      </c>
      <c r="T48" s="1">
        <v>13.722896575927734</v>
      </c>
      <c r="U48" s="1">
        <v>28.81525993347168</v>
      </c>
      <c r="V48" s="1">
        <v>22.572036743164063</v>
      </c>
      <c r="W48" s="1">
        <v>47.396633148193359</v>
      </c>
      <c r="X48" s="1">
        <v>300.1405029296875</v>
      </c>
      <c r="Y48" s="1">
        <v>1600.3846435546875</v>
      </c>
      <c r="Z48" s="1">
        <v>0.17715151607990265</v>
      </c>
      <c r="AA48" s="1">
        <v>87.775016784667969</v>
      </c>
      <c r="AB48" s="1">
        <v>38.359634399414063</v>
      </c>
      <c r="AC48" s="1">
        <v>2.7743504047393799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1.1034577313591449</v>
      </c>
      <c r="AL48">
        <f>(U48-T48)/(1000-U48)*AK48</f>
        <v>1.7147906411938175E-2</v>
      </c>
      <c r="AM48">
        <f>(P48+273.15)</f>
        <v>306.73134841918943</v>
      </c>
      <c r="AN48">
        <f>(O48+273.15)</f>
        <v>307.12771072387693</v>
      </c>
      <c r="AO48">
        <f>(Y48*AG48+Z48*AH48)*AI48</f>
        <v>256.06153724532851</v>
      </c>
      <c r="AP48">
        <f>((AO48+0.00000010773*(AN48^4-AM48^4))-AL48*44100)/(L48*51.4+0.00000043092*AM48^3)</f>
        <v>-4.0445917154488589</v>
      </c>
      <c r="AQ48">
        <f>0.61365*EXP(17.502*J48/(240.97+J48))</f>
        <v>5.2194973290102924</v>
      </c>
      <c r="AR48">
        <f>AQ48*1000/AA48</f>
        <v>59.464498216102925</v>
      </c>
      <c r="AS48">
        <f>(AR48-U48)</f>
        <v>30.649238282631245</v>
      </c>
      <c r="AT48">
        <f>IF(D48,P48,(O48+P48)/2)</f>
        <v>33.779529571533203</v>
      </c>
      <c r="AU48">
        <f>0.61365*EXP(17.502*AT48/(240.97+AT48))</f>
        <v>5.2776526465149116</v>
      </c>
      <c r="AV48">
        <f>IF(AS48&lt;&gt;0,(1000-(AR48+U48)/2)/AS48*AL48,0)</f>
        <v>0.5347930589785046</v>
      </c>
      <c r="AW48">
        <f>U48*AA48/1000</f>
        <v>2.5292599243150473</v>
      </c>
      <c r="AX48">
        <f>(AU48-AW48)</f>
        <v>2.7483927221998643</v>
      </c>
      <c r="AY48">
        <f>1/(1.6/F48+1.37/N48)</f>
        <v>0.34035861807728174</v>
      </c>
      <c r="AZ48">
        <f>G48*AA48*0.001</f>
        <v>33.355005912148457</v>
      </c>
      <c r="BA48">
        <f>G48/S48</f>
        <v>0.96195046591847377</v>
      </c>
      <c r="BB48">
        <f>(1-AL48*AA48/AQ48/F48)*100</f>
        <v>52.8149220386398</v>
      </c>
      <c r="BC48">
        <f>(S48-E48/(N48/1.35))</f>
        <v>395.51897238224387</v>
      </c>
      <c r="BD48">
        <f>E48*BB48/100/BC48</f>
        <v>-2.0420698849923863E-3</v>
      </c>
    </row>
    <row r="49" spans="1:56" x14ac:dyDescent="0.35">
      <c r="A49" s="1" t="s">
        <v>9</v>
      </c>
      <c r="B49" s="1" t="s">
        <v>3326</v>
      </c>
      <c r="K49" s="1">
        <v>2.72</v>
      </c>
    </row>
    <row r="50" spans="1:56" x14ac:dyDescent="0.35">
      <c r="A50" s="1" t="s">
        <v>9</v>
      </c>
      <c r="B50" s="1" t="s">
        <v>3325</v>
      </c>
      <c r="K50" s="1">
        <v>2.72</v>
      </c>
    </row>
    <row r="51" spans="1:56" x14ac:dyDescent="0.35">
      <c r="A51" s="1">
        <v>12</v>
      </c>
      <c r="B51" s="1" t="s">
        <v>3324</v>
      </c>
      <c r="C51" s="1">
        <v>2658.5000015757978</v>
      </c>
      <c r="D51" s="1">
        <v>0</v>
      </c>
      <c r="E51">
        <f>(R51-S51*(1000-T51)/(1000-U51))*AK51</f>
        <v>-1.1864341143431028</v>
      </c>
      <c r="F51">
        <f>IF(AV51&lt;&gt;0,1/(1/AV51-1/N51),0)</f>
        <v>0.43280046204568107</v>
      </c>
      <c r="G51">
        <f>((AY51-AL51/2)*S51-E51)/(AY51+AL51/2)</f>
        <v>379.10729092980699</v>
      </c>
      <c r="H51">
        <f>AL51*1000</f>
        <v>13.953074299046603</v>
      </c>
      <c r="I51">
        <f>(AQ51-AW51)</f>
        <v>2.980592474393239</v>
      </c>
      <c r="J51">
        <f>(P51+AP51*D51)</f>
        <v>33.866455078125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34.126701354980469</v>
      </c>
      <c r="P51" s="1">
        <v>33.866455078125</v>
      </c>
      <c r="Q51" s="1">
        <v>34.129291534423828</v>
      </c>
      <c r="R51" s="1">
        <v>399.99777221679688</v>
      </c>
      <c r="S51" s="1">
        <v>396.0650634765625</v>
      </c>
      <c r="T51" s="1">
        <v>14.152788162231445</v>
      </c>
      <c r="U51" s="1">
        <v>26.462154388427734</v>
      </c>
      <c r="V51" s="1">
        <v>23.08683967590332</v>
      </c>
      <c r="W51" s="1">
        <v>43.166584014892578</v>
      </c>
      <c r="X51" s="1">
        <v>300.16217041015625</v>
      </c>
      <c r="Y51" s="1">
        <v>2000.466064453125</v>
      </c>
      <c r="Z51" s="1">
        <v>0.22777363657951355</v>
      </c>
      <c r="AA51" s="1">
        <v>87.776123046875</v>
      </c>
      <c r="AB51" s="1">
        <v>37.392536163330078</v>
      </c>
      <c r="AC51" s="1">
        <v>2.79756760597229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1.1035373912138096</v>
      </c>
      <c r="AL51">
        <f>(U51-T51)/(1000-U51)*AK51</f>
        <v>1.3953074299046603E-2</v>
      </c>
      <c r="AM51">
        <f>(P51+273.15)</f>
        <v>307.01645507812498</v>
      </c>
      <c r="AN51">
        <f>(O51+273.15)</f>
        <v>307.27670135498045</v>
      </c>
      <c r="AO51">
        <f>(Y51*AG51+Z51*AH51)*AI51</f>
        <v>320.07456315827585</v>
      </c>
      <c r="AP51">
        <f>((AO51+0.00000010773*(AN51^4-AM51^4))-AL51*44100)/(L51*51.4+0.00000043092*AM51^3)</f>
        <v>-2.3842057208982572</v>
      </c>
      <c r="AQ51">
        <f>0.61365*EXP(17.502*J51/(240.97+J51))</f>
        <v>5.303337794077275</v>
      </c>
      <c r="AR51">
        <f>AQ51*1000/AA51</f>
        <v>60.418911316522134</v>
      </c>
      <c r="AS51">
        <f>(AR51-U51)</f>
        <v>33.9567569280944</v>
      </c>
      <c r="AT51">
        <f>IF(D51,P51,(O51+P51)/2)</f>
        <v>33.996578216552734</v>
      </c>
      <c r="AU51">
        <f>0.61365*EXP(17.502*AT51/(240.97+AT51))</f>
        <v>5.3419903384740772</v>
      </c>
      <c r="AV51">
        <f>IF(AS51&lt;&gt;0,(1000-(AR51+U51)/2)/AS51*AL51,0)</f>
        <v>0.39305712688726002</v>
      </c>
      <c r="AW51">
        <f>U51*AA51/1000</f>
        <v>2.322745319684036</v>
      </c>
      <c r="AX51">
        <f>(AU51-AW51)</f>
        <v>3.0192450187900413</v>
      </c>
      <c r="AY51">
        <f>1/(1.6/F51+1.37/N51)</f>
        <v>0.24894688272393922</v>
      </c>
      <c r="AZ51">
        <f>G51*AA51*0.001</f>
        <v>33.276568216622174</v>
      </c>
      <c r="BA51">
        <f>G51/S51</f>
        <v>0.95718437673370049</v>
      </c>
      <c r="BB51">
        <f>(1-AL51*AA51/AQ51/F51)*100</f>
        <v>46.640801733125592</v>
      </c>
      <c r="BC51">
        <f>(S51-E51/(N51/1.35))</f>
        <v>396.43925876284408</v>
      </c>
      <c r="BD51">
        <f>E51*BB51/100/BC51</f>
        <v>-1.3958314438680776E-3</v>
      </c>
    </row>
    <row r="52" spans="1:56" x14ac:dyDescent="0.35">
      <c r="A52" s="1" t="s">
        <v>9</v>
      </c>
      <c r="B52" s="1" t="s">
        <v>3323</v>
      </c>
    </row>
    <row r="53" spans="1:56" x14ac:dyDescent="0.35">
      <c r="A53" s="1" t="s">
        <v>9</v>
      </c>
      <c r="B53" s="1" t="s">
        <v>3322</v>
      </c>
    </row>
    <row r="54" spans="1:56" x14ac:dyDescent="0.35">
      <c r="A54" s="1" t="s">
        <v>9</v>
      </c>
      <c r="B54" s="1" t="s">
        <v>3321</v>
      </c>
    </row>
    <row r="55" spans="1:56" x14ac:dyDescent="0.35">
      <c r="A55" s="1" t="s">
        <v>9</v>
      </c>
      <c r="B55" s="1" t="s">
        <v>3320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5BCFC-35F1-46AA-B96D-A4039EFF6056}">
  <dimension ref="A1:BH55"/>
  <sheetViews>
    <sheetView topLeftCell="A2" zoomScale="3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5195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5194</v>
      </c>
    </row>
    <row r="12" spans="1:60" x14ac:dyDescent="0.35">
      <c r="A12" s="1" t="s">
        <v>9</v>
      </c>
      <c r="B12" s="1" t="s">
        <v>5193</v>
      </c>
    </row>
    <row r="13" spans="1:60" x14ac:dyDescent="0.35">
      <c r="A13" s="1" t="s">
        <v>9</v>
      </c>
      <c r="B13" s="1" t="s">
        <v>5192</v>
      </c>
    </row>
    <row r="14" spans="1:60" x14ac:dyDescent="0.35">
      <c r="A14" s="1" t="s">
        <v>9</v>
      </c>
      <c r="B14" s="1" t="s">
        <v>5191</v>
      </c>
    </row>
    <row r="15" spans="1:60" x14ac:dyDescent="0.35">
      <c r="A15" s="1" t="s">
        <v>9</v>
      </c>
      <c r="B15" s="1" t="s">
        <v>5190</v>
      </c>
    </row>
    <row r="16" spans="1:60" x14ac:dyDescent="0.35">
      <c r="A16" s="1" t="s">
        <v>9</v>
      </c>
      <c r="B16" s="1" t="s">
        <v>5189</v>
      </c>
    </row>
    <row r="17" spans="1:60" x14ac:dyDescent="0.35">
      <c r="A17" s="1" t="s">
        <v>9</v>
      </c>
      <c r="B17" s="1" t="s">
        <v>5188</v>
      </c>
      <c r="K17">
        <v>0.70992</v>
      </c>
    </row>
    <row r="18" spans="1:60" x14ac:dyDescent="0.35">
      <c r="A18" s="1">
        <v>1</v>
      </c>
      <c r="B18" s="1" t="s">
        <v>5187</v>
      </c>
      <c r="C18" s="1">
        <v>466.00000183284283</v>
      </c>
      <c r="D18" s="1">
        <v>0</v>
      </c>
      <c r="E18">
        <f>(R18-S18*(1000-T18)/(1000-U18))*AO18</f>
        <v>-1.1613287127877892</v>
      </c>
      <c r="F18">
        <f>IF(AZ18&lt;&gt;0,1/(1/AZ18-1/N18),0)</f>
        <v>3.1503737943608709</v>
      </c>
      <c r="G18">
        <f>((BC18-AP18/2)*S18-E18)/(BC18+AP18/2)</f>
        <v>391.44432597981</v>
      </c>
      <c r="H18">
        <f>AP18*1000</f>
        <v>15.302028289834256</v>
      </c>
      <c r="I18">
        <f>(AU18-BA18)</f>
        <v>0.71424155198685169</v>
      </c>
      <c r="J18">
        <f>(P18+AT18*D18)</f>
        <v>30.034635543823242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31.577072143554688</v>
      </c>
      <c r="P18" s="1">
        <v>30.034635543823242</v>
      </c>
      <c r="Q18" s="1">
        <v>31.653947830200195</v>
      </c>
      <c r="R18" s="1">
        <v>399.89663696289063</v>
      </c>
      <c r="S18" s="1">
        <v>395.46759033203125</v>
      </c>
      <c r="T18" s="1">
        <v>26.810014724731445</v>
      </c>
      <c r="U18" s="1">
        <v>40.113304138183594</v>
      </c>
      <c r="V18" s="1">
        <v>50.961460113525391</v>
      </c>
      <c r="W18" s="1">
        <v>76.24884033203125</v>
      </c>
      <c r="X18" s="1">
        <v>300.31625366210938</v>
      </c>
      <c r="Y18" s="1">
        <v>0.10788474231958389</v>
      </c>
      <c r="Z18" s="1">
        <v>0.11776313930749893</v>
      </c>
      <c r="AA18" s="1">
        <v>88.61627197265625</v>
      </c>
      <c r="AB18" s="1">
        <v>7.5949954986572266</v>
      </c>
      <c r="AC18" s="1">
        <v>0.14353916049003601</v>
      </c>
      <c r="AD18" s="1">
        <v>4.3280847370624542E-2</v>
      </c>
      <c r="AE18" s="1">
        <v>3.6777418572455645E-3</v>
      </c>
      <c r="AF18" s="1">
        <v>3.9731908589601517E-2</v>
      </c>
      <c r="AG18" s="1">
        <v>1.3143747113645077E-2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1.1041038737577547</v>
      </c>
      <c r="AP18">
        <f>(U18-T18)/(1000-U18)*AO18</f>
        <v>1.5302028289834256E-2</v>
      </c>
      <c r="AQ18">
        <f>(P18+273.15)</f>
        <v>303.18463554382322</v>
      </c>
      <c r="AR18">
        <f>(O18+273.15)</f>
        <v>304.72707214355466</v>
      </c>
      <c r="AS18">
        <f>(Y18*AK18+Z18*AL18)*AM18</f>
        <v>1.7261558385307518E-2</v>
      </c>
      <c r="AT18">
        <f>((AS18+0.00000010773*(AR18^4-AQ18^4))-AP18*44100)/(L18*0.92*2*29.3+0.00000043092*AQ18^3)</f>
        <v>-5.1505990044690568</v>
      </c>
      <c r="AU18">
        <f>0.61365*EXP(17.502*J18/(240.97+J18))</f>
        <v>4.2689330212180066</v>
      </c>
      <c r="AV18">
        <f>AU18*1000/AA18</f>
        <v>48.173240943099522</v>
      </c>
      <c r="AW18">
        <f>(AV18-U18)</f>
        <v>8.0599368049159281</v>
      </c>
      <c r="AX18">
        <f>IF(D18,P18,(O18+P18)/2)</f>
        <v>30.805853843688965</v>
      </c>
      <c r="AY18">
        <f>0.61365*EXP(17.502*AX18/(240.97+AX18))</f>
        <v>4.461678632302271</v>
      </c>
      <c r="AZ18">
        <f>IF(AW18&lt;&gt;0,(1000-(AV18+U18)/2)/AW18*AP18,0)</f>
        <v>1.8147222538631385</v>
      </c>
      <c r="BA18">
        <f>U18*AA18/1000</f>
        <v>3.5546914692311549</v>
      </c>
      <c r="BB18">
        <f>(AY18-BA18)</f>
        <v>0.90698716307111615</v>
      </c>
      <c r="BC18">
        <f>1/(1.6/F18+1.37/N18)</f>
        <v>1.2078116336141473</v>
      </c>
      <c r="BD18">
        <f>G18*AA18*0.001</f>
        <v>34.688336853179955</v>
      </c>
      <c r="BE18">
        <f>G18/S18</f>
        <v>0.98982656366646038</v>
      </c>
      <c r="BF18">
        <f>(1-AP18*AA18/AU18/F18)*100</f>
        <v>89.917202406736195</v>
      </c>
      <c r="BG18">
        <f>(S18-E18/(N18/1.35))</f>
        <v>395.83386750233097</v>
      </c>
      <c r="BH18">
        <f>E18*BF18/100/BG18</f>
        <v>-2.6380620129195773E-3</v>
      </c>
    </row>
    <row r="19" spans="1:60" x14ac:dyDescent="0.35">
      <c r="A19" s="1" t="s">
        <v>9</v>
      </c>
      <c r="B19" s="1" t="s">
        <v>5186</v>
      </c>
      <c r="K19" s="1">
        <v>2.72</v>
      </c>
    </row>
    <row r="20" spans="1:60" x14ac:dyDescent="0.35">
      <c r="A20" s="1" t="s">
        <v>9</v>
      </c>
      <c r="B20" s="1" t="s">
        <v>5185</v>
      </c>
      <c r="K20" s="1">
        <v>2.72</v>
      </c>
    </row>
    <row r="21" spans="1:60" x14ac:dyDescent="0.35">
      <c r="A21" s="1">
        <v>2</v>
      </c>
      <c r="B21" s="1" t="s">
        <v>5184</v>
      </c>
      <c r="C21" s="1">
        <v>671.5000018440187</v>
      </c>
      <c r="D21" s="1">
        <v>0</v>
      </c>
      <c r="E21">
        <f>(R21-S21*(1000-T21)/(1000-U21))*AO21</f>
        <v>0.10916638936023652</v>
      </c>
      <c r="F21">
        <f>IF(AZ21&lt;&gt;0,1/(1/AZ21-1/N21),0)</f>
        <v>2.574770870357932</v>
      </c>
      <c r="G21">
        <f>((BC21-AP21/2)*S21-E21)/(BC21+AP21/2)</f>
        <v>389.59674084426905</v>
      </c>
      <c r="H21">
        <f>AP21*1000</f>
        <v>14.078567003284142</v>
      </c>
      <c r="I21">
        <f>(AU21-BA21)</f>
        <v>0.74213348035786053</v>
      </c>
      <c r="J21">
        <f>(P21+AT21*D21)</f>
        <v>29.898574829101563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31.520719528198242</v>
      </c>
      <c r="P21" s="1">
        <v>29.898574829101563</v>
      </c>
      <c r="Q21" s="1">
        <v>31.641395568847656</v>
      </c>
      <c r="R21" s="1">
        <v>400.032470703125</v>
      </c>
      <c r="S21" s="1">
        <v>394.89865112304688</v>
      </c>
      <c r="T21" s="1">
        <v>27.17802619934082</v>
      </c>
      <c r="U21" s="1">
        <v>39.425346374511719</v>
      </c>
      <c r="V21" s="1">
        <v>51.824073791503906</v>
      </c>
      <c r="W21" s="1">
        <v>75.177719116210938</v>
      </c>
      <c r="X21" s="1">
        <v>300.34292602539063</v>
      </c>
      <c r="Y21" s="1">
        <v>25.7786865234375</v>
      </c>
      <c r="Z21" s="1">
        <v>0.25039342045783997</v>
      </c>
      <c r="AA21" s="1">
        <v>88.61199951171875</v>
      </c>
      <c r="AB21" s="1">
        <v>7.5673985481262207</v>
      </c>
      <c r="AC21" s="1">
        <v>0.17104674875736237</v>
      </c>
      <c r="AD21" s="1">
        <v>0.10013405978679657</v>
      </c>
      <c r="AE21" s="1">
        <v>1.243626419454813E-2</v>
      </c>
      <c r="AF21" s="1">
        <v>4.0735874325037003E-2</v>
      </c>
      <c r="AG21" s="1">
        <v>8.2840342074632645E-3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1.1042019339168772</v>
      </c>
      <c r="AP21">
        <f>(U21-T21)/(1000-U21)*AO21</f>
        <v>1.4078567003284142E-2</v>
      </c>
      <c r="AQ21">
        <f>(P21+273.15)</f>
        <v>303.04857482910154</v>
      </c>
      <c r="AR21">
        <f>(O21+273.15)</f>
        <v>304.67071952819822</v>
      </c>
      <c r="AS21">
        <f>(Y21*AK21+Z21*AL21)*AM21</f>
        <v>4.1245897515582328</v>
      </c>
      <c r="AT21">
        <f>((AS21+0.00000010773*(AR21^4-AQ21^4))-AP21*44100)/(L21*0.92*2*29.3+0.00000043092*AQ21^3)</f>
        <v>-4.6879882560530461</v>
      </c>
      <c r="AU21">
        <f>0.61365*EXP(17.502*J21/(240.97+J21))</f>
        <v>4.2356922540454356</v>
      </c>
      <c r="AV21">
        <f>AU21*1000/AA21</f>
        <v>47.800436480222679</v>
      </c>
      <c r="AW21">
        <f>(AV21-U21)</f>
        <v>8.3750901057109601</v>
      </c>
      <c r="AX21">
        <f>IF(D21,P21,(O21+P21)/2)</f>
        <v>30.709647178649902</v>
      </c>
      <c r="AY21">
        <f>0.61365*EXP(17.502*AX21/(240.97+AX21))</f>
        <v>4.4372278141007708</v>
      </c>
      <c r="AZ21">
        <f>IF(AW21&lt;&gt;0,(1000-(AV21+U21)/2)/AW21*AP21,0)</f>
        <v>1.6076913584410912</v>
      </c>
      <c r="BA21">
        <f>U21*AA21/1000</f>
        <v>3.4935587736875751</v>
      </c>
      <c r="BB21">
        <f>(AY21-BA21)</f>
        <v>0.94366904041319577</v>
      </c>
      <c r="BC21">
        <f>1/(1.6/F21+1.37/N21)</f>
        <v>1.0621552540583903</v>
      </c>
      <c r="BD21">
        <f>G21*AA21*0.001</f>
        <v>34.52294620945959</v>
      </c>
      <c r="BE21">
        <f>G21/S21</f>
        <v>0.98657399749606689</v>
      </c>
      <c r="BF21">
        <f>(1-AP21*AA21/AU21/F21)*100</f>
        <v>88.561001509402686</v>
      </c>
      <c r="BG21">
        <f>(S21-E21/(N21/1.35))</f>
        <v>394.86422059898729</v>
      </c>
      <c r="BH21">
        <f>E21*BF21/100/BG21</f>
        <v>2.4484073938738484E-4</v>
      </c>
    </row>
    <row r="22" spans="1:60" x14ac:dyDescent="0.35">
      <c r="A22" s="1" t="s">
        <v>9</v>
      </c>
      <c r="B22" s="1" t="s">
        <v>5183</v>
      </c>
      <c r="K22" s="1">
        <v>2.72</v>
      </c>
    </row>
    <row r="23" spans="1:60" x14ac:dyDescent="0.35">
      <c r="A23" s="1" t="s">
        <v>9</v>
      </c>
      <c r="B23" s="1" t="s">
        <v>5182</v>
      </c>
      <c r="K23" s="1">
        <v>2.72</v>
      </c>
    </row>
    <row r="24" spans="1:60" x14ac:dyDescent="0.35">
      <c r="A24" s="1">
        <v>3</v>
      </c>
      <c r="B24" s="1" t="s">
        <v>5181</v>
      </c>
      <c r="C24" s="1">
        <v>877.5000018440187</v>
      </c>
      <c r="D24" s="1">
        <v>0</v>
      </c>
      <c r="E24">
        <f>(R24-S24*(1000-T24)/(1000-U24))*AO24</f>
        <v>0.75691301209184014</v>
      </c>
      <c r="F24">
        <f>IF(AZ24&lt;&gt;0,1/(1/AZ24-1/N24),0)</f>
        <v>2.3051069340682644</v>
      </c>
      <c r="G24">
        <f>((BC24-AP24/2)*S24-E24)/(BC24+AP24/2)</f>
        <v>388.50716907581995</v>
      </c>
      <c r="H24">
        <f>AP24*1000</f>
        <v>13.226902368460498</v>
      </c>
      <c r="I24">
        <f>(AU24-BA24)</f>
        <v>0.74842656706429755</v>
      </c>
      <c r="J24">
        <f>(P24+AT24*D24)</f>
        <v>29.768718719482422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31.426223754882813</v>
      </c>
      <c r="P24" s="1">
        <v>29.768718719482422</v>
      </c>
      <c r="Q24" s="1">
        <v>31.571836471557617</v>
      </c>
      <c r="R24" s="1">
        <v>399.93905639648438</v>
      </c>
      <c r="S24" s="1">
        <v>394.52679443359375</v>
      </c>
      <c r="T24" s="1">
        <v>27.48777961730957</v>
      </c>
      <c r="U24" s="1">
        <v>39.001125335693359</v>
      </c>
      <c r="V24" s="1">
        <v>52.693611145019531</v>
      </c>
      <c r="W24" s="1">
        <v>74.764495849609375</v>
      </c>
      <c r="X24" s="1">
        <v>300.29519653320313</v>
      </c>
      <c r="Y24" s="1">
        <v>51.301177978515625</v>
      </c>
      <c r="Z24" s="1">
        <v>0.23781207203865051</v>
      </c>
      <c r="AA24" s="1">
        <v>88.606452941894531</v>
      </c>
      <c r="AB24" s="1">
        <v>7.6263113021850586</v>
      </c>
      <c r="AC24" s="1">
        <v>0.18126460909843445</v>
      </c>
      <c r="AD24" s="1">
        <v>6.2751166522502899E-2</v>
      </c>
      <c r="AE24" s="1">
        <v>5.770066287368536E-3</v>
      </c>
      <c r="AF24" s="1">
        <v>2.7335299178957939E-2</v>
      </c>
      <c r="AG24" s="1">
        <v>1.1709792539477348E-2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1.1040264578426584</v>
      </c>
      <c r="AP24">
        <f>(U24-T24)/(1000-U24)*AO24</f>
        <v>1.3226902368460499E-2</v>
      </c>
      <c r="AQ24">
        <f>(P24+273.15)</f>
        <v>302.9187187194824</v>
      </c>
      <c r="AR24">
        <f>(O24+273.15)</f>
        <v>304.57622375488279</v>
      </c>
      <c r="AS24">
        <f>(Y24*AK24+Z24*AL24)*AM24</f>
        <v>8.2081882930951906</v>
      </c>
      <c r="AT24">
        <f>((AS24+0.00000010773*(AR24^4-AQ24^4))-AP24*44100)/(L24*0.92*2*29.3+0.00000043092*AQ24^3)</f>
        <v>-4.3584069204485436</v>
      </c>
      <c r="AU24">
        <f>0.61365*EXP(17.502*J24/(240.97+J24))</f>
        <v>4.2041779438023417</v>
      </c>
      <c r="AV24">
        <f>AU24*1000/AA24</f>
        <v>47.447762597599024</v>
      </c>
      <c r="AW24">
        <f>(AV24-U24)</f>
        <v>8.4466372619056642</v>
      </c>
      <c r="AX24">
        <f>IF(D24,P24,(O24+P24)/2)</f>
        <v>30.597471237182617</v>
      </c>
      <c r="AY24">
        <f>0.61365*EXP(17.502*AX24/(240.97+AX24))</f>
        <v>4.4088658972482326</v>
      </c>
      <c r="AZ24">
        <f>IF(AW24&lt;&gt;0,(1000-(AV24+U24)/2)/AW24*AP24,0)</f>
        <v>1.4982503066939465</v>
      </c>
      <c r="BA24">
        <f>U24*AA24/1000</f>
        <v>3.4557513767380441</v>
      </c>
      <c r="BB24">
        <f>(AY24-BA24)</f>
        <v>0.95311452051018852</v>
      </c>
      <c r="BC24">
        <f>1/(1.6/F24+1.37/N24)</f>
        <v>0.98601981893950086</v>
      </c>
      <c r="BD24">
        <f>G24*AA24*0.001</f>
        <v>34.424242194305307</v>
      </c>
      <c r="BE24">
        <f>G24/S24</f>
        <v>0.98474216341524801</v>
      </c>
      <c r="BF24">
        <f>(1-AP24*AA24/AU24/F24)*100</f>
        <v>87.906518830798461</v>
      </c>
      <c r="BG24">
        <f>(S24-E24/(N24/1.35))</f>
        <v>394.2880679187154</v>
      </c>
      <c r="BH24">
        <f>E24*BF24/100/BG24</f>
        <v>1.687537446972522E-3</v>
      </c>
    </row>
    <row r="25" spans="1:60" x14ac:dyDescent="0.35">
      <c r="A25" s="1" t="s">
        <v>9</v>
      </c>
      <c r="B25" s="1" t="s">
        <v>5180</v>
      </c>
      <c r="K25" s="1">
        <v>2.72</v>
      </c>
    </row>
    <row r="26" spans="1:60" x14ac:dyDescent="0.35">
      <c r="A26" s="1" t="s">
        <v>9</v>
      </c>
      <c r="B26" s="1" t="s">
        <v>5179</v>
      </c>
      <c r="K26" s="1">
        <v>2.72</v>
      </c>
    </row>
    <row r="27" spans="1:60" x14ac:dyDescent="0.35">
      <c r="A27" s="1">
        <v>4</v>
      </c>
      <c r="B27" s="1" t="s">
        <v>5178</v>
      </c>
      <c r="C27" s="1">
        <v>1083.5000018440187</v>
      </c>
      <c r="D27" s="1">
        <v>0</v>
      </c>
      <c r="E27">
        <f>(R27-S27*(1000-T27)/(1000-U27))*AO27</f>
        <v>1.9513185386483638</v>
      </c>
      <c r="F27">
        <f>IF(AZ27&lt;&gt;0,1/(1/AZ27-1/N27),0)</f>
        <v>2.1426233194225404</v>
      </c>
      <c r="G27">
        <f>((BC27-AP27/2)*S27-E27)/(BC27+AP27/2)</f>
        <v>386.29997708323521</v>
      </c>
      <c r="H27">
        <f>AP27*1000</f>
        <v>12.753032102742994</v>
      </c>
      <c r="I27">
        <f>(AU27-BA27)</f>
        <v>0.75717405453144337</v>
      </c>
      <c r="J27">
        <f>(P27+AT27*D27)</f>
        <v>29.759204864501953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31.356393814086914</v>
      </c>
      <c r="P27" s="1">
        <v>29.759204864501953</v>
      </c>
      <c r="Q27" s="1">
        <v>31.506719589233398</v>
      </c>
      <c r="R27" s="1">
        <v>400.00210571289063</v>
      </c>
      <c r="S27" s="1">
        <v>393.68759155273438</v>
      </c>
      <c r="T27" s="1">
        <v>27.778474807739258</v>
      </c>
      <c r="U27" s="1">
        <v>38.879726409912109</v>
      </c>
      <c r="V27" s="1">
        <v>53.458171844482422</v>
      </c>
      <c r="W27" s="1">
        <v>74.821937561035156</v>
      </c>
      <c r="X27" s="1">
        <v>300.32269287109375</v>
      </c>
      <c r="Y27" s="1">
        <v>99.740814208984375</v>
      </c>
      <c r="Z27" s="1">
        <v>5.3734820336103439E-2</v>
      </c>
      <c r="AA27" s="1">
        <v>88.598953247070313</v>
      </c>
      <c r="AB27" s="1">
        <v>7.6432590484619141</v>
      </c>
      <c r="AC27" s="1">
        <v>0.1753213107585907</v>
      </c>
      <c r="AD27" s="1">
        <v>4.5771136879920959E-2</v>
      </c>
      <c r="AE27" s="1">
        <v>2.3500882089138031E-3</v>
      </c>
      <c r="AF27" s="1">
        <v>3.3432740718126297E-2</v>
      </c>
      <c r="AG27" s="1">
        <v>1.1529164388775826E-2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1.1041275473201972</v>
      </c>
      <c r="AP27">
        <f>(U27-T27)/(1000-U27)*AO27</f>
        <v>1.2753032102742994E-2</v>
      </c>
      <c r="AQ27">
        <f>(P27+273.15)</f>
        <v>302.90920486450193</v>
      </c>
      <c r="AR27">
        <f>(O27+273.15)</f>
        <v>304.50639381408689</v>
      </c>
      <c r="AS27">
        <f>(Y27*AK27+Z27*AL27)*AM27</f>
        <v>15.958529916736552</v>
      </c>
      <c r="AT27">
        <f>((AS27+0.00000010773*(AR27^4-AQ27^4))-AP27*44100)/(L27*0.92*2*29.3+0.00000043092*AQ27^3)</f>
        <v>-4.1392828442856544</v>
      </c>
      <c r="AU27">
        <f>0.61365*EXP(17.502*J27/(240.97+J27))</f>
        <v>4.2018771169821312</v>
      </c>
      <c r="AV27">
        <f>AU27*1000/AA27</f>
        <v>47.425809933268866</v>
      </c>
      <c r="AW27">
        <f>(AV27-U27)</f>
        <v>8.5460835233567565</v>
      </c>
      <c r="AX27">
        <f>IF(D27,P27,(O27+P27)/2)</f>
        <v>30.557799339294434</v>
      </c>
      <c r="AY27">
        <f>0.61365*EXP(17.502*AX27/(240.97+AX27))</f>
        <v>4.3988733582046073</v>
      </c>
      <c r="AZ27">
        <f>IF(AW27&lt;&gt;0,(1000-(AV27+U27)/2)/AW27*AP27,0)</f>
        <v>1.4278708406696519</v>
      </c>
      <c r="BA27">
        <f>U27*AA27/1000</f>
        <v>3.4447030624506878</v>
      </c>
      <c r="BB27">
        <f>(AY27-BA27)</f>
        <v>0.95417029575391954</v>
      </c>
      <c r="BC27">
        <f>1/(1.6/F27+1.37/N27)</f>
        <v>0.93736913566840319</v>
      </c>
      <c r="BD27">
        <f>G27*AA27*0.001</f>
        <v>34.225773608941893</v>
      </c>
      <c r="BE27">
        <f>G27/S27</f>
        <v>0.98123483028672087</v>
      </c>
      <c r="BF27">
        <f>(1-AP27*AA27/AU27/F27)*100</f>
        <v>87.449735777501189</v>
      </c>
      <c r="BG27">
        <f>(S27-E27/(N27/1.35))</f>
        <v>393.0721556086994</v>
      </c>
      <c r="BH27">
        <f>E27*BF27/100/BG27</f>
        <v>4.3412459566943319E-3</v>
      </c>
    </row>
    <row r="28" spans="1:60" x14ac:dyDescent="0.35">
      <c r="A28" s="1" t="s">
        <v>9</v>
      </c>
      <c r="B28" s="1" t="s">
        <v>5177</v>
      </c>
      <c r="K28" s="1">
        <v>2.72</v>
      </c>
    </row>
    <row r="29" spans="1:60" x14ac:dyDescent="0.35">
      <c r="A29" s="1" t="s">
        <v>9</v>
      </c>
      <c r="B29" s="1" t="s">
        <v>5176</v>
      </c>
      <c r="K29" s="1">
        <v>2.72</v>
      </c>
    </row>
    <row r="30" spans="1:60" x14ac:dyDescent="0.35">
      <c r="A30" s="1">
        <v>5</v>
      </c>
      <c r="B30" s="1" t="s">
        <v>5175</v>
      </c>
      <c r="C30" s="1">
        <v>1289.5000018440187</v>
      </c>
      <c r="D30" s="1">
        <v>0</v>
      </c>
      <c r="E30">
        <f>(R30-S30*(1000-T30)/(1000-U30))*AO30</f>
        <v>2.7907033462577533</v>
      </c>
      <c r="F30">
        <f>IF(AZ30&lt;&gt;0,1/(1/AZ30-1/N30),0)</f>
        <v>2.0317214092904194</v>
      </c>
      <c r="G30">
        <f>((BC30-AP30/2)*S30-E30)/(BC30+AP30/2)</f>
        <v>384.51106900400316</v>
      </c>
      <c r="H30">
        <f>AP30*1000</f>
        <v>12.431684584287442</v>
      </c>
      <c r="I30">
        <f>(AU30-BA30)</f>
        <v>0.76491677579292761</v>
      </c>
      <c r="J30">
        <f>(P30+AT30*D30)</f>
        <v>29.778051376342773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31.309223175048828</v>
      </c>
      <c r="P30" s="1">
        <v>29.778051376342773</v>
      </c>
      <c r="Q30" s="1">
        <v>31.459272384643555</v>
      </c>
      <c r="R30" s="1">
        <v>399.90658569335938</v>
      </c>
      <c r="S30" s="1">
        <v>392.9544677734375</v>
      </c>
      <c r="T30" s="1">
        <v>28.022567749023438</v>
      </c>
      <c r="U30" s="1">
        <v>38.844818115234375</v>
      </c>
      <c r="V30" s="1">
        <v>54.071369171142578</v>
      </c>
      <c r="W30" s="1">
        <v>74.953605651855469</v>
      </c>
      <c r="X30" s="1">
        <v>300.3134765625</v>
      </c>
      <c r="Y30" s="1">
        <v>150.09939575195313</v>
      </c>
      <c r="Z30" s="1">
        <v>1.7149647697806358E-2</v>
      </c>
      <c r="AA30" s="1">
        <v>88.596611022949219</v>
      </c>
      <c r="AB30" s="1">
        <v>7.5868196487426758</v>
      </c>
      <c r="AC30" s="1">
        <v>0.17924147844314575</v>
      </c>
      <c r="AD30" s="1">
        <v>5.8187741786241531E-2</v>
      </c>
      <c r="AE30" s="1">
        <v>4.3551530689001083E-3</v>
      </c>
      <c r="AF30" s="1">
        <v>4.4166181236505508E-2</v>
      </c>
      <c r="AG30" s="1">
        <v>8.5049290210008621E-3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1.1040936638327203</v>
      </c>
      <c r="AP30">
        <f>(U30-T30)/(1000-U30)*AO30</f>
        <v>1.2431684584287441E-2</v>
      </c>
      <c r="AQ30">
        <f>(P30+273.15)</f>
        <v>302.92805137634275</v>
      </c>
      <c r="AR30">
        <f>(O30+273.15)</f>
        <v>304.45922317504881</v>
      </c>
      <c r="AS30">
        <f>(Y30*AK30+Z30*AL30)*AM30</f>
        <v>24.01590278351523</v>
      </c>
      <c r="AT30">
        <f>((AS30+0.00000010773*(AR30^4-AQ30^4))-AP30*44100)/(L30*0.92*2*29.3+0.00000043092*AQ30^3)</f>
        <v>-3.9709526476952144</v>
      </c>
      <c r="AU30">
        <f>0.61365*EXP(17.502*J30/(240.97+J30))</f>
        <v>4.2064360166055588</v>
      </c>
      <c r="AV30">
        <f>AU30*1000/AA30</f>
        <v>47.478520544267361</v>
      </c>
      <c r="AW30">
        <f>(AV30-U30)</f>
        <v>8.6337024290329865</v>
      </c>
      <c r="AX30">
        <f>IF(D30,P30,(O30+P30)/2)</f>
        <v>30.543637275695801</v>
      </c>
      <c r="AY30">
        <f>0.61365*EXP(17.502*AX30/(240.97+AX30))</f>
        <v>4.3953110064807452</v>
      </c>
      <c r="AZ30">
        <f>IF(AW30&lt;&gt;0,(1000-(AV30+U30)/2)/AW30*AP30,0)</f>
        <v>1.3777533361641434</v>
      </c>
      <c r="BA30">
        <f>U30*AA30/1000</f>
        <v>3.4415192408126312</v>
      </c>
      <c r="BB30">
        <f>(AY30-BA30)</f>
        <v>0.95379176566811408</v>
      </c>
      <c r="BC30">
        <f>1/(1.6/F30+1.37/N30)</f>
        <v>0.90287178405454993</v>
      </c>
      <c r="BD30">
        <f>G30*AA30*0.001</f>
        <v>34.066377614566051</v>
      </c>
      <c r="BE30">
        <f>G30/S30</f>
        <v>0.97851303532117495</v>
      </c>
      <c r="BF30">
        <f>(1-AP30*AA30/AU30/F30)*100</f>
        <v>87.112500897199226</v>
      </c>
      <c r="BG30">
        <f>(S30-E30/(N30/1.35))</f>
        <v>392.07429412961238</v>
      </c>
      <c r="BH30">
        <f>E30*BF30/100/BG30</f>
        <v>6.2004867800470849E-3</v>
      </c>
    </row>
    <row r="31" spans="1:60" x14ac:dyDescent="0.35">
      <c r="A31" s="1" t="s">
        <v>9</v>
      </c>
      <c r="B31" s="1" t="s">
        <v>5174</v>
      </c>
      <c r="K31" s="1">
        <v>2.72</v>
      </c>
    </row>
    <row r="32" spans="1:60" x14ac:dyDescent="0.35">
      <c r="A32" s="1" t="s">
        <v>9</v>
      </c>
      <c r="B32" s="1" t="s">
        <v>5173</v>
      </c>
      <c r="K32" s="1">
        <v>2.72</v>
      </c>
    </row>
    <row r="33" spans="1:60" x14ac:dyDescent="0.35">
      <c r="A33" s="1">
        <v>6</v>
      </c>
      <c r="B33" s="1" t="s">
        <v>5172</v>
      </c>
      <c r="C33" s="1">
        <v>1495.5000018440187</v>
      </c>
      <c r="D33" s="1">
        <v>0</v>
      </c>
      <c r="E33">
        <f>(R33-S33*(1000-T33)/(1000-U33))*AO33</f>
        <v>4.1026562125220707</v>
      </c>
      <c r="F33">
        <f>IF(AZ33&lt;&gt;0,1/(1/AZ33-1/N33),0)</f>
        <v>2.0281206513484196</v>
      </c>
      <c r="G33">
        <f>((BC33-AP33/2)*S33-E33)/(BC33+AP33/2)</f>
        <v>381.96714343701001</v>
      </c>
      <c r="H33">
        <f>AP33*1000</f>
        <v>12.456479564002924</v>
      </c>
      <c r="I33">
        <f>(AU33-BA33)</f>
        <v>0.76713828352012037</v>
      </c>
      <c r="J33">
        <f>(P33+AT33*D33)</f>
        <v>29.875938415527344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31.282190322875977</v>
      </c>
      <c r="P33" s="1">
        <v>29.875938415527344</v>
      </c>
      <c r="Q33" s="1">
        <v>31.425392150878906</v>
      </c>
      <c r="R33" s="1">
        <v>399.998291015625</v>
      </c>
      <c r="S33" s="1">
        <v>391.8616943359375</v>
      </c>
      <c r="T33" s="1">
        <v>28.248149871826172</v>
      </c>
      <c r="U33" s="1">
        <v>39.088859558105469</v>
      </c>
      <c r="V33" s="1">
        <v>54.589046478271484</v>
      </c>
      <c r="W33" s="1">
        <v>75.538528442382813</v>
      </c>
      <c r="X33" s="1">
        <v>300.32379150390625</v>
      </c>
      <c r="Y33" s="1">
        <v>300.63995361328125</v>
      </c>
      <c r="Z33" s="1">
        <v>7.7744059264659882E-2</v>
      </c>
      <c r="AA33" s="1">
        <v>88.594184875488281</v>
      </c>
      <c r="AB33" s="1">
        <v>7.5093936920166016</v>
      </c>
      <c r="AC33" s="1">
        <v>0.17442141473293304</v>
      </c>
      <c r="AD33" s="1">
        <v>3.193972259759903E-2</v>
      </c>
      <c r="AE33" s="1">
        <v>4.8605804331600666E-3</v>
      </c>
      <c r="AF33" s="1">
        <v>3.4891899675130844E-2</v>
      </c>
      <c r="AG33" s="1">
        <v>1.4302278868854046E-2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1.1041315864114196</v>
      </c>
      <c r="AP33">
        <f>(U33-T33)/(1000-U33)*AO33</f>
        <v>1.2456479564002924E-2</v>
      </c>
      <c r="AQ33">
        <f>(P33+273.15)</f>
        <v>303.02593841552732</v>
      </c>
      <c r="AR33">
        <f>(O33+273.15)</f>
        <v>304.43219032287595</v>
      </c>
      <c r="AS33">
        <f>(Y33*AK33+Z33*AL33)*AM33</f>
        <v>48.102391502952742</v>
      </c>
      <c r="AT33">
        <f>((AS33+0.00000010773*(AR33^4-AQ33^4))-AP33*44100)/(L33*0.92*2*29.3+0.00000043092*AQ33^3)</f>
        <v>-3.8018622614176327</v>
      </c>
      <c r="AU33">
        <f>0.61365*EXP(17.502*J33/(240.97+J33))</f>
        <v>4.2301839337829135</v>
      </c>
      <c r="AV33">
        <f>AU33*1000/AA33</f>
        <v>47.747873517072065</v>
      </c>
      <c r="AW33">
        <f>(AV33-U33)</f>
        <v>8.6590139589665966</v>
      </c>
      <c r="AX33">
        <f>IF(D33,P33,(O33+P33)/2)</f>
        <v>30.57906436920166</v>
      </c>
      <c r="AY33">
        <f>0.61365*EXP(17.502*AX33/(240.97+AX33))</f>
        <v>4.4042271275233027</v>
      </c>
      <c r="AZ33">
        <f>IF(AW33&lt;&gt;0,(1000-(AV33+U33)/2)/AW33*AP33,0)</f>
        <v>1.3760965884788947</v>
      </c>
      <c r="BA33">
        <f>U33*AA33/1000</f>
        <v>3.4630456502627931</v>
      </c>
      <c r="BB33">
        <f>(AY33-BA33)</f>
        <v>0.9411814772605096</v>
      </c>
      <c r="BC33">
        <f>1/(1.6/F33+1.37/N33)</f>
        <v>0.90173347487318867</v>
      </c>
      <c r="BD33">
        <f>G33*AA33*0.001</f>
        <v>33.840067722020613</v>
      </c>
      <c r="BE33">
        <f>G33/S33</f>
        <v>0.97474988996897194</v>
      </c>
      <c r="BF33">
        <f>(1-AP33*AA33/AU33/F33)*100</f>
        <v>87.136845150045787</v>
      </c>
      <c r="BG33">
        <f>(S33-E33/(N33/1.35))</f>
        <v>390.56773742977629</v>
      </c>
      <c r="BH33">
        <f>E33*BF33/100/BG33</f>
        <v>9.1531502690666011E-3</v>
      </c>
    </row>
    <row r="34" spans="1:60" x14ac:dyDescent="0.35">
      <c r="A34" s="1" t="s">
        <v>9</v>
      </c>
      <c r="B34" s="1" t="s">
        <v>5171</v>
      </c>
      <c r="K34" s="1">
        <v>2.72</v>
      </c>
    </row>
    <row r="35" spans="1:60" x14ac:dyDescent="0.35">
      <c r="A35" s="1" t="s">
        <v>9</v>
      </c>
      <c r="B35" s="1" t="s">
        <v>5170</v>
      </c>
      <c r="K35" s="1">
        <v>2.72</v>
      </c>
    </row>
    <row r="36" spans="1:60" x14ac:dyDescent="0.35">
      <c r="A36" s="1">
        <v>7</v>
      </c>
      <c r="B36" s="1" t="s">
        <v>5169</v>
      </c>
      <c r="C36" s="1">
        <v>1702.0000018328428</v>
      </c>
      <c r="D36" s="1">
        <v>0</v>
      </c>
      <c r="E36">
        <f>(R36-S36*(1000-T36)/(1000-U36))*AO36</f>
        <v>4.3594191201458683</v>
      </c>
      <c r="F36">
        <f>IF(AZ36&lt;&gt;0,1/(1/AZ36-1/N36),0)</f>
        <v>2.1432951169892656</v>
      </c>
      <c r="G36">
        <f>((BC36-AP36/2)*S36-E36)/(BC36+AP36/2)</f>
        <v>381.58966217161679</v>
      </c>
      <c r="H36">
        <f>AP36*1000</f>
        <v>12.772080313518931</v>
      </c>
      <c r="I36">
        <f>(AU36-BA36)</f>
        <v>0.75755279442876899</v>
      </c>
      <c r="J36">
        <f>(P36+AT36*D36)</f>
        <v>30.00799560546875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31.279905319213867</v>
      </c>
      <c r="P36" s="1">
        <v>30.00799560546875</v>
      </c>
      <c r="Q36" s="1">
        <v>31.410444259643555</v>
      </c>
      <c r="R36" s="1">
        <v>399.98257446289063</v>
      </c>
      <c r="S36" s="1">
        <v>391.50506591796875</v>
      </c>
      <c r="T36" s="1">
        <v>28.4508056640625</v>
      </c>
      <c r="U36" s="1">
        <v>39.561344146728516</v>
      </c>
      <c r="V36" s="1">
        <v>54.987026214599609</v>
      </c>
      <c r="W36" s="1">
        <v>76.460418701171875</v>
      </c>
      <c r="X36" s="1">
        <v>300.30673217773438</v>
      </c>
      <c r="Y36" s="1">
        <v>500.2373046875</v>
      </c>
      <c r="Z36" s="1">
        <v>0.11433139443397522</v>
      </c>
      <c r="AA36" s="1">
        <v>88.5928955078125</v>
      </c>
      <c r="AB36" s="1">
        <v>7.5243396759033203</v>
      </c>
      <c r="AC36" s="1">
        <v>0.15710879862308502</v>
      </c>
      <c r="AD36" s="1">
        <v>4.8870094120502472E-2</v>
      </c>
      <c r="AE36" s="1">
        <v>5.1609394140541553E-3</v>
      </c>
      <c r="AF36" s="1">
        <v>3.3893533051013947E-2</v>
      </c>
      <c r="AG36" s="1">
        <v>1.3203292153775692E-2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1.1040688683004938</v>
      </c>
      <c r="AP36">
        <f>(U36-T36)/(1000-U36)*AO36</f>
        <v>1.2772080313518931E-2</v>
      </c>
      <c r="AQ36">
        <f>(P36+273.15)</f>
        <v>303.15799560546873</v>
      </c>
      <c r="AR36">
        <f>(O36+273.15)</f>
        <v>304.42990531921384</v>
      </c>
      <c r="AS36">
        <f>(Y36*AK36+Z36*AL36)*AM36</f>
        <v>80.037966961011989</v>
      </c>
      <c r="AT36">
        <f>((AS36+0.00000010773*(AR36^4-AQ36^4))-AP36*44100)/(L36*0.92*2*29.3+0.00000043092*AQ36^3)</f>
        <v>-3.6726109565654723</v>
      </c>
      <c r="AU36">
        <f>0.61365*EXP(17.502*J36/(240.97+J36))</f>
        <v>4.2624068225684981</v>
      </c>
      <c r="AV36">
        <f>AU36*1000/AA36</f>
        <v>48.112287087316389</v>
      </c>
      <c r="AW36">
        <f>(AV36-U36)</f>
        <v>8.5509429405878734</v>
      </c>
      <c r="AX36">
        <f>IF(D36,P36,(O36+P36)/2)</f>
        <v>30.643950462341309</v>
      </c>
      <c r="AY36">
        <f>0.61365*EXP(17.502*AX36/(240.97+AX36))</f>
        <v>4.4205982148365708</v>
      </c>
      <c r="AZ36">
        <f>IF(AW36&lt;&gt;0,(1000-(AV36+U36)/2)/AW36*AP36,0)</f>
        <v>1.4281691584916383</v>
      </c>
      <c r="BA36">
        <f>U36*AA36/1000</f>
        <v>3.5048540281397291</v>
      </c>
      <c r="BB36">
        <f>(AY36-BA36)</f>
        <v>0.91574418669684166</v>
      </c>
      <c r="BC36">
        <f>1/(1.6/F36+1.37/N36)</f>
        <v>0.93757484178345418</v>
      </c>
      <c r="BD36">
        <f>G36*AA36*0.001</f>
        <v>33.806133067631521</v>
      </c>
      <c r="BE36">
        <f>G36/S36</f>
        <v>0.97467362593865003</v>
      </c>
      <c r="BF36">
        <f>(1-AP36*AA36/AU36/F36)*100</f>
        <v>87.614211375537465</v>
      </c>
      <c r="BG36">
        <f>(S36-E36/(N36/1.35))</f>
        <v>390.13012729646135</v>
      </c>
      <c r="BH36">
        <f>E36*BF36/100/BG36</f>
        <v>9.7902479594142357E-3</v>
      </c>
    </row>
    <row r="37" spans="1:60" x14ac:dyDescent="0.35">
      <c r="A37" s="1" t="s">
        <v>9</v>
      </c>
      <c r="B37" s="1" t="s">
        <v>5168</v>
      </c>
      <c r="K37" s="1">
        <v>2.72</v>
      </c>
    </row>
    <row r="38" spans="1:60" x14ac:dyDescent="0.35">
      <c r="A38" s="1" t="s">
        <v>9</v>
      </c>
      <c r="B38" s="1" t="s">
        <v>5167</v>
      </c>
      <c r="K38" s="1">
        <v>2.72</v>
      </c>
    </row>
    <row r="39" spans="1:60" x14ac:dyDescent="0.35">
      <c r="A39" s="1">
        <v>8</v>
      </c>
      <c r="B39" s="1" t="s">
        <v>5166</v>
      </c>
      <c r="C39" s="1">
        <v>1909.0000018328428</v>
      </c>
      <c r="D39" s="1">
        <v>0</v>
      </c>
      <c r="E39">
        <f>(R39-S39*(1000-T39)/(1000-U39))*AO39</f>
        <v>4.732100634495314</v>
      </c>
      <c r="F39">
        <f>IF(AZ39&lt;&gt;0,1/(1/AZ39-1/N39),0)</f>
        <v>2.3376659869623948</v>
      </c>
      <c r="G39">
        <f>((BC39-AP39/2)*S39-E39)/(BC39+AP39/2)</f>
        <v>381.0568946646103</v>
      </c>
      <c r="H39">
        <f>AP39*1000</f>
        <v>13.282349797014543</v>
      </c>
      <c r="I39">
        <f>(AU39-BA39)</f>
        <v>0.74370171259841911</v>
      </c>
      <c r="J39">
        <f>(P39+AT39*D39)</f>
        <v>30.176605224609375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31.295305252075195</v>
      </c>
      <c r="P39" s="1">
        <v>30.176605224609375</v>
      </c>
      <c r="Q39" s="1">
        <v>31.412281036376953</v>
      </c>
      <c r="R39" s="1">
        <v>399.94873046875</v>
      </c>
      <c r="S39" s="1">
        <v>390.9605712890625</v>
      </c>
      <c r="T39" s="1">
        <v>28.642581939697266</v>
      </c>
      <c r="U39" s="1">
        <v>40.187808990478516</v>
      </c>
      <c r="V39" s="1">
        <v>55.306137084960938</v>
      </c>
      <c r="W39" s="1">
        <v>77.598884582519531</v>
      </c>
      <c r="X39" s="1">
        <v>300.3499755859375</v>
      </c>
      <c r="Y39" s="1">
        <v>750.443359375</v>
      </c>
      <c r="Z39" s="1">
        <v>0.19093197584152222</v>
      </c>
      <c r="AA39" s="1">
        <v>88.588005065917969</v>
      </c>
      <c r="AB39" s="1">
        <v>7.6476640701293945</v>
      </c>
      <c r="AC39" s="1">
        <v>0.1469399631023407</v>
      </c>
      <c r="AD39" s="1">
        <v>5.6722912937402725E-2</v>
      </c>
      <c r="AE39" s="1">
        <v>4.9978024326264858E-3</v>
      </c>
      <c r="AF39" s="1">
        <v>3.5379514098167419E-2</v>
      </c>
      <c r="AG39" s="1">
        <v>1.649886928498745E-2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1.1042278514188877</v>
      </c>
      <c r="AP39">
        <f>(U39-T39)/(1000-U39)*AO39</f>
        <v>1.3282349797014543E-2</v>
      </c>
      <c r="AQ39">
        <f>(P39+273.15)</f>
        <v>303.32660522460935</v>
      </c>
      <c r="AR39">
        <f>(O39+273.15)</f>
        <v>304.44530525207517</v>
      </c>
      <c r="AS39">
        <f>(Y39*AK39+Z39*AL39)*AM39</f>
        <v>120.07093481620541</v>
      </c>
      <c r="AT39">
        <f>((AS39+0.00000010773*(AR39^4-AQ39^4))-AP39*44100)/(L39*0.92*2*29.3+0.00000043092*AQ39^3)</f>
        <v>-3.5488746738119503</v>
      </c>
      <c r="AU39">
        <f>0.61365*EXP(17.502*J39/(240.97+J39))</f>
        <v>4.3038595390350736</v>
      </c>
      <c r="AV39">
        <f>AU39*1000/AA39</f>
        <v>48.582870060484936</v>
      </c>
      <c r="AW39">
        <f>(AV39-U39)</f>
        <v>8.3950610700064203</v>
      </c>
      <c r="AX39">
        <f>IF(D39,P39,(O39+P39)/2)</f>
        <v>30.735955238342285</v>
      </c>
      <c r="AY39">
        <f>0.61365*EXP(17.502*AX39/(240.97+AX39))</f>
        <v>4.4439023545889009</v>
      </c>
      <c r="AZ39">
        <f>IF(AW39&lt;&gt;0,(1000-(AV39+U39)/2)/AW39*AP39,0)</f>
        <v>1.5119375649244839</v>
      </c>
      <c r="BA39">
        <f>U39*AA39/1000</f>
        <v>3.5601578264366545</v>
      </c>
      <c r="BB39">
        <f>(AY39-BA39)</f>
        <v>0.88374452815224647</v>
      </c>
      <c r="BC39">
        <f>1/(1.6/F39+1.37/N39)</f>
        <v>0.9955094481026997</v>
      </c>
      <c r="BD39">
        <f>G39*AA39*0.001</f>
        <v>33.757070114951468</v>
      </c>
      <c r="BE39">
        <f>G39/S39</f>
        <v>0.97466834931257107</v>
      </c>
      <c r="BF39">
        <f>(1-AP39*AA39/AU39/F39)*100</f>
        <v>88.304755970923551</v>
      </c>
      <c r="BG39">
        <f>(S39-E39/(N39/1.35))</f>
        <v>389.46809081312938</v>
      </c>
      <c r="BH39">
        <f>E39*BF39/100/BG39</f>
        <v>1.0729171442172343E-2</v>
      </c>
    </row>
    <row r="40" spans="1:60" x14ac:dyDescent="0.35">
      <c r="A40" s="1" t="s">
        <v>9</v>
      </c>
      <c r="B40" s="1" t="s">
        <v>5165</v>
      </c>
      <c r="K40" s="1">
        <v>2.72</v>
      </c>
    </row>
    <row r="41" spans="1:60" x14ac:dyDescent="0.35">
      <c r="A41" s="1" t="s">
        <v>9</v>
      </c>
      <c r="B41" s="1" t="s">
        <v>5164</v>
      </c>
      <c r="K41" s="1">
        <v>2.72</v>
      </c>
    </row>
    <row r="42" spans="1:60" x14ac:dyDescent="0.35">
      <c r="A42" s="1">
        <v>9</v>
      </c>
      <c r="B42" s="1" t="s">
        <v>5163</v>
      </c>
      <c r="C42" s="1">
        <v>2116.500001821667</v>
      </c>
      <c r="D42" s="1">
        <v>0</v>
      </c>
      <c r="E42">
        <f>(R42-S42*(1000-T42)/(1000-U42))*AO42</f>
        <v>4.9333578452030844</v>
      </c>
      <c r="F42">
        <f>IF(AZ42&lt;&gt;0,1/(1/AZ42-1/N42),0)</f>
        <v>2.6035801174145896</v>
      </c>
      <c r="G42">
        <f>((BC42-AP42/2)*S42-E42)/(BC42+AP42/2)</f>
        <v>381.15042672635195</v>
      </c>
      <c r="H42">
        <f>AP42*1000</f>
        <v>13.857342110931103</v>
      </c>
      <c r="I42">
        <f>(AU42-BA42)</f>
        <v>0.72414991585613242</v>
      </c>
      <c r="J42">
        <f>(P42+AT42*D42)</f>
        <v>30.343780517578125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31.329641342163086</v>
      </c>
      <c r="P42" s="1">
        <v>30.343780517578125</v>
      </c>
      <c r="Q42" s="1">
        <v>31.431236267089844</v>
      </c>
      <c r="R42" s="1">
        <v>400.13119506835938</v>
      </c>
      <c r="S42" s="1">
        <v>390.75973510742188</v>
      </c>
      <c r="T42" s="1">
        <v>28.842987060546875</v>
      </c>
      <c r="U42" s="1">
        <v>40.879302978515625</v>
      </c>
      <c r="V42" s="1">
        <v>55.580436706542969</v>
      </c>
      <c r="W42" s="1">
        <v>78.7744140625</v>
      </c>
      <c r="X42" s="1">
        <v>300.35061645507813</v>
      </c>
      <c r="Y42" s="1">
        <v>1001.4168701171875</v>
      </c>
      <c r="Z42" s="1">
        <v>7.0886097848415375E-2</v>
      </c>
      <c r="AA42" s="1">
        <v>88.581649780273438</v>
      </c>
      <c r="AB42" s="1">
        <v>7.5170993804931641</v>
      </c>
      <c r="AC42" s="1">
        <v>0.14155209064483643</v>
      </c>
      <c r="AD42" s="1">
        <v>2.980567142367363E-2</v>
      </c>
      <c r="AE42" s="1">
        <v>3.4428443759679794E-3</v>
      </c>
      <c r="AF42" s="1">
        <v>2.8535304591059685E-2</v>
      </c>
      <c r="AG42" s="1">
        <v>1.517021656036377E-2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1.104230207555434</v>
      </c>
      <c r="AP42">
        <f>(U42-T42)/(1000-U42)*AO42</f>
        <v>1.3857342110931103E-2</v>
      </c>
      <c r="AQ42">
        <f>(P42+273.15)</f>
        <v>303.4937805175781</v>
      </c>
      <c r="AR42">
        <f>(O42+273.15)</f>
        <v>304.47964134216306</v>
      </c>
      <c r="AS42">
        <f>(Y42*AK42+Z42*AL42)*AM42</f>
        <v>160.22669563740419</v>
      </c>
      <c r="AT42">
        <f>((AS42+0.00000010773*(AR42^4-AQ42^4))-AP42*44100)/(L42*0.92*2*29.3+0.00000043092*AQ42^3)</f>
        <v>-3.4447002535181497</v>
      </c>
      <c r="AU42">
        <f>0.61365*EXP(17.502*J42/(240.97+J42))</f>
        <v>4.3453060155606922</v>
      </c>
      <c r="AV42">
        <f>AU42*1000/AA42</f>
        <v>49.054245730794271</v>
      </c>
      <c r="AW42">
        <f>(AV42-U42)</f>
        <v>8.1749427522786462</v>
      </c>
      <c r="AX42">
        <f>IF(D42,P42,(O42+P42)/2)</f>
        <v>30.836710929870605</v>
      </c>
      <c r="AY42">
        <f>0.61365*EXP(17.502*AX42/(240.97+AX42))</f>
        <v>4.4695457458545365</v>
      </c>
      <c r="AZ42">
        <f>IF(AW42&lt;&gt;0,(1000-(AV42+U42)/2)/AW42*AP42,0)</f>
        <v>1.6188764296098295</v>
      </c>
      <c r="BA42">
        <f>U42*AA42/1000</f>
        <v>3.6211560997045598</v>
      </c>
      <c r="BB42">
        <f>(AY42-BA42)</f>
        <v>0.84838964614997669</v>
      </c>
      <c r="BC42">
        <f>1/(1.6/F42+1.37/N42)</f>
        <v>1.0699697661046084</v>
      </c>
      <c r="BD42">
        <f>G42*AA42*0.001</f>
        <v>33.762933613875482</v>
      </c>
      <c r="BE42">
        <f>G42/S42</f>
        <v>0.97540865263810184</v>
      </c>
      <c r="BF42">
        <f>(1-AP42*AA42/AU42/F42)*100</f>
        <v>89.149933740296802</v>
      </c>
      <c r="BG42">
        <f>(S42-E42/(N42/1.35))</f>
        <v>389.20377913068631</v>
      </c>
      <c r="BH42">
        <f>E42*BF42/100/BG42</f>
        <v>1.1300212089393667E-2</v>
      </c>
    </row>
    <row r="43" spans="1:60" x14ac:dyDescent="0.35">
      <c r="A43" s="1" t="s">
        <v>9</v>
      </c>
      <c r="B43" s="1" t="s">
        <v>5162</v>
      </c>
      <c r="K43" s="1">
        <v>2.72</v>
      </c>
    </row>
    <row r="44" spans="1:60" x14ac:dyDescent="0.35">
      <c r="A44" s="1" t="s">
        <v>9</v>
      </c>
      <c r="B44" s="1" t="s">
        <v>5161</v>
      </c>
      <c r="K44" s="1">
        <v>2.72</v>
      </c>
    </row>
    <row r="45" spans="1:60" x14ac:dyDescent="0.35">
      <c r="A45" s="1">
        <v>10</v>
      </c>
      <c r="B45" s="1" t="s">
        <v>5160</v>
      </c>
      <c r="C45" s="1">
        <v>2323.500001821667</v>
      </c>
      <c r="D45" s="1">
        <v>0</v>
      </c>
      <c r="E45">
        <f>(R45-S45*(1000-T45)/(1000-U45))*AO45</f>
        <v>4.9983280726097661</v>
      </c>
      <c r="F45">
        <f>IF(AZ45&lt;&gt;0,1/(1/AZ45-1/N45),0)</f>
        <v>2.8425365710453603</v>
      </c>
      <c r="G45">
        <f>((BC45-AP45/2)*S45-E45)/(BC45+AP45/2)</f>
        <v>380.98932772281364</v>
      </c>
      <c r="H45">
        <f>AP45*1000</f>
        <v>14.368623470785115</v>
      </c>
      <c r="I45">
        <f>(AU45-BA45)</f>
        <v>0.7111477213076931</v>
      </c>
      <c r="J45">
        <f>(P45+AT45*D45)</f>
        <v>30.517236709594727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31.388626098632813</v>
      </c>
      <c r="P45" s="1">
        <v>30.517236709594727</v>
      </c>
      <c r="Q45" s="1">
        <v>31.466238021850586</v>
      </c>
      <c r="R45" s="1">
        <v>399.9007568359375</v>
      </c>
      <c r="S45" s="1">
        <v>390.29510498046875</v>
      </c>
      <c r="T45" s="1">
        <v>29.045942306518555</v>
      </c>
      <c r="U45" s="1">
        <v>41.518642425537109</v>
      </c>
      <c r="V45" s="1">
        <v>55.780139923095703</v>
      </c>
      <c r="W45" s="1">
        <v>79.73284912109375</v>
      </c>
      <c r="X45" s="1">
        <v>300.33590698242188</v>
      </c>
      <c r="Y45" s="1">
        <v>1251.03662109375</v>
      </c>
      <c r="Z45" s="1">
        <v>6.7453935742378235E-2</v>
      </c>
      <c r="AA45" s="1">
        <v>88.575370788574219</v>
      </c>
      <c r="AB45" s="1">
        <v>7.555107593536377</v>
      </c>
      <c r="AC45" s="1">
        <v>0.12896816432476044</v>
      </c>
      <c r="AD45" s="1">
        <v>3.2381150871515274E-2</v>
      </c>
      <c r="AE45" s="1">
        <v>3.6487625911831856E-3</v>
      </c>
      <c r="AF45" s="1">
        <v>3.2911017537117004E-2</v>
      </c>
      <c r="AG45" s="1">
        <v>1.6270389780402184E-2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1.104176128611845</v>
      </c>
      <c r="AP45">
        <f>(U45-T45)/(1000-U45)*AO45</f>
        <v>1.4368623470785115E-2</v>
      </c>
      <c r="AQ45">
        <f>(P45+273.15)</f>
        <v>303.6672367095947</v>
      </c>
      <c r="AR45">
        <f>(O45+273.15)</f>
        <v>304.53862609863279</v>
      </c>
      <c r="AS45">
        <f>(Y45*AK45+Z45*AL45)*AM45</f>
        <v>200.1658549009444</v>
      </c>
      <c r="AT45">
        <f>((AS45+0.00000010773*(AR45^4-AQ45^4))-AP45*44100)/(L45*0.92*2*29.3+0.00000043092*AQ45^3)</f>
        <v>-3.3184582339194879</v>
      </c>
      <c r="AU45">
        <f>0.61365*EXP(17.502*J45/(240.97+J45))</f>
        <v>4.3886768687878712</v>
      </c>
      <c r="AV45">
        <f>AU45*1000/AA45</f>
        <v>49.547372251632602</v>
      </c>
      <c r="AW45">
        <f>(AV45-U45)</f>
        <v>8.0287298260954927</v>
      </c>
      <c r="AX45">
        <f>IF(D45,P45,(O45+P45)/2)</f>
        <v>30.95293140411377</v>
      </c>
      <c r="AY45">
        <f>0.61365*EXP(17.502*AX45/(240.97+AX45))</f>
        <v>4.4992851003387155</v>
      </c>
      <c r="AZ45">
        <f>IF(AW45&lt;&gt;0,(1000-(AV45+U45)/2)/AW45*AP45,0)</f>
        <v>1.708162701934389</v>
      </c>
      <c r="BA45">
        <f>U45*AA45/1000</f>
        <v>3.6775291474801781</v>
      </c>
      <c r="BB45">
        <f>(AY45-BA45)</f>
        <v>0.82175595285853742</v>
      </c>
      <c r="BC45">
        <f>1/(1.6/F45+1.37/N45)</f>
        <v>1.1325734091835775</v>
      </c>
      <c r="BD45">
        <f>G45*AA45*0.001</f>
        <v>33.746270969537839</v>
      </c>
      <c r="BE45">
        <f>G45/S45</f>
        <v>0.97615707412440955</v>
      </c>
      <c r="BF45">
        <f>(1-AP45*AA45/AU45/F45)*100</f>
        <v>89.797925824640799</v>
      </c>
      <c r="BG45">
        <f>(S45-E45/(N45/1.35))</f>
        <v>388.7186577244027</v>
      </c>
      <c r="BH45">
        <f>E45*BF45/100/BG45</f>
        <v>1.1546641371396531E-2</v>
      </c>
    </row>
    <row r="46" spans="1:60" x14ac:dyDescent="0.35">
      <c r="A46" s="1" t="s">
        <v>9</v>
      </c>
      <c r="B46" s="1" t="s">
        <v>5159</v>
      </c>
      <c r="K46" s="1">
        <v>2.72</v>
      </c>
    </row>
    <row r="47" spans="1:60" x14ac:dyDescent="0.35">
      <c r="A47" s="1" t="s">
        <v>9</v>
      </c>
      <c r="B47" s="1" t="s">
        <v>5158</v>
      </c>
      <c r="K47" s="1">
        <v>2.72</v>
      </c>
    </row>
    <row r="48" spans="1:60" x14ac:dyDescent="0.35">
      <c r="A48" s="1">
        <v>11</v>
      </c>
      <c r="B48" s="1" t="s">
        <v>5157</v>
      </c>
      <c r="C48" s="1">
        <v>2530.500001821667</v>
      </c>
      <c r="D48" s="1">
        <v>0</v>
      </c>
      <c r="E48">
        <f>(R48-S48*(1000-T48)/(1000-U48))*AO48</f>
        <v>4.7256203512098711</v>
      </c>
      <c r="F48">
        <f>IF(AZ48&lt;&gt;0,1/(1/AZ48-1/N48),0)</f>
        <v>3.1224512966571956</v>
      </c>
      <c r="G48">
        <f>((BC48-AP48/2)*S48-E48)/(BC48+AP48/2)</f>
        <v>381.64270561377424</v>
      </c>
      <c r="H48">
        <f>AP48*1000</f>
        <v>14.978798364876239</v>
      </c>
      <c r="I48">
        <f>(AU48-BA48)</f>
        <v>0.70087061413379015</v>
      </c>
      <c r="J48">
        <f>(P48+AT48*D48)</f>
        <v>30.726451873779297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31.465785980224609</v>
      </c>
      <c r="P48" s="1">
        <v>30.726451873779297</v>
      </c>
      <c r="Q48" s="1">
        <v>31.520036697387695</v>
      </c>
      <c r="R48" s="1">
        <v>399.9669189453125</v>
      </c>
      <c r="S48" s="1">
        <v>390.39019775390625</v>
      </c>
      <c r="T48" s="1">
        <v>29.240184783935547</v>
      </c>
      <c r="U48" s="1">
        <v>42.234302520751953</v>
      </c>
      <c r="V48" s="1">
        <v>55.902965545654297</v>
      </c>
      <c r="W48" s="1">
        <v>80.745819091796875</v>
      </c>
      <c r="X48" s="1">
        <v>300.30209350585938</v>
      </c>
      <c r="Y48" s="1">
        <v>1600.484619140625</v>
      </c>
      <c r="Z48" s="1">
        <v>3.7730272859334946E-2</v>
      </c>
      <c r="AA48" s="1">
        <v>88.568283081054688</v>
      </c>
      <c r="AB48" s="1">
        <v>7.5779242515563965</v>
      </c>
      <c r="AC48" s="1">
        <v>0.12689144909381866</v>
      </c>
      <c r="AD48" s="1">
        <v>5.5639147758483887E-2</v>
      </c>
      <c r="AE48" s="1">
        <v>2.6549173053354025E-3</v>
      </c>
      <c r="AF48" s="1">
        <v>3.7544000893831253E-2</v>
      </c>
      <c r="AG48" s="1">
        <v>2.0281558856368065E-2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1.1040518143597768</v>
      </c>
      <c r="AP48">
        <f>(U48-T48)/(1000-U48)*AO48</f>
        <v>1.4978798364876238E-2</v>
      </c>
      <c r="AQ48">
        <f>(P48+273.15)</f>
        <v>303.87645187377927</v>
      </c>
      <c r="AR48">
        <f>(O48+273.15)</f>
        <v>304.61578598022459</v>
      </c>
      <c r="AS48">
        <f>(Y48*AK48+Z48*AL48)*AM48</f>
        <v>256.07753333872097</v>
      </c>
      <c r="AT48">
        <f>((AS48+0.00000010773*(AR48^4-AQ48^4))-AP48*44100)/(L48*0.92*2*29.3+0.00000043092*AQ48^3)</f>
        <v>-3.1027408478837941</v>
      </c>
      <c r="AU48">
        <f>0.61365*EXP(17.502*J48/(240.97+J48))</f>
        <v>4.4414902755226509</v>
      </c>
      <c r="AV48">
        <f>AU48*1000/AA48</f>
        <v>50.147638872687075</v>
      </c>
      <c r="AW48">
        <f>(AV48-U48)</f>
        <v>7.9133363519351221</v>
      </c>
      <c r="AX48">
        <f>IF(D48,P48,(O48+P48)/2)</f>
        <v>31.096118927001953</v>
      </c>
      <c r="AY48">
        <f>0.61365*EXP(17.502*AX48/(240.97+AX48))</f>
        <v>4.5361618616409016</v>
      </c>
      <c r="AZ48">
        <f>IF(AW48&lt;&gt;0,(1000-(AV48+U48)/2)/AW48*AP48,0)</f>
        <v>1.8054222003388567</v>
      </c>
      <c r="BA48">
        <f>U48*AA48/1000</f>
        <v>3.7406196613888607</v>
      </c>
      <c r="BB48">
        <f>(AY48-BA48)</f>
        <v>0.79554220025204092</v>
      </c>
      <c r="BC48">
        <f>1/(1.6/F48+1.37/N48)</f>
        <v>1.2012223364339596</v>
      </c>
      <c r="BD48">
        <f>G48*AA48*0.001</f>
        <v>33.801439186620371</v>
      </c>
      <c r="BE48">
        <f>G48/S48</f>
        <v>0.97759295138438329</v>
      </c>
      <c r="BF48">
        <f>(1-AP48*AA48/AU48/F48)*100</f>
        <v>90.433990412057781</v>
      </c>
      <c r="BG48">
        <f>(S48-E48/(N48/1.35))</f>
        <v>388.89976112636708</v>
      </c>
      <c r="BH48">
        <f>E48*BF48/100/BG48</f>
        <v>1.098886521026881E-2</v>
      </c>
    </row>
    <row r="49" spans="1:60" x14ac:dyDescent="0.35">
      <c r="A49" s="1" t="s">
        <v>9</v>
      </c>
      <c r="B49" s="1" t="s">
        <v>5156</v>
      </c>
      <c r="K49" s="1">
        <v>2.72</v>
      </c>
    </row>
    <row r="50" spans="1:60" x14ac:dyDescent="0.35">
      <c r="A50" s="1" t="s">
        <v>9</v>
      </c>
      <c r="B50" s="1" t="s">
        <v>5151</v>
      </c>
      <c r="K50" s="1">
        <v>2.72</v>
      </c>
    </row>
    <row r="51" spans="1:60" x14ac:dyDescent="0.35">
      <c r="A51" s="1">
        <v>12</v>
      </c>
      <c r="B51" s="1" t="s">
        <v>5155</v>
      </c>
      <c r="C51" s="1">
        <v>2738.0000018104911</v>
      </c>
      <c r="D51" s="1">
        <v>0</v>
      </c>
      <c r="E51">
        <f>(R51-S51*(1000-T51)/(1000-U51))*AO51</f>
        <v>3.6443444313058575</v>
      </c>
      <c r="F51">
        <f>IF(AZ51&lt;&gt;0,1/(1/AZ51-1/N51),0)</f>
        <v>3.30307920425714</v>
      </c>
      <c r="G51">
        <f>((BC51-AP51/2)*S51-E51)/(BC51+AP51/2)</f>
        <v>383.52466322327405</v>
      </c>
      <c r="H51">
        <f>AP51*1000</f>
        <v>15.521809927746789</v>
      </c>
      <c r="I51">
        <f>(AU51-BA51)</f>
        <v>0.70278284433613525</v>
      </c>
      <c r="J51">
        <f>(P51+AT51*D51)</f>
        <v>30.957763671875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31.587312698364258</v>
      </c>
      <c r="P51" s="1">
        <v>30.957763671875</v>
      </c>
      <c r="Q51" s="1">
        <v>31.612157821655273</v>
      </c>
      <c r="R51" s="1">
        <v>400.09521484375</v>
      </c>
      <c r="S51" s="1">
        <v>391.29388427734375</v>
      </c>
      <c r="T51" s="1">
        <v>29.427095413208008</v>
      </c>
      <c r="U51" s="1">
        <v>42.882049560546875</v>
      </c>
      <c r="V51" s="1">
        <v>55.869682312011719</v>
      </c>
      <c r="W51" s="1">
        <v>81.414985656738281</v>
      </c>
      <c r="X51" s="1">
        <v>300.32708740234375</v>
      </c>
      <c r="Y51" s="1">
        <v>2000.8900146484375</v>
      </c>
      <c r="Z51" s="1">
        <v>0.26525145769119263</v>
      </c>
      <c r="AA51" s="1">
        <v>88.562522888183594</v>
      </c>
      <c r="AB51" s="1">
        <v>7.6985588073730469</v>
      </c>
      <c r="AC51" s="1">
        <v>0.13352520763874054</v>
      </c>
      <c r="AD51" s="1">
        <v>7.7761329710483551E-2</v>
      </c>
      <c r="AE51" s="1">
        <v>7.5947544537484646E-3</v>
      </c>
      <c r="AF51" s="1">
        <v>1.8429199233651161E-2</v>
      </c>
      <c r="AG51" s="1">
        <v>1.7055872827768326E-2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1.1041437036850872</v>
      </c>
      <c r="AP51">
        <f>(U51-T51)/(1000-U51)*AO51</f>
        <v>1.5521809927746788E-2</v>
      </c>
      <c r="AQ51">
        <f>(P51+273.15)</f>
        <v>304.10776367187498</v>
      </c>
      <c r="AR51">
        <f>(O51+273.15)</f>
        <v>304.73731269836424</v>
      </c>
      <c r="AS51">
        <f>(Y51*AK51+Z51*AL51)*AM51</f>
        <v>320.14239518800969</v>
      </c>
      <c r="AT51">
        <f>((AS51+0.00000010773*(AR51^4-AQ51^4))-AP51*44100)/(L51*0.92*2*29.3+0.00000043092*AQ51^3)</f>
        <v>-2.7977634257835979</v>
      </c>
      <c r="AU51">
        <f>0.61365*EXP(17.502*J51/(240.97+J51))</f>
        <v>4.5005253400342911</v>
      </c>
      <c r="AV51">
        <f>AU51*1000/AA51</f>
        <v>50.817492470449608</v>
      </c>
      <c r="AW51">
        <f>(AV51-U51)</f>
        <v>7.9354429099027328</v>
      </c>
      <c r="AX51">
        <f>IF(D51,P51,(O51+P51)/2)</f>
        <v>31.272538185119629</v>
      </c>
      <c r="AY51">
        <f>0.61365*EXP(17.502*AX51/(240.97+AX51))</f>
        <v>4.581958953052415</v>
      </c>
      <c r="AZ51">
        <f>IF(AW51&lt;&gt;0,(1000-(AV51+U51)/2)/AW51*AP51,0)</f>
        <v>1.8643718888612237</v>
      </c>
      <c r="BA51">
        <f>U51*AA51/1000</f>
        <v>3.7977424956981558</v>
      </c>
      <c r="BB51">
        <f>(AY51-BA51)</f>
        <v>0.78421645735425916</v>
      </c>
      <c r="BC51">
        <f>1/(1.6/F51+1.37/N51)</f>
        <v>1.243063812381253</v>
      </c>
      <c r="BD51">
        <f>G51*AA51*0.001</f>
        <v>33.965911764894109</v>
      </c>
      <c r="BE51">
        <f>G51/S51</f>
        <v>0.98014479304112256</v>
      </c>
      <c r="BF51">
        <f>(1-AP51*AA51/AU51/F51)*100</f>
        <v>90.752802320053306</v>
      </c>
      <c r="BG51">
        <f>(S51-E51/(N51/1.35))</f>
        <v>390.14447657632184</v>
      </c>
      <c r="BH51">
        <f>E51*BF51/100/BG51</f>
        <v>8.4772306060262211E-3</v>
      </c>
    </row>
    <row r="52" spans="1:60" x14ac:dyDescent="0.35">
      <c r="A52" s="1" t="s">
        <v>9</v>
      </c>
      <c r="B52" s="1" t="s">
        <v>5154</v>
      </c>
      <c r="K52">
        <v>0.70992</v>
      </c>
    </row>
    <row r="53" spans="1:60" x14ac:dyDescent="0.35">
      <c r="A53" s="1" t="s">
        <v>9</v>
      </c>
      <c r="B53" s="1" t="s">
        <v>5153</v>
      </c>
    </row>
    <row r="54" spans="1:60" x14ac:dyDescent="0.35">
      <c r="A54" s="1" t="s">
        <v>9</v>
      </c>
      <c r="B54" s="1" t="s">
        <v>5152</v>
      </c>
    </row>
    <row r="55" spans="1:60" x14ac:dyDescent="0.35">
      <c r="A55" s="1" t="s">
        <v>9</v>
      </c>
      <c r="B55" s="1" t="s">
        <v>5151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77E1E-4A88-4873-899C-69B4595CEDFE}">
  <dimension ref="A1:BH55"/>
  <sheetViews>
    <sheetView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2959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2958</v>
      </c>
    </row>
    <row r="12" spans="1:60" x14ac:dyDescent="0.35">
      <c r="A12" s="1" t="s">
        <v>9</v>
      </c>
      <c r="B12" s="1" t="s">
        <v>2957</v>
      </c>
    </row>
    <row r="13" spans="1:60" x14ac:dyDescent="0.35">
      <c r="A13" s="1" t="s">
        <v>9</v>
      </c>
      <c r="B13" s="1" t="s">
        <v>2956</v>
      </c>
    </row>
    <row r="14" spans="1:60" x14ac:dyDescent="0.35">
      <c r="A14" s="1" t="s">
        <v>9</v>
      </c>
      <c r="B14" s="1" t="s">
        <v>2955</v>
      </c>
    </row>
    <row r="15" spans="1:60" x14ac:dyDescent="0.35">
      <c r="A15" s="1" t="s">
        <v>9</v>
      </c>
      <c r="B15" s="1" t="s">
        <v>2954</v>
      </c>
    </row>
    <row r="16" spans="1:60" x14ac:dyDescent="0.35">
      <c r="A16" s="1" t="s">
        <v>9</v>
      </c>
      <c r="B16" s="1" t="s">
        <v>2953</v>
      </c>
    </row>
    <row r="17" spans="1:60" x14ac:dyDescent="0.35">
      <c r="A17" s="1" t="s">
        <v>9</v>
      </c>
      <c r="B17" s="1" t="s">
        <v>2952</v>
      </c>
    </row>
    <row r="18" spans="1:60" x14ac:dyDescent="0.35">
      <c r="A18" s="1">
        <v>1</v>
      </c>
      <c r="B18" s="1" t="s">
        <v>2951</v>
      </c>
      <c r="C18" s="1">
        <v>477.00001546740532</v>
      </c>
      <c r="D18" s="1">
        <v>0</v>
      </c>
      <c r="E18">
        <f>(R18-S18*(1000-T18)/(1000-U18))*AO18</f>
        <v>-6.026778708197746</v>
      </c>
      <c r="F18">
        <f>IF(AZ18&lt;&gt;0,1/(1/AZ18-1/N18),0)</f>
        <v>8.2181003847448792</v>
      </c>
      <c r="G18">
        <f>((BC18-AP18/2)*S18-E18)/(BC18+AP18/2)</f>
        <v>389.44563397183936</v>
      </c>
      <c r="H18">
        <f>AP18*1000</f>
        <v>34.100119370110285</v>
      </c>
      <c r="I18">
        <f>(AU18-BA18)</f>
        <v>1.0222457572254249</v>
      </c>
      <c r="J18">
        <f>(P18+AT18*D18)</f>
        <v>30.006332397460938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31.846715927124023</v>
      </c>
      <c r="P18" s="1">
        <v>30.006332397460938</v>
      </c>
      <c r="Q18" s="1">
        <v>31.984523773193359</v>
      </c>
      <c r="R18" s="1">
        <v>399.8974609375</v>
      </c>
      <c r="S18" s="1">
        <v>393.21243286132813</v>
      </c>
      <c r="T18" s="1">
        <v>7.0184097290039063</v>
      </c>
      <c r="U18" s="1">
        <v>36.764415740966797</v>
      </c>
      <c r="V18" s="1">
        <v>13.065083503723145</v>
      </c>
      <c r="W18" s="1">
        <v>68.4385986328125</v>
      </c>
      <c r="X18" s="1">
        <v>300.3507080078125</v>
      </c>
      <c r="Y18" s="1">
        <v>0.1997331827878952</v>
      </c>
      <c r="Z18" s="1">
        <v>0.12347501516342163</v>
      </c>
      <c r="AA18" s="1">
        <v>88.122001647949219</v>
      </c>
      <c r="AB18" s="1">
        <v>14.287240028381348</v>
      </c>
      <c r="AC18" s="1">
        <v>1.793020486831665</v>
      </c>
      <c r="AD18" s="1">
        <v>0.11193865537643433</v>
      </c>
      <c r="AE18" s="1">
        <v>6.6942083649337292E-3</v>
      </c>
      <c r="AF18" s="1">
        <v>3.4393526613712311E-2</v>
      </c>
      <c r="AG18" s="1">
        <v>1.0013316757977009E-2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1.1042305441463693</v>
      </c>
      <c r="AP18">
        <f>(U18-T18)/(1000-U18)*AO18</f>
        <v>3.4100119370110288E-2</v>
      </c>
      <c r="AQ18">
        <f>(P18+273.15)</f>
        <v>303.15633239746091</v>
      </c>
      <c r="AR18">
        <f>(O18+273.15)</f>
        <v>304.996715927124</v>
      </c>
      <c r="AS18">
        <f>(Y18*AK18+Z18*AL18)*AM18</f>
        <v>3.1957308531761708E-2</v>
      </c>
      <c r="AT18">
        <f>((AS18+0.00000010773*(AR18^4-AQ18^4))-AP18*44100)/(L18*0.92*2*29.3+0.00000043092*AQ18^3)</f>
        <v>-11.629801959375989</v>
      </c>
      <c r="AU18">
        <f>0.61365*EXP(17.502*J18/(240.97+J18))</f>
        <v>4.261999661736791</v>
      </c>
      <c r="AV18">
        <f>AU18*1000/AA18</f>
        <v>48.364762284493295</v>
      </c>
      <c r="AW18">
        <f>(AV18-U18)</f>
        <v>11.600346543526499</v>
      </c>
      <c r="AX18">
        <f>IF(D18,P18,(O18+P18)/2)</f>
        <v>30.92652416229248</v>
      </c>
      <c r="AY18">
        <f>0.61365*EXP(17.502*AX18/(240.97+AX18))</f>
        <v>4.4925127305065367</v>
      </c>
      <c r="AZ18">
        <f>IF(AW18&lt;&gt;0,(1000-(AV18+U18)/2)/AW18*AP18,0)</f>
        <v>2.8144557303812525</v>
      </c>
      <c r="BA18">
        <f>U18*AA18/1000</f>
        <v>3.2397539045113661</v>
      </c>
      <c r="BB18">
        <f>(AY18-BA18)</f>
        <v>1.2527588259951705</v>
      </c>
      <c r="BC18">
        <f>1/(1.6/F18+1.37/N18)</f>
        <v>1.9426542958577595</v>
      </c>
      <c r="BD18">
        <f>G18*AA18*0.001</f>
        <v>34.318728798653055</v>
      </c>
      <c r="BE18">
        <f>G18/S18</f>
        <v>0.99042044814789165</v>
      </c>
      <c r="BF18">
        <f>(1-AP18*AA18/AU18/F18)*100</f>
        <v>91.420629962035591</v>
      </c>
      <c r="BG18">
        <f>(S18-E18/(N18/1.35))</f>
        <v>395.11324821787093</v>
      </c>
      <c r="BH18">
        <f>E18*BF18/100/BG18</f>
        <v>-1.3944657857724059E-2</v>
      </c>
    </row>
    <row r="19" spans="1:60" x14ac:dyDescent="0.35">
      <c r="A19" s="1" t="s">
        <v>9</v>
      </c>
      <c r="B19" s="1" t="s">
        <v>2950</v>
      </c>
      <c r="K19" s="1">
        <v>2.72</v>
      </c>
    </row>
    <row r="20" spans="1:60" x14ac:dyDescent="0.35">
      <c r="A20" s="1" t="s">
        <v>9</v>
      </c>
      <c r="B20" s="1" t="s">
        <v>2949</v>
      </c>
      <c r="K20" s="1">
        <v>2.72</v>
      </c>
    </row>
    <row r="21" spans="1:60" x14ac:dyDescent="0.35">
      <c r="A21" s="1">
        <v>2</v>
      </c>
      <c r="B21" s="1" t="s">
        <v>2948</v>
      </c>
      <c r="C21" s="1">
        <v>681.00001546740532</v>
      </c>
      <c r="D21" s="1">
        <v>0</v>
      </c>
      <c r="E21">
        <f>(R21-S21*(1000-T21)/(1000-U21))*AO21</f>
        <v>-5.1712458480098062</v>
      </c>
      <c r="F21">
        <f>IF(AZ21&lt;&gt;0,1/(1/AZ21-1/N21),0)</f>
        <v>7.4383343266222832</v>
      </c>
      <c r="G21">
        <f>((BC21-AP21/2)*S21-E21)/(BC21+AP21/2)</f>
        <v>388.78457320398269</v>
      </c>
      <c r="H21">
        <f>AP21*1000</f>
        <v>33.011611502545442</v>
      </c>
      <c r="I21">
        <f>(AU21-BA21)</f>
        <v>1.0253319794224462</v>
      </c>
      <c r="J21">
        <f>(P21+AT21*D21)</f>
        <v>29.941923141479492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31.823837280273438</v>
      </c>
      <c r="P21" s="1">
        <v>29.941923141479492</v>
      </c>
      <c r="Q21" s="1">
        <v>32.004589080810547</v>
      </c>
      <c r="R21" s="1">
        <v>399.98599243164063</v>
      </c>
      <c r="S21" s="1">
        <v>392.92221069335938</v>
      </c>
      <c r="T21" s="1">
        <v>7.7475500106811523</v>
      </c>
      <c r="U21" s="1">
        <v>36.551486968994141</v>
      </c>
      <c r="V21" s="1">
        <v>14.44083309173584</v>
      </c>
      <c r="W21" s="1">
        <v>68.129142761230469</v>
      </c>
      <c r="X21" s="1">
        <v>300.33938598632813</v>
      </c>
      <c r="Y21" s="1">
        <v>25.655630111694336</v>
      </c>
      <c r="Z21" s="1">
        <v>0.13262654840946198</v>
      </c>
      <c r="AA21" s="1">
        <v>88.120246887207031</v>
      </c>
      <c r="AB21" s="1">
        <v>14.609797477722168</v>
      </c>
      <c r="AC21" s="1">
        <v>1.8056827783584595</v>
      </c>
      <c r="AD21" s="1">
        <v>7.5060285627841949E-2</v>
      </c>
      <c r="AE21" s="1">
        <v>7.4492632411420345E-3</v>
      </c>
      <c r="AF21" s="1">
        <v>2.1541506052017212E-2</v>
      </c>
      <c r="AG21" s="1">
        <v>6.079286802560091E-3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1.1041889190673826</v>
      </c>
      <c r="AP21">
        <f>(U21-T21)/(1000-U21)*AO21</f>
        <v>3.3011611502545439E-2</v>
      </c>
      <c r="AQ21">
        <f>(P21+273.15)</f>
        <v>303.09192314147947</v>
      </c>
      <c r="AR21">
        <f>(O21+273.15)</f>
        <v>304.97383728027341</v>
      </c>
      <c r="AS21">
        <f>(Y21*AK21+Z21*AL21)*AM21</f>
        <v>4.1049007261194106</v>
      </c>
      <c r="AT21">
        <f>((AS21+0.00000010773*(AR21^4-AQ21^4))-AP21*44100)/(L21*0.92*2*29.3+0.00000043092*AQ21^3)</f>
        <v>-11.217800134585326</v>
      </c>
      <c r="AU21">
        <f>0.61365*EXP(17.502*J21/(240.97+J21))</f>
        <v>4.2462580352247405</v>
      </c>
      <c r="AV21">
        <f>AU21*1000/AA21</f>
        <v>48.187087363247009</v>
      </c>
      <c r="AW21">
        <f>(AV21-U21)</f>
        <v>11.635600394252869</v>
      </c>
      <c r="AX21">
        <f>IF(D21,P21,(O21+P21)/2)</f>
        <v>30.882880210876465</v>
      </c>
      <c r="AY21">
        <f>0.61365*EXP(17.502*AX21/(240.97+AX21))</f>
        <v>4.4813393185436512</v>
      </c>
      <c r="AZ21">
        <f>IF(AW21&lt;&gt;0,(1000-(AV21+U21)/2)/AW21*AP21,0)</f>
        <v>2.7169146398833144</v>
      </c>
      <c r="BA21">
        <f>U21*AA21/1000</f>
        <v>3.2209260558022943</v>
      </c>
      <c r="BB21">
        <f>(AY21-BA21)</f>
        <v>1.2604132627413569</v>
      </c>
      <c r="BC21">
        <f>1/(1.6/F21+1.37/N21)</f>
        <v>1.8685673893138945</v>
      </c>
      <c r="BD21">
        <f>G21*AA21*0.001</f>
        <v>34.259792576672375</v>
      </c>
      <c r="BE21">
        <f>G21/S21</f>
        <v>0.98946957597007479</v>
      </c>
      <c r="BF21">
        <f>(1-AP21*AA21/AU21/F21)*100</f>
        <v>90.78998463840658</v>
      </c>
      <c r="BG21">
        <f>(S21-E21/(N21/1.35))</f>
        <v>394.55319533644655</v>
      </c>
      <c r="BH21">
        <f>E21*BF21/100/BG21</f>
        <v>-1.1899468478562963E-2</v>
      </c>
    </row>
    <row r="22" spans="1:60" x14ac:dyDescent="0.35">
      <c r="A22" s="1" t="s">
        <v>9</v>
      </c>
      <c r="B22" s="1" t="s">
        <v>2947</v>
      </c>
      <c r="K22" s="1">
        <v>2.72</v>
      </c>
    </row>
    <row r="23" spans="1:60" x14ac:dyDescent="0.35">
      <c r="A23" s="1" t="s">
        <v>9</v>
      </c>
      <c r="B23" s="1" t="s">
        <v>2946</v>
      </c>
      <c r="K23" s="1">
        <v>2.72</v>
      </c>
    </row>
    <row r="24" spans="1:60" x14ac:dyDescent="0.35">
      <c r="A24" s="1">
        <v>3</v>
      </c>
      <c r="B24" s="1" t="s">
        <v>2945</v>
      </c>
      <c r="C24" s="1">
        <v>885.00001546740532</v>
      </c>
      <c r="D24" s="1">
        <v>0</v>
      </c>
      <c r="E24">
        <f>(R24-S24*(1000-T24)/(1000-U24))*AO24</f>
        <v>-4.4086749244735604</v>
      </c>
      <c r="F24">
        <f>IF(AZ24&lt;&gt;0,1/(1/AZ24-1/N24),0)</f>
        <v>7.0713931142278206</v>
      </c>
      <c r="G24">
        <f>((BC24-AP24/2)*S24-E24)/(BC24+AP24/2)</f>
        <v>388.41533109415627</v>
      </c>
      <c r="H24">
        <f>AP24*1000</f>
        <v>32.088693119250301</v>
      </c>
      <c r="I24">
        <f>(AU24-BA24)</f>
        <v>1.015698982007891</v>
      </c>
      <c r="J24">
        <f>(P24+AT24*D24)</f>
        <v>29.860057830810547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31.776744842529297</v>
      </c>
      <c r="P24" s="1">
        <v>29.860057830810547</v>
      </c>
      <c r="Q24" s="1">
        <v>31.973623275756836</v>
      </c>
      <c r="R24" s="1">
        <v>400.28045654296875</v>
      </c>
      <c r="S24" s="1">
        <v>392.85498046875</v>
      </c>
      <c r="T24" s="1">
        <v>8.4284687042236328</v>
      </c>
      <c r="U24" s="1">
        <v>36.435947418212891</v>
      </c>
      <c r="V24" s="1">
        <v>15.75141429901123</v>
      </c>
      <c r="W24" s="1">
        <v>68.092758178710938</v>
      </c>
      <c r="X24" s="1">
        <v>300.28076171875</v>
      </c>
      <c r="Y24" s="1">
        <v>50.920986175537109</v>
      </c>
      <c r="Z24" s="1">
        <v>0.13034136593341827</v>
      </c>
      <c r="AA24" s="1">
        <v>88.116943359375</v>
      </c>
      <c r="AB24" s="1">
        <v>14.765729904174805</v>
      </c>
      <c r="AC24" s="1">
        <v>1.8160257339477539</v>
      </c>
      <c r="AD24" s="1">
        <v>8.1172950565814972E-2</v>
      </c>
      <c r="AE24" s="1">
        <v>8.4528094157576561E-3</v>
      </c>
      <c r="AF24" s="1">
        <v>3.1725529581308365E-2</v>
      </c>
      <c r="AG24" s="1">
        <v>8.4860483184456825E-3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1.1039733886718748</v>
      </c>
      <c r="AP24">
        <f>(U24-T24)/(1000-U24)*AO24</f>
        <v>3.2088693119250299E-2</v>
      </c>
      <c r="AQ24">
        <f>(P24+273.15)</f>
        <v>303.01005783081052</v>
      </c>
      <c r="AR24">
        <f>(O24+273.15)</f>
        <v>304.92674484252927</v>
      </c>
      <c r="AS24">
        <f>(Y24*AK24+Z24*AL24)*AM24</f>
        <v>8.1473576059782999</v>
      </c>
      <c r="AT24">
        <f>((AS24+0.00000010773*(AR24^4-AQ24^4))-AP24*44100)/(L24*0.92*2*29.3+0.00000043092*AQ24^3)</f>
        <v>-10.864179880765157</v>
      </c>
      <c r="AU24">
        <f>0.61365*EXP(17.502*J24/(240.97+J24))</f>
        <v>4.2263232969037219</v>
      </c>
      <c r="AV24">
        <f>AU24*1000/AA24</f>
        <v>47.962663430881157</v>
      </c>
      <c r="AW24">
        <f>(AV24-U24)</f>
        <v>11.526716012668267</v>
      </c>
      <c r="AX24">
        <f>IF(D24,P24,(O24+P24)/2)</f>
        <v>30.818401336669922</v>
      </c>
      <c r="AY24">
        <f>0.61365*EXP(17.502*AX24/(240.97+AX24))</f>
        <v>4.4648761995979651</v>
      </c>
      <c r="AZ24">
        <f>IF(AW24&lt;&gt;0,(1000-(AV24+U24)/2)/AW24*AP24,0)</f>
        <v>2.6663771818320252</v>
      </c>
      <c r="BA24">
        <f>U24*AA24/1000</f>
        <v>3.2106243148958309</v>
      </c>
      <c r="BB24">
        <f>(AY24-BA24)</f>
        <v>1.2542518847021342</v>
      </c>
      <c r="BC24">
        <f>1/(1.6/F24+1.37/N24)</f>
        <v>1.8303915524256309</v>
      </c>
      <c r="BD24">
        <f>G24*AA24*0.001</f>
        <v>34.225971729936653</v>
      </c>
      <c r="BE24">
        <f>G24/S24</f>
        <v>0.98869901211562494</v>
      </c>
      <c r="BF24">
        <f>(1-AP24*AA24/AU24/F24)*100</f>
        <v>90.538853734849198</v>
      </c>
      <c r="BG24">
        <f>(S24-E24/(N24/1.35))</f>
        <v>394.24545412046149</v>
      </c>
      <c r="BH24">
        <f>E24*BF24/100/BG24</f>
        <v>-1.012456503885133E-2</v>
      </c>
    </row>
    <row r="25" spans="1:60" x14ac:dyDescent="0.35">
      <c r="A25" s="1" t="s">
        <v>9</v>
      </c>
      <c r="B25" s="1" t="s">
        <v>2944</v>
      </c>
      <c r="K25" s="1">
        <v>2.72</v>
      </c>
    </row>
    <row r="26" spans="1:60" x14ac:dyDescent="0.35">
      <c r="A26" s="1" t="s">
        <v>9</v>
      </c>
      <c r="B26" s="1" t="s">
        <v>2943</v>
      </c>
      <c r="K26" s="1">
        <v>2.72</v>
      </c>
    </row>
    <row r="27" spans="1:60" x14ac:dyDescent="0.35">
      <c r="A27" s="1">
        <v>4</v>
      </c>
      <c r="B27" s="1" t="s">
        <v>2942</v>
      </c>
      <c r="C27" s="1">
        <v>1089.0000154674053</v>
      </c>
      <c r="D27" s="1">
        <v>0</v>
      </c>
      <c r="E27">
        <f>(R27-S27*(1000-T27)/(1000-U27))*AO27</f>
        <v>-2.7971723388375915</v>
      </c>
      <c r="F27">
        <f>IF(AZ27&lt;&gt;0,1/(1/AZ27-1/N27),0)</f>
        <v>6.9211606653705813</v>
      </c>
      <c r="G27">
        <f>((BC27-AP27/2)*S27-E27)/(BC27+AP27/2)</f>
        <v>386.33726929079086</v>
      </c>
      <c r="H27">
        <f>AP27*1000</f>
        <v>31.499855490417527</v>
      </c>
      <c r="I27">
        <f>(AU27-BA27)</f>
        <v>1.0051286983940502</v>
      </c>
      <c r="J27">
        <f>(P27+AT27*D27)</f>
        <v>29.867536544799805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31.748266220092773</v>
      </c>
      <c r="P27" s="1">
        <v>29.867536544799805</v>
      </c>
      <c r="Q27" s="1">
        <v>31.949119567871094</v>
      </c>
      <c r="R27" s="1">
        <v>400.18719482421875</v>
      </c>
      <c r="S27" s="1">
        <v>391.54898071289063</v>
      </c>
      <c r="T27" s="1">
        <v>9.0878877639770508</v>
      </c>
      <c r="U27" s="1">
        <v>36.576808929443359</v>
      </c>
      <c r="V27" s="1">
        <v>17.011077880859375</v>
      </c>
      <c r="W27" s="1">
        <v>68.465957641601563</v>
      </c>
      <c r="X27" s="1">
        <v>300.2872314453125</v>
      </c>
      <c r="Y27" s="1">
        <v>101.35835266113281</v>
      </c>
      <c r="Z27" s="1">
        <v>4.9164004623889923E-2</v>
      </c>
      <c r="AA27" s="1">
        <v>88.116279602050781</v>
      </c>
      <c r="AB27" s="1">
        <v>14.692295074462891</v>
      </c>
      <c r="AC27" s="1">
        <v>1.8156630992889404</v>
      </c>
      <c r="AD27" s="1">
        <v>8.9692480862140656E-2</v>
      </c>
      <c r="AE27" s="1">
        <v>6.5607274882495403E-3</v>
      </c>
      <c r="AF27" s="1">
        <v>1.5083741396665573E-2</v>
      </c>
      <c r="AG27" s="1">
        <v>1.2700152583420277E-2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1.1039971744312957</v>
      </c>
      <c r="AP27">
        <f>(U27-T27)/(1000-U27)*AO27</f>
        <v>3.1499855490417526E-2</v>
      </c>
      <c r="AQ27">
        <f>(P27+273.15)</f>
        <v>303.01753654479978</v>
      </c>
      <c r="AR27">
        <f>(O27+273.15)</f>
        <v>304.89826622009275</v>
      </c>
      <c r="AS27">
        <f>(Y27*AK27+Z27*AL27)*AM27</f>
        <v>16.217336063295534</v>
      </c>
      <c r="AT27">
        <f>((AS27+0.00000010773*(AR27^4-AQ27^4))-AP27*44100)/(L27*0.92*2*29.3+0.00000043092*AQ27^3)</f>
        <v>-10.600305575898997</v>
      </c>
      <c r="AU27">
        <f>0.61365*EXP(17.502*J27/(240.97+J27))</f>
        <v>4.2281410209716688</v>
      </c>
      <c r="AV27">
        <f>AU27*1000/AA27</f>
        <v>47.983653418718156</v>
      </c>
      <c r="AW27">
        <f>(AV27-U27)</f>
        <v>11.406844489274796</v>
      </c>
      <c r="AX27">
        <f>IF(D27,P27,(O27+P27)/2)</f>
        <v>30.807901382446289</v>
      </c>
      <c r="AY27">
        <f>0.61365*EXP(17.502*AX27/(240.97+AX27))</f>
        <v>4.4622002849925844</v>
      </c>
      <c r="AZ27">
        <f>IF(AW27&lt;&gt;0,(1000-(AV27+U27)/2)/AW27*AP27,0)</f>
        <v>2.6447309198172917</v>
      </c>
      <c r="BA27">
        <f>U27*AA27/1000</f>
        <v>3.2230123225776186</v>
      </c>
      <c r="BB27">
        <f>(AY27-BA27)</f>
        <v>1.2391879624149658</v>
      </c>
      <c r="BC27">
        <f>1/(1.6/F27+1.37/N27)</f>
        <v>1.8140835374385447</v>
      </c>
      <c r="BD27">
        <f>G27*AA27*0.001</f>
        <v>34.042602841520115</v>
      </c>
      <c r="BE27">
        <f>G27/S27</f>
        <v>0.98668950328357174</v>
      </c>
      <c r="BF27">
        <f>(1-AP27*AA27/AU27/F27)*100</f>
        <v>90.515022195707999</v>
      </c>
      <c r="BG27">
        <f>(S27-E27/(N27/1.35))</f>
        <v>392.43119464407863</v>
      </c>
      <c r="BH27">
        <f>E27*BF27/100/BG27</f>
        <v>-6.4517326805463571E-3</v>
      </c>
    </row>
    <row r="28" spans="1:60" x14ac:dyDescent="0.35">
      <c r="A28" s="1" t="s">
        <v>9</v>
      </c>
      <c r="B28" s="1" t="s">
        <v>2941</v>
      </c>
      <c r="K28" s="1">
        <v>2.72</v>
      </c>
    </row>
    <row r="29" spans="1:60" x14ac:dyDescent="0.35">
      <c r="A29" s="1" t="s">
        <v>9</v>
      </c>
      <c r="B29" s="1" t="s">
        <v>2940</v>
      </c>
      <c r="K29" s="1">
        <v>2.72</v>
      </c>
    </row>
    <row r="30" spans="1:60" x14ac:dyDescent="0.35">
      <c r="A30" s="1">
        <v>5</v>
      </c>
      <c r="B30" s="1" t="s">
        <v>2939</v>
      </c>
      <c r="C30" s="1">
        <v>1293.0000154674053</v>
      </c>
      <c r="D30" s="1">
        <v>0</v>
      </c>
      <c r="E30">
        <f>(R30-S30*(1000-T30)/(1000-U30))*AO30</f>
        <v>-1.4353427700322114</v>
      </c>
      <c r="F30">
        <f>IF(AZ30&lt;&gt;0,1/(1/AZ30-1/N30),0)</f>
        <v>6.7046049053809442</v>
      </c>
      <c r="G30">
        <f>((BC30-AP30/2)*S30-E30)/(BC30+AP30/2)</f>
        <v>384.46372021640065</v>
      </c>
      <c r="H30">
        <f>AP30*1000</f>
        <v>30.996940718914633</v>
      </c>
      <c r="I30">
        <f>(AU30-BA30)</f>
        <v>1.0011137350536239</v>
      </c>
      <c r="J30">
        <f>(P30+AT30*D30)</f>
        <v>29.921600341796875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31.734426498413086</v>
      </c>
      <c r="P30" s="1">
        <v>29.921600341796875</v>
      </c>
      <c r="Q30" s="1">
        <v>31.933143615722656</v>
      </c>
      <c r="R30" s="1">
        <v>400.03216552734375</v>
      </c>
      <c r="S30" s="1">
        <v>390.37118530273438</v>
      </c>
      <c r="T30" s="1">
        <v>9.7251424789428711</v>
      </c>
      <c r="U30" s="1">
        <v>36.771556854248047</v>
      </c>
      <c r="V30" s="1">
        <v>18.218294143676758</v>
      </c>
      <c r="W30" s="1">
        <v>68.884857177734375</v>
      </c>
      <c r="X30" s="1">
        <v>300.26681518554688</v>
      </c>
      <c r="Y30" s="1">
        <v>150.09072875976563</v>
      </c>
      <c r="Z30" s="1">
        <v>0.2218029648065567</v>
      </c>
      <c r="AA30" s="1">
        <v>88.116691589355469</v>
      </c>
      <c r="AB30" s="1">
        <v>14.609704971313477</v>
      </c>
      <c r="AC30" s="1">
        <v>1.820787787437439</v>
      </c>
      <c r="AD30" s="1">
        <v>8.3584904670715332E-2</v>
      </c>
      <c r="AE30" s="1">
        <v>7.3202871717512608E-3</v>
      </c>
      <c r="AF30" s="1">
        <v>3.5831011831760406E-2</v>
      </c>
      <c r="AG30" s="1">
        <v>7.0984149351716042E-3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1.1039221146527456</v>
      </c>
      <c r="AP30">
        <f>(U30-T30)/(1000-U30)*AO30</f>
        <v>3.0996940718914633E-2</v>
      </c>
      <c r="AQ30">
        <f>(P30+273.15)</f>
        <v>303.07160034179685</v>
      </c>
      <c r="AR30">
        <f>(O30+273.15)</f>
        <v>304.88442649841306</v>
      </c>
      <c r="AS30">
        <f>(Y30*AK30+Z30*AL30)*AM30</f>
        <v>24.014516064796226</v>
      </c>
      <c r="AT30">
        <f>((AS30+0.00000010773*(AR30^4-AQ30^4))-AP30*44100)/(L30*0.92*2*29.3+0.00000043092*AQ30^3)</f>
        <v>-10.370857764103034</v>
      </c>
      <c r="AU30">
        <f>0.61365*EXP(17.502*J30/(240.97+J30))</f>
        <v>4.2413016696398493</v>
      </c>
      <c r="AV30">
        <f>AU30*1000/AA30</f>
        <v>48.132783847642777</v>
      </c>
      <c r="AW30">
        <f>(AV30-U30)</f>
        <v>11.36122699339473</v>
      </c>
      <c r="AX30">
        <f>IF(D30,P30,(O30+P30)/2)</f>
        <v>30.82801342010498</v>
      </c>
      <c r="AY30">
        <f>0.61365*EXP(17.502*AX30/(240.97+AX30))</f>
        <v>4.4673270656867263</v>
      </c>
      <c r="AZ30">
        <f>IF(AW30&lt;&gt;0,(1000-(AV30+U30)/2)/AW30*AP30,0)</f>
        <v>2.6124866027598332</v>
      </c>
      <c r="BA30">
        <f>U30*AA30/1000</f>
        <v>3.2401879345862254</v>
      </c>
      <c r="BB30">
        <f>(AY30-BA30)</f>
        <v>1.2271391311005009</v>
      </c>
      <c r="BC30">
        <f>1/(1.6/F30+1.37/N30)</f>
        <v>1.7898392782869683</v>
      </c>
      <c r="BD30">
        <f>G30*AA30*0.001</f>
        <v>33.877671061604822</v>
      </c>
      <c r="BE30">
        <f>G30/S30</f>
        <v>0.98486705651250239</v>
      </c>
      <c r="BF30">
        <f>(1-AP30*AA30/AU30/F30)*100</f>
        <v>90.394838716739827</v>
      </c>
      <c r="BG30">
        <f>(S30-E30/(N30/1.35))</f>
        <v>390.82388511324325</v>
      </c>
      <c r="BH30">
        <f>E30*BF30/100/BG30</f>
        <v>-3.3198477151084376E-3</v>
      </c>
    </row>
    <row r="31" spans="1:60" x14ac:dyDescent="0.35">
      <c r="A31" s="1" t="s">
        <v>9</v>
      </c>
      <c r="B31" s="1" t="s">
        <v>2938</v>
      </c>
      <c r="K31" s="1">
        <v>2.72</v>
      </c>
    </row>
    <row r="32" spans="1:60" x14ac:dyDescent="0.35">
      <c r="A32" s="1" t="s">
        <v>9</v>
      </c>
      <c r="B32" s="1" t="s">
        <v>2937</v>
      </c>
      <c r="K32" s="1">
        <v>2.72</v>
      </c>
    </row>
    <row r="33" spans="1:60" x14ac:dyDescent="0.35">
      <c r="A33" s="1">
        <v>6</v>
      </c>
      <c r="B33" s="1" t="s">
        <v>2936</v>
      </c>
      <c r="C33" s="1">
        <v>1497.0000154674053</v>
      </c>
      <c r="D33" s="1">
        <v>0</v>
      </c>
      <c r="E33">
        <f>(R33-S33*(1000-T33)/(1000-U33))*AO33</f>
        <v>6.2038016917693756E-2</v>
      </c>
      <c r="F33">
        <f>IF(AZ33&lt;&gt;0,1/(1/AZ33-1/N33),0)</f>
        <v>6.9894838557804126</v>
      </c>
      <c r="G33">
        <f>((BC33-AP33/2)*S33-E33)/(BC33+AP33/2)</f>
        <v>382.54364445451142</v>
      </c>
      <c r="H33">
        <f>AP33*1000</f>
        <v>30.823393746442633</v>
      </c>
      <c r="I33">
        <f>(AU33-BA33)</f>
        <v>0.97935670098860861</v>
      </c>
      <c r="J33">
        <f>(P33+AT33*D33)</f>
        <v>29.995937347412109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31.743362426757813</v>
      </c>
      <c r="P33" s="1">
        <v>29.995937347412109</v>
      </c>
      <c r="Q33" s="1">
        <v>31.931537628173828</v>
      </c>
      <c r="R33" s="1">
        <v>400.025390625</v>
      </c>
      <c r="S33" s="1">
        <v>389.1064453125</v>
      </c>
      <c r="T33" s="1">
        <v>10.346677780151367</v>
      </c>
      <c r="U33" s="1">
        <v>37.224655151367188</v>
      </c>
      <c r="V33" s="1">
        <v>19.372722625732422</v>
      </c>
      <c r="W33" s="1">
        <v>69.698013305664063</v>
      </c>
      <c r="X33" s="1">
        <v>300.31549072265625</v>
      </c>
      <c r="Y33" s="1">
        <v>299.90298461914063</v>
      </c>
      <c r="Z33" s="1">
        <v>3.4299027174711227E-2</v>
      </c>
      <c r="AA33" s="1">
        <v>88.116302490234375</v>
      </c>
      <c r="AB33" s="1">
        <v>14.679286956787109</v>
      </c>
      <c r="AC33" s="1">
        <v>1.8092266321182251</v>
      </c>
      <c r="AD33" s="1">
        <v>0.14369615912437439</v>
      </c>
      <c r="AE33" s="1">
        <v>1.614077016711235E-2</v>
      </c>
      <c r="AF33" s="1">
        <v>1.8729696050286293E-2</v>
      </c>
      <c r="AG33" s="1">
        <v>1.2105247005820274E-2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1.1041010688332948</v>
      </c>
      <c r="AP33">
        <f>(U33-T33)/(1000-U33)*AO33</f>
        <v>3.0823393746442634E-2</v>
      </c>
      <c r="AQ33">
        <f>(P33+273.15)</f>
        <v>303.14593734741209</v>
      </c>
      <c r="AR33">
        <f>(O33+273.15)</f>
        <v>304.89336242675779</v>
      </c>
      <c r="AS33">
        <f>(Y33*AK33+Z33*AL33)*AM33</f>
        <v>47.984476466525848</v>
      </c>
      <c r="AT33">
        <f>((AS33+0.00000010773*(AR33^4-AQ33^4))-AP33*44100)/(L33*0.92*2*29.3+0.00000043092*AQ33^3)</f>
        <v>-10.128036184775809</v>
      </c>
      <c r="AU33">
        <f>0.61365*EXP(17.502*J33/(240.97+J33))</f>
        <v>4.2594556744011411</v>
      </c>
      <c r="AV33">
        <f>AU33*1000/AA33</f>
        <v>48.339019614142366</v>
      </c>
      <c r="AW33">
        <f>(AV33-U33)</f>
        <v>11.114364462775178</v>
      </c>
      <c r="AX33">
        <f>IF(D33,P33,(O33+P33)/2)</f>
        <v>30.869649887084961</v>
      </c>
      <c r="AY33">
        <f>0.61365*EXP(17.502*AX33/(240.97+AX33))</f>
        <v>4.4779569706727695</v>
      </c>
      <c r="AZ33">
        <f>IF(AW33&lt;&gt;0,(1000-(AV33+U33)/2)/AW33*AP33,0)</f>
        <v>2.6546468245140296</v>
      </c>
      <c r="BA33">
        <f>U33*AA33/1000</f>
        <v>3.2800989734125325</v>
      </c>
      <c r="BB33">
        <f>(AY33-BA33)</f>
        <v>1.197857997260237</v>
      </c>
      <c r="BC33">
        <f>1/(1.6/F33+1.37/N33)</f>
        <v>1.821550821254825</v>
      </c>
      <c r="BD33">
        <f>G33*AA33*0.001</f>
        <v>33.708331490470393</v>
      </c>
      <c r="BE33">
        <f>G33/S33</f>
        <v>0.9831336619142409</v>
      </c>
      <c r="BF33">
        <f>(1-AP33*AA33/AU33/F33)*100</f>
        <v>90.877003463476285</v>
      </c>
      <c r="BG33">
        <f>(S33-E33/(N33/1.35))</f>
        <v>389.08687883744653</v>
      </c>
      <c r="BH33">
        <f>E33*BF33/100/BG33</f>
        <v>1.4489897719351872E-4</v>
      </c>
    </row>
    <row r="34" spans="1:60" x14ac:dyDescent="0.35">
      <c r="A34" s="1" t="s">
        <v>9</v>
      </c>
      <c r="B34" s="1" t="s">
        <v>2935</v>
      </c>
      <c r="K34" s="1">
        <v>2.72</v>
      </c>
    </row>
    <row r="35" spans="1:60" x14ac:dyDescent="0.35">
      <c r="A35" s="1" t="s">
        <v>9</v>
      </c>
      <c r="B35" s="1" t="s">
        <v>2934</v>
      </c>
      <c r="K35" s="1">
        <v>2.72</v>
      </c>
    </row>
    <row r="36" spans="1:60" x14ac:dyDescent="0.35">
      <c r="A36" s="1">
        <v>7</v>
      </c>
      <c r="B36" s="1" t="s">
        <v>2933</v>
      </c>
      <c r="C36" s="1">
        <v>1701.0000154674053</v>
      </c>
      <c r="D36" s="1">
        <v>0</v>
      </c>
      <c r="E36">
        <f>(R36-S36*(1000-T36)/(1000-U36))*AO36</f>
        <v>1.5758903547944709</v>
      </c>
      <c r="F36">
        <f>IF(AZ36&lt;&gt;0,1/(1/AZ36-1/N36),0)</f>
        <v>7.1039207142042926</v>
      </c>
      <c r="G36">
        <f>((BC36-AP36/2)*S36-E36)/(BC36+AP36/2)</f>
        <v>380.5029636575876</v>
      </c>
      <c r="H36">
        <f>AP36*1000</f>
        <v>30.796542198694926</v>
      </c>
      <c r="I36">
        <f>(AU36-BA36)</f>
        <v>0.97204500142575112</v>
      </c>
      <c r="J36">
        <f>(P36+AT36*D36)</f>
        <v>30.160432815551758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31.768478393554688</v>
      </c>
      <c r="P36" s="1">
        <v>30.160432815551758</v>
      </c>
      <c r="Q36" s="1">
        <v>31.947072982788086</v>
      </c>
      <c r="R36" s="1">
        <v>400.05770874023438</v>
      </c>
      <c r="S36" s="1">
        <v>387.81353759765625</v>
      </c>
      <c r="T36" s="1">
        <v>10.926219940185547</v>
      </c>
      <c r="U36" s="1">
        <v>37.764911651611328</v>
      </c>
      <c r="V36" s="1">
        <v>20.429452896118164</v>
      </c>
      <c r="W36" s="1">
        <v>70.611473083496094</v>
      </c>
      <c r="X36" s="1">
        <v>300.324462890625</v>
      </c>
      <c r="Y36" s="1">
        <v>499.58062744140625</v>
      </c>
      <c r="Z36" s="1">
        <v>6.8599577061831951E-3</v>
      </c>
      <c r="AA36" s="1">
        <v>88.119453430175781</v>
      </c>
      <c r="AB36" s="1">
        <v>14.68556022644043</v>
      </c>
      <c r="AC36" s="1">
        <v>1.8015050888061523</v>
      </c>
      <c r="AD36" s="1">
        <v>6.5241672098636627E-2</v>
      </c>
      <c r="AE36" s="1">
        <v>4.5760022476315498E-3</v>
      </c>
      <c r="AF36" s="1">
        <v>2.8968269005417824E-2</v>
      </c>
      <c r="AG36" s="1">
        <v>1.1783410795032978E-2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1.1041340547449447</v>
      </c>
      <c r="AP36">
        <f>(U36-T36)/(1000-U36)*AO36</f>
        <v>3.0796542198694925E-2</v>
      </c>
      <c r="AQ36">
        <f>(P36+273.15)</f>
        <v>303.31043281555174</v>
      </c>
      <c r="AR36">
        <f>(O36+273.15)</f>
        <v>304.91847839355466</v>
      </c>
      <c r="AS36">
        <f>(Y36*AK36+Z36*AL36)*AM36</f>
        <v>79.93289860398545</v>
      </c>
      <c r="AT36">
        <f>((AS36+0.00000010773*(AR36^4-AQ36^4))-AP36*44100)/(L36*0.92*2*29.3+0.00000043092*AQ36^3)</f>
        <v>-9.8795295460214518</v>
      </c>
      <c r="AU36">
        <f>0.61365*EXP(17.502*J36/(240.97+J36))</f>
        <v>4.2998683750046185</v>
      </c>
      <c r="AV36">
        <f>AU36*1000/AA36</f>
        <v>48.795903828565557</v>
      </c>
      <c r="AW36">
        <f>(AV36-U36)</f>
        <v>11.030992176954229</v>
      </c>
      <c r="AX36">
        <f>IF(D36,P36,(O36+P36)/2)</f>
        <v>30.964455604553223</v>
      </c>
      <c r="AY36">
        <f>0.61365*EXP(17.502*AX36/(240.97+AX36))</f>
        <v>4.5022433691618193</v>
      </c>
      <c r="AZ36">
        <f>IF(AW36&lt;&gt;0,(1000-(AV36+U36)/2)/AW36*AP36,0)</f>
        <v>2.6709886855785796</v>
      </c>
      <c r="BA36">
        <f>U36*AA36/1000</f>
        <v>3.3278233735788674</v>
      </c>
      <c r="BB36">
        <f>(AY36-BA36)</f>
        <v>1.174419995582952</v>
      </c>
      <c r="BC36">
        <f>1/(1.6/F36+1.37/N36)</f>
        <v>1.8338691655581649</v>
      </c>
      <c r="BD36">
        <f>G36*AA36*0.001</f>
        <v>33.529713186068655</v>
      </c>
      <c r="BE36">
        <f>G36/S36</f>
        <v>0.98114925542477294</v>
      </c>
      <c r="BF36">
        <f>(1-AP36*AA36/AU36/F36)*100</f>
        <v>91.11575585492389</v>
      </c>
      <c r="BG36">
        <f>(S36-E36/(N36/1.35))</f>
        <v>387.31650979364105</v>
      </c>
      <c r="BH36">
        <f>E36*BF36/100/BG36</f>
        <v>3.7072636252476069E-3</v>
      </c>
    </row>
    <row r="37" spans="1:60" x14ac:dyDescent="0.35">
      <c r="A37" s="1" t="s">
        <v>9</v>
      </c>
      <c r="B37" s="1" t="s">
        <v>2932</v>
      </c>
      <c r="K37" s="1">
        <v>2.72</v>
      </c>
    </row>
    <row r="38" spans="1:60" x14ac:dyDescent="0.35">
      <c r="A38" s="1" t="s">
        <v>9</v>
      </c>
      <c r="B38" s="1" t="s">
        <v>2931</v>
      </c>
      <c r="K38" s="1">
        <v>2.72</v>
      </c>
    </row>
    <row r="39" spans="1:60" x14ac:dyDescent="0.35">
      <c r="A39" s="1">
        <v>8</v>
      </c>
      <c r="B39" s="1" t="s">
        <v>2930</v>
      </c>
      <c r="C39" s="1">
        <v>1905.0000154674053</v>
      </c>
      <c r="D39" s="1">
        <v>0</v>
      </c>
      <c r="E39">
        <f>(R39-S39*(1000-T39)/(1000-U39))*AO39</f>
        <v>2.6022716659942358</v>
      </c>
      <c r="F39">
        <f>IF(AZ39&lt;&gt;0,1/(1/AZ39-1/N39),0)</f>
        <v>7.4522055211638358</v>
      </c>
      <c r="G39">
        <f>((BC39-AP39/2)*S39-E39)/(BC39+AP39/2)</f>
        <v>379.02268033858826</v>
      </c>
      <c r="H39">
        <f>AP39*1000</f>
        <v>31.061733878269457</v>
      </c>
      <c r="I39">
        <f>(AU39-BA39)</f>
        <v>0.96244702790973502</v>
      </c>
      <c r="J39">
        <f>(P39+AT39*D39)</f>
        <v>30.381938934326172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31.818214416503906</v>
      </c>
      <c r="P39" s="1">
        <v>30.381938934326172</v>
      </c>
      <c r="Q39" s="1">
        <v>31.978656768798828</v>
      </c>
      <c r="R39" s="1">
        <v>400.01016235351563</v>
      </c>
      <c r="S39" s="1">
        <v>386.77456665039063</v>
      </c>
      <c r="T39" s="1">
        <v>11.454689025878906</v>
      </c>
      <c r="U39" s="1">
        <v>38.499588012695313</v>
      </c>
      <c r="V39" s="1">
        <v>21.356040954589844</v>
      </c>
      <c r="W39" s="1">
        <v>71.778358459472656</v>
      </c>
      <c r="X39" s="1">
        <v>300.37149047851563</v>
      </c>
      <c r="Y39" s="1">
        <v>749.3109130859375</v>
      </c>
      <c r="Z39" s="1">
        <v>0.25153666734695435</v>
      </c>
      <c r="AA39" s="1">
        <v>88.114395141601563</v>
      </c>
      <c r="AB39" s="1">
        <v>14.725425720214844</v>
      </c>
      <c r="AC39" s="1">
        <v>1.7928130626678467</v>
      </c>
      <c r="AD39" s="1">
        <v>6.4834825694561005E-2</v>
      </c>
      <c r="AE39" s="1">
        <v>4.8741702921688557E-3</v>
      </c>
      <c r="AF39" s="1">
        <v>2.1442731842398643E-2</v>
      </c>
      <c r="AG39" s="1">
        <v>1.4807450585067272E-2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1.1043069502886602</v>
      </c>
      <c r="AP39">
        <f>(U39-T39)/(1000-U39)*AO39</f>
        <v>3.1061733878269458E-2</v>
      </c>
      <c r="AQ39">
        <f>(P39+273.15)</f>
        <v>303.53193893432615</v>
      </c>
      <c r="AR39">
        <f>(O39+273.15)</f>
        <v>304.96821441650388</v>
      </c>
      <c r="AS39">
        <f>(Y39*AK39+Z39*AL39)*AM39</f>
        <v>119.88974341400535</v>
      </c>
      <c r="AT39">
        <f>((AS39+0.00000010773*(AR39^4-AQ39^4))-AP39*44100)/(L39*0.92*2*29.3+0.00000043092*AQ39^3)</f>
        <v>-9.6718596377908543</v>
      </c>
      <c r="AU39">
        <f>0.61365*EXP(17.502*J39/(240.97+J39))</f>
        <v>4.3548149388492368</v>
      </c>
      <c r="AV39">
        <f>AU39*1000/AA39</f>
        <v>49.422287151276059</v>
      </c>
      <c r="AW39">
        <f>(AV39-U39)</f>
        <v>10.922699138580747</v>
      </c>
      <c r="AX39">
        <f>IF(D39,P39,(O39+P39)/2)</f>
        <v>31.100076675415039</v>
      </c>
      <c r="AY39">
        <f>0.61365*EXP(17.502*AX39/(240.97+AX39))</f>
        <v>4.53718487454152</v>
      </c>
      <c r="AZ39">
        <f>IF(AW39&lt;&gt;0,(1000-(AV39+U39)/2)/AW39*AP39,0)</f>
        <v>2.7187630600541484</v>
      </c>
      <c r="BA39">
        <f>U39*AA39/1000</f>
        <v>3.3923679109395017</v>
      </c>
      <c r="BB39">
        <f>(AY39-BA39)</f>
        <v>1.1448169636020182</v>
      </c>
      <c r="BC39">
        <f>1/(1.6/F39+1.37/N39)</f>
        <v>1.8699663834421472</v>
      </c>
      <c r="BD39">
        <f>G39*AA39*0.001</f>
        <v>33.397354222983303</v>
      </c>
      <c r="BE39">
        <f>G39/S39</f>
        <v>0.97995761102148848</v>
      </c>
      <c r="BF39">
        <f>(1-AP39*AA39/AU39/F39)*100</f>
        <v>91.566302275151898</v>
      </c>
      <c r="BG39">
        <f>(S39-E39/(N39/1.35))</f>
        <v>385.95382340028755</v>
      </c>
      <c r="BH39">
        <f>E39*BF39/100/BG39</f>
        <v>6.1738057644103589E-3</v>
      </c>
    </row>
    <row r="40" spans="1:60" x14ac:dyDescent="0.35">
      <c r="A40" s="1" t="s">
        <v>9</v>
      </c>
      <c r="B40" s="1" t="s">
        <v>2929</v>
      </c>
      <c r="K40" s="1">
        <v>2.72</v>
      </c>
    </row>
    <row r="41" spans="1:60" x14ac:dyDescent="0.35">
      <c r="A41" s="1" t="s">
        <v>9</v>
      </c>
      <c r="B41" s="1" t="s">
        <v>2928</v>
      </c>
      <c r="K41" s="1">
        <v>2.72</v>
      </c>
    </row>
    <row r="42" spans="1:60" x14ac:dyDescent="0.35">
      <c r="A42" s="1">
        <v>9</v>
      </c>
      <c r="B42" s="1" t="s">
        <v>2927</v>
      </c>
      <c r="C42" s="1">
        <v>2109.0000154674053</v>
      </c>
      <c r="D42" s="1">
        <v>0</v>
      </c>
      <c r="E42">
        <f>(R42-S42*(1000-T42)/(1000-U42))*AO42</f>
        <v>3.3291437111334923</v>
      </c>
      <c r="F42">
        <f>IF(AZ42&lt;&gt;0,1/(1/AZ42-1/N42),0)</f>
        <v>7.8809455146549263</v>
      </c>
      <c r="G42">
        <f>((BC42-AP42/2)*S42-E42)/(BC42+AP42/2)</f>
        <v>378.03591067503237</v>
      </c>
      <c r="H42">
        <f>AP42*1000</f>
        <v>31.34189278601994</v>
      </c>
      <c r="I42">
        <f>(AU42-BA42)</f>
        <v>0.95112623254296125</v>
      </c>
      <c r="J42">
        <f>(P42+AT42*D42)</f>
        <v>30.596450805664063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31.890283584594727</v>
      </c>
      <c r="P42" s="1">
        <v>30.596450805664063</v>
      </c>
      <c r="Q42" s="1">
        <v>32.031742095947266</v>
      </c>
      <c r="R42" s="1">
        <v>400.01339721679688</v>
      </c>
      <c r="S42" s="1">
        <v>386.04071044921875</v>
      </c>
      <c r="T42" s="1">
        <v>11.96987247467041</v>
      </c>
      <c r="U42" s="1">
        <v>39.240749359130859</v>
      </c>
      <c r="V42" s="1">
        <v>22.224363327026367</v>
      </c>
      <c r="W42" s="1">
        <v>72.85797119140625</v>
      </c>
      <c r="X42" s="1">
        <v>300.3375244140625</v>
      </c>
      <c r="Y42" s="1">
        <v>1001.2766723632813</v>
      </c>
      <c r="Z42" s="1">
        <v>1.8293982371687889E-2</v>
      </c>
      <c r="AA42" s="1">
        <v>88.109489440917969</v>
      </c>
      <c r="AB42" s="1">
        <v>14.750303268432617</v>
      </c>
      <c r="AC42" s="1">
        <v>1.796720027923584</v>
      </c>
      <c r="AD42" s="1">
        <v>0.10567478090524673</v>
      </c>
      <c r="AE42" s="1">
        <v>6.8836966529488564E-3</v>
      </c>
      <c r="AF42" s="1">
        <v>3.7516091018915176E-2</v>
      </c>
      <c r="AG42" s="1">
        <v>1.2653220444917679E-2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1.1041820750517002</v>
      </c>
      <c r="AP42">
        <f>(U42-T42)/(1000-U42)*AO42</f>
        <v>3.134189278601994E-2</v>
      </c>
      <c r="AQ42">
        <f>(P42+273.15)</f>
        <v>303.74645080566404</v>
      </c>
      <c r="AR42">
        <f>(O42+273.15)</f>
        <v>305.0402835845947</v>
      </c>
      <c r="AS42">
        <f>(Y42*AK42+Z42*AL42)*AM42</f>
        <v>160.20426399728058</v>
      </c>
      <c r="AT42">
        <f>((AS42+0.00000010773*(AR42^4-AQ42^4))-AP42*44100)/(L42*0.92*2*29.3+0.00000043092*AQ42^3)</f>
        <v>-9.4639450084833694</v>
      </c>
      <c r="AU42">
        <f>0.61365*EXP(17.502*J42/(240.97+J42))</f>
        <v>4.4086086238550104</v>
      </c>
      <c r="AV42">
        <f>AU42*1000/AA42</f>
        <v>50.035571103963939</v>
      </c>
      <c r="AW42">
        <f>(AV42-U42)</f>
        <v>10.794821744833079</v>
      </c>
      <c r="AX42">
        <f>IF(D42,P42,(O42+P42)/2)</f>
        <v>31.243367195129395</v>
      </c>
      <c r="AY42">
        <f>0.61365*EXP(17.502*AX42/(240.97+AX42))</f>
        <v>4.5743587158138146</v>
      </c>
      <c r="AZ42">
        <f>IF(AW42&lt;&gt;0,(1000-(AV42+U42)/2)/AW42*AP42,0)</f>
        <v>2.7738159148584081</v>
      </c>
      <c r="BA42">
        <f>U42*AA42/1000</f>
        <v>3.4574823913120492</v>
      </c>
      <c r="BB42">
        <f>(AY42-BA42)</f>
        <v>1.1168763245017654</v>
      </c>
      <c r="BC42">
        <f>1/(1.6/F42+1.37/N42)</f>
        <v>1.9117214562033444</v>
      </c>
      <c r="BD42">
        <f>G42*AA42*0.001</f>
        <v>33.30855107990957</v>
      </c>
      <c r="BE42">
        <f>G42/S42</f>
        <v>0.97926436368622483</v>
      </c>
      <c r="BF42">
        <f>(1-AP42*AA42/AU42/F42)*100</f>
        <v>92.051813766566397</v>
      </c>
      <c r="BG42">
        <f>(S42-E42/(N42/1.35))</f>
        <v>384.99071545244664</v>
      </c>
      <c r="BH42">
        <f>E42*BF42/100/BG42</f>
        <v>7.9600287643105134E-3</v>
      </c>
    </row>
    <row r="43" spans="1:60" x14ac:dyDescent="0.35">
      <c r="A43" s="1" t="s">
        <v>9</v>
      </c>
      <c r="B43" s="1" t="s">
        <v>2926</v>
      </c>
      <c r="K43" s="1">
        <v>2.72</v>
      </c>
    </row>
    <row r="44" spans="1:60" x14ac:dyDescent="0.35">
      <c r="A44" s="1" t="s">
        <v>9</v>
      </c>
      <c r="B44" s="1" t="s">
        <v>2925</v>
      </c>
      <c r="K44" s="1">
        <v>2.72</v>
      </c>
    </row>
    <row r="45" spans="1:60" x14ac:dyDescent="0.35">
      <c r="A45" s="1">
        <v>10</v>
      </c>
      <c r="B45" s="1" t="s">
        <v>2924</v>
      </c>
      <c r="C45" s="1">
        <v>2313.0000154674053</v>
      </c>
      <c r="D45" s="1">
        <v>0</v>
      </c>
      <c r="E45">
        <f>(R45-S45*(1000-T45)/(1000-U45))*AO45</f>
        <v>4.0265019484621725</v>
      </c>
      <c r="F45">
        <f>IF(AZ45&lt;&gt;0,1/(1/AZ45-1/N45),0)</f>
        <v>7.8810240731968655</v>
      </c>
      <c r="G45">
        <f>((BC45-AP45/2)*S45-E45)/(BC45+AP45/2)</f>
        <v>377.05825520761545</v>
      </c>
      <c r="H45">
        <f>AP45*1000</f>
        <v>31.52986363765406</v>
      </c>
      <c r="I45">
        <f>(AU45-BA45)</f>
        <v>0.95619211305317142</v>
      </c>
      <c r="J45">
        <f>(P45+AT45*D45)</f>
        <v>30.841791152954102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31.974834442138672</v>
      </c>
      <c r="P45" s="1">
        <v>30.841791152954102</v>
      </c>
      <c r="Q45" s="1">
        <v>32.096248626708984</v>
      </c>
      <c r="R45" s="1">
        <v>400.10482788085938</v>
      </c>
      <c r="S45" s="1">
        <v>385.45245361328125</v>
      </c>
      <c r="T45" s="1">
        <v>12.473370552062988</v>
      </c>
      <c r="U45" s="1">
        <v>39.887840270996094</v>
      </c>
      <c r="V45" s="1">
        <v>23.049585342407227</v>
      </c>
      <c r="W45" s="1">
        <v>73.708885192871094</v>
      </c>
      <c r="X45" s="1">
        <v>300.35379028320313</v>
      </c>
      <c r="Y45" s="1">
        <v>1250.35205078125</v>
      </c>
      <c r="Z45" s="1">
        <v>4.1159074753522873E-2</v>
      </c>
      <c r="AA45" s="1">
        <v>88.113319396972656</v>
      </c>
      <c r="AB45" s="1">
        <v>14.866199493408203</v>
      </c>
      <c r="AC45" s="1">
        <v>1.7845356464385986</v>
      </c>
      <c r="AD45" s="1">
        <v>9.3270927667617798E-2</v>
      </c>
      <c r="AE45" s="1">
        <v>8.3290813490748405E-3</v>
      </c>
      <c r="AF45" s="1">
        <v>3.5579904913902283E-2</v>
      </c>
      <c r="AG45" s="1">
        <v>1.1791965924203396E-2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1.1042418760411878</v>
      </c>
      <c r="AP45">
        <f>(U45-T45)/(1000-U45)*AO45</f>
        <v>3.152986363765406E-2</v>
      </c>
      <c r="AQ45">
        <f>(P45+273.15)</f>
        <v>303.99179115295408</v>
      </c>
      <c r="AR45">
        <f>(O45+273.15)</f>
        <v>305.12483444213865</v>
      </c>
      <c r="AS45">
        <f>(Y45*AK45+Z45*AL45)*AM45</f>
        <v>200.05632365339261</v>
      </c>
      <c r="AT45">
        <f>((AS45+0.00000010773*(AR45^4-AQ45^4))-AP45*44100)/(L45*0.92*2*29.3+0.00000043092*AQ45^3)</f>
        <v>-9.2293483172336792</v>
      </c>
      <c r="AU45">
        <f>0.61365*EXP(17.502*J45/(240.97+J45))</f>
        <v>4.4708421229068787</v>
      </c>
      <c r="AV45">
        <f>AU45*1000/AA45</f>
        <v>50.739685594689846</v>
      </c>
      <c r="AW45">
        <f>(AV45-U45)</f>
        <v>10.851845323693752</v>
      </c>
      <c r="AX45">
        <f>IF(D45,P45,(O45+P45)/2)</f>
        <v>31.408312797546387</v>
      </c>
      <c r="AY45">
        <f>0.61365*EXP(17.502*AX45/(240.97+AX45))</f>
        <v>4.6174786985149385</v>
      </c>
      <c r="AZ45">
        <f>IF(AW45&lt;&gt;0,(1000-(AV45+U45)/2)/AW45*AP45,0)</f>
        <v>2.7738256465700077</v>
      </c>
      <c r="BA45">
        <f>U45*AA45/1000</f>
        <v>3.5146500098537072</v>
      </c>
      <c r="BB45">
        <f>(AY45-BA45)</f>
        <v>1.1028286886612313</v>
      </c>
      <c r="BC45">
        <f>1/(1.6/F45+1.37/N45)</f>
        <v>1.9117288523127538</v>
      </c>
      <c r="BD45">
        <f>G45*AA45*0.001</f>
        <v>33.223854472373844</v>
      </c>
      <c r="BE45">
        <f>G45/S45</f>
        <v>0.9782224802904288</v>
      </c>
      <c r="BF45">
        <f>(1-AP45*AA45/AU45/F45)*100</f>
        <v>92.115182121129408</v>
      </c>
      <c r="BG45">
        <f>(S45-E45/(N45/1.35))</f>
        <v>384.18251537473668</v>
      </c>
      <c r="BH45">
        <f>E45*BF45/100/BG45</f>
        <v>9.6543165149484429E-3</v>
      </c>
    </row>
    <row r="46" spans="1:60" x14ac:dyDescent="0.35">
      <c r="A46" s="1" t="s">
        <v>9</v>
      </c>
      <c r="B46" s="1" t="s">
        <v>2923</v>
      </c>
      <c r="K46" s="1">
        <v>2.72</v>
      </c>
    </row>
    <row r="47" spans="1:60" x14ac:dyDescent="0.35">
      <c r="A47" s="1" t="s">
        <v>9</v>
      </c>
      <c r="B47" s="1" t="s">
        <v>2922</v>
      </c>
      <c r="K47" s="1">
        <v>2.72</v>
      </c>
    </row>
    <row r="48" spans="1:60" x14ac:dyDescent="0.35">
      <c r="A48" s="1">
        <v>11</v>
      </c>
      <c r="B48" s="1" t="s">
        <v>2921</v>
      </c>
      <c r="C48" s="1">
        <v>2517.0000154674053</v>
      </c>
      <c r="D48" s="1">
        <v>0</v>
      </c>
      <c r="E48">
        <f>(R48-S48*(1000-T48)/(1000-U48))*AO48</f>
        <v>4.9800539822017633</v>
      </c>
      <c r="F48">
        <f>IF(AZ48&lt;&gt;0,1/(1/AZ48-1/N48),0)</f>
        <v>8.6860695538497215</v>
      </c>
      <c r="G48">
        <f>((BC48-AP48/2)*S48-E48)/(BC48+AP48/2)</f>
        <v>375.70609825563497</v>
      </c>
      <c r="H48">
        <f>AP48*1000</f>
        <v>32.094094724721344</v>
      </c>
      <c r="I48">
        <f>(AU48-BA48)</f>
        <v>0.9406536877243763</v>
      </c>
      <c r="J48">
        <f>(P48+AT48*D48)</f>
        <v>31.101089477539063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32.078758239746094</v>
      </c>
      <c r="P48" s="1">
        <v>31.101089477539063</v>
      </c>
      <c r="Q48" s="1">
        <v>32.176284790039063</v>
      </c>
      <c r="R48" s="1">
        <v>400.04940795898438</v>
      </c>
      <c r="S48" s="1">
        <v>384.36795043945313</v>
      </c>
      <c r="T48" s="1">
        <v>12.944785118103027</v>
      </c>
      <c r="U48" s="1">
        <v>40.822868347167969</v>
      </c>
      <c r="V48" s="1">
        <v>23.778827667236328</v>
      </c>
      <c r="W48" s="1">
        <v>74.989265441894531</v>
      </c>
      <c r="X48" s="1">
        <v>300.35159301757813</v>
      </c>
      <c r="Y48" s="1">
        <v>1599.900634765625</v>
      </c>
      <c r="Z48" s="1">
        <v>0.14177511632442474</v>
      </c>
      <c r="AA48" s="1">
        <v>88.107307434082031</v>
      </c>
      <c r="AB48" s="1">
        <v>14.933234214782715</v>
      </c>
      <c r="AC48" s="1">
        <v>1.7966454029083252</v>
      </c>
      <c r="AD48" s="1">
        <v>8.2431212067604065E-2</v>
      </c>
      <c r="AE48" s="1">
        <v>5.3411712870001793E-3</v>
      </c>
      <c r="AF48" s="1">
        <v>2.873867005109787E-2</v>
      </c>
      <c r="AG48" s="1">
        <v>6.6052749752998352E-3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1.1042337978587429</v>
      </c>
      <c r="AP48">
        <f>(U48-T48)/(1000-U48)*AO48</f>
        <v>3.2094094724721342E-2</v>
      </c>
      <c r="AQ48">
        <f>(P48+273.15)</f>
        <v>304.25108947753904</v>
      </c>
      <c r="AR48">
        <f>(O48+273.15)</f>
        <v>305.22875823974607</v>
      </c>
      <c r="AS48">
        <f>(Y48*AK48+Z48*AL48)*AM48</f>
        <v>255.98409584080946</v>
      </c>
      <c r="AT48">
        <f>((AS48+0.00000010773*(AR48^4-AQ48^4))-AP48*44100)/(L48*0.92*2*29.3+0.00000043092*AQ48^3)</f>
        <v>-8.9983119545638228</v>
      </c>
      <c r="AU48">
        <f>0.61365*EXP(17.502*J48/(240.97+J48))</f>
        <v>4.5374466995293607</v>
      </c>
      <c r="AV48">
        <f>AU48*1000/AA48</f>
        <v>51.499096177965448</v>
      </c>
      <c r="AW48">
        <f>(AV48-U48)</f>
        <v>10.67622783079748</v>
      </c>
      <c r="AX48">
        <f>IF(D48,P48,(O48+P48)/2)</f>
        <v>31.589923858642578</v>
      </c>
      <c r="AY48">
        <f>0.61365*EXP(17.502*AX48/(240.97+AX48))</f>
        <v>4.6653643708021422</v>
      </c>
      <c r="AZ48">
        <f>IF(AW48&lt;&gt;0,(1000-(AV48+U48)/2)/AW48*AP48,0)</f>
        <v>2.867361044796445</v>
      </c>
      <c r="BA48">
        <f>U48*AA48/1000</f>
        <v>3.5967930118049845</v>
      </c>
      <c r="BB48">
        <f>(AY48-BA48)</f>
        <v>1.0685713589971577</v>
      </c>
      <c r="BC48">
        <f>1/(1.6/F48+1.37/N48)</f>
        <v>1.9830629611300246</v>
      </c>
      <c r="BD48">
        <f>G48*AA48*0.001</f>
        <v>33.102452703868664</v>
      </c>
      <c r="BE48">
        <f>G48/S48</f>
        <v>0.97746468670471887</v>
      </c>
      <c r="BF48">
        <f>(1-AP48*AA48/AU48/F48)*100</f>
        <v>92.825325211287193</v>
      </c>
      <c r="BG48">
        <f>(S48-E48/(N48/1.35))</f>
        <v>382.79726673857238</v>
      </c>
      <c r="BH48">
        <f>E48*BF48/100/BG48</f>
        <v>1.2076239060070163E-2</v>
      </c>
    </row>
    <row r="49" spans="1:60" x14ac:dyDescent="0.35">
      <c r="A49" s="1" t="s">
        <v>9</v>
      </c>
      <c r="B49" s="1" t="s">
        <v>2920</v>
      </c>
      <c r="K49" s="1">
        <v>2.72</v>
      </c>
    </row>
    <row r="50" spans="1:60" x14ac:dyDescent="0.35">
      <c r="A50" s="1" t="s">
        <v>9</v>
      </c>
      <c r="B50" s="1" t="s">
        <v>2915</v>
      </c>
      <c r="K50" s="1">
        <v>2.72</v>
      </c>
    </row>
    <row r="51" spans="1:60" x14ac:dyDescent="0.35">
      <c r="A51" s="1">
        <v>12</v>
      </c>
      <c r="B51" s="1" t="s">
        <v>2919</v>
      </c>
      <c r="C51" s="1">
        <v>2721.0000154674053</v>
      </c>
      <c r="D51" s="1">
        <v>0</v>
      </c>
      <c r="E51">
        <f>(R51-S51*(1000-T51)/(1000-U51))*AO51</f>
        <v>5.6601703068790048</v>
      </c>
      <c r="F51">
        <f>IF(AZ51&lt;&gt;0,1/(1/AZ51-1/N51),0)</f>
        <v>9.0053230011130374</v>
      </c>
      <c r="G51">
        <f>((BC51-AP51/2)*S51-E51)/(BC51+AP51/2)</f>
        <v>374.35374102876801</v>
      </c>
      <c r="H51">
        <f>AP51*1000</f>
        <v>32.742035639852773</v>
      </c>
      <c r="I51">
        <f>(AU51-BA51)</f>
        <v>0.9473738336212465</v>
      </c>
      <c r="J51">
        <f>(P51+AT51*D51)</f>
        <v>31.458988189697266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32.208282470703125</v>
      </c>
      <c r="P51" s="1">
        <v>31.458988189697266</v>
      </c>
      <c r="Q51" s="1">
        <v>32.274333953857422</v>
      </c>
      <c r="R51" s="1">
        <v>399.8370361328125</v>
      </c>
      <c r="S51" s="1">
        <v>383.34515380859375</v>
      </c>
      <c r="T51" s="1">
        <v>13.396614074707031</v>
      </c>
      <c r="U51" s="1">
        <v>41.807125091552734</v>
      </c>
      <c r="V51" s="1">
        <v>24.428651809692383</v>
      </c>
      <c r="W51" s="1">
        <v>76.235054016113281</v>
      </c>
      <c r="X51" s="1">
        <v>300.36441040039063</v>
      </c>
      <c r="Y51" s="1">
        <v>2000.216796875</v>
      </c>
      <c r="Z51" s="1">
        <v>0.11890406906604767</v>
      </c>
      <c r="AA51" s="1">
        <v>88.105155944824219</v>
      </c>
      <c r="AB51" s="1">
        <v>14.834100723266602</v>
      </c>
      <c r="AC51" s="1">
        <v>1.7762669324874878</v>
      </c>
      <c r="AD51" s="1">
        <v>9.4209164381027222E-2</v>
      </c>
      <c r="AE51" s="1">
        <v>1.5026316046714783E-2</v>
      </c>
      <c r="AF51" s="1">
        <v>4.5762881636619568E-2</v>
      </c>
      <c r="AG51" s="1">
        <v>9.2644505202770233E-3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1.1042809205896711</v>
      </c>
      <c r="AP51">
        <f>(U51-T51)/(1000-U51)*AO51</f>
        <v>3.2742035639852771E-2</v>
      </c>
      <c r="AQ51">
        <f>(P51+273.15)</f>
        <v>304.60898818969724</v>
      </c>
      <c r="AR51">
        <f>(O51+273.15)</f>
        <v>305.3582824707031</v>
      </c>
      <c r="AS51">
        <f>(Y51*AK51+Z51*AL51)*AM51</f>
        <v>320.0346803466673</v>
      </c>
      <c r="AT51">
        <f>((AS51+0.00000010773*(AR51^4-AQ51^4))-AP51*44100)/(L51*0.92*2*29.3+0.00000043092*AQ51^3)</f>
        <v>-8.7388340379417642</v>
      </c>
      <c r="AU51">
        <f>0.61365*EXP(17.502*J51/(240.97+J51))</f>
        <v>4.6307971094172737</v>
      </c>
      <c r="AV51">
        <f>AU51*1000/AA51</f>
        <v>52.559887781338318</v>
      </c>
      <c r="AW51">
        <f>(AV51-U51)</f>
        <v>10.752762689785584</v>
      </c>
      <c r="AX51">
        <f>IF(D51,P51,(O51+P51)/2)</f>
        <v>31.833635330200195</v>
      </c>
      <c r="AY51">
        <f>0.61365*EXP(17.502*AX51/(240.97+AX51))</f>
        <v>4.7303033134661456</v>
      </c>
      <c r="AZ51">
        <f>IF(AW51&lt;&gt;0,(1000-(AV51+U51)/2)/AW51*AP51,0)</f>
        <v>2.901314991368003</v>
      </c>
      <c r="BA51">
        <f>U51*AA51/1000</f>
        <v>3.6834232757960272</v>
      </c>
      <c r="BB51">
        <f>(AY51-BA51)</f>
        <v>1.0468800376701184</v>
      </c>
      <c r="BC51">
        <f>1/(1.6/F51+1.37/N51)</f>
        <v>2.0090805370354672</v>
      </c>
      <c r="BD51">
        <f>G51*AA51*0.001</f>
        <v>32.982494731867952</v>
      </c>
      <c r="BE51">
        <f>G51/S51</f>
        <v>0.97654486383747219</v>
      </c>
      <c r="BF51">
        <f>(1-AP51*AA51/AU51/F51)*100</f>
        <v>93.082455637510876</v>
      </c>
      <c r="BG51">
        <f>(S51-E51/(N51/1.35))</f>
        <v>381.55996487751042</v>
      </c>
      <c r="BH51">
        <f>E51*BF51/100/BG51</f>
        <v>1.3808119299412251E-2</v>
      </c>
    </row>
    <row r="52" spans="1:60" x14ac:dyDescent="0.35">
      <c r="A52" s="1" t="s">
        <v>9</v>
      </c>
      <c r="B52" s="1" t="s">
        <v>2918</v>
      </c>
      <c r="K52" s="1">
        <v>1.7462399999999998</v>
      </c>
    </row>
    <row r="53" spans="1:60" x14ac:dyDescent="0.35">
      <c r="A53" s="1" t="s">
        <v>9</v>
      </c>
      <c r="B53" s="1" t="s">
        <v>2917</v>
      </c>
      <c r="K53" s="1">
        <v>1.7462399999999998</v>
      </c>
    </row>
    <row r="54" spans="1:60" x14ac:dyDescent="0.35">
      <c r="A54" s="1" t="s">
        <v>9</v>
      </c>
      <c r="B54" s="1" t="s">
        <v>2916</v>
      </c>
      <c r="K54" s="1">
        <v>1.7462399999999998</v>
      </c>
    </row>
    <row r="55" spans="1:60" x14ac:dyDescent="0.35">
      <c r="A55" s="1" t="s">
        <v>9</v>
      </c>
      <c r="B55" s="1" t="s">
        <v>2915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B9B4-82DE-4134-8BB8-6602B5A720B7}">
  <dimension ref="A1:BH55"/>
  <sheetViews>
    <sheetView zoomScale="4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2914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2913</v>
      </c>
    </row>
    <row r="12" spans="1:60" x14ac:dyDescent="0.35">
      <c r="A12" s="1" t="s">
        <v>9</v>
      </c>
      <c r="B12" s="1" t="s">
        <v>2912</v>
      </c>
    </row>
    <row r="13" spans="1:60" x14ac:dyDescent="0.35">
      <c r="A13" s="1" t="s">
        <v>9</v>
      </c>
      <c r="B13" s="1" t="s">
        <v>2911</v>
      </c>
    </row>
    <row r="14" spans="1:60" x14ac:dyDescent="0.35">
      <c r="A14" s="1" t="s">
        <v>9</v>
      </c>
      <c r="B14" s="1" t="s">
        <v>2910</v>
      </c>
    </row>
    <row r="15" spans="1:60" x14ac:dyDescent="0.35">
      <c r="A15" s="1" t="s">
        <v>9</v>
      </c>
      <c r="B15" s="1" t="s">
        <v>2909</v>
      </c>
    </row>
    <row r="16" spans="1:60" x14ac:dyDescent="0.35">
      <c r="A16" s="1" t="s">
        <v>9</v>
      </c>
      <c r="B16" s="1" t="s">
        <v>2908</v>
      </c>
    </row>
    <row r="17" spans="1:60" x14ac:dyDescent="0.35">
      <c r="A17" s="1" t="s">
        <v>9</v>
      </c>
      <c r="B17" s="1" t="s">
        <v>2907</v>
      </c>
    </row>
    <row r="18" spans="1:60" x14ac:dyDescent="0.35">
      <c r="A18" s="1">
        <v>1</v>
      </c>
      <c r="B18" s="1" t="s">
        <v>2906</v>
      </c>
      <c r="C18" s="1">
        <v>508.50000224635005</v>
      </c>
      <c r="D18" s="1">
        <v>0</v>
      </c>
      <c r="E18">
        <f>(R18-S18*(1000-T18)/(1000-U18))*AO18</f>
        <v>-6.3688102243147942</v>
      </c>
      <c r="F18">
        <f>IF(AZ18&lt;&gt;0,1/(1/AZ18-1/N18),0)</f>
        <v>4.7287963090518961</v>
      </c>
      <c r="G18">
        <f>((BC18-AP18/2)*S18-E18)/(BC18+AP18/2)</f>
        <v>392.53296558481316</v>
      </c>
      <c r="H18">
        <f>AP18*1000</f>
        <v>28.303242199858911</v>
      </c>
      <c r="I18">
        <f>(AU18-BA18)</f>
        <v>1.0593980632381532</v>
      </c>
      <c r="J18">
        <f>(P18+AT18*D18)</f>
        <v>31.070171356201172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32.342781066894531</v>
      </c>
      <c r="P18" s="1">
        <v>31.070171356201172</v>
      </c>
      <c r="Q18" s="1">
        <v>32.467185974121094</v>
      </c>
      <c r="R18" s="1">
        <v>400.05902099609375</v>
      </c>
      <c r="S18" s="1">
        <v>395.68399047851563</v>
      </c>
      <c r="T18" s="1">
        <v>14.764554023742676</v>
      </c>
      <c r="U18" s="1">
        <v>39.390193939208984</v>
      </c>
      <c r="V18" s="1">
        <v>26.716098785400391</v>
      </c>
      <c r="W18" s="1">
        <v>71.275588989257813</v>
      </c>
      <c r="X18" s="1">
        <v>300.306396484375</v>
      </c>
      <c r="Y18" s="1">
        <v>0.20097172260284424</v>
      </c>
      <c r="Z18" s="1">
        <v>0.1669246107339859</v>
      </c>
      <c r="AA18" s="1">
        <v>88.094558715820313</v>
      </c>
      <c r="AB18" s="1">
        <v>14.448907852172852</v>
      </c>
      <c r="AC18" s="1">
        <v>1.8662512302398682</v>
      </c>
      <c r="AD18" s="1">
        <v>7.7596239745616913E-2</v>
      </c>
      <c r="AE18" s="1">
        <v>6.6745206713676453E-3</v>
      </c>
      <c r="AF18" s="1">
        <v>3.3025119453668594E-2</v>
      </c>
      <c r="AG18" s="1">
        <v>5.9660226106643677E-3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1.1040676341337312</v>
      </c>
      <c r="AP18">
        <f>(U18-T18)/(1000-U18)*AO18</f>
        <v>2.830324219985891E-2</v>
      </c>
      <c r="AQ18">
        <f>(P18+273.15)</f>
        <v>304.22017135620115</v>
      </c>
      <c r="AR18">
        <f>(O18+273.15)</f>
        <v>305.49278106689451</v>
      </c>
      <c r="AS18">
        <f>(Y18*AK18+Z18*AL18)*AM18</f>
        <v>3.215547489772419E-2</v>
      </c>
      <c r="AT18">
        <f>((AS18+0.00000010773*(AR18^4-AQ18^4))-AP18*44100)/(L18*0.92*2*29.3+0.00000043092*AQ18^3)</f>
        <v>-9.6664272479009821</v>
      </c>
      <c r="AU18">
        <f>0.61365*EXP(17.502*J18/(240.97+J18))</f>
        <v>4.5294598160433486</v>
      </c>
      <c r="AV18">
        <f>AU18*1000/AA18</f>
        <v>51.415886316596456</v>
      </c>
      <c r="AW18">
        <f>(AV18-U18)</f>
        <v>12.025692377387472</v>
      </c>
      <c r="AX18">
        <f>IF(D18,P18,(O18+P18)/2)</f>
        <v>31.706476211547852</v>
      </c>
      <c r="AY18">
        <f>0.61365*EXP(17.502*AX18/(240.97+AX18))</f>
        <v>4.6963232047548127</v>
      </c>
      <c r="AZ18">
        <f>IF(AW18&lt;&gt;0,(1000-(AV18+U18)/2)/AW18*AP18,0)</f>
        <v>2.2467054794543606</v>
      </c>
      <c r="BA18">
        <f>U18*AA18/1000</f>
        <v>3.4700617528051954</v>
      </c>
      <c r="BB18">
        <f>(AY18-BA18)</f>
        <v>1.2262614519496173</v>
      </c>
      <c r="BC18">
        <f>1/(1.6/F18+1.37/N18)</f>
        <v>1.5187875830488846</v>
      </c>
      <c r="BD18">
        <f>G18*AA18*0.001</f>
        <v>34.580018384606397</v>
      </c>
      <c r="BE18">
        <f>G18/S18</f>
        <v>0.99203651153565298</v>
      </c>
      <c r="BF18">
        <f>(1-AP18*AA18/AU18/F18)*100</f>
        <v>88.359054559408406</v>
      </c>
      <c r="BG18">
        <f>(S18-E18/(N18/1.35))</f>
        <v>397.69268083590634</v>
      </c>
      <c r="BH18">
        <f>E18*BF18/100/BG18</f>
        <v>-1.4150173669425524E-2</v>
      </c>
    </row>
    <row r="19" spans="1:60" x14ac:dyDescent="0.35">
      <c r="A19" s="1" t="s">
        <v>9</v>
      </c>
      <c r="B19" s="1" t="s">
        <v>2905</v>
      </c>
      <c r="K19" s="1">
        <v>2.72</v>
      </c>
    </row>
    <row r="20" spans="1:60" x14ac:dyDescent="0.35">
      <c r="A20" s="1" t="s">
        <v>9</v>
      </c>
      <c r="B20" s="1" t="s">
        <v>2904</v>
      </c>
      <c r="K20" s="1">
        <v>2.72</v>
      </c>
    </row>
    <row r="21" spans="1:60" x14ac:dyDescent="0.35">
      <c r="A21" s="1">
        <v>2</v>
      </c>
      <c r="B21" s="1" t="s">
        <v>2903</v>
      </c>
      <c r="C21" s="1">
        <v>712.00000225752592</v>
      </c>
      <c r="D21" s="1">
        <v>0</v>
      </c>
      <c r="E21">
        <f>(R21-S21*(1000-T21)/(1000-U21))*AO21</f>
        <v>-5.6005873261339305</v>
      </c>
      <c r="F21">
        <f>IF(AZ21&lt;&gt;0,1/(1/AZ21-1/N21),0)</f>
        <v>4.0483411433801129</v>
      </c>
      <c r="G21">
        <f>((BC21-AP21/2)*S21-E21)/(BC21+AP21/2)</f>
        <v>391.66284038454859</v>
      </c>
      <c r="H21">
        <f>AP21*1000</f>
        <v>27.039634445252375</v>
      </c>
      <c r="I21">
        <f>(AU21-BA21)</f>
        <v>1.0933951091174339</v>
      </c>
      <c r="J21">
        <f>(P21+AT21*D21)</f>
        <v>30.99238395690918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32.296825408935547</v>
      </c>
      <c r="P21" s="1">
        <v>30.99238395690918</v>
      </c>
      <c r="Q21" s="1">
        <v>32.470207214355469</v>
      </c>
      <c r="R21" s="1">
        <v>399.87420654296875</v>
      </c>
      <c r="S21" s="1">
        <v>395.26687622070313</v>
      </c>
      <c r="T21" s="1">
        <v>15.238168716430664</v>
      </c>
      <c r="U21" s="1">
        <v>38.777179718017578</v>
      </c>
      <c r="V21" s="1">
        <v>27.644462585449219</v>
      </c>
      <c r="W21" s="1">
        <v>70.347976684570313</v>
      </c>
      <c r="X21" s="1">
        <v>300.33474731445313</v>
      </c>
      <c r="Y21" s="1">
        <v>24.976726531982422</v>
      </c>
      <c r="Z21" s="1">
        <v>4.5731883496046066E-2</v>
      </c>
      <c r="AA21" s="1">
        <v>88.093681335449219</v>
      </c>
      <c r="AB21" s="1">
        <v>14.626640319824219</v>
      </c>
      <c r="AC21" s="1">
        <v>1.8827997446060181</v>
      </c>
      <c r="AD21" s="1">
        <v>8.2143567502498627E-2</v>
      </c>
      <c r="AE21" s="1">
        <v>8.2587599754333496E-3</v>
      </c>
      <c r="AF21" s="1">
        <v>4.5353669673204422E-2</v>
      </c>
      <c r="AG21" s="1">
        <v>2.9442263767123222E-3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1.1041718651266657</v>
      </c>
      <c r="AP21">
        <f>(U21-T21)/(1000-U21)*AO21</f>
        <v>2.7039634445252377E-2</v>
      </c>
      <c r="AQ21">
        <f>(P21+273.15)</f>
        <v>304.14238395690916</v>
      </c>
      <c r="AR21">
        <f>(O21+273.15)</f>
        <v>305.44682540893552</v>
      </c>
      <c r="AS21">
        <f>(Y21*AK21+Z21*AL21)*AM21</f>
        <v>3.9962761557934527</v>
      </c>
      <c r="AT21">
        <f>((AS21+0.00000010773*(AR21^4-AQ21^4))-AP21*44100)/(L21*0.92*2*29.3+0.00000043092*AQ21^3)</f>
        <v>-9.1960265453377872</v>
      </c>
      <c r="AU21">
        <f>0.61365*EXP(17.502*J21/(240.97+J21))</f>
        <v>4.5094196222839189</v>
      </c>
      <c r="AV21">
        <f>AU21*1000/AA21</f>
        <v>51.188911099226729</v>
      </c>
      <c r="AW21">
        <f>(AV21-U21)</f>
        <v>12.411731381209151</v>
      </c>
      <c r="AX21">
        <f>IF(D21,P21,(O21+P21)/2)</f>
        <v>31.644604682922363</v>
      </c>
      <c r="AY21">
        <f>0.61365*EXP(17.502*AX21/(240.97+AX21))</f>
        <v>4.6798665840438449</v>
      </c>
      <c r="AZ21">
        <f>IF(AW21&lt;&gt;0,(1000-(AV21+U21)/2)/AW21*AP21,0)</f>
        <v>2.0805565757138824</v>
      </c>
      <c r="BA21">
        <f>U21*AA21/1000</f>
        <v>3.416024513166485</v>
      </c>
      <c r="BB21">
        <f>(AY21-BA21)</f>
        <v>1.2638420708773599</v>
      </c>
      <c r="BC21">
        <f>1/(1.6/F21+1.37/N21)</f>
        <v>1.3980323277801447</v>
      </c>
      <c r="BD21">
        <f>G21*AA21*0.001</f>
        <v>34.503021451773336</v>
      </c>
      <c r="BE21">
        <f>G21/S21</f>
        <v>0.99088201907882067</v>
      </c>
      <c r="BF21">
        <f>(1-AP21*AA21/AU21/F21)*100</f>
        <v>86.951883595191234</v>
      </c>
      <c r="BG21">
        <f>(S21-E21/(N21/1.35))</f>
        <v>397.03327298265725</v>
      </c>
      <c r="BH21">
        <f>E21*BF21/100/BG21</f>
        <v>-1.2265511491979481E-2</v>
      </c>
    </row>
    <row r="22" spans="1:60" x14ac:dyDescent="0.35">
      <c r="A22" s="1" t="s">
        <v>9</v>
      </c>
      <c r="B22" s="1" t="s">
        <v>2902</v>
      </c>
      <c r="K22" s="1">
        <v>2.72</v>
      </c>
    </row>
    <row r="23" spans="1:60" x14ac:dyDescent="0.35">
      <c r="A23" s="1" t="s">
        <v>9</v>
      </c>
      <c r="B23" s="1" t="s">
        <v>2901</v>
      </c>
      <c r="K23" s="1">
        <v>2.72</v>
      </c>
    </row>
    <row r="24" spans="1:60" x14ac:dyDescent="0.35">
      <c r="A24" s="1">
        <v>3</v>
      </c>
      <c r="B24" s="1" t="s">
        <v>2900</v>
      </c>
      <c r="C24" s="1">
        <v>915.00000225752592</v>
      </c>
      <c r="D24" s="1">
        <v>0</v>
      </c>
      <c r="E24">
        <f>(R24-S24*(1000-T24)/(1000-U24))*AO24</f>
        <v>-4.6494473553994347</v>
      </c>
      <c r="F24">
        <f>IF(AZ24&lt;&gt;0,1/(1/AZ24-1/N24),0)</f>
        <v>3.6357251684359988</v>
      </c>
      <c r="G24">
        <f>((BC24-AP24/2)*S24-E24)/(BC24+AP24/2)</f>
        <v>390.57758372338247</v>
      </c>
      <c r="H24">
        <f>AP24*1000</f>
        <v>25.977022143457031</v>
      </c>
      <c r="I24">
        <f>(AU24-BA24)</f>
        <v>1.1120062534314674</v>
      </c>
      <c r="J24">
        <f>(P24+AT24*D24)</f>
        <v>30.898660659790039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32.220996856689453</v>
      </c>
      <c r="P24" s="1">
        <v>30.898660659790039</v>
      </c>
      <c r="Q24" s="1">
        <v>32.422218322753906</v>
      </c>
      <c r="R24" s="1">
        <v>399.8746337890625</v>
      </c>
      <c r="S24" s="1">
        <v>394.79745483398438</v>
      </c>
      <c r="T24" s="1">
        <v>15.67247200012207</v>
      </c>
      <c r="U24" s="1">
        <v>38.29718017578125</v>
      </c>
      <c r="V24" s="1">
        <v>28.551292419433594</v>
      </c>
      <c r="W24" s="1">
        <v>69.767807006835938</v>
      </c>
      <c r="X24" s="1">
        <v>300.34207153320313</v>
      </c>
      <c r="Y24" s="1">
        <v>49.805572509765625</v>
      </c>
      <c r="Z24" s="1">
        <v>2.0579885691404343E-2</v>
      </c>
      <c r="AA24" s="1">
        <v>88.084037780761719</v>
      </c>
      <c r="AB24" s="1">
        <v>14.709263801574707</v>
      </c>
      <c r="AC24" s="1">
        <v>1.8844137191772461</v>
      </c>
      <c r="AD24" s="1">
        <v>0.13290035724639893</v>
      </c>
      <c r="AE24" s="1">
        <v>6.3228951767086983E-3</v>
      </c>
      <c r="AF24" s="1">
        <v>4.4171266257762909E-2</v>
      </c>
      <c r="AG24" s="1">
        <v>6.0715177096426487E-3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1.1041987924014818</v>
      </c>
      <c r="AP24">
        <f>(U24-T24)/(1000-U24)*AO24</f>
        <v>2.597702214345703E-2</v>
      </c>
      <c r="AQ24">
        <f>(P24+273.15)</f>
        <v>304.04866065979002</v>
      </c>
      <c r="AR24">
        <f>(O24+273.15)</f>
        <v>305.37099685668943</v>
      </c>
      <c r="AS24">
        <f>(Y24*AK24+Z24*AL24)*AM24</f>
        <v>7.9688914234438926</v>
      </c>
      <c r="AT24">
        <f>((AS24+0.00000010773*(AR24^4-AQ24^4))-AP24*44100)/(L24*0.92*2*29.3+0.00000043092*AQ24^3)</f>
        <v>-8.7965102206526069</v>
      </c>
      <c r="AU24">
        <f>0.61365*EXP(17.502*J24/(240.97+J24))</f>
        <v>4.4853765189316217</v>
      </c>
      <c r="AV24">
        <f>AU24*1000/AA24</f>
        <v>50.92155891054378</v>
      </c>
      <c r="AW24">
        <f>(AV24-U24)</f>
        <v>12.62437873476253</v>
      </c>
      <c r="AX24">
        <f>IF(D24,P24,(O24+P24)/2)</f>
        <v>31.559828758239746</v>
      </c>
      <c r="AY24">
        <f>0.61365*EXP(17.502*AX24/(240.97+AX24))</f>
        <v>4.657399385313254</v>
      </c>
      <c r="AZ24">
        <f>IF(AW24&lt;&gt;0,(1000-(AV24+U24)/2)/AW24*AP24,0)</f>
        <v>1.9658950420022772</v>
      </c>
      <c r="BA24">
        <f>U24*AA24/1000</f>
        <v>3.3733702655001543</v>
      </c>
      <c r="BB24">
        <f>(AY24-BA24)</f>
        <v>1.2840291198130998</v>
      </c>
      <c r="BC24">
        <f>1/(1.6/F24+1.37/N24)</f>
        <v>1.3155390017517214</v>
      </c>
      <c r="BD24">
        <f>G24*AA24*0.001</f>
        <v>34.403650641009044</v>
      </c>
      <c r="BE24">
        <f>G24/S24</f>
        <v>0.98931130112686161</v>
      </c>
      <c r="BF24">
        <f>(1-AP24*AA24/AU24/F24)*100</f>
        <v>85.968741451214356</v>
      </c>
      <c r="BG24">
        <f>(S24-E24/(N24/1.35))</f>
        <v>396.26386688600803</v>
      </c>
      <c r="BH24">
        <f>E24*BF24/100/BG24</f>
        <v>-1.0086893380625815E-2</v>
      </c>
    </row>
    <row r="25" spans="1:60" x14ac:dyDescent="0.35">
      <c r="A25" s="1" t="s">
        <v>9</v>
      </c>
      <c r="B25" s="1" t="s">
        <v>2899</v>
      </c>
      <c r="K25" s="1">
        <v>2.72</v>
      </c>
    </row>
    <row r="26" spans="1:60" x14ac:dyDescent="0.35">
      <c r="A26" s="1" t="s">
        <v>9</v>
      </c>
      <c r="B26" s="1" t="s">
        <v>2898</v>
      </c>
      <c r="K26" s="1">
        <v>2.72</v>
      </c>
    </row>
    <row r="27" spans="1:60" x14ac:dyDescent="0.35">
      <c r="A27" s="1">
        <v>4</v>
      </c>
      <c r="B27" s="1" t="s">
        <v>2897</v>
      </c>
      <c r="C27" s="1">
        <v>1119.0000022575259</v>
      </c>
      <c r="D27" s="1">
        <v>0</v>
      </c>
      <c r="E27">
        <f>(R27-S27*(1000-T27)/(1000-U27))*AO27</f>
        <v>-2.785515515963795</v>
      </c>
      <c r="F27">
        <f>IF(AZ27&lt;&gt;0,1/(1/AZ27-1/N27),0)</f>
        <v>3.4436549270511683</v>
      </c>
      <c r="G27">
        <f>((BC27-AP27/2)*S27-E27)/(BC27+AP27/2)</f>
        <v>387.94835093158378</v>
      </c>
      <c r="H27">
        <f>AP27*1000</f>
        <v>25.270502590373482</v>
      </c>
      <c r="I27">
        <f>(AU27-BA27)</f>
        <v>1.1145857980782394</v>
      </c>
      <c r="J27">
        <f>(P27+AT27*D27)</f>
        <v>30.841110229492188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32.169540405273438</v>
      </c>
      <c r="P27" s="1">
        <v>30.841110229492188</v>
      </c>
      <c r="Q27" s="1">
        <v>32.376243591308594</v>
      </c>
      <c r="R27" s="1">
        <v>399.99343872070313</v>
      </c>
      <c r="S27" s="1">
        <v>393.51055908203125</v>
      </c>
      <c r="T27" s="1">
        <v>16.088417053222656</v>
      </c>
      <c r="U27" s="1">
        <v>38.101322174072266</v>
      </c>
      <c r="V27" s="1">
        <v>29.394088745117188</v>
      </c>
      <c r="W27" s="1">
        <v>69.612419128417969</v>
      </c>
      <c r="X27" s="1">
        <v>300.35491943359375</v>
      </c>
      <c r="Y27" s="1">
        <v>100.53603363037109</v>
      </c>
      <c r="Z27" s="1">
        <v>3.086969256401062E-2</v>
      </c>
      <c r="AA27" s="1">
        <v>88.083099365234375</v>
      </c>
      <c r="AB27" s="1">
        <v>14.739218711853027</v>
      </c>
      <c r="AC27" s="1">
        <v>1.8847528696060181</v>
      </c>
      <c r="AD27" s="1">
        <v>8.2819044589996338E-2</v>
      </c>
      <c r="AE27" s="1">
        <v>9.2978477478027344E-3</v>
      </c>
      <c r="AF27" s="1">
        <v>4.2599145323038101E-2</v>
      </c>
      <c r="AG27" s="1">
        <v>3.203872125595808E-3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1.1042460273293886</v>
      </c>
      <c r="AP27">
        <f>(U27-T27)/(1000-U27)*AO27</f>
        <v>2.5270502590373483E-2</v>
      </c>
      <c r="AQ27">
        <f>(P27+273.15)</f>
        <v>303.99111022949216</v>
      </c>
      <c r="AR27">
        <f>(O27+273.15)</f>
        <v>305.31954040527341</v>
      </c>
      <c r="AS27">
        <f>(Y27*AK27+Z27*AL27)*AM27</f>
        <v>16.085765021314501</v>
      </c>
      <c r="AT27">
        <f>((AS27+0.00000010773*(AR27^4-AQ27^4))-AP27*44100)/(L27*0.92*2*29.3+0.00000043092*AQ27^3)</f>
        <v>-8.4884029834062034</v>
      </c>
      <c r="AU27">
        <f>0.61365*EXP(17.502*J27/(240.97+J27))</f>
        <v>4.4706683450838547</v>
      </c>
      <c r="AV27">
        <f>AU27*1000/AA27</f>
        <v>50.755120758709225</v>
      </c>
      <c r="AW27">
        <f>(AV27-U27)</f>
        <v>12.653798584636959</v>
      </c>
      <c r="AX27">
        <f>IF(D27,P27,(O27+P27)/2)</f>
        <v>31.505325317382813</v>
      </c>
      <c r="AY27">
        <f>0.61365*EXP(17.502*AX27/(240.97+AX27))</f>
        <v>4.6430046121234625</v>
      </c>
      <c r="AZ27">
        <f>IF(AW27&lt;&gt;0,(1000-(AV27+U27)/2)/AW27*AP27,0)</f>
        <v>1.9083423007885798</v>
      </c>
      <c r="BA27">
        <f>U27*AA27/1000</f>
        <v>3.3560825470056153</v>
      </c>
      <c r="BB27">
        <f>(AY27-BA27)</f>
        <v>1.2869220651178472</v>
      </c>
      <c r="BC27">
        <f>1/(1.6/F27+1.37/N27)</f>
        <v>1.2743885157103911</v>
      </c>
      <c r="BD27">
        <f>G27*AA27*0.001</f>
        <v>34.171693143685509</v>
      </c>
      <c r="BE27">
        <f>G27/S27</f>
        <v>0.98586516162762494</v>
      </c>
      <c r="BF27">
        <f>(1-AP27*AA27/AU27/F27)*100</f>
        <v>85.541794683393249</v>
      </c>
      <c r="BG27">
        <f>(S27-E27/(N27/1.35))</f>
        <v>394.38909651056338</v>
      </c>
      <c r="BH27">
        <f>E27*BF27/100/BG27</f>
        <v>-6.041698375086774E-3</v>
      </c>
    </row>
    <row r="28" spans="1:60" x14ac:dyDescent="0.35">
      <c r="A28" s="1" t="s">
        <v>9</v>
      </c>
      <c r="B28" s="1" t="s">
        <v>2896</v>
      </c>
      <c r="K28" s="1">
        <v>2.72</v>
      </c>
    </row>
    <row r="29" spans="1:60" x14ac:dyDescent="0.35">
      <c r="A29" s="1" t="s">
        <v>9</v>
      </c>
      <c r="B29" s="1" t="s">
        <v>2895</v>
      </c>
      <c r="K29" s="1">
        <v>2.72</v>
      </c>
    </row>
    <row r="30" spans="1:60" x14ac:dyDescent="0.35">
      <c r="A30" s="1">
        <v>5</v>
      </c>
      <c r="B30" s="1" t="s">
        <v>2894</v>
      </c>
      <c r="C30" s="1">
        <v>1323.0000022575259</v>
      </c>
      <c r="D30" s="1">
        <v>0</v>
      </c>
      <c r="E30">
        <f>(R30-S30*(1000-T30)/(1000-U30))*AO30</f>
        <v>-1.7322676661338607</v>
      </c>
      <c r="F30">
        <f>IF(AZ30&lt;&gt;0,1/(1/AZ30-1/N30),0)</f>
        <v>3.3269759500456031</v>
      </c>
      <c r="G30">
        <f>((BC30-AP30/2)*S30-E30)/(BC30+AP30/2)</f>
        <v>386.32814797236745</v>
      </c>
      <c r="H30">
        <f>AP30*1000</f>
        <v>24.730874588147024</v>
      </c>
      <c r="I30">
        <f>(AU30-BA30)</f>
        <v>1.1120840080506667</v>
      </c>
      <c r="J30">
        <f>(P30+AT30*D30)</f>
        <v>30.804546356201172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32.139739990234375</v>
      </c>
      <c r="P30" s="1">
        <v>30.804546356201172</v>
      </c>
      <c r="Q30" s="1">
        <v>32.343734741210938</v>
      </c>
      <c r="R30" s="1">
        <v>399.8822021484375</v>
      </c>
      <c r="S30" s="1">
        <v>392.65609741210938</v>
      </c>
      <c r="T30" s="1">
        <v>16.47700309753418</v>
      </c>
      <c r="U30" s="1">
        <v>38.024101257324219</v>
      </c>
      <c r="V30" s="1">
        <v>30.154638290405273</v>
      </c>
      <c r="W30" s="1">
        <v>69.588081359863281</v>
      </c>
      <c r="X30" s="1">
        <v>300.31967163085938</v>
      </c>
      <c r="Y30" s="1">
        <v>149.85791015625</v>
      </c>
      <c r="Z30" s="1">
        <v>8.0031789839267731E-3</v>
      </c>
      <c r="AA30" s="1">
        <v>88.082595825195313</v>
      </c>
      <c r="AB30" s="1">
        <v>14.764281272888184</v>
      </c>
      <c r="AC30" s="1">
        <v>1.8999038934707642</v>
      </c>
      <c r="AD30" s="1">
        <v>4.9590393900871277E-2</v>
      </c>
      <c r="AE30" s="1">
        <v>1.0031649842858315E-2</v>
      </c>
      <c r="AF30" s="1">
        <v>6.55045285820961E-2</v>
      </c>
      <c r="AG30" s="1">
        <v>7.0907119661569595E-3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1.1041164398193355</v>
      </c>
      <c r="AP30">
        <f>(U30-T30)/(1000-U30)*AO30</f>
        <v>2.4730874588147024E-2</v>
      </c>
      <c r="AQ30">
        <f>(P30+273.15)</f>
        <v>303.95454635620115</v>
      </c>
      <c r="AR30">
        <f>(O30+273.15)</f>
        <v>305.28973999023435</v>
      </c>
      <c r="AS30">
        <f>(Y30*AK30+Z30*AL30)*AM30</f>
        <v>23.97726508906635</v>
      </c>
      <c r="AT30">
        <f>((AS30+0.00000010773*(AR30^4-AQ30^4))-AP30*44100)/(L30*0.92*2*29.3+0.00000043092*AQ30^3)</f>
        <v>-8.2395121997958718</v>
      </c>
      <c r="AU30">
        <f>0.61365*EXP(17.502*J30/(240.97+J30))</f>
        <v>4.4613455507158566</v>
      </c>
      <c r="AV30">
        <f>AU30*1000/AA30</f>
        <v>50.649569406079259</v>
      </c>
      <c r="AW30">
        <f>(AV30-U30)</f>
        <v>12.62546814875504</v>
      </c>
      <c r="AX30">
        <f>IF(D30,P30,(O30+P30)/2)</f>
        <v>31.472143173217773</v>
      </c>
      <c r="AY30">
        <f>0.61365*EXP(17.502*AX30/(240.97+AX30))</f>
        <v>4.6342599415762864</v>
      </c>
      <c r="AZ30">
        <f>IF(AW30&lt;&gt;0,(1000-(AV30+U30)/2)/AW30*AP30,0)</f>
        <v>1.8719611499122035</v>
      </c>
      <c r="BA30">
        <f>U30*AA30/1000</f>
        <v>3.3492615426651899</v>
      </c>
      <c r="BB30">
        <f>(AY30-BA30)</f>
        <v>1.2849983989110965</v>
      </c>
      <c r="BC30">
        <f>1/(1.6/F30+1.37/N30)</f>
        <v>1.2484633843030966</v>
      </c>
      <c r="BD30">
        <f>G30*AA30*0.001</f>
        <v>34.028786113746293</v>
      </c>
      <c r="BE30">
        <f>G30/S30</f>
        <v>0.9838842450647074</v>
      </c>
      <c r="BF30">
        <f>(1-AP30*AA30/AU30/F30)*100</f>
        <v>85.323785313662256</v>
      </c>
      <c r="BG30">
        <f>(S30-E30/(N30/1.35))</f>
        <v>393.20244582489431</v>
      </c>
      <c r="BH30">
        <f>E30*BF30/100/BG30</f>
        <v>-3.7589703731605471E-3</v>
      </c>
    </row>
    <row r="31" spans="1:60" x14ac:dyDescent="0.35">
      <c r="A31" s="1" t="s">
        <v>9</v>
      </c>
      <c r="B31" s="1" t="s">
        <v>2893</v>
      </c>
      <c r="K31" s="1">
        <v>2.72</v>
      </c>
    </row>
    <row r="32" spans="1:60" x14ac:dyDescent="0.35">
      <c r="A32" s="1" t="s">
        <v>9</v>
      </c>
      <c r="B32" s="1" t="s">
        <v>2892</v>
      </c>
      <c r="K32" s="1">
        <v>2.72</v>
      </c>
    </row>
    <row r="33" spans="1:60" x14ac:dyDescent="0.35">
      <c r="A33" s="1">
        <v>6</v>
      </c>
      <c r="B33" s="1" t="s">
        <v>2891</v>
      </c>
      <c r="C33" s="1">
        <v>1526.0000022575259</v>
      </c>
      <c r="D33" s="1">
        <v>0</v>
      </c>
      <c r="E33">
        <f>(R33-S33*(1000-T33)/(1000-U33))*AO33</f>
        <v>-0.19588345519975442</v>
      </c>
      <c r="F33">
        <f>IF(AZ33&lt;&gt;0,1/(1/AZ33-1/N33),0)</f>
        <v>3.264443739085471</v>
      </c>
      <c r="G33">
        <f>((BC33-AP33/2)*S33-E33)/(BC33+AP33/2)</f>
        <v>383.8477437634038</v>
      </c>
      <c r="H33">
        <f>AP33*1000</f>
        <v>24.453754571547851</v>
      </c>
      <c r="I33">
        <f>(AU33-BA33)</f>
        <v>1.1114179211266548</v>
      </c>
      <c r="J33">
        <f>(P33+AT33*D33)</f>
        <v>30.842893600463867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32.133907318115234</v>
      </c>
      <c r="P33" s="1">
        <v>30.842893600463867</v>
      </c>
      <c r="Q33" s="1">
        <v>32.327728271484375</v>
      </c>
      <c r="R33" s="1">
        <v>399.85833740234375</v>
      </c>
      <c r="S33" s="1">
        <v>391.36846923828125</v>
      </c>
      <c r="T33" s="1">
        <v>16.838750839233398</v>
      </c>
      <c r="U33" s="1">
        <v>38.140148162841797</v>
      </c>
      <c r="V33" s="1">
        <v>30.828882217407227</v>
      </c>
      <c r="W33" s="1">
        <v>69.828102111816406</v>
      </c>
      <c r="X33" s="1">
        <v>300.34344482421875</v>
      </c>
      <c r="Y33" s="1">
        <v>299.98477172851563</v>
      </c>
      <c r="Z33" s="1">
        <v>0.21380415558815002</v>
      </c>
      <c r="AA33" s="1">
        <v>88.088424682617188</v>
      </c>
      <c r="AB33" s="1">
        <v>14.769522666931152</v>
      </c>
      <c r="AC33" s="1">
        <v>1.8976926803588867</v>
      </c>
      <c r="AD33" s="1">
        <v>7.0622064173221588E-2</v>
      </c>
      <c r="AE33" s="1">
        <v>1.0597310960292816E-2</v>
      </c>
      <c r="AF33" s="1">
        <v>4.9601037055253983E-2</v>
      </c>
      <c r="AG33" s="1">
        <v>4.9230307340621948E-3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1.10420384126551</v>
      </c>
      <c r="AP33">
        <f>(U33-T33)/(1000-U33)*AO33</f>
        <v>2.4453754571547852E-2</v>
      </c>
      <c r="AQ33">
        <f>(P33+273.15)</f>
        <v>303.99289360046384</v>
      </c>
      <c r="AR33">
        <f>(O33+273.15)</f>
        <v>305.28390731811521</v>
      </c>
      <c r="AS33">
        <f>(Y33*AK33+Z33*AL33)*AM33</f>
        <v>47.997562403733355</v>
      </c>
      <c r="AT33">
        <f>((AS33+0.00000010773*(AR33^4-AQ33^4))-AP33*44100)/(L33*0.92*2*29.3+0.00000043092*AQ33^3)</f>
        <v>-7.9591425983944202</v>
      </c>
      <c r="AU33">
        <f>0.61365*EXP(17.502*J33/(240.97+J33))</f>
        <v>4.4711234899530048</v>
      </c>
      <c r="AV33">
        <f>AU33*1000/AA33</f>
        <v>50.757219306196852</v>
      </c>
      <c r="AW33">
        <f>(AV33-U33)</f>
        <v>12.617071143355055</v>
      </c>
      <c r="AX33">
        <f>IF(D33,P33,(O33+P33)/2)</f>
        <v>31.488400459289551</v>
      </c>
      <c r="AY33">
        <f>0.61365*EXP(17.502*AX33/(240.97+AX33))</f>
        <v>4.6385425187304552</v>
      </c>
      <c r="AZ33">
        <f>IF(AW33&lt;&gt;0,(1000-(AV33+U33)/2)/AW33*AP33,0)</f>
        <v>1.8520001276827232</v>
      </c>
      <c r="BA33">
        <f>U33*AA33/1000</f>
        <v>3.35970556882635</v>
      </c>
      <c r="BB33">
        <f>(AY33-BA33)</f>
        <v>1.2788369499041052</v>
      </c>
      <c r="BC33">
        <f>1/(1.6/F33+1.37/N33)</f>
        <v>1.234267901696732</v>
      </c>
      <c r="BD33">
        <f>G33*AA33*0.001</f>
        <v>33.812543066095138</v>
      </c>
      <c r="BE33">
        <f>G33/S33</f>
        <v>0.98078351715580203</v>
      </c>
      <c r="BF33">
        <f>(1-AP33*AA33/AU33/F33)*100</f>
        <v>85.241625065120843</v>
      </c>
      <c r="BG33">
        <f>(S33-E33/(N33/1.35))</f>
        <v>391.43024988392364</v>
      </c>
      <c r="BH33">
        <f>E33*BF33/100/BG33</f>
        <v>-4.2657469752400046E-4</v>
      </c>
    </row>
    <row r="34" spans="1:60" x14ac:dyDescent="0.35">
      <c r="A34" s="1" t="s">
        <v>9</v>
      </c>
      <c r="B34" s="1" t="s">
        <v>2890</v>
      </c>
      <c r="K34" s="1">
        <v>2.72</v>
      </c>
    </row>
    <row r="35" spans="1:60" x14ac:dyDescent="0.35">
      <c r="A35" s="1" t="s">
        <v>9</v>
      </c>
      <c r="B35" s="1" t="s">
        <v>2889</v>
      </c>
      <c r="K35" s="1">
        <v>2.72</v>
      </c>
    </row>
    <row r="36" spans="1:60" x14ac:dyDescent="0.35">
      <c r="A36" s="1">
        <v>7</v>
      </c>
      <c r="B36" s="1" t="s">
        <v>2888</v>
      </c>
      <c r="C36" s="1">
        <v>1730.0000022575259</v>
      </c>
      <c r="D36" s="1">
        <v>0</v>
      </c>
      <c r="E36">
        <f>(R36-S36*(1000-T36)/(1000-U36))*AO36</f>
        <v>0.90765328016868918</v>
      </c>
      <c r="F36">
        <f>IF(AZ36&lt;&gt;0,1/(1/AZ36-1/N36),0)</f>
        <v>3.2190948222212108</v>
      </c>
      <c r="G36">
        <f>((BC36-AP36/2)*S36-E36)/(BC36+AP36/2)</f>
        <v>382.1887473678234</v>
      </c>
      <c r="H36">
        <f>AP36*1000</f>
        <v>24.3392728041709</v>
      </c>
      <c r="I36">
        <f>(AU36-BA36)</f>
        <v>1.1146421110751987</v>
      </c>
      <c r="J36">
        <f>(P36+AT36*D36)</f>
        <v>30.941701889038086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32.150634765625</v>
      </c>
      <c r="P36" s="1">
        <v>30.941701889038086</v>
      </c>
      <c r="Q36" s="1">
        <v>32.330493927001953</v>
      </c>
      <c r="R36" s="1">
        <v>400.04718017578125</v>
      </c>
      <c r="S36" s="1">
        <v>390.61502075195313</v>
      </c>
      <c r="T36" s="1">
        <v>17.197572708129883</v>
      </c>
      <c r="U36" s="1">
        <v>38.393833160400391</v>
      </c>
      <c r="V36" s="1">
        <v>31.453357696533203</v>
      </c>
      <c r="W36" s="1">
        <v>70.220077514648438</v>
      </c>
      <c r="X36" s="1">
        <v>300.34091186523438</v>
      </c>
      <c r="Y36" s="1">
        <v>499.96401977539063</v>
      </c>
      <c r="Z36" s="1">
        <v>0.26639598608016968</v>
      </c>
      <c r="AA36" s="1">
        <v>88.080863952636719</v>
      </c>
      <c r="AB36" s="1">
        <v>14.90629768371582</v>
      </c>
      <c r="AC36" s="1">
        <v>1.8947223424911499</v>
      </c>
      <c r="AD36" s="1">
        <v>9.7468562424182892E-2</v>
      </c>
      <c r="AE36" s="1">
        <v>3.2816114835441113E-3</v>
      </c>
      <c r="AF36" s="1">
        <v>3.6388944834470749E-2</v>
      </c>
      <c r="AG36" s="1">
        <v>7.0064766332507133E-3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1.1041945289163027</v>
      </c>
      <c r="AP36">
        <f>(U36-T36)/(1000-U36)*AO36</f>
        <v>2.4339272804170899E-2</v>
      </c>
      <c r="AQ36">
        <f>(P36+273.15)</f>
        <v>304.09170188903806</v>
      </c>
      <c r="AR36">
        <f>(O36+273.15)</f>
        <v>305.30063476562498</v>
      </c>
      <c r="AS36">
        <f>(Y36*AK36+Z36*AL36)*AM36</f>
        <v>79.994241376051832</v>
      </c>
      <c r="AT36">
        <f>((AS36+0.00000010773*(AR36^4-AQ36^4))-AP36*44100)/(L36*0.92*2*29.3+0.00000043092*AQ36^3)</f>
        <v>-7.6756279216545611</v>
      </c>
      <c r="AU36">
        <f>0.61365*EXP(17.502*J36/(240.97+J36))</f>
        <v>4.4964041062966578</v>
      </c>
      <c r="AV36">
        <f>AU36*1000/AA36</f>
        <v>51.048592219922895</v>
      </c>
      <c r="AW36">
        <f>(AV36-U36)</f>
        <v>12.654759059522505</v>
      </c>
      <c r="AX36">
        <f>IF(D36,P36,(O36+P36)/2)</f>
        <v>31.546168327331543</v>
      </c>
      <c r="AY36">
        <f>0.61365*EXP(17.502*AX36/(240.97+AX36))</f>
        <v>4.653787917202366</v>
      </c>
      <c r="AZ36">
        <f>IF(AW36&lt;&gt;0,(1000-(AV36+U36)/2)/AW36*AP36,0)</f>
        <v>1.8373159772548853</v>
      </c>
      <c r="BA36">
        <f>U36*AA36/1000</f>
        <v>3.381761995221459</v>
      </c>
      <c r="BB36">
        <f>(AY36-BA36)</f>
        <v>1.2720259219809069</v>
      </c>
      <c r="BC36">
        <f>1/(1.6/F36+1.37/N36)</f>
        <v>1.2238380691244271</v>
      </c>
      <c r="BD36">
        <f>G36*AA36*0.001</f>
        <v>33.6635150611339</v>
      </c>
      <c r="BE36">
        <f>G36/S36</f>
        <v>0.97842818904426987</v>
      </c>
      <c r="BF36">
        <f>(1-AP36*AA36/AU36/F36)*100</f>
        <v>85.188806390519503</v>
      </c>
      <c r="BG36">
        <f>(S36-E36/(N36/1.35))</f>
        <v>390.32875152308389</v>
      </c>
      <c r="BH36">
        <f>E36*BF36/100/BG36</f>
        <v>1.9809429680057175E-3</v>
      </c>
    </row>
    <row r="37" spans="1:60" x14ac:dyDescent="0.35">
      <c r="A37" s="1" t="s">
        <v>9</v>
      </c>
      <c r="B37" s="1" t="s">
        <v>2887</v>
      </c>
      <c r="K37" s="1">
        <v>2.72</v>
      </c>
    </row>
    <row r="38" spans="1:60" x14ac:dyDescent="0.35">
      <c r="A38" s="1" t="s">
        <v>9</v>
      </c>
      <c r="B38" s="1" t="s">
        <v>2886</v>
      </c>
      <c r="K38" s="1">
        <v>2.72</v>
      </c>
    </row>
    <row r="39" spans="1:60" x14ac:dyDescent="0.35">
      <c r="A39" s="1">
        <v>8</v>
      </c>
      <c r="B39" s="1" t="s">
        <v>2885</v>
      </c>
      <c r="C39" s="1">
        <v>1934.0000022575259</v>
      </c>
      <c r="D39" s="1">
        <v>0</v>
      </c>
      <c r="E39">
        <f>(R39-S39*(1000-T39)/(1000-U39))*AO39</f>
        <v>1.3089547808678899</v>
      </c>
      <c r="F39">
        <f>IF(AZ39&lt;&gt;0,1/(1/AZ39-1/N39),0)</f>
        <v>3.360919343060174</v>
      </c>
      <c r="G39">
        <f>((BC39-AP39/2)*S39-E39)/(BC39+AP39/2)</f>
        <v>381.610626063469</v>
      </c>
      <c r="H39">
        <f>AP39*1000</f>
        <v>24.476693405078507</v>
      </c>
      <c r="I39">
        <f>(AU39-BA39)</f>
        <v>1.0934817837119706</v>
      </c>
      <c r="J39">
        <f>(P39+AT39*D39)</f>
        <v>31.015535354614258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32.192676544189453</v>
      </c>
      <c r="P39" s="1">
        <v>31.015535354614258</v>
      </c>
      <c r="Q39" s="1">
        <v>32.355426788330078</v>
      </c>
      <c r="R39" s="1">
        <v>400.00665283203125</v>
      </c>
      <c r="S39" s="1">
        <v>390.17242431640625</v>
      </c>
      <c r="T39" s="1">
        <v>17.546482086181641</v>
      </c>
      <c r="U39" s="1">
        <v>38.851902008056641</v>
      </c>
      <c r="V39" s="1">
        <v>32.013301849365234</v>
      </c>
      <c r="W39" s="1">
        <v>70.884735107421875</v>
      </c>
      <c r="X39" s="1">
        <v>300.34600830078125</v>
      </c>
      <c r="Y39" s="1">
        <v>748.9290771484375</v>
      </c>
      <c r="Z39" s="1">
        <v>9.1466130688786507E-3</v>
      </c>
      <c r="AA39" s="1">
        <v>88.075332641601563</v>
      </c>
      <c r="AB39" s="1">
        <v>14.820125579833984</v>
      </c>
      <c r="AC39" s="1">
        <v>1.8895362615585327</v>
      </c>
      <c r="AD39" s="1">
        <v>0.12726837396621704</v>
      </c>
      <c r="AE39" s="1">
        <v>5.5492278188467026E-3</v>
      </c>
      <c r="AF39" s="1">
        <v>1.318459864705801E-2</v>
      </c>
      <c r="AG39" s="1">
        <v>5.7351882569491863E-3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1.1042132658116954</v>
      </c>
      <c r="AP39">
        <f>(U39-T39)/(1000-U39)*AO39</f>
        <v>2.4476693405078506E-2</v>
      </c>
      <c r="AQ39">
        <f>(P39+273.15)</f>
        <v>304.16553535461424</v>
      </c>
      <c r="AR39">
        <f>(O39+273.15)</f>
        <v>305.34267654418943</v>
      </c>
      <c r="AS39">
        <f>(Y39*AK39+Z39*AL39)*AM39</f>
        <v>119.8286496653709</v>
      </c>
      <c r="AT39">
        <f>((AS39+0.00000010773*(AR39^4-AQ39^4))-AP39*44100)/(L39*0.92*2*29.3+0.00000043092*AQ39^3)</f>
        <v>-7.4131914403534056</v>
      </c>
      <c r="AU39">
        <f>0.61365*EXP(17.502*J39/(240.97+J39))</f>
        <v>4.5153759768304669</v>
      </c>
      <c r="AV39">
        <f>AU39*1000/AA39</f>
        <v>51.267203215735243</v>
      </c>
      <c r="AW39">
        <f>(AV39-U39)</f>
        <v>12.415301207678603</v>
      </c>
      <c r="AX39">
        <f>IF(D39,P39,(O39+P39)/2)</f>
        <v>31.604105949401855</v>
      </c>
      <c r="AY39">
        <f>0.61365*EXP(17.502*AX39/(240.97+AX39))</f>
        <v>4.6691219204288821</v>
      </c>
      <c r="AZ39">
        <f>IF(AW39&lt;&gt;0,(1000-(AV39+U39)/2)/AW39*AP39,0)</f>
        <v>1.8826594828300203</v>
      </c>
      <c r="BA39">
        <f>U39*AA39/1000</f>
        <v>3.4218941931184963</v>
      </c>
      <c r="BB39">
        <f>(AY39-BA39)</f>
        <v>1.2472277273103858</v>
      </c>
      <c r="BC39">
        <f>1/(1.6/F39+1.37/N39)</f>
        <v>1.2560799744225146</v>
      </c>
      <c r="BD39">
        <f>G39*AA39*0.001</f>
        <v>33.610482830109859</v>
      </c>
      <c r="BE39">
        <f>G39/S39</f>
        <v>0.97805637272306523</v>
      </c>
      <c r="BF39">
        <f>(1-AP39*AA39/AU39/F39)*100</f>
        <v>85.79454882598354</v>
      </c>
      <c r="BG39">
        <f>(S39-E39/(N39/1.35))</f>
        <v>389.75958663495805</v>
      </c>
      <c r="BH39">
        <f>E39*BF39/100/BG39</f>
        <v>2.8812937182056816E-3</v>
      </c>
    </row>
    <row r="40" spans="1:60" x14ac:dyDescent="0.35">
      <c r="A40" s="1" t="s">
        <v>9</v>
      </c>
      <c r="B40" s="1" t="s">
        <v>2884</v>
      </c>
      <c r="K40" s="1">
        <v>2.72</v>
      </c>
    </row>
    <row r="41" spans="1:60" x14ac:dyDescent="0.35">
      <c r="A41" s="1" t="s">
        <v>9</v>
      </c>
      <c r="B41" s="1" t="s">
        <v>2883</v>
      </c>
      <c r="K41" s="1">
        <v>2.72</v>
      </c>
    </row>
    <row r="42" spans="1:60" x14ac:dyDescent="0.35">
      <c r="A42" s="1">
        <v>9</v>
      </c>
      <c r="B42" s="1" t="s">
        <v>2882</v>
      </c>
      <c r="C42" s="1">
        <v>2137.0000022575259</v>
      </c>
      <c r="D42" s="1">
        <v>0</v>
      </c>
      <c r="E42">
        <f>(R42-S42*(1000-T42)/(1000-U42))*AO42</f>
        <v>1.9306594529244923</v>
      </c>
      <c r="F42">
        <f>IF(AZ42&lt;&gt;0,1/(1/AZ42-1/N42),0)</f>
        <v>3.4467979510186058</v>
      </c>
      <c r="G42">
        <f>((BC42-AP42/2)*S42-E42)/(BC42+AP42/2)</f>
        <v>380.65580257248524</v>
      </c>
      <c r="H42">
        <f>AP42*1000</f>
        <v>24.711695336001011</v>
      </c>
      <c r="I42">
        <f>(AU42-BA42)</f>
        <v>1.0880256608409207</v>
      </c>
      <c r="J42">
        <f>(P42+AT42*D42)</f>
        <v>31.172637939453125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32.250858306884766</v>
      </c>
      <c r="P42" s="1">
        <v>31.172637939453125</v>
      </c>
      <c r="Q42" s="1">
        <v>32.39422607421875</v>
      </c>
      <c r="R42" s="1">
        <v>400.10311889648438</v>
      </c>
      <c r="S42" s="1">
        <v>389.63427734375</v>
      </c>
      <c r="T42" s="1">
        <v>17.874847412109375</v>
      </c>
      <c r="U42" s="1">
        <v>39.374340057373047</v>
      </c>
      <c r="V42" s="1">
        <v>32.505752563476563</v>
      </c>
      <c r="W42" s="1">
        <v>71.602996826171875</v>
      </c>
      <c r="X42" s="1">
        <v>300.3291015625</v>
      </c>
      <c r="Y42" s="1">
        <v>999.29608154296875</v>
      </c>
      <c r="Z42" s="1">
        <v>0.10633129626512527</v>
      </c>
      <c r="AA42" s="1">
        <v>88.076416015625</v>
      </c>
      <c r="AB42" s="1">
        <v>14.772039413452148</v>
      </c>
      <c r="AC42" s="1">
        <v>1.8997186422348022</v>
      </c>
      <c r="AD42" s="1">
        <v>9.510476142168045E-2</v>
      </c>
      <c r="AE42" s="1">
        <v>8.9114867150783539E-3</v>
      </c>
      <c r="AF42" s="1">
        <v>5.901302769780159E-2</v>
      </c>
      <c r="AG42" s="1">
        <v>8.3781471475958824E-3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1.1041511086856615</v>
      </c>
      <c r="AP42">
        <f>(U42-T42)/(1000-U42)*AO42</f>
        <v>2.4711695336001011E-2</v>
      </c>
      <c r="AQ42">
        <f>(P42+273.15)</f>
        <v>304.3226379394531</v>
      </c>
      <c r="AR42">
        <f>(O42+273.15)</f>
        <v>305.40085830688474</v>
      </c>
      <c r="AS42">
        <f>(Y42*AK42+Z42*AL42)*AM42</f>
        <v>159.88736947311372</v>
      </c>
      <c r="AT42">
        <f>((AS42+0.00000010773*(AR42^4-AQ42^4))-AP42*44100)/(L42*0.92*2*29.3+0.00000043092*AQ42^3)</f>
        <v>-7.1885950089079413</v>
      </c>
      <c r="AU42">
        <f>0.61365*EXP(17.502*J42/(240.97+J42))</f>
        <v>4.5559764160747971</v>
      </c>
      <c r="AV42">
        <f>AU42*1000/AA42</f>
        <v>51.727540948834182</v>
      </c>
      <c r="AW42">
        <f>(AV42-U42)</f>
        <v>12.353200891461135</v>
      </c>
      <c r="AX42">
        <f>IF(D42,P42,(O42+P42)/2)</f>
        <v>31.711748123168945</v>
      </c>
      <c r="AY42">
        <f>0.61365*EXP(17.502*AX42/(240.97+AX42))</f>
        <v>4.6977277571629319</v>
      </c>
      <c r="AZ42">
        <f>IF(AW42&lt;&gt;0,(1000-(AV42+U42)/2)/AW42*AP42,0)</f>
        <v>1.9093071163704074</v>
      </c>
      <c r="BA42">
        <f>U42*AA42/1000</f>
        <v>3.4679507552338764</v>
      </c>
      <c r="BB42">
        <f>(AY42-BA42)</f>
        <v>1.2297770019290555</v>
      </c>
      <c r="BC42">
        <f>1/(1.6/F42+1.37/N42)</f>
        <v>1.2750769626463843</v>
      </c>
      <c r="BD42">
        <f>G42*AA42*0.001</f>
        <v>33.526798826135824</v>
      </c>
      <c r="BE42">
        <f>G42/S42</f>
        <v>0.97695666091681244</v>
      </c>
      <c r="BF42">
        <f>(1-AP42*AA42/AU42/F42)*100</f>
        <v>86.139947295309682</v>
      </c>
      <c r="BG42">
        <f>(S42-E42/(N42/1.35))</f>
        <v>389.02535717029457</v>
      </c>
      <c r="BH42">
        <f>E42*BF42/100/BG42</f>
        <v>4.2749630700115752E-3</v>
      </c>
    </row>
    <row r="43" spans="1:60" x14ac:dyDescent="0.35">
      <c r="A43" s="1" t="s">
        <v>9</v>
      </c>
      <c r="B43" s="1" t="s">
        <v>2881</v>
      </c>
      <c r="K43" s="1">
        <v>2.72</v>
      </c>
    </row>
    <row r="44" spans="1:60" x14ac:dyDescent="0.35">
      <c r="A44" s="1" t="s">
        <v>9</v>
      </c>
      <c r="B44" s="1" t="s">
        <v>2880</v>
      </c>
      <c r="K44" s="1">
        <v>2.72</v>
      </c>
    </row>
    <row r="45" spans="1:60" x14ac:dyDescent="0.35">
      <c r="A45" s="1">
        <v>10</v>
      </c>
      <c r="B45" s="1" t="s">
        <v>2879</v>
      </c>
      <c r="C45" s="1">
        <v>2341.0000022575259</v>
      </c>
      <c r="D45" s="1">
        <v>0</v>
      </c>
      <c r="E45">
        <f>(R45-S45*(1000-T45)/(1000-U45))*AO45</f>
        <v>2.0528728831125109</v>
      </c>
      <c r="F45">
        <f>IF(AZ45&lt;&gt;0,1/(1/AZ45-1/N45),0)</f>
        <v>3.6421406808566483</v>
      </c>
      <c r="G45">
        <f>((BC45-AP45/2)*S45-E45)/(BC45+AP45/2)</f>
        <v>380.343355922618</v>
      </c>
      <c r="H45">
        <f>AP45*1000</f>
        <v>25.061869196243439</v>
      </c>
      <c r="I45">
        <f>(AU45-BA45)</f>
        <v>1.0700475907899403</v>
      </c>
      <c r="J45">
        <f>(P45+AT45*D45)</f>
        <v>31.311922073364258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32.328128814697266</v>
      </c>
      <c r="P45" s="1">
        <v>31.311922073364258</v>
      </c>
      <c r="Q45" s="1">
        <v>32.447601318359375</v>
      </c>
      <c r="R45" s="1">
        <v>399.91793823242188</v>
      </c>
      <c r="S45" s="1">
        <v>389.22515869140625</v>
      </c>
      <c r="T45" s="1">
        <v>18.203414916992188</v>
      </c>
      <c r="U45" s="1">
        <v>39.991455078125</v>
      </c>
      <c r="V45" s="1">
        <v>32.958034515380859</v>
      </c>
      <c r="W45" s="1">
        <v>72.406181335449219</v>
      </c>
      <c r="X45" s="1">
        <v>300.35806274414063</v>
      </c>
      <c r="Y45" s="1">
        <v>1249.2601318359375</v>
      </c>
      <c r="Z45" s="1">
        <v>0.23323805630207062</v>
      </c>
      <c r="AA45" s="1">
        <v>88.073562622070313</v>
      </c>
      <c r="AB45" s="1">
        <v>14.831238746643066</v>
      </c>
      <c r="AC45" s="1">
        <v>1.8988994359970093</v>
      </c>
      <c r="AD45" s="1">
        <v>4.7537118196487427E-2</v>
      </c>
      <c r="AE45" s="1">
        <v>1.3159449212253094E-2</v>
      </c>
      <c r="AF45" s="1">
        <v>2.4032851681113243E-2</v>
      </c>
      <c r="AG45" s="1">
        <v>1.1649815365672112E-2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1.1042575836181636</v>
      </c>
      <c r="AP45">
        <f>(U45-T45)/(1000-U45)*AO45</f>
        <v>2.5061869196243439E-2</v>
      </c>
      <c r="AQ45">
        <f>(P45+273.15)</f>
        <v>304.46192207336424</v>
      </c>
      <c r="AR45">
        <f>(O45+273.15)</f>
        <v>305.47812881469724</v>
      </c>
      <c r="AS45">
        <f>(Y45*AK45+Z45*AL45)*AM45</f>
        <v>199.88161662604762</v>
      </c>
      <c r="AT45">
        <f>((AS45+0.00000010773*(AR45^4-AQ45^4))-AP45*44100)/(L45*0.92*2*29.3+0.00000043092*AQ45^3)</f>
        <v>-7.0009908410841719</v>
      </c>
      <c r="AU45">
        <f>0.61365*EXP(17.502*J45/(240.97+J45))</f>
        <v>4.5922375139608942</v>
      </c>
      <c r="AV45">
        <f>AU45*1000/AA45</f>
        <v>52.140930572622565</v>
      </c>
      <c r="AW45">
        <f>(AV45-U45)</f>
        <v>12.149475494497565</v>
      </c>
      <c r="AX45">
        <f>IF(D45,P45,(O45+P45)/2)</f>
        <v>31.820025444030762</v>
      </c>
      <c r="AY45">
        <f>0.61365*EXP(17.502*AX45/(240.97+AX45))</f>
        <v>4.7266562105101855</v>
      </c>
      <c r="AZ45">
        <f>IF(AW45&lt;&gt;0,(1000-(AV45+U45)/2)/AW45*AP45,0)</f>
        <v>1.9677692512827003</v>
      </c>
      <c r="BA45">
        <f>U45*AA45/1000</f>
        <v>3.5221899231709539</v>
      </c>
      <c r="BB45">
        <f>(AY45-BA45)</f>
        <v>1.2044662873392316</v>
      </c>
      <c r="BC45">
        <f>1/(1.6/F45+1.37/N45)</f>
        <v>1.316881934106519</v>
      </c>
      <c r="BD45">
        <f>G45*AA45*0.001</f>
        <v>33.498194375739075</v>
      </c>
      <c r="BE45">
        <f>G45/S45</f>
        <v>0.97718081020597614</v>
      </c>
      <c r="BF45">
        <f>(1-AP45*AA45/AU45/F45)*100</f>
        <v>86.802916507181322</v>
      </c>
      <c r="BG45">
        <f>(S45-E45/(N45/1.35))</f>
        <v>388.57769302356235</v>
      </c>
      <c r="BH45">
        <f>E45*BF45/100/BG45</f>
        <v>4.5858359003090425E-3</v>
      </c>
    </row>
    <row r="46" spans="1:60" x14ac:dyDescent="0.35">
      <c r="A46" s="1" t="s">
        <v>9</v>
      </c>
      <c r="B46" s="1" t="s">
        <v>2878</v>
      </c>
      <c r="K46" s="1">
        <v>2.72</v>
      </c>
    </row>
    <row r="47" spans="1:60" x14ac:dyDescent="0.35">
      <c r="A47" s="1" t="s">
        <v>9</v>
      </c>
      <c r="B47" s="1" t="s">
        <v>2877</v>
      </c>
      <c r="K47" s="1">
        <v>2.72</v>
      </c>
    </row>
    <row r="48" spans="1:60" x14ac:dyDescent="0.35">
      <c r="A48" s="1">
        <v>11</v>
      </c>
      <c r="B48" s="1" t="s">
        <v>2876</v>
      </c>
      <c r="C48" s="1">
        <v>2545.50000224635</v>
      </c>
      <c r="D48" s="1">
        <v>0</v>
      </c>
      <c r="E48">
        <f>(R48-S48*(1000-T48)/(1000-U48))*AO48</f>
        <v>2.5435854055874856</v>
      </c>
      <c r="F48">
        <f>IF(AZ48&lt;&gt;0,1/(1/AZ48-1/N48),0)</f>
        <v>4.0576903234773845</v>
      </c>
      <c r="G48">
        <f>((BC48-AP48/2)*S48-E48)/(BC48+AP48/2)</f>
        <v>379.76041538239139</v>
      </c>
      <c r="H48">
        <f>AP48*1000</f>
        <v>25.77608679213375</v>
      </c>
      <c r="I48">
        <f>(AU48-BA48)</f>
        <v>1.0388286215174984</v>
      </c>
      <c r="J48">
        <f>(P48+AT48*D48)</f>
        <v>31.506841659545898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32.429908752441406</v>
      </c>
      <c r="P48" s="1">
        <v>31.506841659545898</v>
      </c>
      <c r="Q48" s="1">
        <v>32.520717620849609</v>
      </c>
      <c r="R48" s="1">
        <v>400.0301513671875</v>
      </c>
      <c r="S48" s="1">
        <v>388.65225219726563</v>
      </c>
      <c r="T48" s="1">
        <v>18.534866333007813</v>
      </c>
      <c r="U48" s="1">
        <v>40.926651000976563</v>
      </c>
      <c r="V48" s="1">
        <v>33.366096496582031</v>
      </c>
      <c r="W48" s="1">
        <v>73.675331115722656</v>
      </c>
      <c r="X48" s="1">
        <v>300.29562377929688</v>
      </c>
      <c r="Y48" s="1">
        <v>1600.0224609375</v>
      </c>
      <c r="Z48" s="1">
        <v>1.3720055110752583E-2</v>
      </c>
      <c r="AA48" s="1">
        <v>88.074050903320313</v>
      </c>
      <c r="AB48" s="1">
        <v>14.826174736022949</v>
      </c>
      <c r="AC48" s="1">
        <v>1.8889932632446289</v>
      </c>
      <c r="AD48" s="1">
        <v>0.12263184785842896</v>
      </c>
      <c r="AE48" s="1">
        <v>7.2583798319101334E-3</v>
      </c>
      <c r="AF48" s="1">
        <v>3.8429934531450272E-2</v>
      </c>
      <c r="AG48" s="1">
        <v>8.0619892105460167E-3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1.1040280286003559</v>
      </c>
      <c r="AP48">
        <f>(U48-T48)/(1000-U48)*AO48</f>
        <v>2.5776086792133751E-2</v>
      </c>
      <c r="AQ48">
        <f>(P48+273.15)</f>
        <v>304.65684165954588</v>
      </c>
      <c r="AR48">
        <f>(O48+273.15)</f>
        <v>305.57990875244138</v>
      </c>
      <c r="AS48">
        <f>(Y48*AK48+Z48*AL48)*AM48</f>
        <v>256.00358802787377</v>
      </c>
      <c r="AT48">
        <f>((AS48+0.00000010773*(AR48^4-AQ48^4))-AP48*44100)/(L48*0.92*2*29.3+0.00000043092*AQ48^3)</f>
        <v>-6.8154663095953802</v>
      </c>
      <c r="AU48">
        <f>0.61365*EXP(17.502*J48/(240.97+J48))</f>
        <v>4.6434045650799334</v>
      </c>
      <c r="AV48">
        <f>AU48*1000/AA48</f>
        <v>52.721596400477154</v>
      </c>
      <c r="AW48">
        <f>(AV48-U48)</f>
        <v>11.794945399500591</v>
      </c>
      <c r="AX48">
        <f>IF(D48,P48,(O48+P48)/2)</f>
        <v>31.968375205993652</v>
      </c>
      <c r="AY48">
        <f>0.61365*EXP(17.502*AX48/(240.97+AX48))</f>
        <v>4.7665425743461221</v>
      </c>
      <c r="AZ48">
        <f>IF(AW48&lt;&gt;0,(1000-(AV48+U48)/2)/AW48*AP48,0)</f>
        <v>2.0830231326631226</v>
      </c>
      <c r="BA48">
        <f>U48*AA48/1000</f>
        <v>3.6045759435624349</v>
      </c>
      <c r="BB48">
        <f>(AY48-BA48)</f>
        <v>1.1619666307836871</v>
      </c>
      <c r="BC48">
        <f>1/(1.6/F48+1.37/N48)</f>
        <v>1.3998143994973558</v>
      </c>
      <c r="BD48">
        <f>G48*AA48*0.001</f>
        <v>33.447038155454806</v>
      </c>
      <c r="BE48">
        <f>G48/S48</f>
        <v>0.97712135523567978</v>
      </c>
      <c r="BF48">
        <f>(1-AP48*AA48/AU48/F48)*100</f>
        <v>87.951040794502163</v>
      </c>
      <c r="BG48">
        <f>(S48-E48/(N48/1.35))</f>
        <v>387.8500182952572</v>
      </c>
      <c r="BH48">
        <f>E48*BF48/100/BG48</f>
        <v>5.7679766203033063E-3</v>
      </c>
    </row>
    <row r="49" spans="1:60" x14ac:dyDescent="0.35">
      <c r="A49" s="1" t="s">
        <v>9</v>
      </c>
      <c r="B49" s="1" t="s">
        <v>2875</v>
      </c>
      <c r="K49" s="1">
        <v>2.72</v>
      </c>
    </row>
    <row r="50" spans="1:60" x14ac:dyDescent="0.35">
      <c r="A50" s="1" t="s">
        <v>9</v>
      </c>
      <c r="B50" s="1" t="s">
        <v>2870</v>
      </c>
      <c r="K50" s="1">
        <v>2.72</v>
      </c>
    </row>
    <row r="51" spans="1:60" x14ac:dyDescent="0.35">
      <c r="A51" s="1">
        <v>12</v>
      </c>
      <c r="B51" s="1" t="s">
        <v>2874</v>
      </c>
      <c r="C51" s="1">
        <v>2749.50000224635</v>
      </c>
      <c r="D51" s="1">
        <v>0</v>
      </c>
      <c r="E51">
        <f>(R51-S51*(1000-T51)/(1000-U51))*AO51</f>
        <v>2.5040360215875959</v>
      </c>
      <c r="F51">
        <f>IF(AZ51&lt;&gt;0,1/(1/AZ51-1/N51),0)</f>
        <v>4.7917123767181247</v>
      </c>
      <c r="G51">
        <f>((BC51-AP51/2)*S51-E51)/(BC51+AP51/2)</f>
        <v>379.93023619929369</v>
      </c>
      <c r="H51">
        <f>AP51*1000</f>
        <v>26.74725770770468</v>
      </c>
      <c r="I51">
        <f>(AU51-BA51)</f>
        <v>0.9922853389291495</v>
      </c>
      <c r="J51">
        <f>(P51+AT51*D51)</f>
        <v>31.718837738037109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32.557071685791016</v>
      </c>
      <c r="P51" s="1">
        <v>31.718837738037109</v>
      </c>
      <c r="Q51" s="1">
        <v>32.622451782226563</v>
      </c>
      <c r="R51" s="1">
        <v>399.95962524414063</v>
      </c>
      <c r="S51" s="1">
        <v>388.28668212890625</v>
      </c>
      <c r="T51" s="1">
        <v>18.889368057250977</v>
      </c>
      <c r="U51" s="1">
        <v>42.092281341552734</v>
      </c>
      <c r="V51" s="1">
        <v>33.762126922607422</v>
      </c>
      <c r="W51" s="1">
        <v>75.234123229980469</v>
      </c>
      <c r="X51" s="1">
        <v>300.35116577148438</v>
      </c>
      <c r="Y51" s="1">
        <v>1999.554931640625</v>
      </c>
      <c r="Z51" s="1">
        <v>7.7746644616127014E-2</v>
      </c>
      <c r="AA51" s="1">
        <v>88.076286315917969</v>
      </c>
      <c r="AB51" s="1">
        <v>14.914639472961426</v>
      </c>
      <c r="AC51" s="1">
        <v>1.8591941595077515</v>
      </c>
      <c r="AD51" s="1">
        <v>6.801217794418335E-2</v>
      </c>
      <c r="AE51" s="1">
        <v>9.5007214695215225E-3</v>
      </c>
      <c r="AF51" s="1">
        <v>3.5814732313156128E-2</v>
      </c>
      <c r="AG51" s="1">
        <v>1.1720051057636738E-2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1.1042322271010452</v>
      </c>
      <c r="AP51">
        <f>(U51-T51)/(1000-U51)*AO51</f>
        <v>2.674725770770468E-2</v>
      </c>
      <c r="AQ51">
        <f>(P51+273.15)</f>
        <v>304.86883773803709</v>
      </c>
      <c r="AR51">
        <f>(O51+273.15)</f>
        <v>305.70707168579099</v>
      </c>
      <c r="AS51">
        <f>(Y51*AK51+Z51*AL51)*AM51</f>
        <v>319.92878191153432</v>
      </c>
      <c r="AT51">
        <f>((AS51+0.00000010773*(AR51^4-AQ51^4))-AP51*44100)/(L51*0.92*2*29.3+0.00000043092*AQ51^3)</f>
        <v>-6.6567666521599973</v>
      </c>
      <c r="AU51">
        <f>0.61365*EXP(17.502*J51/(240.97+J51))</f>
        <v>4.6996171620579199</v>
      </c>
      <c r="AV51">
        <f>AU51*1000/AA51</f>
        <v>53.358484543739912</v>
      </c>
      <c r="AW51">
        <f>(AV51-U51)</f>
        <v>11.266203202187178</v>
      </c>
      <c r="AX51">
        <f>IF(D51,P51,(O51+P51)/2)</f>
        <v>32.137954711914063</v>
      </c>
      <c r="AY51">
        <f>0.61365*EXP(17.502*AX51/(240.97+AX51))</f>
        <v>4.8124955506840141</v>
      </c>
      <c r="AZ51">
        <f>IF(AW51&lt;&gt;0,(1000-(AV51+U51)/2)/AW51*AP51,0)</f>
        <v>2.2608090883709639</v>
      </c>
      <c r="BA51">
        <f>U51*AA51/1000</f>
        <v>3.7073318231287704</v>
      </c>
      <c r="BB51">
        <f>(AY51-BA51)</f>
        <v>1.1051637275552437</v>
      </c>
      <c r="BC51">
        <f>1/(1.6/F51+1.37/N51)</f>
        <v>1.5291050853663131</v>
      </c>
      <c r="BD51">
        <f>G51*AA51*0.001</f>
        <v>33.462844263563333</v>
      </c>
      <c r="BE51">
        <f>G51/S51</f>
        <v>0.97847866971950814</v>
      </c>
      <c r="BF51">
        <f>(1-AP51*AA51/AU51/F51)*100</f>
        <v>89.538714996055376</v>
      </c>
      <c r="BG51">
        <f>(S51-E51/(N51/1.35))</f>
        <v>387.49692190149057</v>
      </c>
      <c r="BH51">
        <f>E51*BF51/100/BG51</f>
        <v>5.7860631918461095E-3</v>
      </c>
    </row>
    <row r="52" spans="1:60" x14ac:dyDescent="0.35">
      <c r="A52" s="1" t="s">
        <v>9</v>
      </c>
      <c r="B52" s="1" t="s">
        <v>2873</v>
      </c>
      <c r="K52" s="1">
        <v>1.496</v>
      </c>
    </row>
    <row r="53" spans="1:60" x14ac:dyDescent="0.35">
      <c r="A53" s="1" t="s">
        <v>9</v>
      </c>
      <c r="B53" s="1" t="s">
        <v>2872</v>
      </c>
      <c r="K53" s="1">
        <v>1.496</v>
      </c>
    </row>
    <row r="54" spans="1:60" x14ac:dyDescent="0.35">
      <c r="A54" s="1" t="s">
        <v>9</v>
      </c>
      <c r="B54" s="1" t="s">
        <v>2871</v>
      </c>
      <c r="K54" s="1">
        <v>1.496</v>
      </c>
    </row>
    <row r="55" spans="1:60" x14ac:dyDescent="0.35">
      <c r="A55" s="1" t="s">
        <v>9</v>
      </c>
      <c r="B55" s="1" t="s">
        <v>2870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86EC4-40FE-4C80-82B4-015C7B4ECBC8}">
  <dimension ref="A1:BH55"/>
  <sheetViews>
    <sheetView topLeftCell="A7" zoomScale="5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2869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2868</v>
      </c>
    </row>
    <row r="12" spans="1:60" x14ac:dyDescent="0.35">
      <c r="A12" s="1" t="s">
        <v>9</v>
      </c>
      <c r="B12" s="1" t="s">
        <v>2867</v>
      </c>
    </row>
    <row r="13" spans="1:60" x14ac:dyDescent="0.35">
      <c r="A13" s="1" t="s">
        <v>9</v>
      </c>
      <c r="B13" s="1" t="s">
        <v>2866</v>
      </c>
    </row>
    <row r="14" spans="1:60" x14ac:dyDescent="0.35">
      <c r="A14" s="1" t="s">
        <v>9</v>
      </c>
      <c r="B14" s="1" t="s">
        <v>2865</v>
      </c>
    </row>
    <row r="15" spans="1:60" x14ac:dyDescent="0.35">
      <c r="A15" s="1" t="s">
        <v>9</v>
      </c>
      <c r="B15" s="1" t="s">
        <v>2864</v>
      </c>
    </row>
    <row r="16" spans="1:60" x14ac:dyDescent="0.35">
      <c r="A16" s="1" t="s">
        <v>9</v>
      </c>
      <c r="B16" s="1" t="s">
        <v>2863</v>
      </c>
    </row>
    <row r="17" spans="1:60" x14ac:dyDescent="0.35">
      <c r="A17" s="1" t="s">
        <v>9</v>
      </c>
      <c r="B17" s="1" t="s">
        <v>2862</v>
      </c>
    </row>
    <row r="18" spans="1:60" x14ac:dyDescent="0.35">
      <c r="A18" s="1">
        <v>1</v>
      </c>
      <c r="B18" s="1" t="s">
        <v>2861</v>
      </c>
      <c r="C18" s="1">
        <v>448.00000198930502</v>
      </c>
      <c r="D18" s="1">
        <v>0</v>
      </c>
      <c r="E18">
        <f>(R18-S18*(1000-T18)/(1000-U18))*AO18</f>
        <v>-8.4107638593509009</v>
      </c>
      <c r="F18">
        <f>IF(AZ18&lt;&gt;0,1/(1/AZ18-1/N18),0)</f>
        <v>1.5690052195964894</v>
      </c>
      <c r="G18">
        <f>((BC18-AP18/2)*S18-E18)/(BC18+AP18/2)</f>
        <v>394.85537363322402</v>
      </c>
      <c r="H18">
        <f>AP18*1000</f>
        <v>27.009268629508615</v>
      </c>
      <c r="I18">
        <f>(AU18-BA18)</f>
        <v>1.95920481187428</v>
      </c>
      <c r="J18">
        <f>(P18+AT18*D18)</f>
        <v>35.402206420898438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32.604801177978516</v>
      </c>
      <c r="P18" s="1">
        <v>35.402206420898438</v>
      </c>
      <c r="Q18" s="1">
        <v>32.721126556396484</v>
      </c>
      <c r="R18" s="1">
        <v>400.04763793945313</v>
      </c>
      <c r="S18" s="1">
        <v>397.93096923828125</v>
      </c>
      <c r="T18" s="1">
        <v>19.924125671386719</v>
      </c>
      <c r="U18" s="1">
        <v>43.32647705078125</v>
      </c>
      <c r="V18" s="1">
        <v>35.517444610595703</v>
      </c>
      <c r="W18" s="1">
        <v>77.23529052734375</v>
      </c>
      <c r="X18" s="1">
        <v>300.32119750976563</v>
      </c>
      <c r="Y18" s="1">
        <v>0.13131102919578552</v>
      </c>
      <c r="Z18" s="1">
        <v>0.18407617509365082</v>
      </c>
      <c r="AA18" s="1">
        <v>88.080001831054688</v>
      </c>
      <c r="AB18" s="1">
        <v>14.207144737243652</v>
      </c>
      <c r="AC18" s="1">
        <v>1.8621245622634888</v>
      </c>
      <c r="AD18" s="1">
        <v>8.5347242653369904E-2</v>
      </c>
      <c r="AE18" s="1">
        <v>6.5579228103160858E-3</v>
      </c>
      <c r="AF18" s="1">
        <v>5.4757844656705856E-2</v>
      </c>
      <c r="AG18" s="1">
        <v>8.357626385986805E-3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1.1041220496682558</v>
      </c>
      <c r="AP18">
        <f>(U18-T18)/(1000-U18)*AO18</f>
        <v>2.7009268629508615E-2</v>
      </c>
      <c r="AQ18">
        <f>(P18+273.15)</f>
        <v>308.55220642089841</v>
      </c>
      <c r="AR18">
        <f>(O18+273.15)</f>
        <v>305.75480117797849</v>
      </c>
      <c r="AS18">
        <f>(Y18*AK18+Z18*AL18)*AM18</f>
        <v>2.1009764201720849E-2</v>
      </c>
      <c r="AT18">
        <f>((AS18+0.00000010773*(AR18^4-AQ18^4))-AP18*44100)/(L18*0.92*2*29.3+0.00000043092*AQ18^3)</f>
        <v>-9.5753214249765435</v>
      </c>
      <c r="AU18">
        <f>0.61365*EXP(17.502*J18/(240.97+J18))</f>
        <v>5.7754009898402412</v>
      </c>
      <c r="AV18">
        <f>AU18*1000/AA18</f>
        <v>65.569946296299761</v>
      </c>
      <c r="AW18">
        <f>(AV18-U18)</f>
        <v>22.243469245518511</v>
      </c>
      <c r="AX18">
        <f>IF(D18,P18,(O18+P18)/2)</f>
        <v>34.003503799438477</v>
      </c>
      <c r="AY18">
        <f>0.61365*EXP(17.502*AX18/(240.97+AX18))</f>
        <v>5.3440544027570578</v>
      </c>
      <c r="AZ18">
        <f>IF(AW18&lt;&gt;0,(1000-(AV18+U18)/2)/AW18*AP18,0)</f>
        <v>1.1481420443965591</v>
      </c>
      <c r="BA18">
        <f>U18*AA18/1000</f>
        <v>3.8161961779659612</v>
      </c>
      <c r="BB18">
        <f>(AY18-BA18)</f>
        <v>1.5278582247910966</v>
      </c>
      <c r="BC18">
        <f>1/(1.6/F18+1.37/N18)</f>
        <v>0.74636788630004425</v>
      </c>
      <c r="BD18">
        <f>G18*AA18*0.001</f>
        <v>34.778862032616153</v>
      </c>
      <c r="BE18">
        <f>G18/S18</f>
        <v>0.99227103230757707</v>
      </c>
      <c r="BF18">
        <f>(1-AP18*AA18/AU18/F18)*100</f>
        <v>73.7467177329913</v>
      </c>
      <c r="BG18">
        <f>(S18-E18/(N18/1.35))</f>
        <v>400.58368138820032</v>
      </c>
      <c r="BH18">
        <f>E18*BF18/100/BG18</f>
        <v>-1.5484061310358363E-2</v>
      </c>
    </row>
    <row r="19" spans="1:60" x14ac:dyDescent="0.35">
      <c r="A19" s="1" t="s">
        <v>9</v>
      </c>
      <c r="B19" s="1" t="s">
        <v>2860</v>
      </c>
      <c r="K19" s="1">
        <v>2.72</v>
      </c>
    </row>
    <row r="20" spans="1:60" x14ac:dyDescent="0.35">
      <c r="A20" s="1" t="s">
        <v>9</v>
      </c>
      <c r="B20" s="1" t="s">
        <v>2859</v>
      </c>
      <c r="K20" s="1">
        <v>2.72</v>
      </c>
    </row>
    <row r="21" spans="1:60" x14ac:dyDescent="0.35">
      <c r="A21" s="1">
        <v>2</v>
      </c>
      <c r="B21" s="1" t="s">
        <v>2858</v>
      </c>
      <c r="C21" s="1">
        <v>652.00000198930502</v>
      </c>
      <c r="D21" s="1">
        <v>0</v>
      </c>
      <c r="E21">
        <f>(R21-S21*(1000-T21)/(1000-U21))*AO21</f>
        <v>-7.2589995575313617</v>
      </c>
      <c r="F21">
        <f>IF(AZ21&lt;&gt;0,1/(1/AZ21-1/N21),0)</f>
        <v>4.2420070733827996E-2</v>
      </c>
      <c r="G21">
        <f>((BC21-AP21/2)*S21-E21)/(BC21+AP21/2)</f>
        <v>319.53554692350457</v>
      </c>
      <c r="H21">
        <f>AP21*1000</f>
        <v>25.961523320528226</v>
      </c>
      <c r="I21">
        <f>(AU21-BA21)</f>
        <v>39.805900970053656</v>
      </c>
      <c r="J21">
        <f>(P21+AT21*D21)</f>
        <v>77.590492248535156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32.546192169189453</v>
      </c>
      <c r="P21" s="1">
        <v>77.590492248535156</v>
      </c>
      <c r="Q21" s="1">
        <v>32.720718383789063</v>
      </c>
      <c r="R21" s="1">
        <v>400.19699096679688</v>
      </c>
      <c r="S21" s="1">
        <v>397.42672729492188</v>
      </c>
      <c r="T21" s="1">
        <v>20.3253173828125</v>
      </c>
      <c r="U21" s="1">
        <v>42.830802917480469</v>
      </c>
      <c r="V21" s="1">
        <v>36.351837158203125</v>
      </c>
      <c r="W21" s="1">
        <v>76.6029052734375</v>
      </c>
      <c r="X21" s="1">
        <v>300.33047485351563</v>
      </c>
      <c r="Y21" s="1">
        <v>24.950786590576172</v>
      </c>
      <c r="Z21" s="1">
        <v>0.21037665009498596</v>
      </c>
      <c r="AA21" s="1">
        <v>88.078376770019531</v>
      </c>
      <c r="AB21" s="1">
        <v>14.229687690734863</v>
      </c>
      <c r="AC21" s="1">
        <v>1.878227710723877</v>
      </c>
      <c r="AD21" s="1">
        <v>0.10985816270112991</v>
      </c>
      <c r="AE21" s="1">
        <v>1.4812775887548923E-2</v>
      </c>
      <c r="AF21" s="1">
        <v>2.136530913412571E-2</v>
      </c>
      <c r="AG21" s="1">
        <v>3.3460059203207493E-3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1.1041561575496897</v>
      </c>
      <c r="AP21">
        <f>(U21-T21)/(1000-U21)*AO21</f>
        <v>2.5961523320528226E-2</v>
      </c>
      <c r="AQ21">
        <f>(P21+273.15)</f>
        <v>350.74049224853513</v>
      </c>
      <c r="AR21">
        <f>(O21+273.15)</f>
        <v>305.69619216918943</v>
      </c>
      <c r="AS21">
        <f>(Y21*AK21+Z21*AL21)*AM21</f>
        <v>3.9921257652612212</v>
      </c>
      <c r="AT21">
        <f>((AS21+0.00000010773*(AR21^4-AQ21^4))-AP21*44100)/(L21*0.92*2*29.3+0.00000043092*AQ21^3)</f>
        <v>-13.662773376525442</v>
      </c>
      <c r="AU21">
        <f>0.61365*EXP(17.502*J21/(240.97+J21))</f>
        <v>43.578368566781954</v>
      </c>
      <c r="AV21">
        <f>AU21*1000/AA21</f>
        <v>494.76807094854786</v>
      </c>
      <c r="AW21">
        <f>(AV21-U21)</f>
        <v>451.93726803106739</v>
      </c>
      <c r="AX21">
        <f>IF(D21,P21,(O21+P21)/2)</f>
        <v>55.068342208862305</v>
      </c>
      <c r="AY21">
        <f>0.61365*EXP(17.502*AX21/(240.97+AX21))</f>
        <v>15.91639175231877</v>
      </c>
      <c r="AZ21">
        <f>IF(AW21&lt;&gt;0,(1000-(AV21+U21)/2)/AW21*AP21,0)</f>
        <v>4.2003795245188706E-2</v>
      </c>
      <c r="BA21">
        <f>U21*AA21/1000</f>
        <v>3.7724675967282963</v>
      </c>
      <c r="BB21">
        <f>(AY21-BA21)</f>
        <v>12.143924155590474</v>
      </c>
      <c r="BC21">
        <f>1/(1.6/F21+1.37/N21)</f>
        <v>2.6289457082747939E-2</v>
      </c>
      <c r="BD21">
        <f>G21*AA21*0.001</f>
        <v>28.144172293342692</v>
      </c>
      <c r="BE21">
        <f>G21/S21</f>
        <v>0.80401121761089833</v>
      </c>
      <c r="BF21">
        <f>(1-AP21*AA21/AU21/F21)*100</f>
        <v>-23.696416386776797</v>
      </c>
      <c r="BG21">
        <f>(S21-E21/(N21/1.35))</f>
        <v>399.71617884112266</v>
      </c>
      <c r="BH21">
        <f>E21*BF21/100/BG21</f>
        <v>4.3033603634808669E-3</v>
      </c>
    </row>
    <row r="22" spans="1:60" x14ac:dyDescent="0.35">
      <c r="A22" s="1" t="s">
        <v>9</v>
      </c>
      <c r="B22" s="1" t="s">
        <v>2857</v>
      </c>
      <c r="K22" s="1">
        <v>2.72</v>
      </c>
    </row>
    <row r="23" spans="1:60" x14ac:dyDescent="0.35">
      <c r="A23" s="1" t="s">
        <v>9</v>
      </c>
      <c r="B23" s="1" t="s">
        <v>2856</v>
      </c>
      <c r="K23" s="1">
        <v>2.72</v>
      </c>
    </row>
    <row r="24" spans="1:60" x14ac:dyDescent="0.35">
      <c r="A24" s="1">
        <v>3</v>
      </c>
      <c r="B24" s="1" t="s">
        <v>2855</v>
      </c>
      <c r="C24" s="1">
        <v>856.00000198930502</v>
      </c>
      <c r="D24" s="1">
        <v>0</v>
      </c>
      <c r="E24">
        <f>(R24-S24*(1000-T24)/(1000-U24))*AO24</f>
        <v>-6.5557659801324153</v>
      </c>
      <c r="F24">
        <f>IF(AZ24&lt;&gt;0,1/(1/AZ24-1/N24),0)</f>
        <v>2.9273677100043412E-2</v>
      </c>
      <c r="G24">
        <f>((BC24-AP24/2)*S24-E24)/(BC24+AP24/2)</f>
        <v>286.35469763012856</v>
      </c>
      <c r="H24">
        <f>AP24*1000</f>
        <v>25.075539309888306</v>
      </c>
      <c r="I24">
        <f>(AU24-BA24)</f>
        <v>50.828489489609225</v>
      </c>
      <c r="J24">
        <f>(P24+AT24*D24)</f>
        <v>83.093315124511719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32.450950622558594</v>
      </c>
      <c r="P24" s="1">
        <v>83.093315124511719</v>
      </c>
      <c r="Q24" s="1">
        <v>32.655929565429688</v>
      </c>
      <c r="R24" s="1">
        <v>399.96844482421875</v>
      </c>
      <c r="S24" s="1">
        <v>396.89236450195313</v>
      </c>
      <c r="T24" s="1">
        <v>20.658901214599609</v>
      </c>
      <c r="U24" s="1">
        <v>42.405673980712891</v>
      </c>
      <c r="V24" s="1">
        <v>37.150081634521484</v>
      </c>
      <c r="W24" s="1">
        <v>76.256446838378906</v>
      </c>
      <c r="X24" s="1">
        <v>300.33499145507813</v>
      </c>
      <c r="Y24" s="1">
        <v>51.19781494140625</v>
      </c>
      <c r="Z24" s="1">
        <v>1.6006262972950935E-2</v>
      </c>
      <c r="AA24" s="1">
        <v>88.084648132324219</v>
      </c>
      <c r="AB24" s="1">
        <v>14.228457450866699</v>
      </c>
      <c r="AC24" s="1">
        <v>1.8870991468429565</v>
      </c>
      <c r="AD24" s="1">
        <v>9.6577346324920654E-2</v>
      </c>
      <c r="AE24" s="1">
        <v>1.1945338919758797E-2</v>
      </c>
      <c r="AF24" s="1">
        <v>3.1088469550013542E-2</v>
      </c>
      <c r="AG24" s="1">
        <v>7.7883447520434856E-3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1.1041727627024929</v>
      </c>
      <c r="AP24">
        <f>(U24-T24)/(1000-U24)*AO24</f>
        <v>2.5075539309888307E-2</v>
      </c>
      <c r="AQ24">
        <f>(P24+273.15)</f>
        <v>356.2433151245117</v>
      </c>
      <c r="AR24">
        <f>(O24+273.15)</f>
        <v>305.60095062255857</v>
      </c>
      <c r="AS24">
        <f>(Y24*AK24+Z24*AL24)*AM24</f>
        <v>8.1916502075273456</v>
      </c>
      <c r="AT24">
        <f>((AS24+0.00000010773*(AR24^4-AQ24^4))-AP24*44100)/(L24*0.92*2*29.3+0.00000043092*AQ24^3)</f>
        <v>-14.037252175082546</v>
      </c>
      <c r="AU24">
        <f>0.61365*EXP(17.502*J24/(240.97+J24))</f>
        <v>54.563778361014379</v>
      </c>
      <c r="AV24">
        <f>AU24*1000/AA24</f>
        <v>619.44708320848974</v>
      </c>
      <c r="AW24">
        <f>(AV24-U24)</f>
        <v>577.04140922777685</v>
      </c>
      <c r="AX24">
        <f>IF(D24,P24,(O24+P24)/2)</f>
        <v>57.772132873535156</v>
      </c>
      <c r="AY24">
        <f>0.61365*EXP(17.502*AX24/(240.97+AX24))</f>
        <v>18.106790188578618</v>
      </c>
      <c r="AZ24">
        <f>IF(AW24&lt;&gt;0,(1000-(AV24+U24)/2)/AW24*AP24,0)</f>
        <v>2.9074831765042056E-2</v>
      </c>
      <c r="BA24">
        <f>U24*AA24/1000</f>
        <v>3.7352888714051513</v>
      </c>
      <c r="BB24">
        <f>(AY24-BA24)</f>
        <v>14.371501317173466</v>
      </c>
      <c r="BC24">
        <f>1/(1.6/F24+1.37/N24)</f>
        <v>1.8189530855833885E-2</v>
      </c>
      <c r="BD24">
        <f>G24*AA24*0.001</f>
        <v>25.223452781787969</v>
      </c>
      <c r="BE24">
        <f>G24/S24</f>
        <v>0.72149208007431798</v>
      </c>
      <c r="BF24">
        <f>(1-AP24*AA24/AU24/F24)*100</f>
        <v>-38.282999712590616</v>
      </c>
      <c r="BG24">
        <f>(S24-E24/(N24/1.35))</f>
        <v>398.96001975400122</v>
      </c>
      <c r="BH24">
        <f>E24*BF24/100/BG24</f>
        <v>6.290715227254386E-3</v>
      </c>
    </row>
    <row r="25" spans="1:60" x14ac:dyDescent="0.35">
      <c r="A25" s="1" t="s">
        <v>9</v>
      </c>
      <c r="B25" s="1" t="s">
        <v>2854</v>
      </c>
      <c r="K25" s="1">
        <v>2.72</v>
      </c>
    </row>
    <row r="26" spans="1:60" x14ac:dyDescent="0.35">
      <c r="A26" s="1" t="s">
        <v>9</v>
      </c>
      <c r="B26" s="1" t="s">
        <v>2853</v>
      </c>
      <c r="K26" s="1">
        <v>2.72</v>
      </c>
    </row>
    <row r="27" spans="1:60" x14ac:dyDescent="0.35">
      <c r="A27" s="1">
        <v>4</v>
      </c>
      <c r="B27" s="1" t="s">
        <v>2852</v>
      </c>
      <c r="C27" s="1">
        <v>1060.000001989305</v>
      </c>
      <c r="D27" s="1">
        <v>0</v>
      </c>
      <c r="E27">
        <f>(R27-S27*(1000-T27)/(1000-U27))*AO27</f>
        <v>-6.3617335325917788</v>
      </c>
      <c r="F27">
        <f>IF(AZ27&lt;&gt;0,1/(1/AZ27-1/N27),0)</f>
        <v>2.8739245302811064E-2</v>
      </c>
      <c r="G27">
        <f>((BC27-AP27/2)*S27-E27)/(BC27+AP27/2)</f>
        <v>283.53815555746314</v>
      </c>
      <c r="H27">
        <f>AP27*1000</f>
        <v>24.651292440257105</v>
      </c>
      <c r="I27">
        <f>(AU27-BA27)</f>
        <v>50.87295880942429</v>
      </c>
      <c r="J27">
        <f>(P27+AT27*D27)</f>
        <v>83.110664367675781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32.375617980957031</v>
      </c>
      <c r="P27" s="1">
        <v>83.110664367675781</v>
      </c>
      <c r="Q27" s="1">
        <v>32.584426879882813</v>
      </c>
      <c r="R27" s="1">
        <v>400.0992431640625</v>
      </c>
      <c r="S27" s="1">
        <v>396.9970703125</v>
      </c>
      <c r="T27" s="1">
        <v>20.951217651367188</v>
      </c>
      <c r="U27" s="1">
        <v>42.335239410400391</v>
      </c>
      <c r="V27" s="1">
        <v>37.833843231201172</v>
      </c>
      <c r="W27" s="1">
        <v>76.449249267578125</v>
      </c>
      <c r="X27" s="1">
        <v>300.28436279296875</v>
      </c>
      <c r="Y27" s="1">
        <v>99.919586181640625</v>
      </c>
      <c r="Z27" s="1">
        <v>0.12234000116586685</v>
      </c>
      <c r="AA27" s="1">
        <v>88.079048156738281</v>
      </c>
      <c r="AB27" s="1">
        <v>14.301308631896973</v>
      </c>
      <c r="AC27" s="1">
        <v>1.8803454637527466</v>
      </c>
      <c r="AD27" s="1">
        <v>0.13247174024581909</v>
      </c>
      <c r="AE27" s="1">
        <v>4.4983034022152424E-3</v>
      </c>
      <c r="AF27" s="1">
        <v>3.7114281207323074E-2</v>
      </c>
      <c r="AG27" s="1">
        <v>6.155302282422781E-3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1.1039866279153261</v>
      </c>
      <c r="AP27">
        <f>(U27-T27)/(1000-U27)*AO27</f>
        <v>2.4651292440257107E-2</v>
      </c>
      <c r="AQ27">
        <f>(P27+273.15)</f>
        <v>356.26066436767576</v>
      </c>
      <c r="AR27">
        <f>(O27+273.15)</f>
        <v>305.52561798095701</v>
      </c>
      <c r="AS27">
        <f>(Y27*AK27+Z27*AL27)*AM27</f>
        <v>15.987133431722214</v>
      </c>
      <c r="AT27">
        <f>((AS27+0.00000010773*(AR27^4-AQ27^4))-AP27*44100)/(L27*0.92*2*29.3+0.00000043092*AQ27^3)</f>
        <v>-13.849802873437584</v>
      </c>
      <c r="AU27">
        <f>0.61365*EXP(17.502*J27/(240.97+J27))</f>
        <v>54.601806400179989</v>
      </c>
      <c r="AV27">
        <f>AU27*1000/AA27</f>
        <v>619.9182159986002</v>
      </c>
      <c r="AW27">
        <f>(AV27-U27)</f>
        <v>577.58297658819981</v>
      </c>
      <c r="AX27">
        <f>IF(D27,P27,(O27+P27)/2)</f>
        <v>57.743141174316406</v>
      </c>
      <c r="AY27">
        <f>0.61365*EXP(17.502*AX27/(240.97+AX27))</f>
        <v>18.08199784986445</v>
      </c>
      <c r="AZ27">
        <f>IF(AW27&lt;&gt;0,(1000-(AV27+U27)/2)/AW27*AP27,0)</f>
        <v>2.8547570321803266E-2</v>
      </c>
      <c r="BA27">
        <f>U27*AA27/1000</f>
        <v>3.7288475907557004</v>
      </c>
      <c r="BB27">
        <f>(AY27-BA27)</f>
        <v>14.35315025910875</v>
      </c>
      <c r="BC27">
        <f>1/(1.6/F27+1.37/N27)</f>
        <v>1.7859353812713148E-2</v>
      </c>
      <c r="BD27">
        <f>G27*AA27*0.001</f>
        <v>24.973770857618547</v>
      </c>
      <c r="BE27">
        <f>G27/S27</f>
        <v>0.71420717370602604</v>
      </c>
      <c r="BF27">
        <f>(1-AP27*AA27/AU27/F27)*100</f>
        <v>-38.366175307167907</v>
      </c>
      <c r="BG27">
        <f>(S27-E27/(N27/1.35))</f>
        <v>399.00352871730843</v>
      </c>
      <c r="BH27">
        <f>E27*BF27/100/BG27</f>
        <v>6.1171234438337678E-3</v>
      </c>
    </row>
    <row r="28" spans="1:60" x14ac:dyDescent="0.35">
      <c r="A28" s="1" t="s">
        <v>9</v>
      </c>
      <c r="B28" s="1" t="s">
        <v>2851</v>
      </c>
      <c r="K28" s="1">
        <v>2.72</v>
      </c>
    </row>
    <row r="29" spans="1:60" x14ac:dyDescent="0.35">
      <c r="A29" s="1" t="s">
        <v>9</v>
      </c>
      <c r="B29" s="1" t="s">
        <v>2850</v>
      </c>
      <c r="K29" s="1">
        <v>2.72</v>
      </c>
    </row>
    <row r="30" spans="1:60" x14ac:dyDescent="0.35">
      <c r="A30" s="1">
        <v>5</v>
      </c>
      <c r="B30" s="1" t="s">
        <v>2849</v>
      </c>
      <c r="C30" s="1">
        <v>1264.000001989305</v>
      </c>
      <c r="D30" s="1">
        <v>0</v>
      </c>
      <c r="E30">
        <f>(R30-S30*(1000-T30)/(1000-U30))*AO30</f>
        <v>-5.5212811803676933</v>
      </c>
      <c r="F30">
        <f>IF(AZ30&lt;&gt;0,1/(1/AZ30-1/N30),0)</f>
        <v>2.85550125620921E-2</v>
      </c>
      <c r="G30">
        <f>((BC30-AP30/2)*S30-E30)/(BC30+AP30/2)</f>
        <v>257.54337220494006</v>
      </c>
      <c r="H30">
        <f>AP30*1000</f>
        <v>24.421773554785872</v>
      </c>
      <c r="I30">
        <f>(AU30-BA30)</f>
        <v>50.759936930095975</v>
      </c>
      <c r="J30">
        <f>(P30+AT30*D30)</f>
        <v>83.061752319335938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32.332080841064453</v>
      </c>
      <c r="P30" s="1">
        <v>83.061752319335938</v>
      </c>
      <c r="Q30" s="1">
        <v>32.535861968994141</v>
      </c>
      <c r="R30" s="1">
        <v>400.14208984375</v>
      </c>
      <c r="S30" s="1">
        <v>396.37554931640625</v>
      </c>
      <c r="T30" s="1">
        <v>21.22540283203125</v>
      </c>
      <c r="U30" s="1">
        <v>42.405200958251953</v>
      </c>
      <c r="V30" s="1">
        <v>38.420265197753906</v>
      </c>
      <c r="W30" s="1">
        <v>76.757980346679688</v>
      </c>
      <c r="X30" s="1">
        <v>300.3350830078125</v>
      </c>
      <c r="Y30" s="1">
        <v>150.57572937011719</v>
      </c>
      <c r="Z30" s="1">
        <v>8.5750594735145569E-2</v>
      </c>
      <c r="AA30" s="1">
        <v>88.072120666503906</v>
      </c>
      <c r="AB30" s="1">
        <v>14.218056678771973</v>
      </c>
      <c r="AC30" s="1">
        <v>1.8667987585067749</v>
      </c>
      <c r="AD30" s="1">
        <v>7.6919421553611755E-2</v>
      </c>
      <c r="AE30" s="1">
        <v>9.8237916827201843E-3</v>
      </c>
      <c r="AF30" s="1">
        <v>3.7379104644060135E-2</v>
      </c>
      <c r="AG30" s="1">
        <v>1.0004350915551186E-2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1.104173099293428</v>
      </c>
      <c r="AP30">
        <f>(U30-T30)/(1000-U30)*AO30</f>
        <v>2.4421773554785871E-2</v>
      </c>
      <c r="AQ30">
        <f>(P30+273.15)</f>
        <v>356.21175231933591</v>
      </c>
      <c r="AR30">
        <f>(O30+273.15)</f>
        <v>305.48208084106443</v>
      </c>
      <c r="AS30">
        <f>(Y30*AK30+Z30*AL30)*AM30</f>
        <v>24.092116160717978</v>
      </c>
      <c r="AT30">
        <f>((AS30+0.00000010773*(AR30^4-AQ30^4))-AP30*44100)/(L30*0.92*2*29.3+0.00000043092*AQ30^3)</f>
        <v>-13.712372847091881</v>
      </c>
      <c r="AU30">
        <f>0.61365*EXP(17.502*J30/(240.97+J30))</f>
        <v>54.494652905778487</v>
      </c>
      <c r="AV30">
        <f>AU30*1000/AA30</f>
        <v>618.75032068467272</v>
      </c>
      <c r="AW30">
        <f>(AV30-U30)</f>
        <v>576.34511972642076</v>
      </c>
      <c r="AX30">
        <f>IF(D30,P30,(O30+P30)/2)</f>
        <v>57.696916580200195</v>
      </c>
      <c r="AY30">
        <f>0.61365*EXP(17.502*AX30/(240.97+AX30))</f>
        <v>18.042529014122234</v>
      </c>
      <c r="AZ30">
        <f>IF(AW30&lt;&gt;0,(1000-(AV30+U30)/2)/AW30*AP30,0)</f>
        <v>2.8365779076113703E-2</v>
      </c>
      <c r="BA30">
        <f>U30*AA30/1000</f>
        <v>3.734715975682513</v>
      </c>
      <c r="BB30">
        <f>(AY30-BA30)</f>
        <v>14.307813038439722</v>
      </c>
      <c r="BC30">
        <f>1/(1.6/F30+1.37/N30)</f>
        <v>1.77455168044101E-2</v>
      </c>
      <c r="BD30">
        <f>G30*AA30*0.001</f>
        <v>22.682390953691808</v>
      </c>
      <c r="BE30">
        <f>G30/S30</f>
        <v>0.64974586007916546</v>
      </c>
      <c r="BF30">
        <f>(1-AP30*AA30/AU30/F30)*100</f>
        <v>-38.222711251904059</v>
      </c>
      <c r="BG30">
        <f>(S30-E30/(N30/1.35))</f>
        <v>398.11693332328184</v>
      </c>
      <c r="BH30">
        <f>E30*BF30/100/BG30</f>
        <v>5.3009133406138609E-3</v>
      </c>
    </row>
    <row r="31" spans="1:60" x14ac:dyDescent="0.35">
      <c r="A31" s="1" t="s">
        <v>9</v>
      </c>
      <c r="B31" s="1" t="s">
        <v>2848</v>
      </c>
      <c r="K31" s="1">
        <v>2.72</v>
      </c>
    </row>
    <row r="32" spans="1:60" x14ac:dyDescent="0.35">
      <c r="A32" s="1" t="s">
        <v>9</v>
      </c>
      <c r="B32" s="1" t="s">
        <v>2847</v>
      </c>
      <c r="K32" s="1">
        <v>2.72</v>
      </c>
    </row>
    <row r="33" spans="1:60" x14ac:dyDescent="0.35">
      <c r="A33" s="1">
        <v>6</v>
      </c>
      <c r="B33" s="1" t="s">
        <v>2846</v>
      </c>
      <c r="C33" s="1">
        <v>1468.000001989305</v>
      </c>
      <c r="D33" s="1">
        <v>0</v>
      </c>
      <c r="E33">
        <f>(R33-S33*(1000-T33)/(1000-U33))*AO33</f>
        <v>-4.2678824647697784</v>
      </c>
      <c r="F33">
        <f>IF(AZ33&lt;&gt;0,1/(1/AZ33-1/N33),0)</f>
        <v>2.8740776435732744E-2</v>
      </c>
      <c r="G33">
        <f>((BC33-AP33/2)*S33-E33)/(BC33+AP33/2)</f>
        <v>215.03735249560697</v>
      </c>
      <c r="H33">
        <f>AP33*1000</f>
        <v>24.535356336733582</v>
      </c>
      <c r="I33">
        <f>(AU33-BA33)</f>
        <v>50.675170455800931</v>
      </c>
      <c r="J33">
        <f>(P33+AT33*D33)</f>
        <v>83.03729248046875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32.320285797119141</v>
      </c>
      <c r="P33" s="1">
        <v>83.03729248046875</v>
      </c>
      <c r="Q33" s="1">
        <v>32.511363983154297</v>
      </c>
      <c r="R33" s="1">
        <v>400.21746826171875</v>
      </c>
      <c r="S33" s="1">
        <v>395.299072265625</v>
      </c>
      <c r="T33" s="1">
        <v>21.491939544677734</v>
      </c>
      <c r="U33" s="1">
        <v>42.761692047119141</v>
      </c>
      <c r="V33" s="1">
        <v>38.927108764648438</v>
      </c>
      <c r="W33" s="1">
        <v>77.4517822265625</v>
      </c>
      <c r="X33" s="1">
        <v>300.34396362304688</v>
      </c>
      <c r="Y33" s="1">
        <v>299.70089721679688</v>
      </c>
      <c r="Z33" s="1">
        <v>2.6297068223357201E-2</v>
      </c>
      <c r="AA33" s="1">
        <v>88.068641662597656</v>
      </c>
      <c r="AB33" s="1">
        <v>14.139924049377441</v>
      </c>
      <c r="AC33" s="1">
        <v>1.8691623210906982</v>
      </c>
      <c r="AD33" s="1">
        <v>0.102907694876194</v>
      </c>
      <c r="AE33" s="1">
        <v>9.4612175598740578E-3</v>
      </c>
      <c r="AF33" s="1">
        <v>3.4288838505744934E-2</v>
      </c>
      <c r="AG33" s="1">
        <v>9.2772394418716431E-3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1.1042057486141428</v>
      </c>
      <c r="AP33">
        <f>(U33-T33)/(1000-U33)*AO33</f>
        <v>2.4535356336733583E-2</v>
      </c>
      <c r="AQ33">
        <f>(P33+273.15)</f>
        <v>356.18729248046873</v>
      </c>
      <c r="AR33">
        <f>(O33+273.15)</f>
        <v>305.47028579711912</v>
      </c>
      <c r="AS33">
        <f>(Y33*AK33+Z33*AL33)*AM33</f>
        <v>47.952142482873569</v>
      </c>
      <c r="AT33">
        <f>((AS33+0.00000010773*(AR33^4-AQ33^4))-AP33*44100)/(L33*0.92*2*29.3+0.00000043092*AQ33^3)</f>
        <v>-13.570534435716654</v>
      </c>
      <c r="AU33">
        <f>0.61365*EXP(17.502*J33/(240.97+J33))</f>
        <v>54.441134589585019</v>
      </c>
      <c r="AV33">
        <f>AU33*1000/AA33</f>
        <v>618.16707470243534</v>
      </c>
      <c r="AW33">
        <f>(AV33-U33)</f>
        <v>575.4053826553162</v>
      </c>
      <c r="AX33">
        <f>IF(D33,P33,(O33+P33)/2)</f>
        <v>57.678789138793945</v>
      </c>
      <c r="AY33">
        <f>0.61365*EXP(17.502*AX33/(240.97+AX33))</f>
        <v>18.027071110472008</v>
      </c>
      <c r="AZ33">
        <f>IF(AW33&lt;&gt;0,(1000-(AV33+U33)/2)/AW33*AP33,0)</f>
        <v>2.8549081098664122E-2</v>
      </c>
      <c r="BA33">
        <f>U33*AA33/1000</f>
        <v>3.7659641337840877</v>
      </c>
      <c r="BB33">
        <f>(AY33-BA33)</f>
        <v>14.26110697668792</v>
      </c>
      <c r="BC33">
        <f>1/(1.6/F33+1.37/N33)</f>
        <v>1.7860299861446868E-2</v>
      </c>
      <c r="BD33">
        <f>G33*AA33*0.001</f>
        <v>18.938047541009311</v>
      </c>
      <c r="BE33">
        <f>G33/S33</f>
        <v>0.54398648411476802</v>
      </c>
      <c r="BF33">
        <f>(1-AP33*AA33/AU33/F33)*100</f>
        <v>-38.098195475860486</v>
      </c>
      <c r="BG33">
        <f>(S33-E33/(N33/1.35))</f>
        <v>396.64514069151886</v>
      </c>
      <c r="BH33">
        <f>E33*BF33/100/BG33</f>
        <v>4.0993473442613882E-3</v>
      </c>
    </row>
    <row r="34" spans="1:60" x14ac:dyDescent="0.35">
      <c r="A34" s="1" t="s">
        <v>9</v>
      </c>
      <c r="B34" s="1" t="s">
        <v>2845</v>
      </c>
      <c r="K34" s="1">
        <v>2.72</v>
      </c>
    </row>
    <row r="35" spans="1:60" x14ac:dyDescent="0.35">
      <c r="A35" s="1" t="s">
        <v>9</v>
      </c>
      <c r="B35" s="1" t="s">
        <v>2844</v>
      </c>
      <c r="K35" s="1">
        <v>2.72</v>
      </c>
    </row>
    <row r="36" spans="1:60" x14ac:dyDescent="0.35">
      <c r="A36" s="1">
        <v>7</v>
      </c>
      <c r="B36" s="1" t="s">
        <v>2843</v>
      </c>
      <c r="C36" s="1">
        <v>1672.000001989305</v>
      </c>
      <c r="D36" s="1">
        <v>0</v>
      </c>
      <c r="E36">
        <f>(R36-S36*(1000-T36)/(1000-U36))*AO36</f>
        <v>-3.5448079243739703</v>
      </c>
      <c r="F36">
        <f>IF(AZ36&lt;&gt;0,1/(1/AZ36-1/N36),0)</f>
        <v>-36.507985371556671</v>
      </c>
      <c r="G36">
        <f>((BC36-AP36/2)*S36-E36)/(BC36+AP36/2)</f>
        <v>392.26206155767318</v>
      </c>
      <c r="H36">
        <f>AP36*1000</f>
        <v>24.856007602934405</v>
      </c>
      <c r="I36">
        <f>(AU36-BA36)</f>
        <v>0.43078828656489909</v>
      </c>
      <c r="J36">
        <f>(P36+AT36*D36)</f>
        <v>29.92451286315918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32.335433959960938</v>
      </c>
      <c r="P36" s="1">
        <v>29.92451286315918</v>
      </c>
      <c r="Q36" s="1">
        <v>32.515079498291016</v>
      </c>
      <c r="R36" s="1">
        <v>399.64105224609375</v>
      </c>
      <c r="S36" s="1">
        <v>393.98211669921875</v>
      </c>
      <c r="T36" s="1">
        <v>21.739805221557617</v>
      </c>
      <c r="U36" s="1">
        <v>43.278026580810547</v>
      </c>
      <c r="V36" s="1">
        <v>39.340179443359375</v>
      </c>
      <c r="W36" s="1">
        <v>78.315574645996094</v>
      </c>
      <c r="X36" s="1">
        <v>300.31442260742188</v>
      </c>
      <c r="Y36" s="1">
        <v>500.804443359375</v>
      </c>
      <c r="Z36" s="1">
        <v>1.4863390475511551E-2</v>
      </c>
      <c r="AA36" s="1">
        <v>88.063705444335938</v>
      </c>
      <c r="AB36" s="1">
        <v>14.145940780639648</v>
      </c>
      <c r="AC36" s="1">
        <v>1.8628371953964233</v>
      </c>
      <c r="AD36" s="1">
        <v>6.4191028475761414E-2</v>
      </c>
      <c r="AE36" s="1">
        <v>9.1958623379468918E-3</v>
      </c>
      <c r="AF36" s="1">
        <v>5.3730029612779617E-2</v>
      </c>
      <c r="AG36" s="1">
        <v>1.0812624357640743E-2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1.1040971419390508</v>
      </c>
      <c r="AP36">
        <f>(U36-T36)/(1000-U36)*AO36</f>
        <v>2.4856007602934403E-2</v>
      </c>
      <c r="AQ36">
        <f>(P36+273.15)</f>
        <v>303.07451286315916</v>
      </c>
      <c r="AR36">
        <f>(O36+273.15)</f>
        <v>305.48543395996091</v>
      </c>
      <c r="AS36">
        <f>(Y36*AK36+Z36*AL36)*AM36</f>
        <v>80.128709146483743</v>
      </c>
      <c r="AT36">
        <f>((AS36+0.00000010773*(AR36^4-AQ36^4))-AP36*44100)/(L36*0.92*2*29.3+0.00000043092*AQ36^3)</f>
        <v>-7.7466892216705112</v>
      </c>
      <c r="AU36">
        <f>0.61365*EXP(17.502*J36/(240.97+J36))</f>
        <v>4.2420116715895402</v>
      </c>
      <c r="AV36">
        <f>AU36*1000/AA36</f>
        <v>48.169806734635614</v>
      </c>
      <c r="AW36">
        <f>(AV36-U36)</f>
        <v>4.8917801538250671</v>
      </c>
      <c r="AX36">
        <f>IF(D36,P36,(O36+P36)/2)</f>
        <v>31.129973411560059</v>
      </c>
      <c r="AY36">
        <f>0.61365*EXP(17.502*AX36/(240.97+AX36))</f>
        <v>4.544919183742798</v>
      </c>
      <c r="AZ36">
        <f>IF(AW36&lt;&gt;0,(1000-(AV36+U36)/2)/AW36*AP36,0)</f>
        <v>4.8488470121264404</v>
      </c>
      <c r="BA36">
        <f>U36*AA36/1000</f>
        <v>3.8112233850246411</v>
      </c>
      <c r="BB36">
        <f>(AY36-BA36)</f>
        <v>0.73369579871815693</v>
      </c>
      <c r="BC36">
        <f>1/(1.6/F36+1.37/N36)</f>
        <v>3.6200221501555738</v>
      </c>
      <c r="BD36">
        <f>G36*AA36*0.001</f>
        <v>34.544050646002901</v>
      </c>
      <c r="BE36">
        <f>G36/S36</f>
        <v>0.99563417965273093</v>
      </c>
      <c r="BF36">
        <f>(1-AP36*AA36/AU36/F36)*100</f>
        <v>101.41341143761586</v>
      </c>
      <c r="BG36">
        <f>(S36-E36/(N36/1.35))</f>
        <v>395.10013109212809</v>
      </c>
      <c r="BH36">
        <f>E36*BF36/100/BG36</f>
        <v>-9.0987331112282934E-3</v>
      </c>
    </row>
    <row r="37" spans="1:60" x14ac:dyDescent="0.35">
      <c r="A37" s="1" t="s">
        <v>9</v>
      </c>
      <c r="B37" s="1" t="s">
        <v>2842</v>
      </c>
      <c r="K37" s="1">
        <v>2.72</v>
      </c>
    </row>
    <row r="38" spans="1:60" x14ac:dyDescent="0.35">
      <c r="A38" s="1" t="s">
        <v>9</v>
      </c>
      <c r="B38" s="1" t="s">
        <v>2841</v>
      </c>
      <c r="K38" s="1">
        <v>2.72</v>
      </c>
    </row>
    <row r="39" spans="1:60" x14ac:dyDescent="0.35">
      <c r="A39" s="1">
        <v>8</v>
      </c>
      <c r="B39" s="1" t="s">
        <v>2840</v>
      </c>
      <c r="C39" s="1">
        <v>1876.000001989305</v>
      </c>
      <c r="D39" s="1">
        <v>0</v>
      </c>
      <c r="E39">
        <f>(R39-S39*(1000-T39)/(1000-U39))*AO39</f>
        <v>-2.7611892326850542</v>
      </c>
      <c r="F39">
        <f>IF(AZ39&lt;&gt;0,1/(1/AZ39-1/N39),0)</f>
        <v>2.9677420222921799E-2</v>
      </c>
      <c r="G39">
        <f>((BC39-AP39/2)*S39-E39)/(BC39+AP39/2)</f>
        <v>161.78290105775164</v>
      </c>
      <c r="H39">
        <f>AP39*1000</f>
        <v>25.334004828276942</v>
      </c>
      <c r="I39">
        <f>(AU39-BA39)</f>
        <v>50.621463331508842</v>
      </c>
      <c r="J39">
        <f>(P39+AT39*D39)</f>
        <v>83.0594482421875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32.367782592773438</v>
      </c>
      <c r="P39" s="1">
        <v>83.0594482421875</v>
      </c>
      <c r="Q39" s="1">
        <v>32.533523559570313</v>
      </c>
      <c r="R39" s="1">
        <v>400.02182006835938</v>
      </c>
      <c r="S39" s="1">
        <v>393.49435424804688</v>
      </c>
      <c r="T39" s="1">
        <v>21.985126495361328</v>
      </c>
      <c r="U39" s="1">
        <v>43.92083740234375</v>
      </c>
      <c r="V39" s="1">
        <v>39.714756011962891</v>
      </c>
      <c r="W39" s="1">
        <v>79.340248107910156</v>
      </c>
      <c r="X39" s="1">
        <v>300.3411865234375</v>
      </c>
      <c r="Y39" s="1">
        <v>750.25860595703125</v>
      </c>
      <c r="Z39" s="1">
        <v>4.916391521692276E-2</v>
      </c>
      <c r="AA39" s="1">
        <v>88.070869445800781</v>
      </c>
      <c r="AB39" s="1">
        <v>14.161309242248535</v>
      </c>
      <c r="AC39" s="1">
        <v>1.8555104732513428</v>
      </c>
      <c r="AD39" s="1">
        <v>8.6437158286571503E-2</v>
      </c>
      <c r="AE39" s="1">
        <v>5.8330921456217766E-3</v>
      </c>
      <c r="AF39" s="1">
        <v>2.0677641034126282E-2</v>
      </c>
      <c r="AG39" s="1">
        <v>1.4008229598402977E-2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1.1041955386891082</v>
      </c>
      <c r="AP39">
        <f>(U39-T39)/(1000-U39)*AO39</f>
        <v>2.5334004828276944E-2</v>
      </c>
      <c r="AQ39">
        <f>(P39+273.15)</f>
        <v>356.20944824218748</v>
      </c>
      <c r="AR39">
        <f>(O39+273.15)</f>
        <v>305.51778259277341</v>
      </c>
      <c r="AS39">
        <f>(Y39*AK39+Z39*AL39)*AM39</f>
        <v>120.04137426999114</v>
      </c>
      <c r="AT39">
        <f>((AS39+0.00000010773*(AR39^4-AQ39^4))-AP39*44100)/(L39*0.92*2*29.3+0.00000043092*AQ39^3)</f>
        <v>-13.29565045380458</v>
      </c>
      <c r="AU39">
        <f>0.61365*EXP(17.502*J39/(240.97+J39))</f>
        <v>54.489609668320902</v>
      </c>
      <c r="AV39">
        <f>AU39*1000/AA39</f>
        <v>618.70184785508513</v>
      </c>
      <c r="AW39">
        <f>(AV39-U39)</f>
        <v>574.78101045274138</v>
      </c>
      <c r="AX39">
        <f>IF(D39,P39,(O39+P39)/2)</f>
        <v>57.713615417480469</v>
      </c>
      <c r="AY39">
        <f>0.61365*EXP(17.502*AX39/(240.97+AX39))</f>
        <v>18.056778763560736</v>
      </c>
      <c r="AZ39">
        <f>IF(AW39&lt;&gt;0,(1000-(AV39+U39)/2)/AW39*AP39,0)</f>
        <v>2.947307125041326E-2</v>
      </c>
      <c r="BA39">
        <f>U39*AA39/1000</f>
        <v>3.8681463368120603</v>
      </c>
      <c r="BB39">
        <f>(AY39-BA39)</f>
        <v>14.188632426748676</v>
      </c>
      <c r="BC39">
        <f>1/(1.6/F39+1.37/N39)</f>
        <v>1.843892065741283E-2</v>
      </c>
      <c r="BD39">
        <f>G39*AA39*0.001</f>
        <v>14.248360757620151</v>
      </c>
      <c r="BE39">
        <f>G39/S39</f>
        <v>0.41114414809562583</v>
      </c>
      <c r="BF39">
        <f>(1-AP39*AA39/AU39/F39)*100</f>
        <v>-37.973693283056797</v>
      </c>
      <c r="BG39">
        <f>(S39-E39/(N39/1.35))</f>
        <v>394.36521929053953</v>
      </c>
      <c r="BH39">
        <f>E39*BF39/100/BG39</f>
        <v>2.6587677586550418E-3</v>
      </c>
    </row>
    <row r="40" spans="1:60" x14ac:dyDescent="0.35">
      <c r="A40" s="1" t="s">
        <v>9</v>
      </c>
      <c r="B40" s="1" t="s">
        <v>2839</v>
      </c>
      <c r="K40" s="1">
        <v>2.72</v>
      </c>
    </row>
    <row r="41" spans="1:60" x14ac:dyDescent="0.35">
      <c r="A41" s="1" t="s">
        <v>9</v>
      </c>
      <c r="B41" s="1" t="s">
        <v>2838</v>
      </c>
      <c r="K41" s="1">
        <v>2.72</v>
      </c>
    </row>
    <row r="42" spans="1:60" x14ac:dyDescent="0.35">
      <c r="A42" s="1">
        <v>9</v>
      </c>
      <c r="B42" s="1" t="s">
        <v>2837</v>
      </c>
      <c r="C42" s="1">
        <v>2080.5000019781291</v>
      </c>
      <c r="D42" s="1">
        <v>0</v>
      </c>
      <c r="E42">
        <f>(R42-S42*(1000-T42)/(1000-U42))*AO42</f>
        <v>-2.4003671679182568</v>
      </c>
      <c r="F42">
        <f>IF(AZ42&lt;&gt;0,1/(1/AZ42-1/N42),0)</f>
        <v>3.0279112347445229E-2</v>
      </c>
      <c r="G42">
        <f>((BC42-AP42/2)*S42-E42)/(BC42+AP42/2)</f>
        <v>148.32351672761067</v>
      </c>
      <c r="H42">
        <f>AP42*1000</f>
        <v>25.872650617192434</v>
      </c>
      <c r="I42">
        <f>(AU42-BA42)</f>
        <v>50.619685510177398</v>
      </c>
      <c r="J42">
        <f>(P42+AT42*D42)</f>
        <v>83.086090087890625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32.410873413085938</v>
      </c>
      <c r="P42" s="1">
        <v>83.086090087890625</v>
      </c>
      <c r="Q42" s="1">
        <v>32.559974670410156</v>
      </c>
      <c r="R42" s="1">
        <v>400.01449584960938</v>
      </c>
      <c r="S42" s="1">
        <v>392.979736328125</v>
      </c>
      <c r="T42" s="1">
        <v>22.219472885131836</v>
      </c>
      <c r="U42" s="1">
        <v>44.607475280761719</v>
      </c>
      <c r="V42" s="1">
        <v>40.036956787109375</v>
      </c>
      <c r="W42" s="1">
        <v>80.377593994140625</v>
      </c>
      <c r="X42" s="1">
        <v>300.31451416015625</v>
      </c>
      <c r="Y42" s="1">
        <v>999.4227294921875</v>
      </c>
      <c r="Z42" s="1">
        <v>2.401028573513031E-2</v>
      </c>
      <c r="AA42" s="1">
        <v>88.062881469726563</v>
      </c>
      <c r="AB42" s="1">
        <v>14.109515190124512</v>
      </c>
      <c r="AC42" s="1">
        <v>1.839678168296814</v>
      </c>
      <c r="AD42" s="1">
        <v>0.118135005235672</v>
      </c>
      <c r="AE42" s="1">
        <v>1.3269241899251938E-2</v>
      </c>
      <c r="AF42" s="1">
        <v>2.4351766332983971E-2</v>
      </c>
      <c r="AG42" s="1">
        <v>1.7133114859461784E-2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1.104097478529986</v>
      </c>
      <c r="AP42">
        <f>(U42-T42)/(1000-U42)*AO42</f>
        <v>2.5872650617192433E-2</v>
      </c>
      <c r="AQ42">
        <f>(P42+273.15)</f>
        <v>356.2360900878906</v>
      </c>
      <c r="AR42">
        <f>(O42+273.15)</f>
        <v>305.56087341308591</v>
      </c>
      <c r="AS42">
        <f>(Y42*AK42+Z42*AL42)*AM42</f>
        <v>159.90763314453579</v>
      </c>
      <c r="AT42">
        <f>((AS42+0.00000010773*(AR42^4-AQ42^4))-AP42*44100)/(L42*0.92*2*29.3+0.00000043092*AQ42^3)</f>
        <v>-13.175670203187082</v>
      </c>
      <c r="AU42">
        <f>0.61365*EXP(17.502*J42/(240.97+J42))</f>
        <v>54.547948318490874</v>
      </c>
      <c r="AV42">
        <f>AU42*1000/AA42</f>
        <v>619.42043467250005</v>
      </c>
      <c r="AW42">
        <f>(AV42-U42)</f>
        <v>574.81295939173833</v>
      </c>
      <c r="AX42">
        <f>IF(D42,P42,(O42+P42)/2)</f>
        <v>57.748481750488281</v>
      </c>
      <c r="AY42">
        <f>0.61365*EXP(17.502*AX42/(240.97+AX42))</f>
        <v>18.086562669005296</v>
      </c>
      <c r="AZ42">
        <f>IF(AW42&lt;&gt;0,(1000-(AV42+U42)/2)/AW42*AP42,0)</f>
        <v>3.0066422960153955E-2</v>
      </c>
      <c r="BA42">
        <f>U42*AA42/1000</f>
        <v>3.9282628083134767</v>
      </c>
      <c r="BB42">
        <f>(AY42-BA42)</f>
        <v>14.15829986069182</v>
      </c>
      <c r="BC42">
        <f>1/(1.6/F42+1.37/N42)</f>
        <v>1.8810508115128435E-2</v>
      </c>
      <c r="BD42">
        <f>G42*AA42*0.001</f>
        <v>13.061796272756583</v>
      </c>
      <c r="BE42">
        <f>G42/S42</f>
        <v>0.37743298958235716</v>
      </c>
      <c r="BF42">
        <f>(1-AP42*AA42/AU42/F42)*100</f>
        <v>-37.946998650361394</v>
      </c>
      <c r="BG42">
        <f>(S42-E42/(N42/1.35))</f>
        <v>393.73679992628132</v>
      </c>
      <c r="BH42">
        <f>E42*BF42/100/BG42</f>
        <v>2.3133913238086944E-3</v>
      </c>
    </row>
    <row r="43" spans="1:60" x14ac:dyDescent="0.35">
      <c r="A43" s="1" t="s">
        <v>9</v>
      </c>
      <c r="B43" s="1" t="s">
        <v>2836</v>
      </c>
      <c r="K43" s="1">
        <v>2.72</v>
      </c>
    </row>
    <row r="44" spans="1:60" x14ac:dyDescent="0.35">
      <c r="A44" s="1" t="s">
        <v>9</v>
      </c>
      <c r="B44" s="1" t="s">
        <v>2835</v>
      </c>
      <c r="K44" s="1">
        <v>2.72</v>
      </c>
    </row>
    <row r="45" spans="1:60" x14ac:dyDescent="0.35">
      <c r="A45" s="1">
        <v>10</v>
      </c>
      <c r="B45" s="1" t="s">
        <v>2834</v>
      </c>
      <c r="C45" s="1">
        <v>2284.000001989305</v>
      </c>
      <c r="D45" s="1">
        <v>0</v>
      </c>
      <c r="E45">
        <f>(R45-S45*(1000-T45)/(1000-U45))*AO45</f>
        <v>-2.3274687853590907</v>
      </c>
      <c r="F45">
        <f>IF(AZ45&lt;&gt;0,1/(1/AZ45-1/N45),0)</f>
        <v>0.2933101160910716</v>
      </c>
      <c r="G45">
        <f>((BC45-AP45/2)*S45-E45)/(BC45+AP45/2)</f>
        <v>349.50987999386575</v>
      </c>
      <c r="H45">
        <f>AP45*1000</f>
        <v>26.474850288249588</v>
      </c>
      <c r="I45">
        <f>(AU45-BA45)</f>
        <v>7.7356747658138101</v>
      </c>
      <c r="J45">
        <f>(P45+AT45*D45)</f>
        <v>48.854511260986328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32.458362579345703</v>
      </c>
      <c r="P45" s="1">
        <v>48.854511260986328</v>
      </c>
      <c r="Q45" s="1">
        <v>32.592628479003906</v>
      </c>
      <c r="R45" s="1">
        <v>400.12808227539063</v>
      </c>
      <c r="S45" s="1">
        <v>392.81710815429688</v>
      </c>
      <c r="T45" s="1">
        <v>22.433151245117188</v>
      </c>
      <c r="U45" s="1">
        <v>45.324272155761719</v>
      </c>
      <c r="V45" s="1">
        <v>40.314968109130859</v>
      </c>
      <c r="W45" s="1">
        <v>81.452957153320313</v>
      </c>
      <c r="X45" s="1">
        <v>300.3248291015625</v>
      </c>
      <c r="Y45" s="1">
        <v>1250.001220703125</v>
      </c>
      <c r="Z45" s="1">
        <v>5.6022562086582184E-2</v>
      </c>
      <c r="AA45" s="1">
        <v>88.065383911132813</v>
      </c>
      <c r="AB45" s="1">
        <v>14.269312858581543</v>
      </c>
      <c r="AC45" s="1">
        <v>1.8093849420547485</v>
      </c>
      <c r="AD45" s="1">
        <v>4.87503781914711E-2</v>
      </c>
      <c r="AE45" s="1">
        <v>7.976233959197998E-3</v>
      </c>
      <c r="AF45" s="1">
        <v>4.8146333545446396E-2</v>
      </c>
      <c r="AG45" s="1">
        <v>1.6739178448915482E-2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1.1041354011086855</v>
      </c>
      <c r="AP45">
        <f>(U45-T45)/(1000-U45)*AO45</f>
        <v>2.6474850288249589E-2</v>
      </c>
      <c r="AQ45">
        <f>(P45+273.15)</f>
        <v>322.00451126098631</v>
      </c>
      <c r="AR45">
        <f>(O45+273.15)</f>
        <v>305.60836257934568</v>
      </c>
      <c r="AS45">
        <f>(Y45*AK45+Z45*AL45)*AM45</f>
        <v>200.00019084214728</v>
      </c>
      <c r="AT45">
        <f>((AS45+0.00000010773*(AR45^4-AQ45^4))-AP45*44100)/(L45*0.92*2*29.3+0.00000043092*AQ45^3)</f>
        <v>-9.1395473852823326</v>
      </c>
      <c r="AU45">
        <f>0.61365*EXP(17.502*J45/(240.97+J45))</f>
        <v>11.727174193703632</v>
      </c>
      <c r="AV45">
        <f>AU45*1000/AA45</f>
        <v>133.16440209398939</v>
      </c>
      <c r="AW45">
        <f>(AV45-U45)</f>
        <v>87.840129938227676</v>
      </c>
      <c r="AX45">
        <f>IF(D45,P45,(O45+P45)/2)</f>
        <v>40.656436920166016</v>
      </c>
      <c r="AY45">
        <f>0.61365*EXP(17.502*AX45/(240.97+AX45))</f>
        <v>7.6776280794944096</v>
      </c>
      <c r="AZ45">
        <f>IF(AW45&lt;&gt;0,(1000-(AV45+U45)/2)/AW45*AP45,0)</f>
        <v>0.27450004731039152</v>
      </c>
      <c r="BA45">
        <f>U45*AA45/1000</f>
        <v>3.9914994278898228</v>
      </c>
      <c r="BB45">
        <f>(AY45-BA45)</f>
        <v>3.6861286516045868</v>
      </c>
      <c r="BC45">
        <f>1/(1.6/F45+1.37/N45)</f>
        <v>0.17315883447760164</v>
      </c>
      <c r="BD45">
        <f>G45*AA45*0.001</f>
        <v>30.779721762393748</v>
      </c>
      <c r="BE45">
        <f>G45/S45</f>
        <v>0.88975218425715763</v>
      </c>
      <c r="BF45">
        <f>(1-AP45*AA45/AU45/F45)*100</f>
        <v>32.217383736107209</v>
      </c>
      <c r="BG45">
        <f>(S45-E45/(N45/1.35))</f>
        <v>393.55117997330473</v>
      </c>
      <c r="BH45">
        <f>E45*BF45/100/BG45</f>
        <v>-1.9053418921729959E-3</v>
      </c>
    </row>
    <row r="46" spans="1:60" x14ac:dyDescent="0.35">
      <c r="A46" s="1" t="s">
        <v>9</v>
      </c>
      <c r="B46" s="1" t="s">
        <v>2833</v>
      </c>
      <c r="K46" s="1">
        <v>2.72</v>
      </c>
    </row>
    <row r="47" spans="1:60" x14ac:dyDescent="0.35">
      <c r="A47" s="1" t="s">
        <v>9</v>
      </c>
      <c r="B47" s="1" t="s">
        <v>2832</v>
      </c>
      <c r="K47" s="1">
        <v>2.72</v>
      </c>
    </row>
    <row r="48" spans="1:60" x14ac:dyDescent="0.35">
      <c r="A48" s="1">
        <v>11</v>
      </c>
      <c r="B48" s="1" t="s">
        <v>2831</v>
      </c>
      <c r="C48" s="1">
        <v>2488.5000019781291</v>
      </c>
      <c r="D48" s="1">
        <v>0</v>
      </c>
      <c r="E48">
        <f>(R48-S48*(1000-T48)/(1000-U48))*AO48</f>
        <v>-2.0346662295743707</v>
      </c>
      <c r="F48">
        <f>IF(AZ48&lt;&gt;0,1/(1/AZ48-1/N48),0)</f>
        <v>-15.807164942758888</v>
      </c>
      <c r="G48">
        <f>((BC48-AP48/2)*S48-E48)/(BC48+AP48/2)</f>
        <v>390.24389887649204</v>
      </c>
      <c r="H48">
        <f>AP48*1000</f>
        <v>27.509062757391</v>
      </c>
      <c r="I48">
        <f>(AU48-BA48)</f>
        <v>0.39262703311120717</v>
      </c>
      <c r="J48">
        <f>(P48+AT48*D48)</f>
        <v>30.877910614013672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32.534046173095703</v>
      </c>
      <c r="P48" s="1">
        <v>30.877910614013672</v>
      </c>
      <c r="Q48" s="1">
        <v>32.639339447021484</v>
      </c>
      <c r="R48" s="1">
        <v>400.08047485351563</v>
      </c>
      <c r="S48" s="1">
        <v>392.15374755859375</v>
      </c>
      <c r="T48" s="1">
        <v>22.66021728515625</v>
      </c>
      <c r="U48" s="1">
        <v>46.415821075439453</v>
      </c>
      <c r="V48" s="1">
        <v>40.547744750976563</v>
      </c>
      <c r="W48" s="1">
        <v>83.055557250976563</v>
      </c>
      <c r="X48" s="1">
        <v>300.35693359375</v>
      </c>
      <c r="Y48" s="1">
        <v>1599.45849609375</v>
      </c>
      <c r="Z48" s="1">
        <v>8.5749223828315735E-2</v>
      </c>
      <c r="AA48" s="1">
        <v>88.061386108398438</v>
      </c>
      <c r="AB48" s="1">
        <v>14.086112976074219</v>
      </c>
      <c r="AC48" s="1">
        <v>1.7919731140136719</v>
      </c>
      <c r="AD48" s="1">
        <v>6.2404952943325043E-2</v>
      </c>
      <c r="AE48" s="1">
        <v>8.2842912524938583E-3</v>
      </c>
      <c r="AF48" s="1">
        <v>5.5012907832860947E-2</v>
      </c>
      <c r="AG48" s="1">
        <v>2.0389646291732788E-2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1.1042534323299631</v>
      </c>
      <c r="AP48">
        <f>(U48-T48)/(1000-U48)*AO48</f>
        <v>2.7509062757391001E-2</v>
      </c>
      <c r="AQ48">
        <f>(P48+273.15)</f>
        <v>304.02791061401365</v>
      </c>
      <c r="AR48">
        <f>(O48+273.15)</f>
        <v>305.68404617309568</v>
      </c>
      <c r="AS48">
        <f>(Y48*AK48+Z48*AL48)*AM48</f>
        <v>255.91335365489067</v>
      </c>
      <c r="AT48">
        <f>((AS48+0.00000010773*(AR48^4-AQ48^4))-AP48*44100)/(L48*0.92*2*29.3+0.00000043092*AQ48^3)</f>
        <v>-7.349674742906533</v>
      </c>
      <c r="AU48">
        <f>0.61365*EXP(17.502*J48/(240.97+J48))</f>
        <v>4.4800685743738189</v>
      </c>
      <c r="AV48">
        <f>AU48*1000/AA48</f>
        <v>50.874381750692805</v>
      </c>
      <c r="AW48">
        <f>(AV48-U48)</f>
        <v>4.4585606752533522</v>
      </c>
      <c r="AX48">
        <f>IF(D48,P48,(O48+P48)/2)</f>
        <v>31.705978393554688</v>
      </c>
      <c r="AY48">
        <f>0.61365*EXP(17.502*AX48/(240.97+AX48))</f>
        <v>4.6961905940632631</v>
      </c>
      <c r="AZ48">
        <f>IF(AW48&lt;&gt;0,(1000-(AV48+U48)/2)/AW48*AP48,0)</f>
        <v>5.8698049698050117</v>
      </c>
      <c r="BA48">
        <f>U48*AA48/1000</f>
        <v>4.0874415412626117</v>
      </c>
      <c r="BB48">
        <f>(AY48-BA48)</f>
        <v>0.60874905280065139</v>
      </c>
      <c r="BC48">
        <f>1/(1.6/F48+1.37/N48)</f>
        <v>4.5693917171128069</v>
      </c>
      <c r="BD48">
        <f>G48*AA48*0.001</f>
        <v>34.365418655409556</v>
      </c>
      <c r="BE48">
        <f>G48/S48</f>
        <v>0.99512984717348307</v>
      </c>
      <c r="BF48">
        <f>(1-AP48*AA48/AU48/F48)*100</f>
        <v>103.42076046718427</v>
      </c>
      <c r="BG48">
        <f>(S48-E48/(N48/1.35))</f>
        <v>392.79547094049815</v>
      </c>
      <c r="BH48">
        <f>E48*BF48/100/BG48</f>
        <v>-5.3571577150734523E-3</v>
      </c>
    </row>
    <row r="49" spans="1:60" x14ac:dyDescent="0.35">
      <c r="A49" s="1" t="s">
        <v>9</v>
      </c>
      <c r="B49" s="1" t="s">
        <v>2830</v>
      </c>
      <c r="K49" s="1">
        <v>2.72</v>
      </c>
    </row>
    <row r="50" spans="1:60" x14ac:dyDescent="0.35">
      <c r="A50" s="1" t="s">
        <v>9</v>
      </c>
      <c r="B50" s="1" t="s">
        <v>2825</v>
      </c>
      <c r="K50" s="1">
        <v>2.72</v>
      </c>
    </row>
    <row r="51" spans="1:60" x14ac:dyDescent="0.35">
      <c r="A51" s="1">
        <v>12</v>
      </c>
      <c r="B51" s="1" t="s">
        <v>2829</v>
      </c>
      <c r="C51" s="1">
        <v>2694.0000019669533</v>
      </c>
      <c r="D51" s="1">
        <v>0</v>
      </c>
      <c r="E51">
        <f>(R51-S51*(1000-T51)/(1000-U51))*AO51</f>
        <v>-1.3299415302855337</v>
      </c>
      <c r="F51">
        <f>IF(AZ51&lt;&gt;0,1/(1/AZ51-1/N51),0)</f>
        <v>3.338650286289415E-2</v>
      </c>
      <c r="G51">
        <f>((BC51-AP51/2)*S51-E51)/(BC51+AP51/2)</f>
        <v>108.94363259048505</v>
      </c>
      <c r="H51">
        <f>AP51*1000</f>
        <v>28.71393112971024</v>
      </c>
      <c r="I51">
        <f>(AU51-BA51)</f>
        <v>50.707219158417971</v>
      </c>
      <c r="J51">
        <f>(P51+AT51*D51)</f>
        <v>83.248878479003906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32.654327392578125</v>
      </c>
      <c r="P51" s="1">
        <v>83.248878479003906</v>
      </c>
      <c r="Q51" s="1">
        <v>32.724788665771484</v>
      </c>
      <c r="R51" s="1">
        <v>400.16177368164063</v>
      </c>
      <c r="S51" s="1">
        <v>391.19332885742188</v>
      </c>
      <c r="T51" s="1">
        <v>22.914058685302734</v>
      </c>
      <c r="U51" s="1">
        <v>47.678985595703125</v>
      </c>
      <c r="V51" s="1">
        <v>40.721725463867188</v>
      </c>
      <c r="W51" s="1">
        <v>84.732711791992188</v>
      </c>
      <c r="X51" s="1">
        <v>300.33633422851563</v>
      </c>
      <c r="Y51" s="1">
        <v>1998.617431640625</v>
      </c>
      <c r="Z51" s="1">
        <v>0.13148047029972076</v>
      </c>
      <c r="AA51" s="1">
        <v>88.054359436035156</v>
      </c>
      <c r="AB51" s="1">
        <v>13.84423828125</v>
      </c>
      <c r="AC51" s="1">
        <v>1.7243837118148804</v>
      </c>
      <c r="AD51" s="1">
        <v>8.637440949678421E-2</v>
      </c>
      <c r="AE51" s="1">
        <v>1.6518499702215195E-2</v>
      </c>
      <c r="AF51" s="1">
        <v>2.8854157775640488E-2</v>
      </c>
      <c r="AG51" s="1">
        <v>2.1030254662036896E-2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1.1041776993695425</v>
      </c>
      <c r="AP51">
        <f>(U51-T51)/(1000-U51)*AO51</f>
        <v>2.8713931129710241E-2</v>
      </c>
      <c r="AQ51">
        <f>(P51+273.15)</f>
        <v>356.39887847900388</v>
      </c>
      <c r="AR51">
        <f>(O51+273.15)</f>
        <v>305.8043273925781</v>
      </c>
      <c r="AS51">
        <f>(Y51*AK51+Z51*AL51)*AM51</f>
        <v>319.77878191488708</v>
      </c>
      <c r="AT51">
        <f>((AS51+0.00000010773*(AR51^4-AQ51^4))-AP51*44100)/(L51*0.92*2*29.3+0.00000043092*AQ51^3)</f>
        <v>-12.918081282389275</v>
      </c>
      <c r="AU51">
        <f>0.61365*EXP(17.502*J51/(240.97+J51))</f>
        <v>54.905561693607552</v>
      </c>
      <c r="AV51">
        <f>AU51*1000/AA51</f>
        <v>623.541662732693</v>
      </c>
      <c r="AW51">
        <f>(AV51-U51)</f>
        <v>575.86267713698987</v>
      </c>
      <c r="AX51">
        <f>IF(D51,P51,(O51+P51)/2)</f>
        <v>57.951602935791016</v>
      </c>
      <c r="AY51">
        <f>0.61365*EXP(17.502*AX51/(240.97+AX51))</f>
        <v>18.260914869829371</v>
      </c>
      <c r="AZ51">
        <f>IF(AW51&lt;&gt;0,(1000-(AV51+U51)/2)/AW51*AP51,0)</f>
        <v>3.3128105280387031E-2</v>
      </c>
      <c r="BA51">
        <f>U51*AA51/1000</f>
        <v>4.1983425351895853</v>
      </c>
      <c r="BB51">
        <f>(AY51-BA51)</f>
        <v>14.062572334639786</v>
      </c>
      <c r="BC51">
        <f>1/(1.6/F51+1.37/N51)</f>
        <v>2.0728127187779995E-2</v>
      </c>
      <c r="BD51">
        <f>G51*AA51*0.001</f>
        <v>9.5929617823899243</v>
      </c>
      <c r="BE51">
        <f>G51/S51</f>
        <v>0.27849051748577164</v>
      </c>
      <c r="BF51">
        <f>(1-AP51*AA51/AU51/F51)*100</f>
        <v>-37.929209533089427</v>
      </c>
      <c r="BG51">
        <f>(S51-E51/(N51/1.35))</f>
        <v>391.61278565291235</v>
      </c>
      <c r="BH51">
        <f>E51*BF51/100/BG51</f>
        <v>1.2880996948262551E-3</v>
      </c>
    </row>
    <row r="52" spans="1:60" x14ac:dyDescent="0.35">
      <c r="A52" s="1" t="s">
        <v>9</v>
      </c>
      <c r="B52" s="1" t="s">
        <v>2828</v>
      </c>
      <c r="K52" s="1">
        <v>2.77712</v>
      </c>
    </row>
    <row r="53" spans="1:60" x14ac:dyDescent="0.35">
      <c r="A53" s="1" t="s">
        <v>9</v>
      </c>
      <c r="B53" s="1" t="s">
        <v>2827</v>
      </c>
      <c r="K53" s="1">
        <v>2.77712</v>
      </c>
    </row>
    <row r="54" spans="1:60" x14ac:dyDescent="0.35">
      <c r="A54" s="1" t="s">
        <v>9</v>
      </c>
      <c r="B54" s="1" t="s">
        <v>2826</v>
      </c>
    </row>
    <row r="55" spans="1:60" x14ac:dyDescent="0.35">
      <c r="A55" s="1" t="s">
        <v>9</v>
      </c>
      <c r="B55" s="1" t="s">
        <v>2825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2902-21DF-4F23-AF65-17B96278E809}">
  <dimension ref="A1:BH55"/>
  <sheetViews>
    <sheetView topLeftCell="A3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2518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2517</v>
      </c>
    </row>
    <row r="12" spans="1:60" x14ac:dyDescent="0.35">
      <c r="A12" s="1" t="s">
        <v>9</v>
      </c>
      <c r="B12" s="1" t="s">
        <v>2516</v>
      </c>
    </row>
    <row r="13" spans="1:60" x14ac:dyDescent="0.35">
      <c r="A13" s="1" t="s">
        <v>9</v>
      </c>
      <c r="B13" s="1" t="s">
        <v>2515</v>
      </c>
    </row>
    <row r="14" spans="1:60" x14ac:dyDescent="0.35">
      <c r="A14" s="1" t="s">
        <v>9</v>
      </c>
      <c r="B14" s="1" t="s">
        <v>2514</v>
      </c>
    </row>
    <row r="15" spans="1:60" x14ac:dyDescent="0.35">
      <c r="A15" s="1" t="s">
        <v>9</v>
      </c>
      <c r="B15" s="1" t="s">
        <v>2513</v>
      </c>
    </row>
    <row r="16" spans="1:60" x14ac:dyDescent="0.35">
      <c r="A16" s="1" t="s">
        <v>9</v>
      </c>
      <c r="B16" s="1" t="s">
        <v>2512</v>
      </c>
    </row>
    <row r="17" spans="1:60" x14ac:dyDescent="0.35">
      <c r="A17" s="1" t="s">
        <v>9</v>
      </c>
      <c r="B17" s="1" t="s">
        <v>2511</v>
      </c>
    </row>
    <row r="18" spans="1:60" x14ac:dyDescent="0.35">
      <c r="A18" s="1">
        <v>1</v>
      </c>
      <c r="B18" s="1" t="s">
        <v>2510</v>
      </c>
      <c r="C18" s="1">
        <v>455.00001895427704</v>
      </c>
      <c r="D18" s="1">
        <v>0</v>
      </c>
      <c r="E18">
        <f>(R18-S18*(1000-T18)/(1000-U18))*AO18</f>
        <v>-3.1561596458765799</v>
      </c>
      <c r="F18">
        <f>IF(AZ18&lt;&gt;0,1/(1/AZ18-1/N18),0)</f>
        <v>6.9071787503310107</v>
      </c>
      <c r="G18">
        <f>((BC18-AP18/2)*S18-E18)/(BC18+AP18/2)</f>
        <v>384.45672052998373</v>
      </c>
      <c r="H18">
        <f>AP18*1000</f>
        <v>35.529018688684971</v>
      </c>
      <c r="I18">
        <f>(AU18-BA18)</f>
        <v>1.1390495593619026</v>
      </c>
      <c r="J18">
        <f>(P18+AT18*D18)</f>
        <v>28.738056182861328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29.159963607788086</v>
      </c>
      <c r="P18" s="1">
        <v>28.738056182861328</v>
      </c>
      <c r="Q18" s="1">
        <v>29.272682189941406</v>
      </c>
      <c r="R18" s="1">
        <v>400.01028442382813</v>
      </c>
      <c r="S18" s="1">
        <v>390.30880737304688</v>
      </c>
      <c r="T18" s="1">
        <v>0.87872052192687988</v>
      </c>
      <c r="U18" s="1">
        <v>32.028041839599609</v>
      </c>
      <c r="V18" s="1">
        <v>1.9075133800506592</v>
      </c>
      <c r="W18" s="1">
        <v>69.525993347167969</v>
      </c>
      <c r="X18" s="1">
        <v>300.30758666992188</v>
      </c>
      <c r="Y18" s="1">
        <v>0.19480210542678833</v>
      </c>
      <c r="Z18" s="1">
        <v>0.21036548912525177</v>
      </c>
      <c r="AA18" s="1">
        <v>88.115425109863281</v>
      </c>
      <c r="AB18" s="1">
        <v>9.9556570053100586</v>
      </c>
      <c r="AC18" s="1">
        <v>1.5663349628448486</v>
      </c>
      <c r="AD18" s="1">
        <v>3.5282734781503677E-2</v>
      </c>
      <c r="AE18" s="1">
        <v>5.3103058598935604E-3</v>
      </c>
      <c r="AF18" s="1">
        <v>3.841453418135643E-2</v>
      </c>
      <c r="AG18" s="1">
        <v>1.9933722913265228E-2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1.1040720098158892</v>
      </c>
      <c r="AP18">
        <f>(U18-T18)/(1000-U18)*AO18</f>
        <v>3.5529018688684973E-2</v>
      </c>
      <c r="AQ18">
        <f>(P18+273.15)</f>
        <v>301.88805618286131</v>
      </c>
      <c r="AR18">
        <f>(O18+273.15)</f>
        <v>302.30996360778806</v>
      </c>
      <c r="AS18">
        <f>(Y18*AK18+Z18*AL18)*AM18</f>
        <v>3.1168336171619515E-2</v>
      </c>
      <c r="AT18">
        <f>((AS18+0.00000010773*(AR18^4-AQ18^4))-AP18*44100)/(L18*0.92*2*29.3+0.00000043092*AQ18^3)</f>
        <v>-12.274625077898493</v>
      </c>
      <c r="AU18">
        <f>0.61365*EXP(17.502*J18/(240.97+J18))</f>
        <v>3.9612140814947097</v>
      </c>
      <c r="AV18">
        <f>AU18*1000/AA18</f>
        <v>44.954831422033365</v>
      </c>
      <c r="AW18">
        <f>(AV18-U18)</f>
        <v>12.926789582433756</v>
      </c>
      <c r="AX18">
        <f>IF(D18,P18,(O18+P18)/2)</f>
        <v>28.949009895324707</v>
      </c>
      <c r="AY18">
        <f>0.61365*EXP(17.502*AX18/(240.97+AX18))</f>
        <v>4.0099215136825022</v>
      </c>
      <c r="AZ18">
        <f>IF(AW18&lt;&gt;0,(1000-(AV18+U18)/2)/AW18*AP18,0)</f>
        <v>2.642686762976048</v>
      </c>
      <c r="BA18">
        <f>U18*AA18/1000</f>
        <v>2.8221645221328071</v>
      </c>
      <c r="BB18">
        <f>(AY18-BA18)</f>
        <v>1.1877569915496951</v>
      </c>
      <c r="BC18">
        <f>1/(1.6/F18+1.37/N18)</f>
        <v>1.8125448406160842</v>
      </c>
      <c r="BD18">
        <f>G18*AA18*0.001</f>
        <v>33.876567365843421</v>
      </c>
      <c r="BE18">
        <f>G18/S18</f>
        <v>0.98500652116345944</v>
      </c>
      <c r="BF18">
        <f>(1-AP18*AA18/AU18/F18)*100</f>
        <v>88.557889335918176</v>
      </c>
      <c r="BG18">
        <f>(S18-E18/(N18/1.35))</f>
        <v>391.30424407531416</v>
      </c>
      <c r="BH18">
        <f>E18*BF18/100/BG18</f>
        <v>-7.1428521637049523E-3</v>
      </c>
    </row>
    <row r="19" spans="1:60" x14ac:dyDescent="0.35">
      <c r="A19" s="1" t="s">
        <v>9</v>
      </c>
      <c r="B19" s="1" t="s">
        <v>2509</v>
      </c>
      <c r="K19" s="1">
        <v>2.72</v>
      </c>
    </row>
    <row r="20" spans="1:60" x14ac:dyDescent="0.35">
      <c r="A20" s="1" t="s">
        <v>9</v>
      </c>
      <c r="B20" s="1" t="s">
        <v>2508</v>
      </c>
      <c r="K20" s="1">
        <v>2.72</v>
      </c>
    </row>
    <row r="21" spans="1:60" x14ac:dyDescent="0.35">
      <c r="A21" s="1">
        <v>2</v>
      </c>
      <c r="B21" s="1" t="s">
        <v>2507</v>
      </c>
      <c r="C21" s="1">
        <v>660.00001895427704</v>
      </c>
      <c r="D21" s="1">
        <v>0</v>
      </c>
      <c r="E21">
        <f>(R21-S21*(1000-T21)/(1000-U21))*AO21</f>
        <v>-3.765463801858222</v>
      </c>
      <c r="F21">
        <f>IF(AZ21&lt;&gt;0,1/(1/AZ21-1/N21),0)</f>
        <v>6.6486507776592321</v>
      </c>
      <c r="G21">
        <f>((BC21-AP21/2)*S21-E21)/(BC21+AP21/2)</f>
        <v>384.87741117492618</v>
      </c>
      <c r="H21">
        <f>AP21*1000</f>
        <v>35.894377614841908</v>
      </c>
      <c r="I21">
        <f>(AU21-BA21)</f>
        <v>1.1673142555517826</v>
      </c>
      <c r="J21">
        <f>(P21+AT21*D21)</f>
        <v>28.984251022338867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29.405044555664063</v>
      </c>
      <c r="P21" s="1">
        <v>28.984251022338867</v>
      </c>
      <c r="Q21" s="1">
        <v>29.532033920288086</v>
      </c>
      <c r="R21" s="1">
        <v>399.85769653320313</v>
      </c>
      <c r="S21" s="1">
        <v>390.56961059570313</v>
      </c>
      <c r="T21" s="1">
        <v>0.89046651124954224</v>
      </c>
      <c r="U21" s="1">
        <v>32.352405548095703</v>
      </c>
      <c r="V21" s="1">
        <v>1.905880331993103</v>
      </c>
      <c r="W21" s="1">
        <v>69.244392395019531</v>
      </c>
      <c r="X21" s="1">
        <v>300.28045654296875</v>
      </c>
      <c r="Y21" s="1">
        <v>25.250064849853516</v>
      </c>
      <c r="Z21" s="1">
        <v>0.10975489020347595</v>
      </c>
      <c r="AA21" s="1">
        <v>88.116935729980469</v>
      </c>
      <c r="AB21" s="1">
        <v>10.399384498596191</v>
      </c>
      <c r="AC21" s="1">
        <v>1.5962316989898682</v>
      </c>
      <c r="AD21" s="1">
        <v>6.8967737257480621E-2</v>
      </c>
      <c r="AE21" s="1">
        <v>8.6098583415150642E-3</v>
      </c>
      <c r="AF21" s="1">
        <v>2.2716721519827843E-2</v>
      </c>
      <c r="AG21" s="1">
        <v>1.5370172448456287E-2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1.1039722667020908</v>
      </c>
      <c r="AP21">
        <f>(U21-T21)/(1000-U21)*AO21</f>
        <v>3.5894377614841905E-2</v>
      </c>
      <c r="AQ21">
        <f>(P21+273.15)</f>
        <v>302.13425102233884</v>
      </c>
      <c r="AR21">
        <f>(O21+273.15)</f>
        <v>302.55504455566404</v>
      </c>
      <c r="AS21">
        <f>(Y21*AK21+Z21*AL21)*AM21</f>
        <v>4.0400102856752937</v>
      </c>
      <c r="AT21">
        <f>((AS21+0.00000010773*(AR21^4-AQ21^4))-AP21*44100)/(L21*0.92*2*29.3+0.00000043092*AQ21^3)</f>
        <v>-12.366937147246844</v>
      </c>
      <c r="AU21">
        <f>0.61365*EXP(17.502*J21/(240.97+J21))</f>
        <v>4.0181090959435952</v>
      </c>
      <c r="AV21">
        <f>AU21*1000/AA21</f>
        <v>45.599737016008078</v>
      </c>
      <c r="AW21">
        <f>(AV21-U21)</f>
        <v>13.247331467912375</v>
      </c>
      <c r="AX21">
        <f>IF(D21,P21,(O21+P21)/2)</f>
        <v>29.194647789001465</v>
      </c>
      <c r="AY21">
        <f>0.61365*EXP(17.502*AX21/(240.97+AX21))</f>
        <v>4.0672946293974066</v>
      </c>
      <c r="AZ21">
        <f>IF(AW21&lt;&gt;0,(1000-(AV21+U21)/2)/AW21*AP21,0)</f>
        <v>2.6039475103235268</v>
      </c>
      <c r="BA21">
        <f>U21*AA21/1000</f>
        <v>2.8507948403918126</v>
      </c>
      <c r="BB21">
        <f>(AY21-BA21)</f>
        <v>1.216499789005594</v>
      </c>
      <c r="BC21">
        <f>1/(1.6/F21+1.37/N21)</f>
        <v>1.7834284355810412</v>
      </c>
      <c r="BD21">
        <f>G21*AA21*0.001</f>
        <v>33.91421810442224</v>
      </c>
      <c r="BE21">
        <f>G21/S21</f>
        <v>0.98542590292138932</v>
      </c>
      <c r="BF21">
        <f>(1-AP21*AA21/AU21/F21)*100</f>
        <v>88.160576184961187</v>
      </c>
      <c r="BG21">
        <f>(S21-E21/(N21/1.35))</f>
        <v>391.75721873026805</v>
      </c>
      <c r="BH21">
        <f>E21*BF21/100/BG21</f>
        <v>-8.4737547262402745E-3</v>
      </c>
    </row>
    <row r="22" spans="1:60" x14ac:dyDescent="0.35">
      <c r="A22" s="1" t="s">
        <v>9</v>
      </c>
      <c r="B22" s="1" t="s">
        <v>2506</v>
      </c>
      <c r="K22" s="1">
        <v>2.72</v>
      </c>
    </row>
    <row r="23" spans="1:60" x14ac:dyDescent="0.35">
      <c r="A23" s="1" t="s">
        <v>9</v>
      </c>
      <c r="B23" s="1" t="s">
        <v>2505</v>
      </c>
      <c r="K23" s="1">
        <v>2.72</v>
      </c>
    </row>
    <row r="24" spans="1:60" x14ac:dyDescent="0.35">
      <c r="A24" s="1">
        <v>3</v>
      </c>
      <c r="B24" s="1" t="s">
        <v>2504</v>
      </c>
      <c r="C24" s="1">
        <v>865.00001895427704</v>
      </c>
      <c r="D24" s="1">
        <v>0</v>
      </c>
      <c r="E24">
        <f>(R24-S24*(1000-T24)/(1000-U24))*AO24</f>
        <v>-4.1881770990106544</v>
      </c>
      <c r="F24">
        <f>IF(AZ24&lt;&gt;0,1/(1/AZ24-1/N24),0)</f>
        <v>6.4724920315851877</v>
      </c>
      <c r="G24">
        <f>((BC24-AP24/2)*S24-E24)/(BC24+AP24/2)</f>
        <v>385.38674677325616</v>
      </c>
      <c r="H24">
        <f>AP24*1000</f>
        <v>36.151987698032634</v>
      </c>
      <c r="I24">
        <f>(AU24-BA24)</f>
        <v>1.1878085584370588</v>
      </c>
      <c r="J24">
        <f>(P24+AT24*D24)</f>
        <v>29.157140731811523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29.618574142456055</v>
      </c>
      <c r="P24" s="1">
        <v>29.157140731811523</v>
      </c>
      <c r="Q24" s="1">
        <v>29.752685546875</v>
      </c>
      <c r="R24" s="1">
        <v>399.98095703125</v>
      </c>
      <c r="S24" s="1">
        <v>390.97164916992188</v>
      </c>
      <c r="T24" s="1">
        <v>0.89815688133239746</v>
      </c>
      <c r="U24" s="1">
        <v>32.577877044677734</v>
      </c>
      <c r="V24" s="1">
        <v>1.8988338708877563</v>
      </c>
      <c r="W24" s="1">
        <v>68.874351501464844</v>
      </c>
      <c r="X24" s="1">
        <v>300.28646850585938</v>
      </c>
      <c r="Y24" s="1">
        <v>48.750743865966797</v>
      </c>
      <c r="Z24" s="1">
        <v>0.15549041330814362</v>
      </c>
      <c r="AA24" s="1">
        <v>88.117454528808594</v>
      </c>
      <c r="AB24" s="1">
        <v>10.613059043884277</v>
      </c>
      <c r="AC24" s="1">
        <v>1.6219595670700073</v>
      </c>
      <c r="AD24" s="1">
        <v>5.3875517100095749E-2</v>
      </c>
      <c r="AE24" s="1">
        <v>3.0102776363492012E-3</v>
      </c>
      <c r="AF24" s="1">
        <v>1.95622518658638E-2</v>
      </c>
      <c r="AG24" s="1">
        <v>1.7147712409496307E-2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1.1039943695068357</v>
      </c>
      <c r="AP24">
        <f>(U24-T24)/(1000-U24)*AO24</f>
        <v>3.6151987698032635E-2</v>
      </c>
      <c r="AQ24">
        <f>(P24+273.15)</f>
        <v>302.3071407318115</v>
      </c>
      <c r="AR24">
        <f>(O24+273.15)</f>
        <v>302.76857414245603</v>
      </c>
      <c r="AS24">
        <f>(Y24*AK24+Z24*AL24)*AM24</f>
        <v>7.8001188442084413</v>
      </c>
      <c r="AT24">
        <f>((AS24+0.00000010773*(AR24^4-AQ24^4))-AP24*44100)/(L24*0.92*2*29.3+0.00000043092*AQ24^3)</f>
        <v>-12.420780119771484</v>
      </c>
      <c r="AU24">
        <f>0.61365*EXP(17.502*J24/(240.97+J24))</f>
        <v>4.0584881575665666</v>
      </c>
      <c r="AV24">
        <f>AU24*1000/AA24</f>
        <v>46.057709897188516</v>
      </c>
      <c r="AW24">
        <f>(AV24-U24)</f>
        <v>13.479832852510782</v>
      </c>
      <c r="AX24">
        <f>IF(D24,P24,(O24+P24)/2)</f>
        <v>29.387857437133789</v>
      </c>
      <c r="AY24">
        <f>0.61365*EXP(17.502*AX24/(240.97+AX24))</f>
        <v>4.1129237764807094</v>
      </c>
      <c r="AZ24">
        <f>IF(AW24&lt;&gt;0,(1000-(AV24+U24)/2)/AW24*AP24,0)</f>
        <v>2.5764838252937747</v>
      </c>
      <c r="BA24">
        <f>U24*AA24/1000</f>
        <v>2.8706795991295078</v>
      </c>
      <c r="BB24">
        <f>(AY24-BA24)</f>
        <v>1.2422441773512016</v>
      </c>
      <c r="BC24">
        <f>1/(1.6/F24+1.37/N24)</f>
        <v>1.7628369828930497</v>
      </c>
      <c r="BD24">
        <f>G24*AA24*0.001</f>
        <v>33.959299134797874</v>
      </c>
      <c r="BE24">
        <f>G24/S24</f>
        <v>0.98571532639636883</v>
      </c>
      <c r="BF24">
        <f>(1-AP24*AA24/AU24/F24)*100</f>
        <v>87.872862097658071</v>
      </c>
      <c r="BG24">
        <f>(S24-E24/(N24/1.35))</f>
        <v>392.29257892878155</v>
      </c>
      <c r="BH24">
        <f>E24*BF24/100/BG24</f>
        <v>-9.3814445755484466E-3</v>
      </c>
    </row>
    <row r="25" spans="1:60" x14ac:dyDescent="0.35">
      <c r="A25" s="1" t="s">
        <v>9</v>
      </c>
      <c r="B25" s="1" t="s">
        <v>2503</v>
      </c>
      <c r="K25" s="1">
        <v>2.72</v>
      </c>
    </row>
    <row r="26" spans="1:60" x14ac:dyDescent="0.35">
      <c r="A26" s="1" t="s">
        <v>9</v>
      </c>
      <c r="B26" s="1" t="s">
        <v>2502</v>
      </c>
      <c r="K26" s="1">
        <v>2.72</v>
      </c>
    </row>
    <row r="27" spans="1:60" x14ac:dyDescent="0.35">
      <c r="A27" s="1">
        <v>4</v>
      </c>
      <c r="B27" s="1" t="s">
        <v>2501</v>
      </c>
      <c r="C27" s="1">
        <v>1069.000018954277</v>
      </c>
      <c r="D27" s="1">
        <v>0</v>
      </c>
      <c r="E27">
        <f>(R27-S27*(1000-T27)/(1000-U27))*AO27</f>
        <v>-4.3854733191631103</v>
      </c>
      <c r="F27">
        <f>IF(AZ27&lt;&gt;0,1/(1/AZ27-1/N27),0)</f>
        <v>6.2811355445356973</v>
      </c>
      <c r="G27">
        <f>((BC27-AP27/2)*S27-E27)/(BC27+AP27/2)</f>
        <v>385.5324911375285</v>
      </c>
      <c r="H27">
        <f>AP27*1000</f>
        <v>36.418790063483556</v>
      </c>
      <c r="I27">
        <f>(AU27-BA27)</f>
        <v>1.210592416803093</v>
      </c>
      <c r="J27">
        <f>(P27+AT27*D27)</f>
        <v>29.342948913574219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29.805061340332031</v>
      </c>
      <c r="P27" s="1">
        <v>29.342948913574219</v>
      </c>
      <c r="Q27" s="1">
        <v>29.950088500976563</v>
      </c>
      <c r="R27" s="1">
        <v>400.07183837890625</v>
      </c>
      <c r="S27" s="1">
        <v>391.14096069335938</v>
      </c>
      <c r="T27" s="1">
        <v>0.910666823387146</v>
      </c>
      <c r="U27" s="1">
        <v>32.817043304443359</v>
      </c>
      <c r="V27" s="1">
        <v>1.9046803712844849</v>
      </c>
      <c r="W27" s="1">
        <v>68.637596130371094</v>
      </c>
      <c r="X27" s="1">
        <v>300.2794189453125</v>
      </c>
      <c r="Y27" s="1">
        <v>100.29854583740234</v>
      </c>
      <c r="Z27" s="1">
        <v>8.2319058477878571E-2</v>
      </c>
      <c r="AA27" s="1">
        <v>88.115371704101563</v>
      </c>
      <c r="AB27" s="1">
        <v>10.866698265075684</v>
      </c>
      <c r="AC27" s="1">
        <v>1.6367288827896118</v>
      </c>
      <c r="AD27" s="1">
        <v>0.11839387565851212</v>
      </c>
      <c r="AE27" s="1">
        <v>5.7236179709434509E-3</v>
      </c>
      <c r="AF27" s="1">
        <v>3.0163660645484924E-2</v>
      </c>
      <c r="AG27" s="1">
        <v>1.0924581438302994E-2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1.1039684520048252</v>
      </c>
      <c r="AP27">
        <f>(U27-T27)/(1000-U27)*AO27</f>
        <v>3.6418790063483558E-2</v>
      </c>
      <c r="AQ27">
        <f>(P27+273.15)</f>
        <v>302.4929489135742</v>
      </c>
      <c r="AR27">
        <f>(O27+273.15)</f>
        <v>302.95506134033201</v>
      </c>
      <c r="AS27">
        <f>(Y27*AK27+Z27*AL27)*AM27</f>
        <v>16.047766975288823</v>
      </c>
      <c r="AT27">
        <f>((AS27+0.00000010773*(AR27^4-AQ27^4))-AP27*44100)/(L27*0.92*2*29.3+0.00000043092*AQ27^3)</f>
        <v>-12.446129725640503</v>
      </c>
      <c r="AU27">
        <f>0.61365*EXP(17.502*J27/(240.97+J27))</f>
        <v>4.1022783858037171</v>
      </c>
      <c r="AV27">
        <f>AU27*1000/AA27</f>
        <v>46.555763273399052</v>
      </c>
      <c r="AW27">
        <f>(AV27-U27)</f>
        <v>13.738719968955692</v>
      </c>
      <c r="AX27">
        <f>IF(D27,P27,(O27+P27)/2)</f>
        <v>29.574005126953125</v>
      </c>
      <c r="AY27">
        <f>0.61365*EXP(17.502*AX27/(240.97+AX27))</f>
        <v>4.1573065909530342</v>
      </c>
      <c r="AZ27">
        <f>IF(AW27&lt;&gt;0,(1000-(AV27+U27)/2)/AW27*AP27,0)</f>
        <v>2.5456126446100056</v>
      </c>
      <c r="BA27">
        <f>U27*AA27/1000</f>
        <v>2.891685969000624</v>
      </c>
      <c r="BB27">
        <f>(AY27-BA27)</f>
        <v>1.2656206219524102</v>
      </c>
      <c r="BC27">
        <f>1/(1.6/F27+1.37/N27)</f>
        <v>1.7397402765158452</v>
      </c>
      <c r="BD27">
        <f>G27*AA27*0.001</f>
        <v>33.971338760591564</v>
      </c>
      <c r="BE27">
        <f>G27/S27</f>
        <v>0.98566125739966237</v>
      </c>
      <c r="BF27">
        <f>(1-AP27*AA27/AU27/F27)*100</f>
        <v>87.545855608715655</v>
      </c>
      <c r="BG27">
        <f>(S27-E27/(N27/1.35))</f>
        <v>392.52411667674323</v>
      </c>
      <c r="BH27">
        <f>E27*BF27/100/BG27</f>
        <v>-9.7810554221693293E-3</v>
      </c>
    </row>
    <row r="28" spans="1:60" x14ac:dyDescent="0.35">
      <c r="A28" s="1" t="s">
        <v>9</v>
      </c>
      <c r="B28" s="1" t="s">
        <v>2500</v>
      </c>
      <c r="K28" s="1">
        <v>2.72</v>
      </c>
    </row>
    <row r="29" spans="1:60" x14ac:dyDescent="0.35">
      <c r="A29" s="1" t="s">
        <v>9</v>
      </c>
      <c r="B29" s="1" t="s">
        <v>2499</v>
      </c>
      <c r="K29" s="1">
        <v>2.72</v>
      </c>
    </row>
    <row r="30" spans="1:60" x14ac:dyDescent="0.35">
      <c r="A30" s="1">
        <v>5</v>
      </c>
      <c r="B30" s="1" t="s">
        <v>2498</v>
      </c>
      <c r="C30" s="1">
        <v>1274.000018954277</v>
      </c>
      <c r="D30" s="1">
        <v>0</v>
      </c>
      <c r="E30">
        <f>(R30-S30*(1000-T30)/(1000-U30))*AO30</f>
        <v>-4.7094557636533629</v>
      </c>
      <c r="F30">
        <f>IF(AZ30&lt;&gt;0,1/(1/AZ30-1/N30),0)</f>
        <v>5.9328351530228831</v>
      </c>
      <c r="G30">
        <f>((BC30-AP30/2)*S30-E30)/(BC30+AP30/2)</f>
        <v>385.53376196629603</v>
      </c>
      <c r="H30">
        <f>AP30*1000</f>
        <v>36.511345797444399</v>
      </c>
      <c r="I30">
        <f>(AU30-BA30)</f>
        <v>1.2422186061850025</v>
      </c>
      <c r="J30">
        <f>(P30+AT30*D30)</f>
        <v>29.512800216674805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29.982250213623047</v>
      </c>
      <c r="P30" s="1">
        <v>29.512800216674805</v>
      </c>
      <c r="Q30" s="1">
        <v>30.129589080810547</v>
      </c>
      <c r="R30" s="1">
        <v>399.78860473632813</v>
      </c>
      <c r="S30" s="1">
        <v>391.1180419921875</v>
      </c>
      <c r="T30" s="1">
        <v>0.92729532718658447</v>
      </c>
      <c r="U30" s="1">
        <v>32.915634155273438</v>
      </c>
      <c r="V30" s="1">
        <v>1.9198551177978516</v>
      </c>
      <c r="W30" s="1">
        <v>68.147918701171875</v>
      </c>
      <c r="X30" s="1">
        <v>300.2406005859375</v>
      </c>
      <c r="Y30" s="1">
        <v>150.62965393066406</v>
      </c>
      <c r="Z30" s="1">
        <v>0.18864624202251434</v>
      </c>
      <c r="AA30" s="1">
        <v>88.11767578125</v>
      </c>
      <c r="AB30" s="1">
        <v>11.051398277282715</v>
      </c>
      <c r="AC30" s="1">
        <v>1.651780366897583</v>
      </c>
      <c r="AD30" s="1">
        <v>3.2576866447925568E-2</v>
      </c>
      <c r="AE30" s="1">
        <v>6.3290665857493877E-3</v>
      </c>
      <c r="AF30" s="1">
        <v>2.5030819699168205E-2</v>
      </c>
      <c r="AG30" s="1">
        <v>1.1916930787265301E-2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1.1038257374482994</v>
      </c>
      <c r="AP30">
        <f>(U30-T30)/(1000-U30)*AO30</f>
        <v>3.6511345797444396E-2</v>
      </c>
      <c r="AQ30">
        <f>(P30+273.15)</f>
        <v>302.66280021667478</v>
      </c>
      <c r="AR30">
        <f>(O30+273.15)</f>
        <v>303.13225021362302</v>
      </c>
      <c r="AS30">
        <f>(Y30*AK30+Z30*AL30)*AM30</f>
        <v>24.100744090212629</v>
      </c>
      <c r="AT30">
        <f>((AS30+0.00000010773*(AR30^4-AQ30^4))-AP30*44100)/(L30*0.92*2*29.3+0.00000043092*AQ30^3)</f>
        <v>-12.412210773751081</v>
      </c>
      <c r="AU30">
        <f>0.61365*EXP(17.502*J30/(240.97+J30))</f>
        <v>4.142667784813626</v>
      </c>
      <c r="AV30">
        <f>AU30*1000/AA30</f>
        <v>47.012903462157794</v>
      </c>
      <c r="AW30">
        <f>(AV30-U30)</f>
        <v>14.097269306884357</v>
      </c>
      <c r="AX30">
        <f>IF(D30,P30,(O30+P30)/2)</f>
        <v>29.747525215148926</v>
      </c>
      <c r="AY30">
        <f>0.61365*EXP(17.502*AX30/(240.97+AX30))</f>
        <v>4.19905401611567</v>
      </c>
      <c r="AZ30">
        <f>IF(AW30&lt;&gt;0,(1000-(AV30+U30)/2)/AW30*AP30,0)</f>
        <v>2.4864529290300021</v>
      </c>
      <c r="BA30">
        <f>U30*AA30/1000</f>
        <v>2.9004491786286235</v>
      </c>
      <c r="BB30">
        <f>(AY30-BA30)</f>
        <v>1.2986048374870465</v>
      </c>
      <c r="BC30">
        <f>1/(1.6/F30+1.37/N30)</f>
        <v>1.6956251265540014</v>
      </c>
      <c r="BD30">
        <f>G30*AA30*0.001</f>
        <v>33.972339039671688</v>
      </c>
      <c r="BE30">
        <f>G30/S30</f>
        <v>0.98572226431322996</v>
      </c>
      <c r="BF30">
        <f>(1-AP30*AA30/AU30/F30)*100</f>
        <v>86.909733560694761</v>
      </c>
      <c r="BG30">
        <f>(S30-E30/(N30/1.35))</f>
        <v>392.60338039101322</v>
      </c>
      <c r="BH30">
        <f>E30*BF30/100/BG30</f>
        <v>-1.042521705308172E-2</v>
      </c>
    </row>
    <row r="31" spans="1:60" x14ac:dyDescent="0.35">
      <c r="A31" s="1" t="s">
        <v>9</v>
      </c>
      <c r="B31" s="1" t="s">
        <v>2497</v>
      </c>
      <c r="K31" s="1">
        <v>2.72</v>
      </c>
    </row>
    <row r="32" spans="1:60" x14ac:dyDescent="0.35">
      <c r="A32" s="1" t="s">
        <v>9</v>
      </c>
      <c r="B32" s="1" t="s">
        <v>2496</v>
      </c>
      <c r="K32" s="1">
        <v>2.72</v>
      </c>
    </row>
    <row r="33" spans="1:60" x14ac:dyDescent="0.35">
      <c r="A33" s="1">
        <v>6</v>
      </c>
      <c r="B33" s="1" t="s">
        <v>2495</v>
      </c>
      <c r="C33" s="1">
        <v>1479.000018954277</v>
      </c>
      <c r="D33" s="1">
        <v>0</v>
      </c>
      <c r="E33">
        <f>(R33-S33*(1000-T33)/(1000-U33))*AO33</f>
        <v>-4.3155930701505429</v>
      </c>
      <c r="F33">
        <f>IF(AZ33&lt;&gt;0,1/(1/AZ33-1/N33),0)</f>
        <v>7.1194555002568043</v>
      </c>
      <c r="G33">
        <f>((BC33-AP33/2)*S33-E33)/(BC33+AP33/2)</f>
        <v>385.68660530011806</v>
      </c>
      <c r="H33">
        <f>AP33*1000</f>
        <v>36.600995794835356</v>
      </c>
      <c r="I33">
        <f>(AU33-BA33)</f>
        <v>1.1587385726894093</v>
      </c>
      <c r="J33">
        <f>(P33+AT33*D33)</f>
        <v>29.195041656494141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30.153671264648438</v>
      </c>
      <c r="P33" s="1">
        <v>29.195041656494141</v>
      </c>
      <c r="Q33" s="1">
        <v>30.301136016845703</v>
      </c>
      <c r="R33" s="1">
        <v>400.1365966796875</v>
      </c>
      <c r="S33" s="1">
        <v>391.0799560546875</v>
      </c>
      <c r="T33" s="1">
        <v>0.94939541816711426</v>
      </c>
      <c r="U33" s="1">
        <v>33.008796691894531</v>
      </c>
      <c r="V33" s="1">
        <v>1.9463547468185425</v>
      </c>
      <c r="W33" s="1">
        <v>67.671302795410156</v>
      </c>
      <c r="X33" s="1">
        <v>300.28173828125</v>
      </c>
      <c r="Y33" s="1">
        <v>300.74224853515625</v>
      </c>
      <c r="Z33" s="1">
        <v>0.21265633404254913</v>
      </c>
      <c r="AA33" s="1">
        <v>88.117378234863281</v>
      </c>
      <c r="AB33" s="1">
        <v>11.398833274841309</v>
      </c>
      <c r="AC33" s="1">
        <v>1.6679970026016235</v>
      </c>
      <c r="AD33" s="1">
        <v>6.0817848891019821E-2</v>
      </c>
      <c r="AE33" s="1">
        <v>1.0150277055799961E-2</v>
      </c>
      <c r="AF33" s="1">
        <v>5.0222244113683701E-2</v>
      </c>
      <c r="AG33" s="1">
        <v>6.2858229503035545E-3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1.1039769789751837</v>
      </c>
      <c r="AP33">
        <f>(U33-T33)/(1000-U33)*AO33</f>
        <v>3.6600995794835355E-2</v>
      </c>
      <c r="AQ33">
        <f>(P33+273.15)</f>
        <v>302.34504165649412</v>
      </c>
      <c r="AR33">
        <f>(O33+273.15)</f>
        <v>303.30367126464841</v>
      </c>
      <c r="AS33">
        <f>(Y33*AK33+Z33*AL33)*AM33</f>
        <v>48.118758690086906</v>
      </c>
      <c r="AT33">
        <f>((AS33+0.00000010773*(AR33^4-AQ33^4))-AP33*44100)/(L33*0.92*2*29.3+0.00000043092*AQ33^3)</f>
        <v>-12.212293740434774</v>
      </c>
      <c r="AU33">
        <f>0.61365*EXP(17.502*J33/(240.97+J33))</f>
        <v>4.0673871958667833</v>
      </c>
      <c r="AV33">
        <f>AU33*1000/AA33</f>
        <v>46.158740504350796</v>
      </c>
      <c r="AW33">
        <f>(AV33-U33)</f>
        <v>13.149943812456264</v>
      </c>
      <c r="AX33">
        <f>IF(D33,P33,(O33+P33)/2)</f>
        <v>29.674356460571289</v>
      </c>
      <c r="AY33">
        <f>0.61365*EXP(17.502*AX33/(240.97+AX33))</f>
        <v>4.1814059066394371</v>
      </c>
      <c r="AZ33">
        <f>IF(AW33&lt;&gt;0,(1000-(AV33+U33)/2)/AW33*AP33,0)</f>
        <v>2.6731817982015915</v>
      </c>
      <c r="BA33">
        <f>U33*AA33/1000</f>
        <v>2.908648623177374</v>
      </c>
      <c r="BB33">
        <f>(AY33-BA33)</f>
        <v>1.2727572834620631</v>
      </c>
      <c r="BC33">
        <f>1/(1.6/F33+1.37/N33)</f>
        <v>1.8355234441817434</v>
      </c>
      <c r="BD33">
        <f>G33*AA33*0.001</f>
        <v>33.985692479350931</v>
      </c>
      <c r="BE33">
        <f>G33/S33</f>
        <v>0.98620908417557651</v>
      </c>
      <c r="BF33">
        <f>(1-AP33*AA33/AU33/F33)*100</f>
        <v>88.862385767336178</v>
      </c>
      <c r="BG33">
        <f>(S33-E33/(N33/1.35))</f>
        <v>392.44107216289535</v>
      </c>
      <c r="BH33">
        <f>E33*BF33/100/BG33</f>
        <v>-9.7720122437994651E-3</v>
      </c>
    </row>
    <row r="34" spans="1:60" x14ac:dyDescent="0.35">
      <c r="A34" s="1" t="s">
        <v>9</v>
      </c>
      <c r="B34" s="1" t="s">
        <v>2494</v>
      </c>
      <c r="K34" s="1">
        <v>2.72</v>
      </c>
    </row>
    <row r="35" spans="1:60" x14ac:dyDescent="0.35">
      <c r="A35" s="1" t="s">
        <v>9</v>
      </c>
      <c r="B35" s="1" t="s">
        <v>2493</v>
      </c>
      <c r="K35" s="1">
        <v>2.72</v>
      </c>
    </row>
    <row r="36" spans="1:60" x14ac:dyDescent="0.35">
      <c r="A36" s="1">
        <v>7</v>
      </c>
      <c r="B36" s="1" t="s">
        <v>2492</v>
      </c>
      <c r="C36" s="1">
        <v>1683.000018954277</v>
      </c>
      <c r="D36" s="1">
        <v>0</v>
      </c>
      <c r="E36">
        <f>(R36-S36*(1000-T36)/(1000-U36))*AO36</f>
        <v>-4.1275559786191387</v>
      </c>
      <c r="F36">
        <f>IF(AZ36&lt;&gt;0,1/(1/AZ36-1/N36),0)</f>
        <v>6.5949565601453468</v>
      </c>
      <c r="G36">
        <f>((BC36-AP36/2)*S36-E36)/(BC36+AP36/2)</f>
        <v>385.07411474351517</v>
      </c>
      <c r="H36">
        <f>AP36*1000</f>
        <v>36.689194353109208</v>
      </c>
      <c r="I36">
        <f>(AU36-BA36)</f>
        <v>1.1958772815606298</v>
      </c>
      <c r="J36">
        <f>(P36+AT36*D36)</f>
        <v>29.390724182128906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30.322904586791992</v>
      </c>
      <c r="P36" s="1">
        <v>29.390724182128906</v>
      </c>
      <c r="Q36" s="1">
        <v>30.465991973876953</v>
      </c>
      <c r="R36" s="1">
        <v>400.00619506835938</v>
      </c>
      <c r="S36" s="1">
        <v>390.75985717773438</v>
      </c>
      <c r="T36" s="1">
        <v>0.98145526647567749</v>
      </c>
      <c r="U36" s="1">
        <v>33.110439300537109</v>
      </c>
      <c r="V36" s="1">
        <v>1.9927340745925903</v>
      </c>
      <c r="W36" s="1">
        <v>67.227012634277344</v>
      </c>
      <c r="X36" s="1">
        <v>300.32186889648438</v>
      </c>
      <c r="Y36" s="1">
        <v>500.16668701171875</v>
      </c>
      <c r="Z36" s="1">
        <v>7.7746257185935974E-2</v>
      </c>
      <c r="AA36" s="1">
        <v>88.121055603027344</v>
      </c>
      <c r="AB36" s="1">
        <v>11.774539947509766</v>
      </c>
      <c r="AC36" s="1">
        <v>1.6861969232559204</v>
      </c>
      <c r="AD36" s="1">
        <v>4.9929723143577576E-2</v>
      </c>
      <c r="AE36" s="1">
        <v>5.3992769680917263E-3</v>
      </c>
      <c r="AF36" s="1">
        <v>2.4342050775885582E-2</v>
      </c>
      <c r="AG36" s="1">
        <v>1.1524093337357044E-2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1.1041245180017805</v>
      </c>
      <c r="AP36">
        <f>(U36-T36)/(1000-U36)*AO36</f>
        <v>3.668919435310921E-2</v>
      </c>
      <c r="AQ36">
        <f>(P36+273.15)</f>
        <v>302.54072418212888</v>
      </c>
      <c r="AR36">
        <f>(O36+273.15)</f>
        <v>303.47290458679197</v>
      </c>
      <c r="AS36">
        <f>(Y36*AK36+Z36*AL36)*AM36</f>
        <v>80.026668133139538</v>
      </c>
      <c r="AT36">
        <f>((AS36+0.00000010773*(AR36^4-AQ36^4))-AP36*44100)/(L36*0.92*2*29.3+0.00000043092*AQ36^3)</f>
        <v>-11.992328898278878</v>
      </c>
      <c r="AU36">
        <f>0.61365*EXP(17.502*J36/(240.97+J36))</f>
        <v>4.1136041442039222</v>
      </c>
      <c r="AV36">
        <f>AU36*1000/AA36</f>
        <v>46.681285375598726</v>
      </c>
      <c r="AW36">
        <f>(AV36-U36)</f>
        <v>13.570846075061617</v>
      </c>
      <c r="AX36">
        <f>IF(D36,P36,(O36+P36)/2)</f>
        <v>29.856814384460449</v>
      </c>
      <c r="AY36">
        <f>0.61365*EXP(17.502*AX36/(240.97+AX36))</f>
        <v>4.2255351792216409</v>
      </c>
      <c r="AZ36">
        <f>IF(AW36&lt;&gt;0,(1000-(AV36+U36)/2)/AW36*AP36,0)</f>
        <v>2.5956706833949563</v>
      </c>
      <c r="BA36">
        <f>U36*AA36/1000</f>
        <v>2.9177268626432924</v>
      </c>
      <c r="BB36">
        <f>(AY36-BA36)</f>
        <v>1.3078083165783485</v>
      </c>
      <c r="BC36">
        <f>1/(1.6/F36+1.37/N36)</f>
        <v>1.7772183367553673</v>
      </c>
      <c r="BD36">
        <f>G36*AA36*0.001</f>
        <v>33.933137476599832</v>
      </c>
      <c r="BE36">
        <f>G36/S36</f>
        <v>0.98544952269333774</v>
      </c>
      <c r="BF36">
        <f>(1-AP36*AA36/AU36/F36)*100</f>
        <v>88.082547485104115</v>
      </c>
      <c r="BG36">
        <f>(S36-E36/(N36/1.35))</f>
        <v>392.06166734349961</v>
      </c>
      <c r="BH36">
        <f>E36*BF36/100/BG36</f>
        <v>-9.2731750070738864E-3</v>
      </c>
    </row>
    <row r="37" spans="1:60" x14ac:dyDescent="0.35">
      <c r="A37" s="1" t="s">
        <v>9</v>
      </c>
      <c r="B37" s="1" t="s">
        <v>2491</v>
      </c>
      <c r="K37" s="1">
        <v>2.72</v>
      </c>
    </row>
    <row r="38" spans="1:60" x14ac:dyDescent="0.35">
      <c r="A38" s="1" t="s">
        <v>9</v>
      </c>
      <c r="B38" s="1" t="s">
        <v>2490</v>
      </c>
      <c r="K38" s="1">
        <v>2.72</v>
      </c>
    </row>
    <row r="39" spans="1:60" x14ac:dyDescent="0.35">
      <c r="A39" s="1">
        <v>8</v>
      </c>
      <c r="B39" s="1" t="s">
        <v>2489</v>
      </c>
      <c r="C39" s="1">
        <v>1888.000018954277</v>
      </c>
      <c r="D39" s="1">
        <v>0</v>
      </c>
      <c r="E39">
        <f>(R39-S39*(1000-T39)/(1000-U39))*AO39</f>
        <v>-3.9820259684516861</v>
      </c>
      <c r="F39">
        <f>IF(AZ39&lt;&gt;0,1/(1/AZ39-1/N39),0)</f>
        <v>4.9216875901174069</v>
      </c>
      <c r="G39">
        <f>((BC39-AP39/2)*S39-E39)/(BC39+AP39/2)</f>
        <v>383.99057936391011</v>
      </c>
      <c r="H39">
        <f>AP39*1000</f>
        <v>36.664963444281085</v>
      </c>
      <c r="I39">
        <f>(AU39-BA39)</f>
        <v>1.3537192896192041</v>
      </c>
      <c r="J39">
        <f>(P39+AT39*D39)</f>
        <v>30.062263488769531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30.50091552734375</v>
      </c>
      <c r="P39" s="1">
        <v>30.062263488769531</v>
      </c>
      <c r="Q39" s="1">
        <v>30.629234313964844</v>
      </c>
      <c r="R39" s="1">
        <v>399.94668579101563</v>
      </c>
      <c r="S39" s="1">
        <v>390.58270263671875</v>
      </c>
      <c r="T39" s="1">
        <v>1.0504592657089233</v>
      </c>
      <c r="U39" s="1">
        <v>33.157676696777344</v>
      </c>
      <c r="V39" s="1">
        <v>2.1112809181213379</v>
      </c>
      <c r="W39" s="1">
        <v>66.642440795898438</v>
      </c>
      <c r="X39" s="1">
        <v>300.31231689453125</v>
      </c>
      <c r="Y39" s="1">
        <v>749.10479736328125</v>
      </c>
      <c r="Z39" s="1">
        <v>4.2301971465349197E-2</v>
      </c>
      <c r="AA39" s="1">
        <v>88.124122619628906</v>
      </c>
      <c r="AB39" s="1">
        <v>11.919777870178223</v>
      </c>
      <c r="AC39" s="1">
        <v>1.7086944580078125</v>
      </c>
      <c r="AD39" s="1">
        <v>0.10157570987939835</v>
      </c>
      <c r="AE39" s="1">
        <v>1.1301319114863873E-2</v>
      </c>
      <c r="AF39" s="1">
        <v>2.8235793113708496E-2</v>
      </c>
      <c r="AG39" s="1">
        <v>3.2118165399879217E-3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1.1040894003475412</v>
      </c>
      <c r="AP39">
        <f>(U39-T39)/(1000-U39)*AO39</f>
        <v>3.6664963444281086E-2</v>
      </c>
      <c r="AQ39">
        <f>(P39+273.15)</f>
        <v>303.21226348876951</v>
      </c>
      <c r="AR39">
        <f>(O39+273.15)</f>
        <v>303.65091552734373</v>
      </c>
      <c r="AS39">
        <f>(Y39*AK39+Z39*AL39)*AM39</f>
        <v>119.85676489911748</v>
      </c>
      <c r="AT39">
        <f>((AS39+0.00000010773*(AR39^4-AQ39^4))-AP39*44100)/(L39*0.92*2*29.3+0.00000043092*AQ39^3)</f>
        <v>-11.710059481377256</v>
      </c>
      <c r="AU39">
        <f>0.61365*EXP(17.502*J39/(240.97+J39))</f>
        <v>4.2757104566280226</v>
      </c>
      <c r="AV39">
        <f>AU39*1000/AA39</f>
        <v>48.519183278377895</v>
      </c>
      <c r="AW39">
        <f>(AV39-U39)</f>
        <v>15.361506581600551</v>
      </c>
      <c r="AX39">
        <f>IF(D39,P39,(O39+P39)/2)</f>
        <v>30.281589508056641</v>
      </c>
      <c r="AY39">
        <f>0.61365*EXP(17.502*AX39/(240.97+AX39))</f>
        <v>4.3298470364870134</v>
      </c>
      <c r="AZ39">
        <f>IF(AW39&lt;&gt;0,(1000-(AV39+U39)/2)/AW39*AP39,0)</f>
        <v>2.2893342990060113</v>
      </c>
      <c r="BA39">
        <f>U39*AA39/1000</f>
        <v>2.9219911670088186</v>
      </c>
      <c r="BB39">
        <f>(AY39-BA39)</f>
        <v>1.4078558694781949</v>
      </c>
      <c r="BC39">
        <f>1/(1.6/F39+1.37/N39)</f>
        <v>1.5500050808257944</v>
      </c>
      <c r="BD39">
        <f>G39*AA39*0.001</f>
        <v>33.83883290064756</v>
      </c>
      <c r="BE39">
        <f>G39/S39</f>
        <v>0.983122336887151</v>
      </c>
      <c r="BF39">
        <f>(1-AP39*AA39/AU39/F39)*100</f>
        <v>84.6459223847001</v>
      </c>
      <c r="BG39">
        <f>(S39-E39/(N39/1.35))</f>
        <v>391.83861337734203</v>
      </c>
      <c r="BH39">
        <f>E39*BF39/100/BG39</f>
        <v>-8.6020685443481161E-3</v>
      </c>
    </row>
    <row r="40" spans="1:60" x14ac:dyDescent="0.35">
      <c r="A40" s="1" t="s">
        <v>9</v>
      </c>
      <c r="B40" s="1" t="s">
        <v>2488</v>
      </c>
      <c r="K40" s="1">
        <v>2.72</v>
      </c>
    </row>
    <row r="41" spans="1:60" x14ac:dyDescent="0.35">
      <c r="A41" s="1" t="s">
        <v>9</v>
      </c>
      <c r="B41" s="1" t="s">
        <v>2487</v>
      </c>
      <c r="K41" s="1">
        <v>2.72</v>
      </c>
    </row>
    <row r="42" spans="1:60" x14ac:dyDescent="0.35">
      <c r="A42" s="1">
        <v>9</v>
      </c>
      <c r="B42" s="1" t="s">
        <v>2486</v>
      </c>
      <c r="C42" s="1">
        <v>2092.5000189654529</v>
      </c>
      <c r="D42" s="1">
        <v>0</v>
      </c>
      <c r="E42">
        <f>(R42-S42*(1000-T42)/(1000-U42))*AO42</f>
        <v>-3.4176336457072911</v>
      </c>
      <c r="F42">
        <f>IF(AZ42&lt;&gt;0,1/(1/AZ42-1/N42),0)</f>
        <v>4.2018383322381521</v>
      </c>
      <c r="G42">
        <f>((BC42-AP42/2)*S42-E42)/(BC42+AP42/2)</f>
        <v>382.8498250102503</v>
      </c>
      <c r="H42">
        <f>AP42*1000</f>
        <v>36.056346107540335</v>
      </c>
      <c r="I42">
        <f>(AU42-BA42)</f>
        <v>1.4372477356525559</v>
      </c>
      <c r="J42">
        <f>(P42+AT42*D42)</f>
        <v>30.265159606933594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30.685344696044922</v>
      </c>
      <c r="P42" s="1">
        <v>30.265159606933594</v>
      </c>
      <c r="Q42" s="1">
        <v>30.801019668579102</v>
      </c>
      <c r="R42" s="1">
        <v>399.86917114257813</v>
      </c>
      <c r="S42" s="1">
        <v>390.222412109375</v>
      </c>
      <c r="T42" s="1">
        <v>1.1943750381469727</v>
      </c>
      <c r="U42" s="1">
        <v>32.776695251464844</v>
      </c>
      <c r="V42" s="1">
        <v>2.3754332065582275</v>
      </c>
      <c r="W42" s="1">
        <v>65.187942504882813</v>
      </c>
      <c r="X42" s="1">
        <v>300.35394287109375</v>
      </c>
      <c r="Y42" s="1">
        <v>1000.85205078125</v>
      </c>
      <c r="Z42" s="1">
        <v>6.9739706814289093E-2</v>
      </c>
      <c r="AA42" s="1">
        <v>88.127349853515625</v>
      </c>
      <c r="AB42" s="1">
        <v>12.078200340270996</v>
      </c>
      <c r="AC42" s="1">
        <v>1.7149890661239624</v>
      </c>
      <c r="AD42" s="1">
        <v>5.4627925157546997E-2</v>
      </c>
      <c r="AE42" s="1">
        <v>4.3251900933682919E-3</v>
      </c>
      <c r="AF42" s="1">
        <v>2.6610430330038071E-2</v>
      </c>
      <c r="AG42" s="1">
        <v>1.0110004805028439E-2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1.1042424370260797</v>
      </c>
      <c r="AP42">
        <f>(U42-T42)/(1000-U42)*AO42</f>
        <v>3.6056346107540334E-2</v>
      </c>
      <c r="AQ42">
        <f>(P42+273.15)</f>
        <v>303.41515960693357</v>
      </c>
      <c r="AR42">
        <f>(O42+273.15)</f>
        <v>303.8353446960449</v>
      </c>
      <c r="AS42">
        <f>(Y42*AK42+Z42*AL42)*AM42</f>
        <v>160.13632454567414</v>
      </c>
      <c r="AT42">
        <f>((AS42+0.00000010773*(AR42^4-AQ42^4))-AP42*44100)/(L42*0.92*2*29.3+0.00000043092*AQ42^3)</f>
        <v>-11.182742742762896</v>
      </c>
      <c r="AU42">
        <f>0.61365*EXP(17.502*J42/(240.97+J42))</f>
        <v>4.3257710251204626</v>
      </c>
      <c r="AV42">
        <f>AU42*1000/AA42</f>
        <v>49.08545454175934</v>
      </c>
      <c r="AW42">
        <f>(AV42-U42)</f>
        <v>16.308759290294496</v>
      </c>
      <c r="AX42">
        <f>IF(D42,P42,(O42+P42)/2)</f>
        <v>30.475252151489258</v>
      </c>
      <c r="AY42">
        <f>0.61365*EXP(17.502*AX42/(240.97+AX42))</f>
        <v>4.3781446338950909</v>
      </c>
      <c r="AZ42">
        <f>IF(AW42&lt;&gt;0,(1000-(AV42+U42)/2)/AW42*AP42,0)</f>
        <v>2.1203649210209168</v>
      </c>
      <c r="BA42">
        <f>U42*AA42/1000</f>
        <v>2.8885232894679067</v>
      </c>
      <c r="BB42">
        <f>(AY42-BA42)</f>
        <v>1.4896213444271842</v>
      </c>
      <c r="BC42">
        <f>1/(1.6/F42+1.37/N42)</f>
        <v>1.426832438425786</v>
      </c>
      <c r="BD42">
        <f>G42*AA42*0.001</f>
        <v>33.739540470035564</v>
      </c>
      <c r="BE42">
        <f>G42/S42</f>
        <v>0.98110670512420939</v>
      </c>
      <c r="BF42">
        <f>(1-AP42*AA42/AU42/F42)*100</f>
        <v>82.518062703298128</v>
      </c>
      <c r="BG42">
        <f>(S42-E42/(N42/1.35))</f>
        <v>391.3003163815132</v>
      </c>
      <c r="BH42">
        <f>E42*BF42/100/BG42</f>
        <v>-7.2071627766948409E-3</v>
      </c>
    </row>
    <row r="43" spans="1:60" x14ac:dyDescent="0.35">
      <c r="A43" s="1" t="s">
        <v>9</v>
      </c>
      <c r="B43" s="1" t="s">
        <v>2485</v>
      </c>
      <c r="K43" s="1">
        <v>2.72</v>
      </c>
    </row>
    <row r="44" spans="1:60" x14ac:dyDescent="0.35">
      <c r="A44" s="1" t="s">
        <v>9</v>
      </c>
      <c r="B44" s="1" t="s">
        <v>2484</v>
      </c>
      <c r="K44" s="1">
        <v>2.72</v>
      </c>
    </row>
    <row r="45" spans="1:60" x14ac:dyDescent="0.35">
      <c r="A45" s="1">
        <v>10</v>
      </c>
      <c r="B45" s="1" t="s">
        <v>2483</v>
      </c>
      <c r="C45" s="1">
        <v>2296.5000189654529</v>
      </c>
      <c r="D45" s="1">
        <v>0</v>
      </c>
      <c r="E45">
        <f>(R45-S45*(1000-T45)/(1000-U45))*AO45</f>
        <v>-3.0013916089097008</v>
      </c>
      <c r="F45">
        <f>IF(AZ45&lt;&gt;0,1/(1/AZ45-1/N45),0)</f>
        <v>3.6567305496709204</v>
      </c>
      <c r="G45">
        <f>((BC45-AP45/2)*S45-E45)/(BC45+AP45/2)</f>
        <v>382.23096029413125</v>
      </c>
      <c r="H45">
        <f>AP45*1000</f>
        <v>35.351724224565039</v>
      </c>
      <c r="I45">
        <f>(AU45-BA45)</f>
        <v>1.515062495694349</v>
      </c>
      <c r="J45">
        <f>(P45+AT45*D45)</f>
        <v>30.461130142211914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30.873010635375977</v>
      </c>
      <c r="P45" s="1">
        <v>30.461130142211914</v>
      </c>
      <c r="Q45" s="1">
        <v>30.972604751586914</v>
      </c>
      <c r="R45" s="1">
        <v>400.08013916015625</v>
      </c>
      <c r="S45" s="1">
        <v>390.30245971679688</v>
      </c>
      <c r="T45" s="1">
        <v>1.469290018081665</v>
      </c>
      <c r="U45" s="1">
        <v>32.446304321289063</v>
      </c>
      <c r="V45" s="1">
        <v>2.8911852836608887</v>
      </c>
      <c r="W45" s="1">
        <v>63.845993041992188</v>
      </c>
      <c r="X45" s="1">
        <v>300.34127807617188</v>
      </c>
      <c r="Y45" s="1">
        <v>1250.6700439453125</v>
      </c>
      <c r="Z45" s="1">
        <v>5.1449928432703018E-2</v>
      </c>
      <c r="AA45" s="1">
        <v>88.131591796875</v>
      </c>
      <c r="AB45" s="1">
        <v>12.218517303466797</v>
      </c>
      <c r="AC45" s="1">
        <v>1.7295290231704712</v>
      </c>
      <c r="AD45" s="1">
        <v>7.6977387070655823E-2</v>
      </c>
      <c r="AE45" s="1">
        <v>1.9959110766649246E-2</v>
      </c>
      <c r="AF45" s="1">
        <v>3.9492994546890259E-2</v>
      </c>
      <c r="AG45" s="1">
        <v>5.4587381891906261E-3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1.1041958752800434</v>
      </c>
      <c r="AP45">
        <f>(U45-T45)/(1000-U45)*AO45</f>
        <v>3.5351724224565041E-2</v>
      </c>
      <c r="AQ45">
        <f>(P45+273.15)</f>
        <v>303.61113014221189</v>
      </c>
      <c r="AR45">
        <f>(O45+273.15)</f>
        <v>304.02301063537595</v>
      </c>
      <c r="AS45">
        <f>(Y45*AK45+Z45*AL45)*AM45</f>
        <v>200.10720255850538</v>
      </c>
      <c r="AT45">
        <f>((AS45+0.00000010773*(AR45^4-AQ45^4))-AP45*44100)/(L45*0.92*2*29.3+0.00000043092*AQ45^3)</f>
        <v>-10.623936174312474</v>
      </c>
      <c r="AU45">
        <f>0.61365*EXP(17.502*J45/(240.97+J45))</f>
        <v>4.3746069434553778</v>
      </c>
      <c r="AV45">
        <f>AU45*1000/AA45</f>
        <v>49.637216964581064</v>
      </c>
      <c r="AW45">
        <f>(AV45-U45)</f>
        <v>17.190912643292002</v>
      </c>
      <c r="AX45">
        <f>IF(D45,P45,(O45+P45)/2)</f>
        <v>30.667070388793945</v>
      </c>
      <c r="AY45">
        <f>0.61365*EXP(17.502*AX45/(240.97+AX45))</f>
        <v>4.4264442853582606</v>
      </c>
      <c r="AZ45">
        <f>IF(AW45&lt;&gt;0,(1000-(AV45+U45)/2)/AW45*AP45,0)</f>
        <v>1.9720202134732912</v>
      </c>
      <c r="BA45">
        <f>U45*AA45/1000</f>
        <v>2.8595444477610288</v>
      </c>
      <c r="BB45">
        <f>(AY45-BA45)</f>
        <v>1.5668998375972318</v>
      </c>
      <c r="BC45">
        <f>1/(1.6/F45+1.37/N45)</f>
        <v>1.3199285588024134</v>
      </c>
      <c r="BD45">
        <f>G45*AA45*0.001</f>
        <v>33.686622964769917</v>
      </c>
      <c r="BE45">
        <f>G45/S45</f>
        <v>0.97931988584309126</v>
      </c>
      <c r="BF45">
        <f>(1-AP45*AA45/AU45/F45)*100</f>
        <v>80.523531314574569</v>
      </c>
      <c r="BG45">
        <f>(S45-E45/(N45/1.35))</f>
        <v>391.24908336724786</v>
      </c>
      <c r="BH45">
        <f>E45*BF45/100/BG45</f>
        <v>-6.1772068352805585E-3</v>
      </c>
    </row>
    <row r="46" spans="1:60" x14ac:dyDescent="0.35">
      <c r="A46" s="1" t="s">
        <v>9</v>
      </c>
      <c r="B46" s="1" t="s">
        <v>2482</v>
      </c>
      <c r="K46" s="1">
        <v>2.72</v>
      </c>
    </row>
    <row r="47" spans="1:60" x14ac:dyDescent="0.35">
      <c r="A47" s="1" t="s">
        <v>9</v>
      </c>
      <c r="B47" s="1" t="s">
        <v>2481</v>
      </c>
      <c r="K47" s="1">
        <v>2.72</v>
      </c>
    </row>
    <row r="48" spans="1:60" x14ac:dyDescent="0.35">
      <c r="A48" s="1">
        <v>11</v>
      </c>
      <c r="B48" s="1" t="s">
        <v>2480</v>
      </c>
      <c r="C48" s="1">
        <v>2500.5000189654529</v>
      </c>
      <c r="D48" s="1">
        <v>0</v>
      </c>
      <c r="E48">
        <f>(R48-S48*(1000-T48)/(1000-U48))*AO48</f>
        <v>-2.7456342683171679</v>
      </c>
      <c r="F48">
        <f>IF(AZ48&lt;&gt;0,1/(1/AZ48-1/N48),0)</f>
        <v>3.0626705251477024</v>
      </c>
      <c r="G48">
        <f>((BC48-AP48/2)*S48-E48)/(BC48+AP48/2)</f>
        <v>381.56081183528789</v>
      </c>
      <c r="H48">
        <f>AP48*1000</f>
        <v>34.271020586566451</v>
      </c>
      <c r="I48">
        <f>(AU48-BA48)</f>
        <v>1.6221166609334268</v>
      </c>
      <c r="J48">
        <f>(P48+AT48*D48)</f>
        <v>30.714019775390625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31.078847885131836</v>
      </c>
      <c r="P48" s="1">
        <v>30.714019775390625</v>
      </c>
      <c r="Q48" s="1">
        <v>31.152700424194336</v>
      </c>
      <c r="R48" s="1">
        <v>400.02374267578125</v>
      </c>
      <c r="S48" s="1">
        <v>390.39190673828125</v>
      </c>
      <c r="T48" s="1">
        <v>1.9053230285644531</v>
      </c>
      <c r="U48" s="1">
        <v>31.956062316894531</v>
      </c>
      <c r="V48" s="1">
        <v>3.7052774429321289</v>
      </c>
      <c r="W48" s="1">
        <v>62.144886016845703</v>
      </c>
      <c r="X48" s="1">
        <v>300.28652954101563</v>
      </c>
      <c r="Y48" s="1">
        <v>1600.88427734375</v>
      </c>
      <c r="Z48" s="1">
        <v>0.13605609536170959</v>
      </c>
      <c r="AA48" s="1">
        <v>88.127876281738281</v>
      </c>
      <c r="AB48" s="1">
        <v>12.475029945373535</v>
      </c>
      <c r="AC48" s="1">
        <v>1.7412950992584229</v>
      </c>
      <c r="AD48" s="1">
        <v>6.4560785889625549E-2</v>
      </c>
      <c r="AE48" s="1">
        <v>2.8692459687590599E-2</v>
      </c>
      <c r="AF48" s="1">
        <v>2.9203617945313454E-2</v>
      </c>
      <c r="AG48" s="1">
        <v>1.8716497346758842E-2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1.1039945939007925</v>
      </c>
      <c r="AP48">
        <f>(U48-T48)/(1000-U48)*AO48</f>
        <v>3.4271020586566447E-2</v>
      </c>
      <c r="AQ48">
        <f>(P48+273.15)</f>
        <v>303.8640197753906</v>
      </c>
      <c r="AR48">
        <f>(O48+273.15)</f>
        <v>304.22884788513181</v>
      </c>
      <c r="AS48">
        <f>(Y48*AK48+Z48*AL48)*AM48</f>
        <v>256.14147864979168</v>
      </c>
      <c r="AT48">
        <f>((AS48+0.00000010773*(AR48^4-AQ48^4))-AP48*44100)/(L48*0.92*2*29.3+0.00000043092*AQ48^3)</f>
        <v>-9.8123407360411061</v>
      </c>
      <c r="AU48">
        <f>0.61365*EXP(17.502*J48/(240.97+J48))</f>
        <v>4.4383365672482267</v>
      </c>
      <c r="AV48">
        <f>AU48*1000/AA48</f>
        <v>50.362459127679351</v>
      </c>
      <c r="AW48">
        <f>(AV48-U48)</f>
        <v>18.40639681078482</v>
      </c>
      <c r="AX48">
        <f>IF(D48,P48,(O48+P48)/2)</f>
        <v>30.89643383026123</v>
      </c>
      <c r="AY48">
        <f>0.61365*EXP(17.502*AX48/(240.97+AX48))</f>
        <v>4.4848066247743121</v>
      </c>
      <c r="AZ48">
        <f>IF(AW48&lt;&gt;0,(1000-(AV48+U48)/2)/AW48*AP48,0)</f>
        <v>1.785273405372378</v>
      </c>
      <c r="BA48">
        <f>U48*AA48/1000</f>
        <v>2.8162199063147999</v>
      </c>
      <c r="BB48">
        <f>(AY48-BA48)</f>
        <v>1.6685867184595122</v>
      </c>
      <c r="BC48">
        <f>1/(1.6/F48+1.37/N48)</f>
        <v>1.1869614812060589</v>
      </c>
      <c r="BD48">
        <f>G48*AA48*0.001</f>
        <v>33.626144019379872</v>
      </c>
      <c r="BE48">
        <f>G48/S48</f>
        <v>0.97737889861299376</v>
      </c>
      <c r="BF48">
        <f>(1-AP48*AA48/AU48/F48)*100</f>
        <v>77.781239329903883</v>
      </c>
      <c r="BG48">
        <f>(S48-E48/(N48/1.35))</f>
        <v>391.25786582411405</v>
      </c>
      <c r="BH48">
        <f>E48*BF48/100/BG48</f>
        <v>-5.4582630738053035E-3</v>
      </c>
    </row>
    <row r="49" spans="1:60" x14ac:dyDescent="0.35">
      <c r="A49" s="1" t="s">
        <v>9</v>
      </c>
      <c r="B49" s="1" t="s">
        <v>2479</v>
      </c>
      <c r="K49" s="1">
        <v>2.72</v>
      </c>
    </row>
    <row r="50" spans="1:60" x14ac:dyDescent="0.35">
      <c r="A50" s="1" t="s">
        <v>9</v>
      </c>
      <c r="B50" s="1" t="s">
        <v>2474</v>
      </c>
      <c r="K50" s="1">
        <v>2.72</v>
      </c>
    </row>
    <row r="51" spans="1:60" x14ac:dyDescent="0.35">
      <c r="A51" s="1">
        <v>12</v>
      </c>
      <c r="B51" s="1" t="s">
        <v>2478</v>
      </c>
      <c r="C51" s="1">
        <v>2704.0000189766288</v>
      </c>
      <c r="D51" s="1">
        <v>0</v>
      </c>
      <c r="E51">
        <f>(R51-S51*(1000-T51)/(1000-U51))*AO51</f>
        <v>-2.2884069015242687</v>
      </c>
      <c r="F51">
        <f>IF(AZ51&lt;&gt;0,1/(1/AZ51-1/N51),0)</f>
        <v>2.0340852223607495</v>
      </c>
      <c r="G51">
        <f>((BC51-AP51/2)*S51-E51)/(BC51+AP51/2)</f>
        <v>380.57554393456098</v>
      </c>
      <c r="H51">
        <f>AP51*1000</f>
        <v>30.816379189742971</v>
      </c>
      <c r="I51">
        <f>(AU51-BA51)</f>
        <v>1.8902303286349498</v>
      </c>
      <c r="J51">
        <f>(P51+AT51*D51)</f>
        <v>30.944391250610352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31.305543899536133</v>
      </c>
      <c r="P51" s="1">
        <v>30.944391250610352</v>
      </c>
      <c r="Q51" s="1">
        <v>31.34503173828125</v>
      </c>
      <c r="R51" s="1">
        <v>400.0491943359375</v>
      </c>
      <c r="S51" s="1">
        <v>391.20315551757813</v>
      </c>
      <c r="T51" s="1">
        <v>2.4956052303314209</v>
      </c>
      <c r="U51" s="1">
        <v>29.580442428588867</v>
      </c>
      <c r="V51" s="1">
        <v>4.7909626960754395</v>
      </c>
      <c r="W51" s="1">
        <v>56.787345886230469</v>
      </c>
      <c r="X51" s="1">
        <v>300.3197021484375</v>
      </c>
      <c r="Y51" s="1">
        <v>2001.2392578125</v>
      </c>
      <c r="Z51" s="1">
        <v>0.13605484366416931</v>
      </c>
      <c r="AA51" s="1">
        <v>88.127944946289063</v>
      </c>
      <c r="AB51" s="1">
        <v>12.537199020385742</v>
      </c>
      <c r="AC51" s="1">
        <v>1.7304229736328125</v>
      </c>
      <c r="AD51" s="1">
        <v>0.10354198515415192</v>
      </c>
      <c r="AE51" s="1">
        <v>5.6155499070882797E-2</v>
      </c>
      <c r="AF51" s="1">
        <v>2.9571507126092911E-2</v>
      </c>
      <c r="AG51" s="1">
        <v>4.2733553797006607E-2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1.1041165520163141</v>
      </c>
      <c r="AP51">
        <f>(U51-T51)/(1000-U51)*AO51</f>
        <v>3.0816379189742973E-2</v>
      </c>
      <c r="AQ51">
        <f>(P51+273.15)</f>
        <v>304.09439125061033</v>
      </c>
      <c r="AR51">
        <f>(O51+273.15)</f>
        <v>304.45554389953611</v>
      </c>
      <c r="AS51">
        <f>(Y51*AK51+Z51*AL51)*AM51</f>
        <v>320.1982740930107</v>
      </c>
      <c r="AT51">
        <f>((AS51+0.00000010773*(AR51^4-AQ51^4))-AP51*44100)/(L51*0.92*2*29.3+0.00000043092*AQ51^3)</f>
        <v>-8.1131729984956937</v>
      </c>
      <c r="AU51">
        <f>0.61365*EXP(17.502*J51/(240.97+J51))</f>
        <v>4.4970939304685027</v>
      </c>
      <c r="AV51">
        <f>AU51*1000/AA51</f>
        <v>51.029147828300388</v>
      </c>
      <c r="AW51">
        <f>(AV51-U51)</f>
        <v>21.448705399711521</v>
      </c>
      <c r="AX51">
        <f>IF(D51,P51,(O51+P51)/2)</f>
        <v>31.124967575073242</v>
      </c>
      <c r="AY51">
        <f>0.61365*EXP(17.502*AX51/(240.97+AX51))</f>
        <v>4.5436233700817716</v>
      </c>
      <c r="AZ51">
        <f>IF(AW51&lt;&gt;0,(1000-(AV51+U51)/2)/AW51*AP51,0)</f>
        <v>1.3788399247768905</v>
      </c>
      <c r="BA51">
        <f>U51*AA51/1000</f>
        <v>2.6068636018335529</v>
      </c>
      <c r="BB51">
        <f>(AY51-BA51)</f>
        <v>1.9367597682482187</v>
      </c>
      <c r="BC51">
        <f>1/(1.6/F51+1.37/N51)</f>
        <v>0.90361842356598654</v>
      </c>
      <c r="BD51">
        <f>G51*AA51*0.001</f>
        <v>33.539340583769011</v>
      </c>
      <c r="BE51">
        <f>G51/S51</f>
        <v>0.9728335228560302</v>
      </c>
      <c r="BF51">
        <f>(1-AP51*AA51/AU51/F51)*100</f>
        <v>70.311097127445635</v>
      </c>
      <c r="BG51">
        <f>(S51-E51/(N51/1.35))</f>
        <v>391.92490741706621</v>
      </c>
      <c r="BH51">
        <f>E51*BF51/100/BG51</f>
        <v>-4.1053884781292529E-3</v>
      </c>
    </row>
    <row r="52" spans="1:60" x14ac:dyDescent="0.35">
      <c r="A52" s="1" t="s">
        <v>9</v>
      </c>
      <c r="B52" s="1" t="s">
        <v>2477</v>
      </c>
      <c r="K52" s="1">
        <v>2.01824</v>
      </c>
    </row>
    <row r="53" spans="1:60" x14ac:dyDescent="0.35">
      <c r="A53" s="1" t="s">
        <v>9</v>
      </c>
      <c r="B53" s="1" t="s">
        <v>2476</v>
      </c>
      <c r="K53" s="1">
        <v>2.01824</v>
      </c>
    </row>
    <row r="54" spans="1:60" x14ac:dyDescent="0.35">
      <c r="A54" s="1" t="s">
        <v>9</v>
      </c>
      <c r="B54" s="1" t="s">
        <v>2475</v>
      </c>
      <c r="K54" s="1">
        <v>2.01824</v>
      </c>
    </row>
    <row r="55" spans="1:60" x14ac:dyDescent="0.35">
      <c r="A55" s="1" t="s">
        <v>9</v>
      </c>
      <c r="B55" s="1" t="s">
        <v>2474</v>
      </c>
      <c r="K55" s="1">
        <v>2.01824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58261-9E8C-4C57-A486-B6BD0B2A4BF1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2558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2557</v>
      </c>
    </row>
    <row r="12" spans="1:60" x14ac:dyDescent="0.35">
      <c r="A12" s="1" t="s">
        <v>9</v>
      </c>
      <c r="B12" s="1" t="s">
        <v>2556</v>
      </c>
    </row>
    <row r="13" spans="1:60" x14ac:dyDescent="0.35">
      <c r="A13" s="1" t="s">
        <v>9</v>
      </c>
      <c r="B13" s="1" t="s">
        <v>2555</v>
      </c>
    </row>
    <row r="14" spans="1:60" x14ac:dyDescent="0.35">
      <c r="A14" s="1" t="s">
        <v>9</v>
      </c>
      <c r="B14" s="1" t="s">
        <v>2554</v>
      </c>
    </row>
    <row r="15" spans="1:60" x14ac:dyDescent="0.35">
      <c r="A15" s="1" t="s">
        <v>9</v>
      </c>
      <c r="B15" s="1" t="s">
        <v>2553</v>
      </c>
    </row>
    <row r="16" spans="1:60" x14ac:dyDescent="0.35">
      <c r="A16" s="1" t="s">
        <v>9</v>
      </c>
      <c r="B16" s="1" t="s">
        <v>2552</v>
      </c>
    </row>
    <row r="17" spans="1:60" x14ac:dyDescent="0.35">
      <c r="A17" s="1" t="s">
        <v>9</v>
      </c>
      <c r="B17" s="1" t="s">
        <v>2551</v>
      </c>
    </row>
    <row r="18" spans="1:60" x14ac:dyDescent="0.35">
      <c r="A18" s="1">
        <v>1</v>
      </c>
      <c r="B18" s="1" t="s">
        <v>2550</v>
      </c>
      <c r="C18" s="1">
        <v>567.00000216811895</v>
      </c>
      <c r="D18" s="1">
        <v>0</v>
      </c>
      <c r="E18">
        <f>(R18-S18*(1000-T18)/(1000-U18))*AO18</f>
        <v>-4.7316033744816428</v>
      </c>
      <c r="F18">
        <f>IF(AZ18&lt;&gt;0,1/(1/AZ18-1/N18),0)</f>
        <v>11.321437270344603</v>
      </c>
      <c r="G18">
        <f>((BC18-AP18/2)*S18-E18)/(BC18+AP18/2)</f>
        <v>393.64872806334927</v>
      </c>
      <c r="H18">
        <f>AP18*1000</f>
        <v>23.906232936249364</v>
      </c>
      <c r="I18">
        <f>(AU18-BA18)</f>
        <v>0.64497168789267523</v>
      </c>
      <c r="J18">
        <f>(P18+AT18*D18)</f>
        <v>31.202400207519531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32.777462005615234</v>
      </c>
      <c r="P18" s="1">
        <v>31.202400207519531</v>
      </c>
      <c r="Q18" s="1">
        <v>32.893581390380859</v>
      </c>
      <c r="R18" s="1">
        <v>400.10397338867188</v>
      </c>
      <c r="S18" s="1">
        <v>395.819580078125</v>
      </c>
      <c r="T18" s="1">
        <v>23.824939727783203</v>
      </c>
      <c r="U18" s="1">
        <v>44.510993957519531</v>
      </c>
      <c r="V18" s="1">
        <v>42.040939331054688</v>
      </c>
      <c r="W18" s="1">
        <v>78.543075561523438</v>
      </c>
      <c r="X18" s="1">
        <v>300.35031127929688</v>
      </c>
      <c r="Y18" s="1">
        <v>0.15165755152702332</v>
      </c>
      <c r="Z18" s="1">
        <v>7.5461067259311676E-2</v>
      </c>
      <c r="AA18" s="1">
        <v>88.039642333984375</v>
      </c>
      <c r="AB18" s="1">
        <v>14.407252311706543</v>
      </c>
      <c r="AC18" s="1">
        <v>1.8790620565414429</v>
      </c>
      <c r="AD18" s="1">
        <v>9.8302856087684631E-2</v>
      </c>
      <c r="AE18" s="1">
        <v>8.1805028021335602E-3</v>
      </c>
      <c r="AF18" s="1">
        <v>2.4852801114320755E-2</v>
      </c>
      <c r="AG18" s="1">
        <v>1.0521430522203445E-2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1.10422908558565</v>
      </c>
      <c r="AP18">
        <f>(U18-T18)/(1000-U18)*AO18</f>
        <v>2.3906232936249362E-2</v>
      </c>
      <c r="AQ18">
        <f>(P18+273.15)</f>
        <v>304.35240020751951</v>
      </c>
      <c r="AR18">
        <f>(O18+273.15)</f>
        <v>305.92746200561521</v>
      </c>
      <c r="AS18">
        <f>(Y18*AK18+Z18*AL18)*AM18</f>
        <v>2.4265207701954061E-2</v>
      </c>
      <c r="AT18">
        <f>((AS18+0.00000010773*(AR18^4-AQ18^4))-AP18*44100)/(L18*0.92*2*29.3+0.00000043092*AQ18^3)</f>
        <v>-8.1154186724826065</v>
      </c>
      <c r="AU18">
        <f>0.61365*EXP(17.502*J18/(240.97+J18))</f>
        <v>4.5637036758428344</v>
      </c>
      <c r="AV18">
        <f>AU18*1000/AA18</f>
        <v>51.836917493713962</v>
      </c>
      <c r="AW18">
        <f>(AV18-U18)</f>
        <v>7.3259235361944306</v>
      </c>
      <c r="AX18">
        <f>IF(D18,P18,(O18+P18)/2)</f>
        <v>31.989931106567383</v>
      </c>
      <c r="AY18">
        <f>0.61365*EXP(17.502*AX18/(240.97+AX18))</f>
        <v>4.77236255856754</v>
      </c>
      <c r="AZ18">
        <f>IF(AW18&lt;&gt;0,(1000-(AV18+U18)/2)/AW18*AP18,0)</f>
        <v>3.106035029821296</v>
      </c>
      <c r="BA18">
        <f>U18*AA18/1000</f>
        <v>3.9187319879501592</v>
      </c>
      <c r="BB18">
        <f>(AY18-BA18)</f>
        <v>0.85363057061738079</v>
      </c>
      <c r="BC18">
        <f>1/(1.6/F18+1.37/N18)</f>
        <v>2.1673532919805036</v>
      </c>
      <c r="BD18">
        <f>G18*AA18*0.001</f>
        <v>34.656693223925146</v>
      </c>
      <c r="BE18">
        <f>G18/S18</f>
        <v>0.99451555172094508</v>
      </c>
      <c r="BF18">
        <f>(1-AP18*AA18/AU18/F18)*100</f>
        <v>95.926474735835484</v>
      </c>
      <c r="BG18">
        <f>(S18-E18/(N18/1.35))</f>
        <v>397.31190372077856</v>
      </c>
      <c r="BH18">
        <f>E18*BF18/100/BG18</f>
        <v>-1.1423922296604222E-2</v>
      </c>
    </row>
    <row r="19" spans="1:60" x14ac:dyDescent="0.35">
      <c r="A19" s="1" t="s">
        <v>9</v>
      </c>
      <c r="B19" s="1" t="s">
        <v>2549</v>
      </c>
      <c r="K19" s="1">
        <v>2.72</v>
      </c>
    </row>
    <row r="20" spans="1:60" x14ac:dyDescent="0.35">
      <c r="A20" s="1" t="s">
        <v>9</v>
      </c>
      <c r="B20" s="1" t="s">
        <v>1002</v>
      </c>
      <c r="K20" s="1">
        <v>2.72</v>
      </c>
    </row>
    <row r="21" spans="1:60" x14ac:dyDescent="0.35">
      <c r="A21" s="1">
        <v>2</v>
      </c>
      <c r="B21" s="1" t="s">
        <v>2548</v>
      </c>
      <c r="C21" s="1">
        <v>770.50000217929482</v>
      </c>
      <c r="D21" s="1">
        <v>0</v>
      </c>
      <c r="E21">
        <f>(R21-S21*(1000-T21)/(1000-U21))*AO21</f>
        <v>-6.212381867267184</v>
      </c>
      <c r="F21">
        <f>IF(AZ21&lt;&gt;0,1/(1/AZ21-1/N21),0)</f>
        <v>9.2793864908584229</v>
      </c>
      <c r="G21">
        <f>((BC21-AP21/2)*S21-E21)/(BC21+AP21/2)</f>
        <v>396.02090435121607</v>
      </c>
      <c r="H21">
        <f>AP21*1000</f>
        <v>22.796939676913784</v>
      </c>
      <c r="I21">
        <f>(AU21-BA21)</f>
        <v>0.65253140403592669</v>
      </c>
      <c r="J21">
        <f>(P21+AT21*D21)</f>
        <v>31.022979736328125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32.737556457519531</v>
      </c>
      <c r="P21" s="1">
        <v>31.022979736328125</v>
      </c>
      <c r="Q21" s="1">
        <v>32.912609100341797</v>
      </c>
      <c r="R21" s="1">
        <v>399.994384765625</v>
      </c>
      <c r="S21" s="1">
        <v>397.41543579101563</v>
      </c>
      <c r="T21" s="1">
        <v>24.159555435180664</v>
      </c>
      <c r="U21" s="1">
        <v>43.900264739990234</v>
      </c>
      <c r="V21" s="1">
        <v>42.725021362304688</v>
      </c>
      <c r="W21" s="1">
        <v>77.635520935058594</v>
      </c>
      <c r="X21" s="1">
        <v>300.32113647460938</v>
      </c>
      <c r="Y21" s="1">
        <v>25.296270370483398</v>
      </c>
      <c r="Z21" s="1">
        <v>0.15206350386142731</v>
      </c>
      <c r="AA21" s="1">
        <v>88.0350341796875</v>
      </c>
      <c r="AB21" s="1">
        <v>14.402558326721191</v>
      </c>
      <c r="AC21" s="1">
        <v>1.9165887832641602</v>
      </c>
      <c r="AD21" s="1">
        <v>5.0246812403202057E-2</v>
      </c>
      <c r="AE21" s="1">
        <v>1.1906960979104042E-2</v>
      </c>
      <c r="AF21" s="1">
        <v>2.5696130469441414E-2</v>
      </c>
      <c r="AG21" s="1">
        <v>5.8131651021540165E-3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1.104121825274299</v>
      </c>
      <c r="AP21">
        <f>(U21-T21)/(1000-U21)*AO21</f>
        <v>2.2796939676913784E-2</v>
      </c>
      <c r="AQ21">
        <f>(P21+273.15)</f>
        <v>304.1729797363281</v>
      </c>
      <c r="AR21">
        <f>(O21+273.15)</f>
        <v>305.88755645751951</v>
      </c>
      <c r="AS21">
        <f>(Y21*AK21+Z21*AL21)*AM21</f>
        <v>4.0474031688108312</v>
      </c>
      <c r="AT21">
        <f>((AS21+0.00000010773*(AR21^4-AQ21^4))-AP21*44100)/(L21*0.92*2*29.3+0.00000043092*AQ21^3)</f>
        <v>-7.6883541748942035</v>
      </c>
      <c r="AU21">
        <f>0.61365*EXP(17.502*J21/(240.97+J21))</f>
        <v>4.517292710918297</v>
      </c>
      <c r="AV21">
        <f>AU21*1000/AA21</f>
        <v>51.312443426762265</v>
      </c>
      <c r="AW21">
        <f>(AV21-U21)</f>
        <v>7.4121786867720303</v>
      </c>
      <c r="AX21">
        <f>IF(D21,P21,(O21+P21)/2)</f>
        <v>31.880268096923828</v>
      </c>
      <c r="AY21">
        <f>0.61365*EXP(17.502*AX21/(240.97+AX21))</f>
        <v>4.7428182936409913</v>
      </c>
      <c r="AZ21">
        <f>IF(AW21&lt;&gt;0,(1000-(AV21+U21)/2)/AW21*AP21,0)</f>
        <v>2.9291874106306235</v>
      </c>
      <c r="BA21">
        <f>U21*AA21/1000</f>
        <v>3.8647613068823703</v>
      </c>
      <c r="BB21">
        <f>(AY21-BA21)</f>
        <v>0.87805698675862098</v>
      </c>
      <c r="BC21">
        <f>1/(1.6/F21+1.37/N21)</f>
        <v>2.0304872617189735</v>
      </c>
      <c r="BD21">
        <f>G21*AA21*0.001</f>
        <v>34.863713850430059</v>
      </c>
      <c r="BE21">
        <f>G21/S21</f>
        <v>0.99649099829999332</v>
      </c>
      <c r="BF21">
        <f>(1-AP21*AA21/AU21/F21)*100</f>
        <v>95.212215540639463</v>
      </c>
      <c r="BG21">
        <f>(S21-E21/(N21/1.35))</f>
        <v>399.37478944007984</v>
      </c>
      <c r="BH21">
        <f>E21*BF21/100/BG21</f>
        <v>-1.4810515260521927E-2</v>
      </c>
    </row>
    <row r="22" spans="1:60" x14ac:dyDescent="0.35">
      <c r="A22" s="1" t="s">
        <v>9</v>
      </c>
      <c r="B22" s="1" t="s">
        <v>2547</v>
      </c>
      <c r="K22" s="1">
        <v>2.72</v>
      </c>
    </row>
    <row r="23" spans="1:60" x14ac:dyDescent="0.35">
      <c r="A23" s="1" t="s">
        <v>9</v>
      </c>
      <c r="B23" s="1" t="s">
        <v>999</v>
      </c>
      <c r="K23" s="1">
        <v>2.72</v>
      </c>
    </row>
    <row r="24" spans="1:60" x14ac:dyDescent="0.35">
      <c r="A24" s="1">
        <v>3</v>
      </c>
      <c r="B24" s="1" t="s">
        <v>998</v>
      </c>
      <c r="C24" s="1">
        <v>974.50000217929482</v>
      </c>
      <c r="D24" s="1">
        <v>0</v>
      </c>
      <c r="E24">
        <f>(R24-S24*(1000-T24)/(1000-U24))*AO24</f>
        <v>-6.4911869924109409</v>
      </c>
      <c r="F24">
        <f>IF(AZ24&lt;&gt;0,1/(1/AZ24-1/N24),0)</f>
        <v>8.5320869594307336</v>
      </c>
      <c r="G24">
        <f>((BC24-AP24/2)*S24-E24)/(BC24+AP24/2)</f>
        <v>396.89056846475671</v>
      </c>
      <c r="H24">
        <f>AP24*1000</f>
        <v>22.049976335979181</v>
      </c>
      <c r="I24">
        <f>(AU24-BA24)</f>
        <v>0.64884528433996724</v>
      </c>
      <c r="J24">
        <f>(P24+AT24*D24)</f>
        <v>30.891330718994141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32.664203643798828</v>
      </c>
      <c r="P24" s="1">
        <v>30.891330718994141</v>
      </c>
      <c r="Q24" s="1">
        <v>32.866748809814453</v>
      </c>
      <c r="R24" s="1">
        <v>400.11416625976563</v>
      </c>
      <c r="S24" s="1">
        <v>398.0443115234375</v>
      </c>
      <c r="T24" s="1">
        <v>24.460329055786133</v>
      </c>
      <c r="U24" s="1">
        <v>43.558460235595703</v>
      </c>
      <c r="V24" s="1">
        <v>43.435798645019531</v>
      </c>
      <c r="W24" s="1">
        <v>77.349594116210938</v>
      </c>
      <c r="X24" s="1">
        <v>300.36172485351563</v>
      </c>
      <c r="Y24" s="1">
        <v>48.777935028076172</v>
      </c>
      <c r="Z24" s="1">
        <v>2.6296542957425117E-2</v>
      </c>
      <c r="AA24" s="1">
        <v>88.034690856933594</v>
      </c>
      <c r="AB24" s="1">
        <v>14.514316558837891</v>
      </c>
      <c r="AC24" s="1">
        <v>1.9113531112670898</v>
      </c>
      <c r="AD24" s="1">
        <v>7.4239373207092285E-2</v>
      </c>
      <c r="AE24" s="1">
        <v>3.9124274626374245E-3</v>
      </c>
      <c r="AF24" s="1">
        <v>4.4966649264097214E-2</v>
      </c>
      <c r="AG24" s="1">
        <v>9.7392629832029343E-3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1.1042710472555719</v>
      </c>
      <c r="AP24">
        <f>(U24-T24)/(1000-U24)*AO24</f>
        <v>2.2049976335979181E-2</v>
      </c>
      <c r="AQ24">
        <f>(P24+273.15)</f>
        <v>304.04133071899412</v>
      </c>
      <c r="AR24">
        <f>(O24+273.15)</f>
        <v>305.81420364379881</v>
      </c>
      <c r="AS24">
        <f>(Y24*AK24+Z24*AL24)*AM24</f>
        <v>7.8044694300486981</v>
      </c>
      <c r="AT24">
        <f>((AS24+0.00000010773*(AR24^4-AQ24^4))-AP24*44100)/(L24*0.92*2*29.3+0.00000043092*AQ24^3)</f>
        <v>-7.3960367684032846</v>
      </c>
      <c r="AU24">
        <f>0.61365*EXP(17.502*J24/(240.97+J24))</f>
        <v>4.48350086538467</v>
      </c>
      <c r="AV24">
        <f>AU24*1000/AA24</f>
        <v>50.928796611223063</v>
      </c>
      <c r="AW24">
        <f>(AV24-U24)</f>
        <v>7.3703363756273603</v>
      </c>
      <c r="AX24">
        <f>IF(D24,P24,(O24+P24)/2)</f>
        <v>31.777767181396484</v>
      </c>
      <c r="AY24">
        <f>0.61365*EXP(17.502*AX24/(240.97+AX24))</f>
        <v>4.7153476695338652</v>
      </c>
      <c r="AZ24">
        <f>IF(AW24&lt;&gt;0,(1000-(AV24+U24)/2)/AW24*AP24,0)</f>
        <v>2.8503794639127302</v>
      </c>
      <c r="BA24">
        <f>U24*AA24/1000</f>
        <v>3.8346555810447027</v>
      </c>
      <c r="BB24">
        <f>(AY24-BA24)</f>
        <v>0.88069208848916247</v>
      </c>
      <c r="BC24">
        <f>1/(1.6/F24+1.37/N24)</f>
        <v>1.9700752578135772</v>
      </c>
      <c r="BD24">
        <f>G24*AA24*0.001</f>
        <v>34.940138498827494</v>
      </c>
      <c r="BE24">
        <f>G24/S24</f>
        <v>0.99710147080292377</v>
      </c>
      <c r="BF24">
        <f>(1-AP24*AA24/AU24/F24)*100</f>
        <v>94.925544595832307</v>
      </c>
      <c r="BG24">
        <f>(S24-E24/(N24/1.35))</f>
        <v>400.09159889116222</v>
      </c>
      <c r="BH24">
        <f>E24*BF24/100/BG24</f>
        <v>-1.5400959731114274E-2</v>
      </c>
    </row>
    <row r="25" spans="1:60" x14ac:dyDescent="0.35">
      <c r="A25" s="1" t="s">
        <v>9</v>
      </c>
      <c r="B25" s="1" t="s">
        <v>2546</v>
      </c>
      <c r="K25" s="1">
        <v>2.72</v>
      </c>
    </row>
    <row r="26" spans="1:60" x14ac:dyDescent="0.35">
      <c r="A26" s="1" t="s">
        <v>9</v>
      </c>
      <c r="B26" s="1" t="s">
        <v>996</v>
      </c>
      <c r="K26" s="1">
        <v>2.72</v>
      </c>
    </row>
    <row r="27" spans="1:60" x14ac:dyDescent="0.35">
      <c r="A27" s="1">
        <v>4</v>
      </c>
      <c r="B27" s="1" t="s">
        <v>995</v>
      </c>
      <c r="C27" s="1">
        <v>1177.5000021792948</v>
      </c>
      <c r="D27" s="1">
        <v>0</v>
      </c>
      <c r="E27">
        <f>(R27-S27*(1000-T27)/(1000-U27))*AO27</f>
        <v>-6.3856734721989419</v>
      </c>
      <c r="F27">
        <f>IF(AZ27&lt;&gt;0,1/(1/AZ27-1/N27),0)</f>
        <v>8.5278366350586854</v>
      </c>
      <c r="G27">
        <f>((BC27-AP27/2)*S27-E27)/(BC27+AP27/2)</f>
        <v>396.89065094795075</v>
      </c>
      <c r="H27">
        <f>AP27*1000</f>
        <v>21.69310765634166</v>
      </c>
      <c r="I27">
        <f>(AU27-BA27)</f>
        <v>0.63851134455478986</v>
      </c>
      <c r="J27">
        <f>(P27+AT27*D27)</f>
        <v>30.848875045776367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32.617061614990234</v>
      </c>
      <c r="P27" s="1">
        <v>30.848875045776367</v>
      </c>
      <c r="Q27" s="1">
        <v>32.823493957519531</v>
      </c>
      <c r="R27" s="1">
        <v>400.06271362304688</v>
      </c>
      <c r="S27" s="1">
        <v>398.02606201171875</v>
      </c>
      <c r="T27" s="1">
        <v>24.760034561157227</v>
      </c>
      <c r="U27" s="1">
        <v>43.551437377929688</v>
      </c>
      <c r="V27" s="1">
        <v>44.086101531982422</v>
      </c>
      <c r="W27" s="1">
        <v>77.544845581054688</v>
      </c>
      <c r="X27" s="1">
        <v>300.32611083984375</v>
      </c>
      <c r="Y27" s="1">
        <v>100.13751983642578</v>
      </c>
      <c r="Z27" s="1">
        <v>0.13148488104343414</v>
      </c>
      <c r="AA27" s="1">
        <v>88.037025451660156</v>
      </c>
      <c r="AB27" s="1">
        <v>14.260305404663086</v>
      </c>
      <c r="AC27" s="1">
        <v>1.9081707000732422</v>
      </c>
      <c r="AD27" s="1">
        <v>4.7221098095178604E-2</v>
      </c>
      <c r="AE27" s="1">
        <v>6.0448911972343922E-3</v>
      </c>
      <c r="AF27" s="1">
        <v>3.0607352033257484E-2</v>
      </c>
      <c r="AG27" s="1">
        <v>1.0615039616823196E-2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1.1041401133817781</v>
      </c>
      <c r="AP27">
        <f>(U27-T27)/(1000-U27)*AO27</f>
        <v>2.1693107656341661E-2</v>
      </c>
      <c r="AQ27">
        <f>(P27+273.15)</f>
        <v>303.99887504577634</v>
      </c>
      <c r="AR27">
        <f>(O27+273.15)</f>
        <v>305.76706161499021</v>
      </c>
      <c r="AS27">
        <f>(Y27*AK27+Z27*AL27)*AM27</f>
        <v>16.022002815708447</v>
      </c>
      <c r="AT27">
        <f>((AS27+0.00000010773*(AR27^4-AQ27^4))-AP27*44100)/(L27*0.92*2*29.3+0.00000043092*AQ27^3)</f>
        <v>-7.2089504678779317</v>
      </c>
      <c r="AU27">
        <f>0.61365*EXP(17.502*J27/(240.97+J27))</f>
        <v>4.472650345451969</v>
      </c>
      <c r="AV27">
        <f>AU27*1000/AA27</f>
        <v>50.804196558274633</v>
      </c>
      <c r="AW27">
        <f>(AV27-U27)</f>
        <v>7.2527591803449454</v>
      </c>
      <c r="AX27">
        <f>IF(D27,P27,(O27+P27)/2)</f>
        <v>31.732968330383301</v>
      </c>
      <c r="AY27">
        <f>0.61365*EXP(17.502*AX27/(240.97+AX27))</f>
        <v>4.7033849835147663</v>
      </c>
      <c r="AZ27">
        <f>IF(AW27&lt;&gt;0,(1000-(AV27+U27)/2)/AW27*AP27,0)</f>
        <v>2.8499049368516842</v>
      </c>
      <c r="BA27">
        <f>U27*AA27/1000</f>
        <v>3.8341390008971792</v>
      </c>
      <c r="BB27">
        <f>(AY27-BA27)</f>
        <v>0.86924598261758712</v>
      </c>
      <c r="BC27">
        <f>1/(1.6/F27+1.37/N27)</f>
        <v>1.9697125694802169</v>
      </c>
      <c r="BD27">
        <f>G27*AA27*0.001</f>
        <v>34.941072339030711</v>
      </c>
      <c r="BE27">
        <f>G27/S27</f>
        <v>0.99714739517802087</v>
      </c>
      <c r="BF27">
        <f>(1-AP27*AA27/AU27/F27)*100</f>
        <v>94.992934048934202</v>
      </c>
      <c r="BG27">
        <f>(S27-E27/(N27/1.35))</f>
        <v>400.04007095173733</v>
      </c>
      <c r="BH27">
        <f>E27*BF27/100/BG27</f>
        <v>-1.5163327452659235E-2</v>
      </c>
    </row>
    <row r="28" spans="1:60" x14ac:dyDescent="0.35">
      <c r="A28" s="1" t="s">
        <v>9</v>
      </c>
      <c r="B28" s="1" t="s">
        <v>2545</v>
      </c>
      <c r="K28" s="1">
        <v>2.72</v>
      </c>
    </row>
    <row r="29" spans="1:60" x14ac:dyDescent="0.35">
      <c r="A29" s="1" t="s">
        <v>9</v>
      </c>
      <c r="B29" s="1" t="s">
        <v>2544</v>
      </c>
      <c r="K29" s="1">
        <v>2.72</v>
      </c>
    </row>
    <row r="30" spans="1:60" x14ac:dyDescent="0.35">
      <c r="A30" s="1">
        <v>5</v>
      </c>
      <c r="B30" s="1" t="s">
        <v>2543</v>
      </c>
      <c r="C30" s="1">
        <v>1382.000002168119</v>
      </c>
      <c r="D30" s="1">
        <v>0</v>
      </c>
      <c r="E30">
        <f>(R30-S30*(1000-T30)/(1000-U30))*AO30</f>
        <v>-6.3231920230253973</v>
      </c>
      <c r="F30">
        <f>IF(AZ30&lt;&gt;0,1/(1/AZ30-1/N30),0)</f>
        <v>8.6332371656220115</v>
      </c>
      <c r="G30">
        <f>((BC30-AP30/2)*S30-E30)/(BC30+AP30/2)</f>
        <v>396.8369092474295</v>
      </c>
      <c r="H30">
        <f>AP30*1000</f>
        <v>21.453099947644127</v>
      </c>
      <c r="I30">
        <f>(AU30-BA30)</f>
        <v>0.62880257744978119</v>
      </c>
      <c r="J30">
        <f>(P30+AT30*D30)</f>
        <v>30.847368240356445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32.590354919433594</v>
      </c>
      <c r="P30" s="1">
        <v>30.847368240356445</v>
      </c>
      <c r="Q30" s="1">
        <v>32.794132232666016</v>
      </c>
      <c r="R30" s="1">
        <v>399.95541381835938</v>
      </c>
      <c r="S30" s="1">
        <v>397.94985961914063</v>
      </c>
      <c r="T30" s="1">
        <v>25.07533073425293</v>
      </c>
      <c r="U30" s="1">
        <v>43.659637451171875</v>
      </c>
      <c r="V30" s="1">
        <v>44.712394714355469</v>
      </c>
      <c r="W30" s="1">
        <v>77.850494384765625</v>
      </c>
      <c r="X30" s="1">
        <v>300.27908325195313</v>
      </c>
      <c r="Y30" s="1">
        <v>150.38510131835938</v>
      </c>
      <c r="Z30" s="1">
        <v>1.6006499528884888E-2</v>
      </c>
      <c r="AA30" s="1">
        <v>88.03240966796875</v>
      </c>
      <c r="AB30" s="1">
        <v>14.352143287658691</v>
      </c>
      <c r="AC30" s="1">
        <v>1.901010274887085</v>
      </c>
      <c r="AD30" s="1">
        <v>5.8193303644657135E-2</v>
      </c>
      <c r="AE30" s="1">
        <v>4.9048438668251038E-3</v>
      </c>
      <c r="AF30" s="1">
        <v>3.220270574092865E-2</v>
      </c>
      <c r="AG30" s="1">
        <v>8.5459668189287186E-3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1.1039672178380626</v>
      </c>
      <c r="AP30">
        <f>(U30-T30)/(1000-U30)*AO30</f>
        <v>2.1453099947644126E-2</v>
      </c>
      <c r="AQ30">
        <f>(P30+273.15)</f>
        <v>303.99736824035642</v>
      </c>
      <c r="AR30">
        <f>(O30+273.15)</f>
        <v>305.74035491943357</v>
      </c>
      <c r="AS30">
        <f>(Y30*AK30+Z30*AL30)*AM30</f>
        <v>24.061615673118467</v>
      </c>
      <c r="AT30">
        <f>((AS30+0.00000010773*(AR30^4-AQ30^4))-AP30*44100)/(L30*0.92*2*29.3+0.00000043092*AQ30^3)</f>
        <v>-7.0653129631118539</v>
      </c>
      <c r="AU30">
        <f>0.61365*EXP(17.502*J30/(240.97+J30))</f>
        <v>4.4722656675063348</v>
      </c>
      <c r="AV30">
        <f>AU30*1000/AA30</f>
        <v>50.802490632419911</v>
      </c>
      <c r="AW30">
        <f>(AV30-U30)</f>
        <v>7.1428531812480358</v>
      </c>
      <c r="AX30">
        <f>IF(D30,P30,(O30+P30)/2)</f>
        <v>31.71886157989502</v>
      </c>
      <c r="AY30">
        <f>0.61365*EXP(17.502*AX30/(240.97+AX30))</f>
        <v>4.6996235171049312</v>
      </c>
      <c r="AZ30">
        <f>IF(AW30&lt;&gt;0,(1000-(AV30+U30)/2)/AW30*AP30,0)</f>
        <v>2.8615801965217691</v>
      </c>
      <c r="BA30">
        <f>U30*AA30/1000</f>
        <v>3.8434630900565536</v>
      </c>
      <c r="BB30">
        <f>(AY30-BA30)</f>
        <v>0.85616042704837758</v>
      </c>
      <c r="BC30">
        <f>1/(1.6/F30+1.37/N30)</f>
        <v>1.978639863670409</v>
      </c>
      <c r="BD30">
        <f>G30*AA30*0.001</f>
        <v>34.934509366240249</v>
      </c>
      <c r="BE30">
        <f>G30/S30</f>
        <v>0.99720328995020557</v>
      </c>
      <c r="BF30">
        <f>(1-AP30*AA30/AU30/F30)*100</f>
        <v>95.108620264509099</v>
      </c>
      <c r="BG30">
        <f>(S30-E30/(N30/1.35))</f>
        <v>399.94416222782723</v>
      </c>
      <c r="BH30">
        <f>E30*BF30/100/BG30</f>
        <v>-1.5036850785058219E-2</v>
      </c>
    </row>
    <row r="31" spans="1:60" x14ac:dyDescent="0.35">
      <c r="A31" s="1" t="s">
        <v>9</v>
      </c>
      <c r="B31" s="1" t="s">
        <v>2542</v>
      </c>
      <c r="K31" s="1">
        <v>2.72</v>
      </c>
    </row>
    <row r="32" spans="1:60" x14ac:dyDescent="0.35">
      <c r="A32" s="1" t="s">
        <v>9</v>
      </c>
      <c r="B32" s="1" t="s">
        <v>2541</v>
      </c>
      <c r="K32" s="1">
        <v>2.72</v>
      </c>
    </row>
    <row r="33" spans="1:60" x14ac:dyDescent="0.35">
      <c r="A33" s="1">
        <v>6</v>
      </c>
      <c r="B33" s="1" t="s">
        <v>2540</v>
      </c>
      <c r="C33" s="1">
        <v>1586.000002168119</v>
      </c>
      <c r="D33" s="1">
        <v>0</v>
      </c>
      <c r="E33">
        <f>(R33-S33*(1000-T33)/(1000-U33))*AO33</f>
        <v>-5.8955608272551876</v>
      </c>
      <c r="F33">
        <f>IF(AZ33&lt;&gt;0,1/(1/AZ33-1/N33),0)</f>
        <v>9.1310300800118593</v>
      </c>
      <c r="G33">
        <f>((BC33-AP33/2)*S33-E33)/(BC33+AP33/2)</f>
        <v>396.23623630845395</v>
      </c>
      <c r="H33">
        <f>AP33*1000</f>
        <v>21.502766710068038</v>
      </c>
      <c r="I33">
        <f>(AU33-BA33)</f>
        <v>0.61864475526088114</v>
      </c>
      <c r="J33">
        <f>(P33+AT33*D33)</f>
        <v>30.919219970703125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32.583095550537109</v>
      </c>
      <c r="P33" s="1">
        <v>30.919219970703125</v>
      </c>
      <c r="Q33" s="1">
        <v>32.779876708984375</v>
      </c>
      <c r="R33" s="1">
        <v>399.94552612304688</v>
      </c>
      <c r="S33" s="1">
        <v>397.54315185546875</v>
      </c>
      <c r="T33" s="1">
        <v>25.370340347290039</v>
      </c>
      <c r="U33" s="1">
        <v>43.987258911132813</v>
      </c>
      <c r="V33" s="1">
        <v>45.253341674804688</v>
      </c>
      <c r="W33" s="1">
        <v>78.460540771484375</v>
      </c>
      <c r="X33" s="1">
        <v>300.3441162109375</v>
      </c>
      <c r="Y33" s="1">
        <v>300.5765380859375</v>
      </c>
      <c r="Z33" s="1">
        <v>2.2866609506309032E-3</v>
      </c>
      <c r="AA33" s="1">
        <v>88.025405883789063</v>
      </c>
      <c r="AB33" s="1">
        <v>14.363734245300293</v>
      </c>
      <c r="AC33" s="1">
        <v>1.9037141799926758</v>
      </c>
      <c r="AD33" s="1">
        <v>7.0966653525829315E-2</v>
      </c>
      <c r="AE33" s="1">
        <v>7.220899686217308E-3</v>
      </c>
      <c r="AF33" s="1">
        <v>2.5185776874423027E-2</v>
      </c>
      <c r="AG33" s="1">
        <v>1.194899994879961E-2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1.1042063095990347</v>
      </c>
      <c r="AP33">
        <f>(U33-T33)/(1000-U33)*AO33</f>
        <v>2.1502766710068039E-2</v>
      </c>
      <c r="AQ33">
        <f>(P33+273.15)</f>
        <v>304.0692199707031</v>
      </c>
      <c r="AR33">
        <f>(O33+273.15)</f>
        <v>305.73309555053709</v>
      </c>
      <c r="AS33">
        <f>(Y33*AK33+Z33*AL33)*AM33</f>
        <v>48.092245018804533</v>
      </c>
      <c r="AT33">
        <f>((AS33+0.00000010773*(AR33^4-AQ33^4))-AP33*44100)/(L33*0.92*2*29.3+0.00000043092*AQ33^3)</f>
        <v>-6.9010610244657764</v>
      </c>
      <c r="AU33">
        <f>0.61365*EXP(17.502*J33/(240.97+J33))</f>
        <v>4.4906410746286642</v>
      </c>
      <c r="AV33">
        <f>AU33*1000/AA33</f>
        <v>51.015283934699475</v>
      </c>
      <c r="AW33">
        <f>(AV33-U33)</f>
        <v>7.0280250235666628</v>
      </c>
      <c r="AX33">
        <f>IF(D33,P33,(O33+P33)/2)</f>
        <v>31.751157760620117</v>
      </c>
      <c r="AY33">
        <f>0.61365*EXP(17.502*AX33/(240.97+AX33))</f>
        <v>4.7082389367318394</v>
      </c>
      <c r="AZ33">
        <f>IF(AW33&lt;&gt;0,(1000-(AV33+U33)/2)/AW33*AP33,0)</f>
        <v>2.9142408974854983</v>
      </c>
      <c r="BA33">
        <f>U33*AA33/1000</f>
        <v>3.8719963193677831</v>
      </c>
      <c r="BB33">
        <f>(AY33-BA33)</f>
        <v>0.83624261736405625</v>
      </c>
      <c r="BC33">
        <f>1/(1.6/F33+1.37/N33)</f>
        <v>2.0190024368801431</v>
      </c>
      <c r="BD33">
        <f>G33*AA33*0.001</f>
        <v>34.878855526916617</v>
      </c>
      <c r="BE33">
        <f>G33/S33</f>
        <v>0.99671251902865143</v>
      </c>
      <c r="BF33">
        <f>(1-AP33*AA33/AU33/F33)*100</f>
        <v>95.383910065125846</v>
      </c>
      <c r="BG33">
        <f>(S33-E33/(N33/1.35))</f>
        <v>399.40258175964556</v>
      </c>
      <c r="BH33">
        <f>E33*BF33/100/BG33</f>
        <v>-1.4079569572457006E-2</v>
      </c>
    </row>
    <row r="34" spans="1:60" x14ac:dyDescent="0.35">
      <c r="A34" s="1" t="s">
        <v>9</v>
      </c>
      <c r="B34" s="1" t="s">
        <v>2539</v>
      </c>
      <c r="K34" s="1">
        <v>2.72</v>
      </c>
    </row>
    <row r="35" spans="1:60" x14ac:dyDescent="0.35">
      <c r="A35" s="1" t="s">
        <v>9</v>
      </c>
      <c r="B35" s="1" t="s">
        <v>2538</v>
      </c>
      <c r="K35" s="1">
        <v>2.72</v>
      </c>
    </row>
    <row r="36" spans="1:60" x14ac:dyDescent="0.35">
      <c r="A36" s="1">
        <v>7</v>
      </c>
      <c r="B36" s="1" t="s">
        <v>2537</v>
      </c>
      <c r="C36" s="1">
        <v>1790.000002168119</v>
      </c>
      <c r="D36" s="1">
        <v>0</v>
      </c>
      <c r="E36">
        <f>(R36-S36*(1000-T36)/(1000-U36))*AO36</f>
        <v>-5.3896540798818311</v>
      </c>
      <c r="F36">
        <f>IF(AZ36&lt;&gt;0,1/(1/AZ36-1/N36),0)</f>
        <v>10.095523410777792</v>
      </c>
      <c r="G36">
        <f>((BC36-AP36/2)*S36-E36)/(BC36+AP36/2)</f>
        <v>395.52068486625194</v>
      </c>
      <c r="H36">
        <f>AP36*1000</f>
        <v>21.702461218539838</v>
      </c>
      <c r="I36">
        <f>(AU36-BA36)</f>
        <v>0.60511931136172992</v>
      </c>
      <c r="J36">
        <f>(P36+AT36*D36)</f>
        <v>31.022035598754883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32.588756561279297</v>
      </c>
      <c r="P36" s="1">
        <v>31.022035598754883</v>
      </c>
      <c r="Q36" s="1">
        <v>32.776939392089844</v>
      </c>
      <c r="R36" s="1">
        <v>399.97955322265625</v>
      </c>
      <c r="S36" s="1">
        <v>397.05722045898438</v>
      </c>
      <c r="T36" s="1">
        <v>25.663042068481445</v>
      </c>
      <c r="U36" s="1">
        <v>44.440418243408203</v>
      </c>
      <c r="V36" s="1">
        <v>45.761356353759766</v>
      </c>
      <c r="W36" s="1">
        <v>79.244461059570313</v>
      </c>
      <c r="X36" s="1">
        <v>300.40057373046875</v>
      </c>
      <c r="Y36" s="1">
        <v>500.05523681640625</v>
      </c>
      <c r="Z36" s="1">
        <v>3.4299569670110941E-3</v>
      </c>
      <c r="AA36" s="1">
        <v>88.026405334472656</v>
      </c>
      <c r="AB36" s="1">
        <v>14.440940856933594</v>
      </c>
      <c r="AC36" s="1">
        <v>1.8873277902603149</v>
      </c>
      <c r="AD36" s="1">
        <v>5.1949821412563324E-2</v>
      </c>
      <c r="AE36" s="1">
        <v>8.3928396925330162E-3</v>
      </c>
      <c r="AF36" s="1">
        <v>5.6929998099803925E-2</v>
      </c>
      <c r="AG36" s="1">
        <v>1.0446322150528431E-2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1.1044138740090759</v>
      </c>
      <c r="AP36">
        <f>(U36-T36)/(1000-U36)*AO36</f>
        <v>2.1702461218539838E-2</v>
      </c>
      <c r="AQ36">
        <f>(P36+273.15)</f>
        <v>304.17203559875486</v>
      </c>
      <c r="AR36">
        <f>(O36+273.15)</f>
        <v>305.73875656127927</v>
      </c>
      <c r="AS36">
        <f>(Y36*AK36+Z36*AL36)*AM36</f>
        <v>80.008836102288114</v>
      </c>
      <c r="AT36">
        <f>((AS36+0.00000010773*(AR36^4-AQ36^4))-AP36*44100)/(L36*0.92*2*29.3+0.00000043092*AQ36^3)</f>
        <v>-6.7283786561882355</v>
      </c>
      <c r="AU36">
        <f>0.61365*EXP(17.502*J36/(240.97+J36))</f>
        <v>4.5170495808894735</v>
      </c>
      <c r="AV36">
        <f>AU36*1000/AA36</f>
        <v>51.314711349692246</v>
      </c>
      <c r="AW36">
        <f>(AV36-U36)</f>
        <v>6.8742931062840427</v>
      </c>
      <c r="AX36">
        <f>IF(D36,P36,(O36+P36)/2)</f>
        <v>31.80539608001709</v>
      </c>
      <c r="AY36">
        <f>0.61365*EXP(17.502*AX36/(240.97+AX36))</f>
        <v>4.7227386438190821</v>
      </c>
      <c r="AZ36">
        <f>IF(AW36&lt;&gt;0,(1000-(AV36+U36)/2)/AW36*AP36,0)</f>
        <v>3.0058945561130366</v>
      </c>
      <c r="BA36">
        <f>U36*AA36/1000</f>
        <v>3.9119302695277436</v>
      </c>
      <c r="BB36">
        <f>(AY36-BA36)</f>
        <v>0.81080837429133856</v>
      </c>
      <c r="BC36">
        <f>1/(1.6/F36+1.37/N36)</f>
        <v>2.0896304399332535</v>
      </c>
      <c r="BD36">
        <f>G36*AA36*0.001</f>
        <v>34.81626412420492</v>
      </c>
      <c r="BE36">
        <f>G36/S36</f>
        <v>0.99613019103151867</v>
      </c>
      <c r="BF36">
        <f>(1-AP36*AA36/AU36/F36)*100</f>
        <v>95.810730900910642</v>
      </c>
      <c r="BG36">
        <f>(S36-E36/(N36/1.35))</f>
        <v>398.757089947731</v>
      </c>
      <c r="BH36">
        <f>E36*BF36/100/BG36</f>
        <v>-1.2949906339326557E-2</v>
      </c>
    </row>
    <row r="37" spans="1:60" x14ac:dyDescent="0.35">
      <c r="A37" s="1" t="s">
        <v>9</v>
      </c>
      <c r="B37" s="1" t="s">
        <v>2536</v>
      </c>
      <c r="K37" s="1">
        <v>2.72</v>
      </c>
    </row>
    <row r="38" spans="1:60" x14ac:dyDescent="0.35">
      <c r="A38" s="1" t="s">
        <v>9</v>
      </c>
      <c r="B38" s="1" t="s">
        <v>2535</v>
      </c>
      <c r="K38" s="1">
        <v>2.72</v>
      </c>
    </row>
    <row r="39" spans="1:60" x14ac:dyDescent="0.35">
      <c r="A39" s="1">
        <v>8</v>
      </c>
      <c r="B39" s="1" t="s">
        <v>2534</v>
      </c>
      <c r="C39" s="1">
        <v>1994.000002168119</v>
      </c>
      <c r="D39" s="1">
        <v>0</v>
      </c>
      <c r="E39">
        <f>(R39-S39*(1000-T39)/(1000-U39))*AO39</f>
        <v>-4.6103989535192529</v>
      </c>
      <c r="F39">
        <f>IF(AZ39&lt;&gt;0,1/(1/AZ39-1/N39),0)</f>
        <v>11.836719134435416</v>
      </c>
      <c r="G39">
        <f>((BC39-AP39/2)*S39-E39)/(BC39+AP39/2)</f>
        <v>394.35096243569291</v>
      </c>
      <c r="H39">
        <f>AP39*1000</f>
        <v>22.106102646938947</v>
      </c>
      <c r="I39">
        <f>(AU39-BA39)</f>
        <v>0.58901184642408566</v>
      </c>
      <c r="J39">
        <f>(P39+AT39*D39)</f>
        <v>31.163026809692383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32.611240386962891</v>
      </c>
      <c r="P39" s="1">
        <v>31.163026809692383</v>
      </c>
      <c r="Q39" s="1">
        <v>32.781299591064453</v>
      </c>
      <c r="R39" s="1">
        <v>399.9873046875</v>
      </c>
      <c r="S39" s="1">
        <v>396.23016357421875</v>
      </c>
      <c r="T39" s="1">
        <v>25.923173904418945</v>
      </c>
      <c r="U39" s="1">
        <v>45.041141510009766</v>
      </c>
      <c r="V39" s="1">
        <v>46.162746429443359</v>
      </c>
      <c r="W39" s="1">
        <v>80.207115173339844</v>
      </c>
      <c r="X39" s="1">
        <v>300.34750366210938</v>
      </c>
      <c r="Y39" s="1">
        <v>750.7205810546875</v>
      </c>
      <c r="Z39" s="1">
        <v>8.2319922745227814E-2</v>
      </c>
      <c r="AA39" s="1">
        <v>88.018898010253906</v>
      </c>
      <c r="AB39" s="1">
        <v>14.374300003051758</v>
      </c>
      <c r="AC39" s="1">
        <v>1.8762537240982056</v>
      </c>
      <c r="AD39" s="1">
        <v>8.6247801780700684E-2</v>
      </c>
      <c r="AE39" s="1">
        <v>4.5262649655342102E-3</v>
      </c>
      <c r="AF39" s="1">
        <v>1.8672522157430649E-2</v>
      </c>
      <c r="AG39" s="1">
        <v>1.3122494332492352E-2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1.1042187634636371</v>
      </c>
      <c r="AP39">
        <f>(U39-T39)/(1000-U39)*AO39</f>
        <v>2.2106102646938946E-2</v>
      </c>
      <c r="AQ39">
        <f>(P39+273.15)</f>
        <v>304.31302680969236</v>
      </c>
      <c r="AR39">
        <f>(O39+273.15)</f>
        <v>305.76124038696287</v>
      </c>
      <c r="AS39">
        <f>(Y39*AK39+Z39*AL39)*AM39</f>
        <v>120.11529028396399</v>
      </c>
      <c r="AT39">
        <f>((AS39+0.00000010773*(AR39^4-AQ39^4))-AP39*44100)/(L39*0.92*2*29.3+0.00000043092*AQ39^3)</f>
        <v>-6.56382015002026</v>
      </c>
      <c r="AU39">
        <f>0.61365*EXP(17.502*J39/(240.97+J39))</f>
        <v>4.5534834872590491</v>
      </c>
      <c r="AV39">
        <f>AU39*1000/AA39</f>
        <v>51.733020864775924</v>
      </c>
      <c r="AW39">
        <f>(AV39-U39)</f>
        <v>6.6918793547661579</v>
      </c>
      <c r="AX39">
        <f>IF(D39,P39,(O39+P39)/2)</f>
        <v>31.887133598327637</v>
      </c>
      <c r="AY39">
        <f>0.61365*EXP(17.502*AX39/(240.97+AX39))</f>
        <v>4.7446632417794676</v>
      </c>
      <c r="AZ39">
        <f>IF(AW39&lt;&gt;0,(1000-(AV39+U39)/2)/AW39*AP39,0)</f>
        <v>3.1435792171659336</v>
      </c>
      <c r="BA39">
        <f>U39*AA39/1000</f>
        <v>3.9644716408349634</v>
      </c>
      <c r="BB39">
        <f>(AY39-BA39)</f>
        <v>0.78019160094450424</v>
      </c>
      <c r="BC39">
        <f>1/(1.6/F39+1.37/N39)</f>
        <v>2.1966434156552364</v>
      </c>
      <c r="BD39">
        <f>G39*AA39*0.001</f>
        <v>34.710337142872724</v>
      </c>
      <c r="BE39">
        <f>G39/S39</f>
        <v>0.99525729913751548</v>
      </c>
      <c r="BF39">
        <f>(1-AP39*AA39/AU39/F39)*100</f>
        <v>96.38995179926016</v>
      </c>
      <c r="BG39">
        <f>(S39-E39/(N39/1.35))</f>
        <v>397.68425995886253</v>
      </c>
      <c r="BH39">
        <f>E39*BF39/100/BG39</f>
        <v>-1.1174596976783786E-2</v>
      </c>
    </row>
    <row r="40" spans="1:60" x14ac:dyDescent="0.35">
      <c r="A40" s="1" t="s">
        <v>9</v>
      </c>
      <c r="B40" s="1" t="s">
        <v>2533</v>
      </c>
      <c r="K40" s="1">
        <v>2.72</v>
      </c>
    </row>
    <row r="41" spans="1:60" x14ac:dyDescent="0.35">
      <c r="A41" s="1" t="s">
        <v>9</v>
      </c>
      <c r="B41" s="1" t="s">
        <v>2532</v>
      </c>
      <c r="K41" s="1">
        <v>2.72</v>
      </c>
    </row>
    <row r="42" spans="1:60" x14ac:dyDescent="0.35">
      <c r="A42" s="1">
        <v>9</v>
      </c>
      <c r="B42" s="1" t="s">
        <v>2531</v>
      </c>
      <c r="C42" s="1">
        <v>2198.000002168119</v>
      </c>
      <c r="D42" s="1">
        <v>0</v>
      </c>
      <c r="E42">
        <f>(R42-S42*(1000-T42)/(1000-U42))*AO42</f>
        <v>-3.8838873469173891</v>
      </c>
      <c r="F42">
        <f>IF(AZ42&lt;&gt;0,1/(1/AZ42-1/N42),0)</f>
        <v>13.897508184193768</v>
      </c>
      <c r="G42">
        <f>((BC42-AP42/2)*S42-E42)/(BC42+AP42/2)</f>
        <v>393.36344804396998</v>
      </c>
      <c r="H42">
        <f>AP42*1000</f>
        <v>22.598380718687171</v>
      </c>
      <c r="I42">
        <f>(AU42-BA42)</f>
        <v>0.57806468659148535</v>
      </c>
      <c r="J42">
        <f>(P42+AT42*D42)</f>
        <v>31.345512390136719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32.656192779541016</v>
      </c>
      <c r="P42" s="1">
        <v>31.345512390136719</v>
      </c>
      <c r="Q42" s="1">
        <v>32.809051513671875</v>
      </c>
      <c r="R42" s="1">
        <v>400.13067626953125</v>
      </c>
      <c r="S42" s="1">
        <v>395.55258178710938</v>
      </c>
      <c r="T42" s="1">
        <v>26.173345565795898</v>
      </c>
      <c r="U42" s="1">
        <v>45.7044677734375</v>
      </c>
      <c r="V42" s="1">
        <v>46.491485595703125</v>
      </c>
      <c r="W42" s="1">
        <v>81.184440612792969</v>
      </c>
      <c r="X42" s="1">
        <v>300.33221435546875</v>
      </c>
      <c r="Y42" s="1">
        <v>999.47283935546875</v>
      </c>
      <c r="Z42" s="1">
        <v>3.2013401389122009E-2</v>
      </c>
      <c r="AA42" s="1">
        <v>88.021049499511719</v>
      </c>
      <c r="AB42" s="1">
        <v>14.267457962036133</v>
      </c>
      <c r="AC42" s="1">
        <v>1.8645601272583008</v>
      </c>
      <c r="AD42" s="1">
        <v>6.5529242157936096E-2</v>
      </c>
      <c r="AE42" s="1">
        <v>6.4377496019005775E-3</v>
      </c>
      <c r="AF42" s="1">
        <v>6.3157595694065094E-2</v>
      </c>
      <c r="AG42" s="1">
        <v>1.6423532739281654E-2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1.1041625527774586</v>
      </c>
      <c r="AP42">
        <f>(U42-T42)/(1000-U42)*AO42</f>
        <v>2.259838071868717E-2</v>
      </c>
      <c r="AQ42">
        <f>(P42+273.15)</f>
        <v>304.4955123901367</v>
      </c>
      <c r="AR42">
        <f>(O42+273.15)</f>
        <v>305.80619277954099</v>
      </c>
      <c r="AS42">
        <f>(Y42*AK42+Z42*AL42)*AM42</f>
        <v>159.91565072248159</v>
      </c>
      <c r="AT42">
        <f>((AS42+0.00000010773*(AR42^4-AQ42^4))-AP42*44100)/(L42*0.92*2*29.3+0.00000043092*AQ42^3)</f>
        <v>-6.4339058919222554</v>
      </c>
      <c r="AU42">
        <f>0.61365*EXP(17.502*J42/(240.97+J42))</f>
        <v>4.6010199068260658</v>
      </c>
      <c r="AV42">
        <f>AU42*1000/AA42</f>
        <v>52.271813764860745</v>
      </c>
      <c r="AW42">
        <f>(AV42-U42)</f>
        <v>6.5673459914232453</v>
      </c>
      <c r="AX42">
        <f>IF(D42,P42,(O42+P42)/2)</f>
        <v>32.000852584838867</v>
      </c>
      <c r="AY42">
        <f>0.61365*EXP(17.502*AX42/(240.97+AX42))</f>
        <v>4.7753136630145985</v>
      </c>
      <c r="AZ42">
        <f>IF(AW42&lt;&gt;0,(1000-(AV42+U42)/2)/AW42*AP42,0)</f>
        <v>3.2724525388113128</v>
      </c>
      <c r="BA42">
        <f>U42*AA42/1000</f>
        <v>4.0229552202345804</v>
      </c>
      <c r="BB42">
        <f>(AY42-BA42)</f>
        <v>0.75235844278001807</v>
      </c>
      <c r="BC42">
        <f>1/(1.6/F42+1.37/N42)</f>
        <v>2.2978153196194171</v>
      </c>
      <c r="BD42">
        <f>G42*AA42*0.001</f>
        <v>34.624263531576887</v>
      </c>
      <c r="BE42">
        <f>G42/S42</f>
        <v>0.99446563151414946</v>
      </c>
      <c r="BF42">
        <f>(1-AP42*AA42/AU42/F42)*100</f>
        <v>96.889194825306348</v>
      </c>
      <c r="BG42">
        <f>(S42-E42/(N42/1.35))</f>
        <v>396.77754010556578</v>
      </c>
      <c r="BH42">
        <f>E42*BF42/100/BG42</f>
        <v>-9.4840730585431261E-3</v>
      </c>
    </row>
    <row r="43" spans="1:60" x14ac:dyDescent="0.35">
      <c r="A43" s="1" t="s">
        <v>9</v>
      </c>
      <c r="B43" s="1" t="s">
        <v>2530</v>
      </c>
      <c r="K43" s="1">
        <v>2.72</v>
      </c>
    </row>
    <row r="44" spans="1:60" x14ac:dyDescent="0.35">
      <c r="A44" s="1" t="s">
        <v>9</v>
      </c>
      <c r="B44" s="1" t="s">
        <v>2529</v>
      </c>
      <c r="K44" s="1">
        <v>2.72</v>
      </c>
    </row>
    <row r="45" spans="1:60" x14ac:dyDescent="0.35">
      <c r="A45" s="1">
        <v>10</v>
      </c>
      <c r="B45" s="1" t="s">
        <v>2528</v>
      </c>
      <c r="C45" s="1">
        <v>2402.000002168119</v>
      </c>
      <c r="D45" s="1">
        <v>0</v>
      </c>
      <c r="E45">
        <f>(R45-S45*(1000-T45)/(1000-U45))*AO45</f>
        <v>-2.8726973488839365</v>
      </c>
      <c r="F45">
        <f>IF(AZ45&lt;&gt;0,1/(1/AZ45-1/N45),0)</f>
        <v>16.928291836821138</v>
      </c>
      <c r="G45">
        <f>((BC45-AP45/2)*S45-E45)/(BC45+AP45/2)</f>
        <v>391.70050594318587</v>
      </c>
      <c r="H45">
        <f>AP45*1000</f>
        <v>23.121129139597674</v>
      </c>
      <c r="I45">
        <f>(AU45-BA45)</f>
        <v>0.56612461301020556</v>
      </c>
      <c r="J45">
        <f>(P45+AT45*D45)</f>
        <v>31.528205871582031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32.715816497802734</v>
      </c>
      <c r="P45" s="1">
        <v>31.528205871582031</v>
      </c>
      <c r="Q45" s="1">
        <v>32.846847534179688</v>
      </c>
      <c r="R45" s="1">
        <v>399.93185424804688</v>
      </c>
      <c r="S45" s="1">
        <v>394.27658081054688</v>
      </c>
      <c r="T45" s="1">
        <v>26.415132522583008</v>
      </c>
      <c r="U45" s="1">
        <v>46.386703491210938</v>
      </c>
      <c r="V45" s="1">
        <v>46.762672424316406</v>
      </c>
      <c r="W45" s="1">
        <v>82.118316650390625</v>
      </c>
      <c r="X45" s="1">
        <v>300.28802490234375</v>
      </c>
      <c r="Y45" s="1">
        <v>1250.4609375</v>
      </c>
      <c r="Z45" s="1">
        <v>2.286604605615139E-3</v>
      </c>
      <c r="AA45" s="1">
        <v>88.019149780273438</v>
      </c>
      <c r="AB45" s="1">
        <v>14.088409423828125</v>
      </c>
      <c r="AC45" s="1">
        <v>1.8571403026580811</v>
      </c>
      <c r="AD45" s="1">
        <v>5.3533297032117844E-2</v>
      </c>
      <c r="AE45" s="1">
        <v>5.3816931322216988E-3</v>
      </c>
      <c r="AF45" s="1">
        <v>3.8555800914764404E-2</v>
      </c>
      <c r="AG45" s="1">
        <v>1.4559267088770866E-2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1.1040000915527342</v>
      </c>
      <c r="AP45">
        <f>(U45-T45)/(1000-U45)*AO45</f>
        <v>2.3121129139597674E-2</v>
      </c>
      <c r="AQ45">
        <f>(P45+273.15)</f>
        <v>304.67820587158201</v>
      </c>
      <c r="AR45">
        <f>(O45+273.15)</f>
        <v>305.86581649780271</v>
      </c>
      <c r="AS45">
        <f>(Y45*AK45+Z45*AL45)*AM45</f>
        <v>200.0737455280032</v>
      </c>
      <c r="AT45">
        <f>((AS45+0.00000010773*(AR45^4-AQ45^4))-AP45*44100)/(L45*0.92*2*29.3+0.00000043092*AQ45^3)</f>
        <v>-6.3103940717723974</v>
      </c>
      <c r="AU45">
        <f>0.61365*EXP(17.502*J45/(240.97+J45))</f>
        <v>4.6490428154162338</v>
      </c>
      <c r="AV45">
        <f>AU45*1000/AA45</f>
        <v>52.818538091107101</v>
      </c>
      <c r="AW45">
        <f>(AV45-U45)</f>
        <v>6.4318345998961632</v>
      </c>
      <c r="AX45">
        <f>IF(D45,P45,(O45+P45)/2)</f>
        <v>32.122011184692383</v>
      </c>
      <c r="AY45">
        <f>0.61365*EXP(17.502*AX45/(240.97+AX45))</f>
        <v>4.8081587815343934</v>
      </c>
      <c r="AZ45">
        <f>IF(AW45&lt;&gt;0,(1000-(AV45+U45)/2)/AW45*AP45,0)</f>
        <v>3.4164840835579868</v>
      </c>
      <c r="BA45">
        <f>U45*AA45/1000</f>
        <v>4.0829182024060282</v>
      </c>
      <c r="BB45">
        <f>(AY45-BA45)</f>
        <v>0.72524057912836515</v>
      </c>
      <c r="BC45">
        <f>1/(1.6/F45+1.37/N45)</f>
        <v>2.4120578138632736</v>
      </c>
      <c r="BD45">
        <f>G45*AA45*0.001</f>
        <v>34.477145501622168</v>
      </c>
      <c r="BE45">
        <f>G45/S45</f>
        <v>0.99346632543564939</v>
      </c>
      <c r="BF45">
        <f>(1-AP45*AA45/AU45/F45)*100</f>
        <v>97.414113104637067</v>
      </c>
      <c r="BG45">
        <f>(S45-E45/(N45/1.35))</f>
        <v>395.18261494583561</v>
      </c>
      <c r="BH45">
        <f>E45*BF45/100/BG45</f>
        <v>-7.0813151661017863E-3</v>
      </c>
    </row>
    <row r="46" spans="1:60" x14ac:dyDescent="0.35">
      <c r="A46" s="1" t="s">
        <v>9</v>
      </c>
      <c r="B46" s="1" t="s">
        <v>2527</v>
      </c>
      <c r="K46" s="1">
        <v>2.72</v>
      </c>
    </row>
    <row r="47" spans="1:60" x14ac:dyDescent="0.35">
      <c r="A47" s="1" t="s">
        <v>9</v>
      </c>
      <c r="B47" s="1" t="s">
        <v>2526</v>
      </c>
      <c r="K47" s="1">
        <v>2.72</v>
      </c>
    </row>
    <row r="48" spans="1:60" x14ac:dyDescent="0.35">
      <c r="A48" s="1">
        <v>11</v>
      </c>
      <c r="B48" s="1" t="s">
        <v>2525</v>
      </c>
      <c r="C48" s="1">
        <v>2606.5000021569431</v>
      </c>
      <c r="D48" s="1">
        <v>0</v>
      </c>
      <c r="E48">
        <f>(R48-S48*(1000-T48)/(1000-U48))*AO48</f>
        <v>-2.2711150864505174</v>
      </c>
      <c r="F48">
        <f>IF(AZ48&lt;&gt;0,1/(1/AZ48-1/N48),0)</f>
        <v>22.599052471590809</v>
      </c>
      <c r="G48">
        <f>((BC48-AP48/2)*S48-E48)/(BC48+AP48/2)</f>
        <v>390.65257544261971</v>
      </c>
      <c r="H48">
        <f>AP48*1000</f>
        <v>23.906854630253509</v>
      </c>
      <c r="I48">
        <f>(AU48-BA48)</f>
        <v>0.55516829446965499</v>
      </c>
      <c r="J48">
        <f>(P48+AT48*D48)</f>
        <v>31.781517028808594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32.803634643554688</v>
      </c>
      <c r="P48" s="1">
        <v>31.781517028808594</v>
      </c>
      <c r="Q48" s="1">
        <v>32.905906677246094</v>
      </c>
      <c r="R48" s="1">
        <v>399.89028930664063</v>
      </c>
      <c r="S48" s="1">
        <v>393.42825317382813</v>
      </c>
      <c r="T48" s="1">
        <v>26.651634216308594</v>
      </c>
      <c r="U48" s="1">
        <v>47.281288146972656</v>
      </c>
      <c r="V48" s="1">
        <v>46.943328857421875</v>
      </c>
      <c r="W48" s="1">
        <v>83.279731750488281</v>
      </c>
      <c r="X48" s="1">
        <v>300.30606079101563</v>
      </c>
      <c r="Y48" s="1">
        <v>1599.619873046875</v>
      </c>
      <c r="Z48" s="1">
        <v>8.9179836213588715E-2</v>
      </c>
      <c r="AA48" s="1">
        <v>88.009063720703125</v>
      </c>
      <c r="AB48" s="1">
        <v>14.06065559387207</v>
      </c>
      <c r="AC48" s="1">
        <v>1.8332148790359497</v>
      </c>
      <c r="AD48" s="1">
        <v>8.9807681739330292E-2</v>
      </c>
      <c r="AE48" s="1">
        <v>7.7387490309774876E-3</v>
      </c>
      <c r="AF48" s="1">
        <v>1.4405346475541592E-2</v>
      </c>
      <c r="AG48" s="1">
        <v>1.5236180275678635E-2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1.1040663999669691</v>
      </c>
      <c r="AP48">
        <f>(U48-T48)/(1000-U48)*AO48</f>
        <v>2.3906854630253507E-2</v>
      </c>
      <c r="AQ48">
        <f>(P48+273.15)</f>
        <v>304.93151702880857</v>
      </c>
      <c r="AR48">
        <f>(O48+273.15)</f>
        <v>305.95363464355466</v>
      </c>
      <c r="AS48">
        <f>(Y48*AK48+Z48*AL48)*AM48</f>
        <v>255.93917396681354</v>
      </c>
      <c r="AT48">
        <f>((AS48+0.00000010773*(AR48^4-AQ48^4))-AP48*44100)/(L48*0.92*2*29.3+0.00000043092*AQ48^3)</f>
        <v>-6.1583623050730756</v>
      </c>
      <c r="AU48">
        <f>0.61365*EXP(17.502*J48/(240.97+J48))</f>
        <v>4.7163501957934972</v>
      </c>
      <c r="AV48">
        <f>AU48*1000/AA48</f>
        <v>53.589369053633384</v>
      </c>
      <c r="AW48">
        <f>(AV48-U48)</f>
        <v>6.3080809066607273</v>
      </c>
      <c r="AX48">
        <f>IF(D48,P48,(O48+P48)/2)</f>
        <v>32.292575836181641</v>
      </c>
      <c r="AY48">
        <f>0.61365*EXP(17.502*AX48/(240.97+AX48))</f>
        <v>4.8547307064866718</v>
      </c>
      <c r="AZ48">
        <f>IF(AW48&lt;&gt;0,(1000-(AV48+U48)/2)/AW48*AP48,0)</f>
        <v>3.5987338934107216</v>
      </c>
      <c r="BA48">
        <f>U48*AA48/1000</f>
        <v>4.1611819013238422</v>
      </c>
      <c r="BB48">
        <f>(AY48-BA48)</f>
        <v>0.69354880516282957</v>
      </c>
      <c r="BC48">
        <f>1/(1.6/F48+1.37/N48)</f>
        <v>2.5584159240665798</v>
      </c>
      <c r="BD48">
        <f>G48*AA48*0.001</f>
        <v>34.380967404786304</v>
      </c>
      <c r="BE48">
        <f>G48/S48</f>
        <v>0.99294489475827741</v>
      </c>
      <c r="BF48">
        <f>(1-AP48*AA48/AU48/F48)*100</f>
        <v>98.025970827637693</v>
      </c>
      <c r="BG48">
        <f>(S48-E48/(N48/1.35))</f>
        <v>394.14455132277612</v>
      </c>
      <c r="BH48">
        <f>E48*BF48/100/BG48</f>
        <v>-5.6483911921007294E-3</v>
      </c>
    </row>
    <row r="49" spans="1:60" x14ac:dyDescent="0.35">
      <c r="A49" s="1" t="s">
        <v>9</v>
      </c>
      <c r="B49" s="1" t="s">
        <v>2524</v>
      </c>
      <c r="K49" s="1">
        <v>2.72</v>
      </c>
    </row>
    <row r="50" spans="1:60" x14ac:dyDescent="0.35">
      <c r="A50" s="1" t="s">
        <v>9</v>
      </c>
      <c r="B50" s="1" t="s">
        <v>2519</v>
      </c>
      <c r="K50" s="1">
        <v>2.72</v>
      </c>
    </row>
    <row r="51" spans="1:60" x14ac:dyDescent="0.35">
      <c r="A51" s="1">
        <v>12</v>
      </c>
      <c r="B51" s="1" t="s">
        <v>2523</v>
      </c>
      <c r="C51" s="1">
        <v>2811.0000021457672</v>
      </c>
      <c r="D51" s="1">
        <v>0</v>
      </c>
      <c r="E51">
        <f>(R51-S51*(1000-T51)/(1000-U51))*AO51</f>
        <v>-1.1384914070229502</v>
      </c>
      <c r="F51">
        <f>IF(AZ51&lt;&gt;0,1/(1/AZ51-1/N51),0)</f>
        <v>43.367683855634432</v>
      </c>
      <c r="G51">
        <f>((BC51-AP51/2)*S51-E51)/(BC51+AP51/2)</f>
        <v>389.09675647078382</v>
      </c>
      <c r="H51">
        <f>AP51*1000</f>
        <v>24.980678488449712</v>
      </c>
      <c r="I51">
        <f>(AU51-BA51)</f>
        <v>0.53526887841508231</v>
      </c>
      <c r="J51">
        <f>(P51+AT51*D51)</f>
        <v>32.074562072753906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32.925243377685547</v>
      </c>
      <c r="P51" s="1">
        <v>32.074562072753906</v>
      </c>
      <c r="Q51" s="1">
        <v>32.999744415283203</v>
      </c>
      <c r="R51" s="1">
        <v>400.0145263671875</v>
      </c>
      <c r="S51" s="1">
        <v>392.1737060546875</v>
      </c>
      <c r="T51" s="1">
        <v>26.879325866699219</v>
      </c>
      <c r="U51" s="1">
        <v>48.406444549560547</v>
      </c>
      <c r="V51" s="1">
        <v>47.019424438476563</v>
      </c>
      <c r="W51" s="1">
        <v>84.676345825195313</v>
      </c>
      <c r="X51" s="1">
        <v>300.357666015625</v>
      </c>
      <c r="Y51" s="1">
        <v>2000.428955078125</v>
      </c>
      <c r="Z51" s="1">
        <v>2.7439739555120468E-2</v>
      </c>
      <c r="AA51" s="1">
        <v>88.0048828125</v>
      </c>
      <c r="AB51" s="1">
        <v>13.943231582641602</v>
      </c>
      <c r="AC51" s="1">
        <v>1.7795146703720093</v>
      </c>
      <c r="AD51" s="1">
        <v>6.2629006803035736E-2</v>
      </c>
      <c r="AE51" s="1">
        <v>9.5513444393873215E-3</v>
      </c>
      <c r="AF51" s="1">
        <v>4.5944429934024811E-2</v>
      </c>
      <c r="AG51" s="1">
        <v>1.5521193854510784E-2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1.1042561250574445</v>
      </c>
      <c r="AP51">
        <f>(U51-T51)/(1000-U51)*AO51</f>
        <v>2.498067848844971E-2</v>
      </c>
      <c r="AQ51">
        <f>(P51+273.15)</f>
        <v>305.22456207275388</v>
      </c>
      <c r="AR51">
        <f>(O51+273.15)</f>
        <v>306.07524337768552</v>
      </c>
      <c r="AS51">
        <f>(Y51*AK51+Z51*AL51)*AM51</f>
        <v>320.06862565840856</v>
      </c>
      <c r="AT51">
        <f>((AS51+0.00000010773*(AR51^4-AQ51^4))-AP51*44100)/(L51*0.92*2*29.3+0.00000043092*AQ51^3)</f>
        <v>-6.0415673543596764</v>
      </c>
      <c r="AU51">
        <f>0.61365*EXP(17.502*J51/(240.97+J51))</f>
        <v>4.7952723583689378</v>
      </c>
      <c r="AV51">
        <f>AU51*1000/AA51</f>
        <v>54.488707957097908</v>
      </c>
      <c r="AW51">
        <f>(AV51-U51)</f>
        <v>6.0822634075373614</v>
      </c>
      <c r="AX51">
        <f>IF(D51,P51,(O51+P51)/2)</f>
        <v>32.499902725219727</v>
      </c>
      <c r="AY51">
        <f>0.61365*EXP(17.502*AX51/(240.97+AX51))</f>
        <v>4.9118687043864586</v>
      </c>
      <c r="AZ51">
        <f>IF(AW51&lt;&gt;0,(1000-(AV51+U51)/2)/AW51*AP51,0)</f>
        <v>3.8958331034612854</v>
      </c>
      <c r="BA51">
        <f>U51*AA51/1000</f>
        <v>4.2600034799538555</v>
      </c>
      <c r="BB51">
        <f>(AY51-BA51)</f>
        <v>0.65186522443260309</v>
      </c>
      <c r="BC51">
        <f>1/(1.6/F51+1.37/N51)</f>
        <v>2.8014244225856557</v>
      </c>
      <c r="BD51">
        <f>G51*AA51*0.001</f>
        <v>34.242414455935183</v>
      </c>
      <c r="BE51">
        <f>G51/S51</f>
        <v>0.99215411554523081</v>
      </c>
      <c r="BF51">
        <f>(1-AP51*AA51/AU51/F51)*100</f>
        <v>98.942862469204286</v>
      </c>
      <c r="BG51">
        <f>(S51-E51/(N51/1.35))</f>
        <v>392.53278045488366</v>
      </c>
      <c r="BH51">
        <f>E51*BF51/100/BG51</f>
        <v>-2.8697118894606493E-3</v>
      </c>
    </row>
    <row r="52" spans="1:60" x14ac:dyDescent="0.35">
      <c r="A52" s="1" t="s">
        <v>9</v>
      </c>
      <c r="B52" s="1" t="s">
        <v>2522</v>
      </c>
      <c r="K52" s="1">
        <v>1.45248</v>
      </c>
    </row>
    <row r="53" spans="1:60" x14ac:dyDescent="0.35">
      <c r="A53" s="1" t="s">
        <v>9</v>
      </c>
      <c r="B53" s="1" t="s">
        <v>2521</v>
      </c>
      <c r="K53" s="1">
        <v>1.45248</v>
      </c>
    </row>
    <row r="54" spans="1:60" x14ac:dyDescent="0.35">
      <c r="A54" s="1" t="s">
        <v>9</v>
      </c>
      <c r="B54" s="1" t="s">
        <v>2520</v>
      </c>
      <c r="K54" s="1">
        <v>1.45248</v>
      </c>
    </row>
    <row r="55" spans="1:60" x14ac:dyDescent="0.35">
      <c r="A55" s="1" t="s">
        <v>9</v>
      </c>
      <c r="B55" s="1" t="s">
        <v>2519</v>
      </c>
      <c r="K55" s="1">
        <v>1.45248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98F61-F187-45AF-A50B-BD3BD1187453}">
  <dimension ref="A1:BH55"/>
  <sheetViews>
    <sheetView topLeftCell="A8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2597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2596</v>
      </c>
    </row>
    <row r="12" spans="1:60" x14ac:dyDescent="0.35">
      <c r="A12" s="1" t="s">
        <v>9</v>
      </c>
      <c r="B12" s="1" t="s">
        <v>2595</v>
      </c>
    </row>
    <row r="13" spans="1:60" x14ac:dyDescent="0.35">
      <c r="A13" s="1" t="s">
        <v>9</v>
      </c>
      <c r="B13" s="1" t="s">
        <v>2594</v>
      </c>
    </row>
    <row r="14" spans="1:60" x14ac:dyDescent="0.35">
      <c r="A14" s="1" t="s">
        <v>9</v>
      </c>
      <c r="B14" s="1" t="s">
        <v>2593</v>
      </c>
    </row>
    <row r="15" spans="1:60" x14ac:dyDescent="0.35">
      <c r="A15" s="1" t="s">
        <v>9</v>
      </c>
      <c r="B15" s="1" t="s">
        <v>2592</v>
      </c>
    </row>
    <row r="16" spans="1:60" x14ac:dyDescent="0.35">
      <c r="A16" s="1" t="s">
        <v>9</v>
      </c>
      <c r="B16" s="1" t="s">
        <v>2591</v>
      </c>
    </row>
    <row r="17" spans="1:60" x14ac:dyDescent="0.35">
      <c r="A17" s="1" t="s">
        <v>9</v>
      </c>
      <c r="B17" s="1" t="s">
        <v>2590</v>
      </c>
    </row>
    <row r="18" spans="1:60" x14ac:dyDescent="0.35">
      <c r="A18" s="1">
        <v>1</v>
      </c>
      <c r="B18" s="1" t="s">
        <v>2589</v>
      </c>
      <c r="C18" s="1">
        <v>313.50000515207648</v>
      </c>
      <c r="D18" s="1">
        <v>0</v>
      </c>
      <c r="E18">
        <f>(R18-S18*(1000-T18)/(1000-U18))*AO18</f>
        <v>-6.6935580924458717</v>
      </c>
      <c r="F18">
        <f>IF(AZ18&lt;&gt;0,1/(1/AZ18-1/N18),0)</f>
        <v>4.6561318721125646</v>
      </c>
      <c r="G18">
        <f>((BC18-AP18/2)*S18-E18)/(BC18+AP18/2)</f>
        <v>397.25319185890032</v>
      </c>
      <c r="H18">
        <f>AP18*1000</f>
        <v>21.242667690254951</v>
      </c>
      <c r="I18">
        <f>(AU18-BA18)</f>
        <v>0.79585044146418848</v>
      </c>
      <c r="J18">
        <f>(P18+AT18*D18)</f>
        <v>32.232536315917969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33.010578155517578</v>
      </c>
      <c r="P18" s="1">
        <v>32.232536315917969</v>
      </c>
      <c r="Q18" s="1">
        <v>33.117660522460938</v>
      </c>
      <c r="R18" s="1">
        <v>400.02261352539063</v>
      </c>
      <c r="S18" s="1">
        <v>398.419677734375</v>
      </c>
      <c r="T18" s="1">
        <v>27.585988998413086</v>
      </c>
      <c r="U18" s="1">
        <v>45.940483093261719</v>
      </c>
      <c r="V18" s="1">
        <v>48.018230438232422</v>
      </c>
      <c r="W18" s="1">
        <v>79.967437744140625</v>
      </c>
      <c r="X18" s="1">
        <v>300.3385009765625</v>
      </c>
      <c r="Y18" s="1">
        <v>0.11590013653039932</v>
      </c>
      <c r="Z18" s="1">
        <v>3.6586947739124298E-2</v>
      </c>
      <c r="AA18" s="1">
        <v>87.993026733398438</v>
      </c>
      <c r="AB18" s="1">
        <v>14.246166229248047</v>
      </c>
      <c r="AC18" s="1">
        <v>1.8982316255569458</v>
      </c>
      <c r="AD18" s="1">
        <v>0.12646329402923584</v>
      </c>
      <c r="AE18" s="1">
        <v>1.709439791738987E-2</v>
      </c>
      <c r="AF18" s="1">
        <v>4.8819489777088165E-2</v>
      </c>
      <c r="AG18" s="1">
        <v>1.1302238330245018E-2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1.1041856653550088</v>
      </c>
      <c r="AP18">
        <f>(U18-T18)/(1000-U18)*AO18</f>
        <v>2.124266769025495E-2</v>
      </c>
      <c r="AQ18">
        <f>(P18+273.15)</f>
        <v>305.38253631591795</v>
      </c>
      <c r="AR18">
        <f>(O18+273.15)</f>
        <v>306.16057815551756</v>
      </c>
      <c r="AS18">
        <f>(Y18*AK18+Z18*AL18)*AM18</f>
        <v>1.8544021430372704E-2</v>
      </c>
      <c r="AT18">
        <f>((AS18+0.00000010773*(AR18^4-AQ18^4))-AP18*44100)/(L18*0.92*2*29.3+0.00000043092*AQ18^3)</f>
        <v>-7.2634001184486268</v>
      </c>
      <c r="AU18">
        <f>0.61365*EXP(17.502*J18/(240.97+J18))</f>
        <v>4.8382925984348057</v>
      </c>
      <c r="AV18">
        <f>AU18*1000/AA18</f>
        <v>54.984954808906402</v>
      </c>
      <c r="AW18">
        <f>(AV18-U18)</f>
        <v>9.0444717156446828</v>
      </c>
      <c r="AX18">
        <f>IF(D18,P18,(O18+P18)/2)</f>
        <v>32.621557235717773</v>
      </c>
      <c r="AY18">
        <f>0.61365*EXP(17.502*AX18/(240.97+AX18))</f>
        <v>4.9456676642740103</v>
      </c>
      <c r="AZ18">
        <f>IF(AW18&lt;&gt;0,(1000-(AV18+U18)/2)/AW18*AP18,0)</f>
        <v>2.2301694952442657</v>
      </c>
      <c r="BA18">
        <f>U18*AA18/1000</f>
        <v>4.0424421569706173</v>
      </c>
      <c r="BB18">
        <f>(AY18-BA18)</f>
        <v>0.90322550730339302</v>
      </c>
      <c r="BC18">
        <f>1/(1.6/F18+1.37/N18)</f>
        <v>1.5067041307291784</v>
      </c>
      <c r="BD18">
        <f>G18*AA18*0.001</f>
        <v>34.955510731168076</v>
      </c>
      <c r="BE18">
        <f>G18/S18</f>
        <v>0.9970722182144518</v>
      </c>
      <c r="BF18">
        <f>(1-AP18*AA18/AU18/F18)*100</f>
        <v>91.702640430893183</v>
      </c>
      <c r="BG18">
        <f>(S18-E18/(N18/1.35))</f>
        <v>400.53079191793148</v>
      </c>
      <c r="BH18">
        <f>E18*BF18/100/BG18</f>
        <v>-1.5325087692150016E-2</v>
      </c>
    </row>
    <row r="19" spans="1:60" x14ac:dyDescent="0.35">
      <c r="A19" s="1" t="s">
        <v>9</v>
      </c>
      <c r="B19" s="1" t="s">
        <v>2588</v>
      </c>
      <c r="K19" s="1">
        <v>2.72</v>
      </c>
    </row>
    <row r="20" spans="1:60" x14ac:dyDescent="0.35">
      <c r="A20" s="1" t="s">
        <v>9</v>
      </c>
      <c r="B20" s="1" t="s">
        <v>2587</v>
      </c>
      <c r="K20" s="1">
        <v>2.72</v>
      </c>
    </row>
    <row r="21" spans="1:60" x14ac:dyDescent="0.35">
      <c r="A21" s="1">
        <v>2</v>
      </c>
      <c r="B21" s="1" t="s">
        <v>2586</v>
      </c>
      <c r="C21" s="1">
        <v>517.00000516325235</v>
      </c>
      <c r="D21" s="1">
        <v>0</v>
      </c>
      <c r="E21">
        <f>(R21-S21*(1000-T21)/(1000-U21))*AO21</f>
        <v>-6.8153094370705603</v>
      </c>
      <c r="F21">
        <f>IF(AZ21&lt;&gt;0,1/(1/AZ21-1/N21),0)</f>
        <v>2.3117833656141781E-2</v>
      </c>
      <c r="G21">
        <f>((BC21-AP21/2)*S21-E21)/(BC21+AP21/2)</f>
        <v>343.36804861069305</v>
      </c>
      <c r="H21">
        <f>AP21*1000</f>
        <v>20.513780971333183</v>
      </c>
      <c r="I21">
        <f>(AU21-BA21)</f>
        <v>51.813821833871351</v>
      </c>
      <c r="J21">
        <f>(P21+AT21*D21)</f>
        <v>83.662132263183594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32.971454620361328</v>
      </c>
      <c r="P21" s="1">
        <v>83.662132263183594</v>
      </c>
      <c r="Q21" s="1">
        <v>33.136276245117188</v>
      </c>
      <c r="R21" s="1">
        <v>399.986572265625</v>
      </c>
      <c r="S21" s="1">
        <v>398.75082397460938</v>
      </c>
      <c r="T21" s="1">
        <v>27.82398796081543</v>
      </c>
      <c r="U21" s="1">
        <v>45.554794311523438</v>
      </c>
      <c r="V21" s="1">
        <v>48.539028167724609</v>
      </c>
      <c r="W21" s="1">
        <v>79.470466613769531</v>
      </c>
      <c r="X21" s="1">
        <v>300.3565673828125</v>
      </c>
      <c r="Y21" s="1">
        <v>25.018407821655273</v>
      </c>
      <c r="Z21" s="1">
        <v>4.8020385205745697E-2</v>
      </c>
      <c r="AA21" s="1">
        <v>87.992889404296875</v>
      </c>
      <c r="AB21" s="1">
        <v>14.11088752746582</v>
      </c>
      <c r="AC21" s="1">
        <v>1.938773512840271</v>
      </c>
      <c r="AD21" s="1">
        <v>0.11475129425525665</v>
      </c>
      <c r="AE21" s="1">
        <v>4.5921215787529945E-3</v>
      </c>
      <c r="AF21" s="1">
        <v>5.4306384176015854E-2</v>
      </c>
      <c r="AG21" s="1">
        <v>6.4790006726980209E-3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1.1042520859662222</v>
      </c>
      <c r="AP21">
        <f>(U21-T21)/(1000-U21)*AO21</f>
        <v>2.0513780971333183E-2</v>
      </c>
      <c r="AQ21">
        <f>(P21+273.15)</f>
        <v>356.81213226318357</v>
      </c>
      <c r="AR21">
        <f>(O21+273.15)</f>
        <v>306.12145462036131</v>
      </c>
      <c r="AS21">
        <f>(Y21*AK21+Z21*AL21)*AM21</f>
        <v>4.0029451619920451</v>
      </c>
      <c r="AT21">
        <f>((AS21+0.00000010773*(AR21^4-AQ21^4))-AP21*44100)/(L21*0.92*2*29.3+0.00000043092*AQ21^3)</f>
        <v>-12.602669723215092</v>
      </c>
      <c r="AU21">
        <f>0.61365*EXP(17.502*J21/(240.97+J21))</f>
        <v>55.822319811560725</v>
      </c>
      <c r="AV21">
        <f>AU21*1000/AA21</f>
        <v>634.39580390497781</v>
      </c>
      <c r="AW21">
        <f>(AV21-U21)</f>
        <v>588.84100959345437</v>
      </c>
      <c r="AX21">
        <f>IF(D21,P21,(O21+P21)/2)</f>
        <v>58.316793441772461</v>
      </c>
      <c r="AY21">
        <f>0.61365*EXP(17.502*AX21/(240.97+AX21))</f>
        <v>18.578011423392752</v>
      </c>
      <c r="AZ21">
        <f>IF(AW21&lt;&gt;0,(1000-(AV21+U21)/2)/AW21*AP21,0)</f>
        <v>2.2993646721567524E-2</v>
      </c>
      <c r="BA21">
        <f>U21*AA21/1000</f>
        <v>4.0084979776893741</v>
      </c>
      <c r="BB21">
        <f>(AY21-BA21)</f>
        <v>14.569513445703379</v>
      </c>
      <c r="BC21">
        <f>1/(1.6/F21+1.37/N21)</f>
        <v>1.4382135260455113E-2</v>
      </c>
      <c r="BD21">
        <f>G21*AA21*0.001</f>
        <v>30.213946726369947</v>
      </c>
      <c r="BE21">
        <f>G21/S21</f>
        <v>0.86110931430340354</v>
      </c>
      <c r="BF21">
        <f>(1-AP21*AA21/AU21/F21)*100</f>
        <v>-39.874413321726095</v>
      </c>
      <c r="BG21">
        <f>(S21-E21/(N21/1.35))</f>
        <v>400.90033791311748</v>
      </c>
      <c r="BH21">
        <f>E21*BF21/100/BG21</f>
        <v>6.7786539373809792E-3</v>
      </c>
    </row>
    <row r="22" spans="1:60" x14ac:dyDescent="0.35">
      <c r="A22" s="1" t="s">
        <v>9</v>
      </c>
      <c r="B22" s="1" t="s">
        <v>2585</v>
      </c>
      <c r="K22" s="1">
        <v>2.72</v>
      </c>
    </row>
    <row r="23" spans="1:60" x14ac:dyDescent="0.35">
      <c r="A23" s="1" t="s">
        <v>9</v>
      </c>
      <c r="B23" s="1" t="s">
        <v>2584</v>
      </c>
      <c r="K23" s="1">
        <v>2.72</v>
      </c>
    </row>
    <row r="24" spans="1:60" x14ac:dyDescent="0.35">
      <c r="A24" s="1">
        <v>3</v>
      </c>
      <c r="B24" s="1" t="s">
        <v>2583</v>
      </c>
      <c r="C24" s="1">
        <v>720.50000515207648</v>
      </c>
      <c r="D24" s="1">
        <v>0</v>
      </c>
      <c r="E24">
        <f>(R24-S24*(1000-T24)/(1000-U24))*AO24</f>
        <v>-6.8296349250504127</v>
      </c>
      <c r="F24">
        <f>IF(AZ24&lt;&gt;0,1/(1/AZ24-1/N24),0)</f>
        <v>16.924884500155741</v>
      </c>
      <c r="G24">
        <f>((BC24-AP24/2)*S24-E24)/(BC24+AP24/2)</f>
        <v>398.61175440379088</v>
      </c>
      <c r="H24">
        <f>AP24*1000</f>
        <v>19.808927808460624</v>
      </c>
      <c r="I24">
        <f>(AU24-BA24)</f>
        <v>0.48567671176556004</v>
      </c>
      <c r="J24">
        <f>(P24+AT24*D24)</f>
        <v>30.817060470581055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32.895584106445313</v>
      </c>
      <c r="P24" s="1">
        <v>30.817060470581055</v>
      </c>
      <c r="Q24" s="1">
        <v>33.088245391845703</v>
      </c>
      <c r="R24" s="1">
        <v>400.0296630859375</v>
      </c>
      <c r="S24" s="1">
        <v>399.05572509765625</v>
      </c>
      <c r="T24" s="1">
        <v>28.091178894042969</v>
      </c>
      <c r="U24" s="1">
        <v>45.222568511962891</v>
      </c>
      <c r="V24" s="1">
        <v>49.209568023681641</v>
      </c>
      <c r="W24" s="1">
        <v>79.219993591308594</v>
      </c>
      <c r="X24" s="1">
        <v>300.28900146484375</v>
      </c>
      <c r="Y24" s="1">
        <v>49.930656433105469</v>
      </c>
      <c r="Z24" s="1">
        <v>0.13491740822792053</v>
      </c>
      <c r="AA24" s="1">
        <v>87.983894348144531</v>
      </c>
      <c r="AB24" s="1">
        <v>14.268864631652832</v>
      </c>
      <c r="AC24" s="1">
        <v>1.9345414638519287</v>
      </c>
      <c r="AD24" s="1">
        <v>3.5433467477560043E-2</v>
      </c>
      <c r="AE24" s="1">
        <v>8.2447119057178497E-3</v>
      </c>
      <c r="AF24" s="1">
        <v>3.0739076435565948E-2</v>
      </c>
      <c r="AG24" s="1">
        <v>6.52345921844244E-3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1.104003681856043</v>
      </c>
      <c r="AP24">
        <f>(U24-T24)/(1000-U24)*AO24</f>
        <v>1.9808927808460622E-2</v>
      </c>
      <c r="AQ24">
        <f>(P24+273.15)</f>
        <v>303.96706047058103</v>
      </c>
      <c r="AR24">
        <f>(O24+273.15)</f>
        <v>306.04558410644529</v>
      </c>
      <c r="AS24">
        <f>(Y24*AK24+Z24*AL24)*AM24</f>
        <v>7.9889048507309326</v>
      </c>
      <c r="AT24">
        <f>((AS24+0.00000010773*(AR24^4-AQ24^4))-AP24*44100)/(L24*0.92*2*29.3+0.00000043092*AQ24^3)</f>
        <v>-6.5904184069570064</v>
      </c>
      <c r="AU24">
        <f>0.61365*EXP(17.502*J24/(240.97+J24))</f>
        <v>4.4645344018738307</v>
      </c>
      <c r="AV24">
        <f>AU24*1000/AA24</f>
        <v>50.742632330049638</v>
      </c>
      <c r="AW24">
        <f>(AV24-U24)</f>
        <v>5.5200638180867472</v>
      </c>
      <c r="AX24">
        <f>IF(D24,P24,(O24+P24)/2)</f>
        <v>31.856322288513184</v>
      </c>
      <c r="AY24">
        <f>0.61365*EXP(17.502*AX24/(240.97+AX24))</f>
        <v>4.736388286834309</v>
      </c>
      <c r="AZ24">
        <f>IF(AW24&lt;&gt;0,(1000-(AV24+U24)/2)/AW24*AP24,0)</f>
        <v>3.416345274644855</v>
      </c>
      <c r="BA24">
        <f>U24*AA24/1000</f>
        <v>3.9788576901082706</v>
      </c>
      <c r="BB24">
        <f>(AY24-BA24)</f>
        <v>0.7575305967260384</v>
      </c>
      <c r="BC24">
        <f>1/(1.6/F24+1.37/N24)</f>
        <v>2.4119471128306693</v>
      </c>
      <c r="BD24">
        <f>G24*AA24*0.001</f>
        <v>35.071414485391671</v>
      </c>
      <c r="BE24">
        <f>G24/S24</f>
        <v>0.9988874468753538</v>
      </c>
      <c r="BF24">
        <f>(1-AP24*AA24/AU24/F24)*100</f>
        <v>97.693453243806303</v>
      </c>
      <c r="BG24">
        <f>(S24-E24/(N24/1.35))</f>
        <v>401.20975722222369</v>
      </c>
      <c r="BH24">
        <f>E24*BF24/100/BG24</f>
        <v>-1.6629969939966384E-2</v>
      </c>
    </row>
    <row r="25" spans="1:60" x14ac:dyDescent="0.35">
      <c r="A25" s="1" t="s">
        <v>9</v>
      </c>
      <c r="B25" s="1" t="s">
        <v>2582</v>
      </c>
      <c r="K25" s="1">
        <v>2.72</v>
      </c>
    </row>
    <row r="26" spans="1:60" x14ac:dyDescent="0.35">
      <c r="A26" s="1" t="s">
        <v>9</v>
      </c>
      <c r="B26" s="1" t="s">
        <v>2581</v>
      </c>
      <c r="K26" s="1">
        <v>2.72</v>
      </c>
    </row>
    <row r="27" spans="1:60" x14ac:dyDescent="0.35">
      <c r="A27" s="1">
        <v>4</v>
      </c>
      <c r="B27" s="1" t="s">
        <v>2580</v>
      </c>
      <c r="C27" s="1">
        <v>924.50000515207648</v>
      </c>
      <c r="D27" s="1">
        <v>0</v>
      </c>
      <c r="E27">
        <f>(R27-S27*(1000-T27)/(1000-U27))*AO27</f>
        <v>-6.346924299293411</v>
      </c>
      <c r="F27">
        <f>IF(AZ27&lt;&gt;0,1/(1/AZ27-1/N27),0)</f>
        <v>15.846862410658172</v>
      </c>
      <c r="G27">
        <f>((BC27-AP27/2)*S27-E27)/(BC27+AP27/2)</f>
        <v>398.17002590887193</v>
      </c>
      <c r="H27">
        <f>AP27*1000</f>
        <v>19.494029019010576</v>
      </c>
      <c r="I27">
        <f>(AU27-BA27)</f>
        <v>0.48450485375771279</v>
      </c>
      <c r="J27">
        <f>(P27+AT27*D27)</f>
        <v>30.804059982299805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32.844825744628906</v>
      </c>
      <c r="P27" s="1">
        <v>30.804059982299805</v>
      </c>
      <c r="Q27" s="1">
        <v>33.038002014160156</v>
      </c>
      <c r="R27" s="1">
        <v>400.060546875</v>
      </c>
      <c r="S27" s="1">
        <v>398.76824951171875</v>
      </c>
      <c r="T27" s="1">
        <v>28.341161727905273</v>
      </c>
      <c r="U27" s="1">
        <v>45.200901031494141</v>
      </c>
      <c r="V27" s="1">
        <v>49.786479949951172</v>
      </c>
      <c r="W27" s="1">
        <v>79.403724670410156</v>
      </c>
      <c r="X27" s="1">
        <v>300.28363037109375</v>
      </c>
      <c r="Y27" s="1">
        <v>100.87738037109375</v>
      </c>
      <c r="Z27" s="1">
        <v>2.7440179139375687E-2</v>
      </c>
      <c r="AA27" s="1">
        <v>87.978706359863281</v>
      </c>
      <c r="AB27" s="1">
        <v>14.059198379516602</v>
      </c>
      <c r="AC27" s="1">
        <v>1.9215730428695679</v>
      </c>
      <c r="AD27" s="1">
        <v>6.9002449512481689E-2</v>
      </c>
      <c r="AE27" s="1">
        <v>3.8947127759456635E-3</v>
      </c>
      <c r="AF27" s="1">
        <v>3.5224813967943192E-2</v>
      </c>
      <c r="AG27" s="1">
        <v>1.025683619081974E-2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1.1039839351878444</v>
      </c>
      <c r="AP27">
        <f>(U27-T27)/(1000-U27)*AO27</f>
        <v>1.9494029019010577E-2</v>
      </c>
      <c r="AQ27">
        <f>(P27+273.15)</f>
        <v>303.95405998229978</v>
      </c>
      <c r="AR27">
        <f>(O27+273.15)</f>
        <v>305.99482574462888</v>
      </c>
      <c r="AS27">
        <f>(Y27*AK27+Z27*AL27)*AM27</f>
        <v>16.140380498609375</v>
      </c>
      <c r="AT27">
        <f>((AS27+0.00000010773*(AR27^4-AQ27^4))-AP27*44100)/(L27*0.92*2*29.3+0.00000043092*AQ27^3)</f>
        <v>-6.4213061888458105</v>
      </c>
      <c r="AU27">
        <f>0.61365*EXP(17.502*J27/(240.97+J27))</f>
        <v>4.4612216528087769</v>
      </c>
      <c r="AV27">
        <f>AU27*1000/AA27</f>
        <v>50.707970569160679</v>
      </c>
      <c r="AW27">
        <f>(AV27-U27)</f>
        <v>5.5070695376665384</v>
      </c>
      <c r="AX27">
        <f>IF(D27,P27,(O27+P27)/2)</f>
        <v>31.824442863464355</v>
      </c>
      <c r="AY27">
        <f>0.61365*EXP(17.502*AX27/(240.97+AX27))</f>
        <v>4.7278396979947219</v>
      </c>
      <c r="AZ27">
        <f>IF(AW27&lt;&gt;0,(1000-(AV27+U27)/2)/AW27*AP27,0)</f>
        <v>3.3700689139641122</v>
      </c>
      <c r="BA27">
        <f>U27*AA27/1000</f>
        <v>3.9767167990510641</v>
      </c>
      <c r="BB27">
        <f>(AY27-BA27)</f>
        <v>0.7511228989436578</v>
      </c>
      <c r="BC27">
        <f>1/(1.6/F27+1.37/N27)</f>
        <v>2.3751062774012066</v>
      </c>
      <c r="BD27">
        <f>G27*AA27*0.001</f>
        <v>35.030483790735801</v>
      </c>
      <c r="BE27">
        <f>G27/S27</f>
        <v>0.99849982137850912</v>
      </c>
      <c r="BF27">
        <f>(1-AP27*AA27/AU27/F27)*100</f>
        <v>97.574048626861838</v>
      </c>
      <c r="BG27">
        <f>(S27-E27/(N27/1.35))</f>
        <v>400.77003715965435</v>
      </c>
      <c r="BH27">
        <f>E27*BF27/100/BG27</f>
        <v>-1.5452629757437638E-2</v>
      </c>
    </row>
    <row r="28" spans="1:60" x14ac:dyDescent="0.35">
      <c r="A28" s="1" t="s">
        <v>9</v>
      </c>
      <c r="B28" s="1" t="s">
        <v>2579</v>
      </c>
      <c r="K28" s="1">
        <v>2.72</v>
      </c>
    </row>
    <row r="29" spans="1:60" x14ac:dyDescent="0.35">
      <c r="A29" s="1" t="s">
        <v>9</v>
      </c>
      <c r="B29" s="1" t="s">
        <v>2578</v>
      </c>
      <c r="K29" s="1">
        <v>2.72</v>
      </c>
    </row>
    <row r="30" spans="1:60" x14ac:dyDescent="0.35">
      <c r="A30" s="1">
        <v>5</v>
      </c>
      <c r="B30" s="1" t="s">
        <v>2577</v>
      </c>
      <c r="C30" s="1">
        <v>1128.0000051632524</v>
      </c>
      <c r="D30" s="1">
        <v>0</v>
      </c>
      <c r="E30">
        <f>(R30-S30*(1000-T30)/(1000-U30))*AO30</f>
        <v>-6.2896209938251735</v>
      </c>
      <c r="F30">
        <f>IF(AZ30&lt;&gt;0,1/(1/AZ30-1/N30),0)</f>
        <v>16.362882080009449</v>
      </c>
      <c r="G30">
        <f>((BC30-AP30/2)*S30-E30)/(BC30+AP30/2)</f>
        <v>398.16826981583461</v>
      </c>
      <c r="H30">
        <f>AP30*1000</f>
        <v>19.339971564549902</v>
      </c>
      <c r="I30">
        <f>(AU30-BA30)</f>
        <v>0.47738594090265174</v>
      </c>
      <c r="J30">
        <f>(P30+AT30*D30)</f>
        <v>30.815176010131836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32.815853118896484</v>
      </c>
      <c r="P30" s="1">
        <v>30.815176010131836</v>
      </c>
      <c r="Q30" s="1">
        <v>33.007892608642578</v>
      </c>
      <c r="R30" s="1">
        <v>400.04855346679688</v>
      </c>
      <c r="S30" s="1">
        <v>398.76022338867188</v>
      </c>
      <c r="T30" s="1">
        <v>28.593349456787109</v>
      </c>
      <c r="U30" s="1">
        <v>45.316707611083984</v>
      </c>
      <c r="V30" s="1">
        <v>50.308441162109375</v>
      </c>
      <c r="W30" s="1">
        <v>79.732276916503906</v>
      </c>
      <c r="X30" s="1">
        <v>300.30361938476563</v>
      </c>
      <c r="Y30" s="1">
        <v>150.52085876464844</v>
      </c>
      <c r="Z30" s="1">
        <v>2.2867012768983841E-2</v>
      </c>
      <c r="AA30" s="1">
        <v>87.973472595214844</v>
      </c>
      <c r="AB30" s="1">
        <v>14.02171802520752</v>
      </c>
      <c r="AC30" s="1">
        <v>1.9304523468017578</v>
      </c>
      <c r="AD30" s="1">
        <v>6.8045377731323242E-2</v>
      </c>
      <c r="AE30" s="1">
        <v>4.3920194730162621E-3</v>
      </c>
      <c r="AF30" s="1">
        <v>5.8425948023796082E-2</v>
      </c>
      <c r="AG30" s="1">
        <v>1.5347495675086975E-2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1.1040574242086969</v>
      </c>
      <c r="AP30">
        <f>(U30-T30)/(1000-U30)*AO30</f>
        <v>1.9339971564549901E-2</v>
      </c>
      <c r="AQ30">
        <f>(P30+273.15)</f>
        <v>303.96517601013181</v>
      </c>
      <c r="AR30">
        <f>(O30+273.15)</f>
        <v>305.96585311889646</v>
      </c>
      <c r="AS30">
        <f>(Y30*AK30+Z30*AL30)*AM30</f>
        <v>24.083336864039211</v>
      </c>
      <c r="AT30">
        <f>((AS30+0.00000010773*(AR30^4-AQ30^4))-AP30*44100)/(L30*0.92*2*29.3+0.00000043092*AQ30^3)</f>
        <v>-6.3095015034218038</v>
      </c>
      <c r="AU30">
        <f>0.61365*EXP(17.502*J30/(240.97+J30))</f>
        <v>4.4640540760317124</v>
      </c>
      <c r="AV30">
        <f>AU30*1000/AA30</f>
        <v>50.743183647777556</v>
      </c>
      <c r="AW30">
        <f>(AV30-U30)</f>
        <v>5.4264760366935718</v>
      </c>
      <c r="AX30">
        <f>IF(D30,P30,(O30+P30)/2)</f>
        <v>31.81551456451416</v>
      </c>
      <c r="AY30">
        <f>0.61365*EXP(17.502*AX30/(240.97+AX30))</f>
        <v>4.7254479499643915</v>
      </c>
      <c r="AZ30">
        <f>IF(AW30&lt;&gt;0,(1000-(AV30+U30)/2)/AW30*AP30,0)</f>
        <v>3.3928231982109622</v>
      </c>
      <c r="BA30">
        <f>U30*AA30/1000</f>
        <v>3.9866681351290607</v>
      </c>
      <c r="BB30">
        <f>(AY30-BA30)</f>
        <v>0.73877981483533084</v>
      </c>
      <c r="BC30">
        <f>1/(1.6/F30+1.37/N30)</f>
        <v>2.3932049234233537</v>
      </c>
      <c r="BD30">
        <f>G30*AA30*0.001</f>
        <v>35.028245372927437</v>
      </c>
      <c r="BE30">
        <f>G30/S30</f>
        <v>0.99851551499342928</v>
      </c>
      <c r="BF30">
        <f>(1-AP30*AA30/AU30/F30)*100</f>
        <v>97.670738121002941</v>
      </c>
      <c r="BG30">
        <f>(S30-E30/(N30/1.35))</f>
        <v>400.74393786546773</v>
      </c>
      <c r="BH30">
        <f>E30*BF30/100/BG30</f>
        <v>-1.5329288029666693E-2</v>
      </c>
    </row>
    <row r="31" spans="1:60" x14ac:dyDescent="0.35">
      <c r="A31" s="1" t="s">
        <v>9</v>
      </c>
      <c r="B31" s="1" t="s">
        <v>2576</v>
      </c>
      <c r="K31" s="1">
        <v>2.72</v>
      </c>
    </row>
    <row r="32" spans="1:60" x14ac:dyDescent="0.35">
      <c r="A32" s="1" t="s">
        <v>9</v>
      </c>
      <c r="B32" s="1" t="s">
        <v>2575</v>
      </c>
      <c r="K32" s="1">
        <v>2.72</v>
      </c>
    </row>
    <row r="33" spans="1:60" x14ac:dyDescent="0.35">
      <c r="A33" s="1">
        <v>6</v>
      </c>
      <c r="B33" s="1" t="s">
        <v>2574</v>
      </c>
      <c r="C33" s="1">
        <v>1331.5000051520765</v>
      </c>
      <c r="D33" s="1">
        <v>0</v>
      </c>
      <c r="E33">
        <f>(R33-S33*(1000-T33)/(1000-U33))*AO33</f>
        <v>-6.1248150278888378</v>
      </c>
      <c r="F33">
        <f>IF(AZ33&lt;&gt;0,1/(1/AZ33-1/N33),0)</f>
        <v>18.208998432756172</v>
      </c>
      <c r="G33">
        <f>((BC33-AP33/2)*S33-E33)/(BC33+AP33/2)</f>
        <v>397.81632989980295</v>
      </c>
      <c r="H33">
        <f>AP33*1000</f>
        <v>19.444031301753991</v>
      </c>
      <c r="I33">
        <f>(AU33-BA33)</f>
        <v>0.46973513270046841</v>
      </c>
      <c r="J33">
        <f>(P33+AT33*D33)</f>
        <v>30.901107788085938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32.810096740722656</v>
      </c>
      <c r="P33" s="1">
        <v>30.901107788085938</v>
      </c>
      <c r="Q33" s="1">
        <v>32.996982574462891</v>
      </c>
      <c r="R33" s="1">
        <v>399.94589233398438</v>
      </c>
      <c r="S33" s="1">
        <v>398.47586059570313</v>
      </c>
      <c r="T33" s="1">
        <v>28.846044540405273</v>
      </c>
      <c r="U33" s="1">
        <v>45.651798248291016</v>
      </c>
      <c r="V33" s="1">
        <v>50.771007537841797</v>
      </c>
      <c r="W33" s="1">
        <v>80.35028076171875</v>
      </c>
      <c r="X33" s="1">
        <v>300.33370971679688</v>
      </c>
      <c r="Y33" s="1">
        <v>300.86038208007813</v>
      </c>
      <c r="Z33" s="1">
        <v>0.11319004744291306</v>
      </c>
      <c r="AA33" s="1">
        <v>87.976112365722656</v>
      </c>
      <c r="AB33" s="1">
        <v>14.078645706176758</v>
      </c>
      <c r="AC33" s="1">
        <v>1.9171257019042969</v>
      </c>
      <c r="AD33" s="1">
        <v>5.0023693591356277E-2</v>
      </c>
      <c r="AE33" s="1">
        <v>7.3051447980105877E-3</v>
      </c>
      <c r="AF33" s="1">
        <v>5.1056411117315292E-2</v>
      </c>
      <c r="AG33" s="1">
        <v>1.5274407342076302E-2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1.1041680504294</v>
      </c>
      <c r="AP33">
        <f>(U33-T33)/(1000-U33)*AO33</f>
        <v>1.944403130175399E-2</v>
      </c>
      <c r="AQ33">
        <f>(P33+273.15)</f>
        <v>304.05110778808591</v>
      </c>
      <c r="AR33">
        <f>(O33+273.15)</f>
        <v>305.96009674072263</v>
      </c>
      <c r="AS33">
        <f>(Y33*AK33+Z33*AL33)*AM33</f>
        <v>48.137660056851928</v>
      </c>
      <c r="AT33">
        <f>((AS33+0.00000010773*(AR33^4-AQ33^4))-AP33*44100)/(L33*0.92*2*29.3+0.00000043092*AQ33^3)</f>
        <v>-6.1650346338134625</v>
      </c>
      <c r="AU33">
        <f>0.61365*EXP(17.502*J33/(240.97+J33))</f>
        <v>4.4860028650894197</v>
      </c>
      <c r="AV33">
        <f>AU33*1000/AA33</f>
        <v>50.991146851781792</v>
      </c>
      <c r="AW33">
        <f>(AV33-U33)</f>
        <v>5.3393486034907767</v>
      </c>
      <c r="AX33">
        <f>IF(D33,P33,(O33+P33)/2)</f>
        <v>31.855602264404297</v>
      </c>
      <c r="AY33">
        <f>0.61365*EXP(17.502*AX33/(240.97+AX33))</f>
        <v>4.7361950611990755</v>
      </c>
      <c r="AZ33">
        <f>IF(AW33&lt;&gt;0,(1000-(AV33+U33)/2)/AW33*AP33,0)</f>
        <v>3.465678765541985</v>
      </c>
      <c r="BA33">
        <f>U33*AA33/1000</f>
        <v>4.0162677323889513</v>
      </c>
      <c r="BB33">
        <f>(AY33-BA33)</f>
        <v>0.71992732881012422</v>
      </c>
      <c r="BC33">
        <f>1/(1.6/F33+1.37/N33)</f>
        <v>2.4513644638980061</v>
      </c>
      <c r="BD33">
        <f>G33*AA33*0.001</f>
        <v>34.998334140184461</v>
      </c>
      <c r="BE33">
        <f>G33/S33</f>
        <v>0.99834486662526001</v>
      </c>
      <c r="BF33">
        <f>(1-AP33*AA33/AU33/F33)*100</f>
        <v>97.905861153210921</v>
      </c>
      <c r="BG33">
        <f>(S33-E33/(N33/1.35))</f>
        <v>400.40759610893167</v>
      </c>
      <c r="BH33">
        <f>E33*BF33/100/BG33</f>
        <v>-1.4976121720389311E-2</v>
      </c>
    </row>
    <row r="34" spans="1:60" x14ac:dyDescent="0.35">
      <c r="A34" s="1" t="s">
        <v>9</v>
      </c>
      <c r="B34" s="1" t="s">
        <v>2573</v>
      </c>
      <c r="K34" s="1">
        <v>2.72</v>
      </c>
    </row>
    <row r="35" spans="1:60" x14ac:dyDescent="0.35">
      <c r="A35" s="1" t="s">
        <v>9</v>
      </c>
      <c r="B35" s="1" t="s">
        <v>2572</v>
      </c>
      <c r="K35" s="1">
        <v>2.72</v>
      </c>
    </row>
    <row r="36" spans="1:60" x14ac:dyDescent="0.35">
      <c r="A36" s="1">
        <v>7</v>
      </c>
      <c r="B36" s="1" t="s">
        <v>2571</v>
      </c>
      <c r="C36" s="1">
        <v>1535.5000051520765</v>
      </c>
      <c r="D36" s="1">
        <v>0</v>
      </c>
      <c r="E36">
        <f>(R36-S36*(1000-T36)/(1000-U36))*AO36</f>
        <v>-5.7764690596830963</v>
      </c>
      <c r="F36">
        <f>IF(AZ36&lt;&gt;0,1/(1/AZ36-1/N36),0)</f>
        <v>24.086088590536029</v>
      </c>
      <c r="G36">
        <f>((BC36-AP36/2)*S36-E36)/(BC36+AP36/2)</f>
        <v>397.36734857362922</v>
      </c>
      <c r="H36">
        <f>AP36*1000</f>
        <v>19.839743600494803</v>
      </c>
      <c r="I36">
        <f>(AU36-BA36)</f>
        <v>0.45679513539830818</v>
      </c>
      <c r="J36">
        <f>(P36+AT36*D36)</f>
        <v>31.04417610168457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32.826461791992188</v>
      </c>
      <c r="P36" s="1">
        <v>31.04417610168457</v>
      </c>
      <c r="Q36" s="1">
        <v>32.997905731201172</v>
      </c>
      <c r="R36" s="1">
        <v>400.10800170898438</v>
      </c>
      <c r="S36" s="1">
        <v>398.18490600585938</v>
      </c>
      <c r="T36" s="1">
        <v>29.079465866088867</v>
      </c>
      <c r="U36" s="1">
        <v>46.217109680175781</v>
      </c>
      <c r="V36" s="1">
        <v>51.134197235107422</v>
      </c>
      <c r="W36" s="1">
        <v>81.269546508789063</v>
      </c>
      <c r="X36" s="1">
        <v>300.33322143554688</v>
      </c>
      <c r="Y36" s="1">
        <v>499.835693359375</v>
      </c>
      <c r="Z36" s="1">
        <v>0.17378896474838257</v>
      </c>
      <c r="AA36" s="1">
        <v>87.975189208984375</v>
      </c>
      <c r="AB36" s="1">
        <v>14.095277786254883</v>
      </c>
      <c r="AC36" s="1">
        <v>1.8937228918075562</v>
      </c>
      <c r="AD36" s="1">
        <v>6.4614683389663696E-2</v>
      </c>
      <c r="AE36" s="1">
        <v>9.8256254568696022E-3</v>
      </c>
      <c r="AF36" s="1">
        <v>2.5941519066691399E-2</v>
      </c>
      <c r="AG36" s="1">
        <v>1.2362939305603504E-2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1.1041662552777456</v>
      </c>
      <c r="AP36">
        <f>(U36-T36)/(1000-U36)*AO36</f>
        <v>1.9839743600494803E-2</v>
      </c>
      <c r="AQ36">
        <f>(P36+273.15)</f>
        <v>304.19417610168455</v>
      </c>
      <c r="AR36">
        <f>(O36+273.15)</f>
        <v>305.97646179199216</v>
      </c>
      <c r="AS36">
        <f>(Y36*AK36+Z36*AL36)*AM36</f>
        <v>79.973709149948263</v>
      </c>
      <c r="AT36">
        <f>((AS36+0.00000010773*(AR36^4-AQ36^4))-AP36*44100)/(L36*0.92*2*29.3+0.00000043092*AQ36^3)</f>
        <v>-6.063408327818367</v>
      </c>
      <c r="AU36">
        <f>0.61365*EXP(17.502*J36/(240.97+J36))</f>
        <v>4.5227541042041555</v>
      </c>
      <c r="AV36">
        <f>AU36*1000/AA36</f>
        <v>51.409427417773308</v>
      </c>
      <c r="AW36">
        <f>(AV36-U36)</f>
        <v>5.1923177375975271</v>
      </c>
      <c r="AX36">
        <f>IF(D36,P36,(O36+P36)/2)</f>
        <v>31.935318946838379</v>
      </c>
      <c r="AY36">
        <f>0.61365*EXP(17.502*AX36/(240.97+AX36))</f>
        <v>4.7576295545104683</v>
      </c>
      <c r="AZ36">
        <f>IF(AW36&lt;&gt;0,(1000-(AV36+U36)/2)/AW36*AP36,0)</f>
        <v>3.6344657283844803</v>
      </c>
      <c r="BA36">
        <f>U36*AA36/1000</f>
        <v>4.0659589688058473</v>
      </c>
      <c r="BB36">
        <f>(AY36-BA36)</f>
        <v>0.69167058570462103</v>
      </c>
      <c r="BC36">
        <f>1/(1.6/F36+1.37/N36)</f>
        <v>2.5873501148088462</v>
      </c>
      <c r="BD36">
        <f>G36*AA36*0.001</f>
        <v>34.958467676237483</v>
      </c>
      <c r="BE36">
        <f>G36/S36</f>
        <v>0.99794678949428051</v>
      </c>
      <c r="BF36">
        <f>(1-AP36*AA36/AU36/F36)*100</f>
        <v>98.39776206869</v>
      </c>
      <c r="BG36">
        <f>(S36-E36/(N36/1.35))</f>
        <v>400.00677497216219</v>
      </c>
      <c r="BH36">
        <f>E36*BF36/100/BG36</f>
        <v>-1.4209550030031444E-2</v>
      </c>
    </row>
    <row r="37" spans="1:60" x14ac:dyDescent="0.35">
      <c r="A37" s="1" t="s">
        <v>9</v>
      </c>
      <c r="B37" s="1" t="s">
        <v>2570</v>
      </c>
      <c r="K37" s="1">
        <v>2.72</v>
      </c>
    </row>
    <row r="38" spans="1:60" x14ac:dyDescent="0.35">
      <c r="A38" s="1" t="s">
        <v>9</v>
      </c>
      <c r="B38" s="1" t="s">
        <v>2569</v>
      </c>
      <c r="K38" s="1">
        <v>2.72</v>
      </c>
    </row>
    <row r="39" spans="1:60" x14ac:dyDescent="0.35">
      <c r="A39" s="1">
        <v>8</v>
      </c>
      <c r="B39" s="1" t="s">
        <v>2115</v>
      </c>
      <c r="C39" s="1">
        <v>1739.5000051520765</v>
      </c>
      <c r="D39" s="1">
        <v>0</v>
      </c>
      <c r="E39">
        <f>(R39-S39*(1000-T39)/(1000-U39))*AO39</f>
        <v>-5.1428098596326883</v>
      </c>
      <c r="F39">
        <f>IF(AZ39&lt;&gt;0,1/(1/AZ39-1/N39),0)</f>
        <v>44.315199311205539</v>
      </c>
      <c r="G39">
        <f>((BC39-AP39/2)*S39-E39)/(BC39+AP39/2)</f>
        <v>396.11344182426853</v>
      </c>
      <c r="H39">
        <f>AP39*1000</f>
        <v>20.502937420167815</v>
      </c>
      <c r="I39">
        <f>(AU39-BA39)</f>
        <v>0.43920916165184565</v>
      </c>
      <c r="J39">
        <f>(P39+AT39*D39)</f>
        <v>31.247684478759766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32.870338439941406</v>
      </c>
      <c r="P39" s="1">
        <v>31.247684478759766</v>
      </c>
      <c r="Q39" s="1">
        <v>33.020671844482422</v>
      </c>
      <c r="R39" s="1">
        <v>399.8958740234375</v>
      </c>
      <c r="S39" s="1">
        <v>397.17825317382813</v>
      </c>
      <c r="T39" s="1">
        <v>29.321222305297852</v>
      </c>
      <c r="U39" s="1">
        <v>47.018009185791016</v>
      </c>
      <c r="V39" s="1">
        <v>51.430419921875</v>
      </c>
      <c r="W39" s="1">
        <v>82.471183776855469</v>
      </c>
      <c r="X39" s="1">
        <v>300.31378173828125</v>
      </c>
      <c r="Y39" s="1">
        <v>749.41497802734375</v>
      </c>
      <c r="Z39" s="1">
        <v>0.15320855379104614</v>
      </c>
      <c r="AA39" s="1">
        <v>87.972114562988281</v>
      </c>
      <c r="AB39" s="1">
        <v>14.039626121520996</v>
      </c>
      <c r="AC39" s="1">
        <v>1.875022292137146</v>
      </c>
      <c r="AD39" s="1">
        <v>7.0003636181354523E-2</v>
      </c>
      <c r="AE39" s="1">
        <v>3.9856177754700184E-3</v>
      </c>
      <c r="AF39" s="1">
        <v>4.3721720576286316E-2</v>
      </c>
      <c r="AG39" s="1">
        <v>1.048610545694828E-2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1.1040947858025043</v>
      </c>
      <c r="AP39">
        <f>(U39-T39)/(1000-U39)*AO39</f>
        <v>2.0502937420167816E-2</v>
      </c>
      <c r="AQ39">
        <f>(P39+273.15)</f>
        <v>304.39768447875974</v>
      </c>
      <c r="AR39">
        <f>(O39+273.15)</f>
        <v>306.02033843994138</v>
      </c>
      <c r="AS39">
        <f>(Y39*AK39+Z39*AL39)*AM39</f>
        <v>119.90639380425819</v>
      </c>
      <c r="AT39">
        <f>((AS39+0.00000010773*(AR39^4-AQ39^4))-AP39*44100)/(L39*0.92*2*29.3+0.00000043092*AQ39^3)</f>
        <v>-5.993589799543968</v>
      </c>
      <c r="AU39">
        <f>0.61365*EXP(17.502*J39/(240.97+J39))</f>
        <v>4.5754828522678883</v>
      </c>
      <c r="AV39">
        <f>AU39*1000/AA39</f>
        <v>52.010604439794719</v>
      </c>
      <c r="AW39">
        <f>(AV39-U39)</f>
        <v>4.9925952540037031</v>
      </c>
      <c r="AX39">
        <f>IF(D39,P39,(O39+P39)/2)</f>
        <v>32.059011459350586</v>
      </c>
      <c r="AY39">
        <f>0.61365*EXP(17.502*AX39/(240.97+AX39))</f>
        <v>4.7910556058524341</v>
      </c>
      <c r="AZ39">
        <f>IF(AW39&lt;&gt;0,(1000-(AV39+U39)/2)/AW39*AP39,0)</f>
        <v>3.9033303712241363</v>
      </c>
      <c r="BA39">
        <f>U39*AA39/1000</f>
        <v>4.1362736906160427</v>
      </c>
      <c r="BB39">
        <f>(AY39-BA39)</f>
        <v>0.6547819152363914</v>
      </c>
      <c r="BC39">
        <f>1/(1.6/F39+1.37/N39)</f>
        <v>2.8076289108357515</v>
      </c>
      <c r="BD39">
        <f>G39*AA39*0.001</f>
        <v>34.846937084104148</v>
      </c>
      <c r="BE39">
        <f>G39/S39</f>
        <v>0.99731905928622544</v>
      </c>
      <c r="BF39">
        <f>(1-AP39*AA39/AU39/F39)*100</f>
        <v>99.110447717721996</v>
      </c>
      <c r="BG39">
        <f>(S39-E39/(N39/1.35))</f>
        <v>398.80026925078693</v>
      </c>
      <c r="BH39">
        <f>E39*BF39/100/BG39</f>
        <v>-1.278098905682484E-2</v>
      </c>
    </row>
    <row r="40" spans="1:60" x14ac:dyDescent="0.35">
      <c r="A40" s="1" t="s">
        <v>9</v>
      </c>
      <c r="B40" s="1" t="s">
        <v>2568</v>
      </c>
      <c r="K40" s="1">
        <v>2.72</v>
      </c>
    </row>
    <row r="41" spans="1:60" x14ac:dyDescent="0.35">
      <c r="A41" s="1" t="s">
        <v>9</v>
      </c>
      <c r="B41" s="1" t="s">
        <v>2567</v>
      </c>
      <c r="K41" s="1">
        <v>2.72</v>
      </c>
    </row>
    <row r="42" spans="1:60" x14ac:dyDescent="0.35">
      <c r="A42" s="1">
        <v>9</v>
      </c>
      <c r="B42" s="1" t="s">
        <v>2566</v>
      </c>
      <c r="C42" s="1">
        <v>1944.0000051409006</v>
      </c>
      <c r="D42" s="1">
        <v>0</v>
      </c>
      <c r="E42">
        <f>(R42-S42*(1000-T42)/(1000-U42))*AO42</f>
        <v>-4.7908030217885669</v>
      </c>
      <c r="F42">
        <f>IF(AZ42&lt;&gt;0,1/(1/AZ42-1/N42),0)</f>
        <v>168.83726344093967</v>
      </c>
      <c r="G42">
        <f>((BC42-AP42/2)*S42-E42)/(BC42+AP42/2)</f>
        <v>395.55847409252516</v>
      </c>
      <c r="H42">
        <f>AP42*1000</f>
        <v>21.161526672561813</v>
      </c>
      <c r="I42">
        <f>(AU42-BA42)</f>
        <v>0.42354336231068057</v>
      </c>
      <c r="J42">
        <f>(P42+AT42*D42)</f>
        <v>31.453464508056641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32.933677673339844</v>
      </c>
      <c r="P42" s="1">
        <v>31.453464508056641</v>
      </c>
      <c r="Q42" s="1">
        <v>33.065025329589844</v>
      </c>
      <c r="R42" s="1">
        <v>400.0069580078125</v>
      </c>
      <c r="S42" s="1">
        <v>396.7423095703125</v>
      </c>
      <c r="T42" s="1">
        <v>29.561603546142578</v>
      </c>
      <c r="U42" s="1">
        <v>47.809700012207031</v>
      </c>
      <c r="V42" s="1">
        <v>51.666240692138672</v>
      </c>
      <c r="W42" s="1">
        <v>83.559310913085938</v>
      </c>
      <c r="X42" s="1">
        <v>300.34616088867188</v>
      </c>
      <c r="Y42" s="1">
        <v>999.86700439453125</v>
      </c>
      <c r="Z42" s="1">
        <v>8.804001659154892E-2</v>
      </c>
      <c r="AA42" s="1">
        <v>87.9696044921875</v>
      </c>
      <c r="AB42" s="1">
        <v>13.82230281829834</v>
      </c>
      <c r="AC42" s="1">
        <v>1.8499619960784912</v>
      </c>
      <c r="AD42" s="1">
        <v>5.1011018455028534E-2</v>
      </c>
      <c r="AE42" s="1">
        <v>1.4554026536643505E-2</v>
      </c>
      <c r="AF42" s="1">
        <v>3.2421212643384933E-2</v>
      </c>
      <c r="AG42" s="1">
        <v>2.0484438166022301E-2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1.1042138267965875</v>
      </c>
      <c r="AP42">
        <f>(U42-T42)/(1000-U42)*AO42</f>
        <v>2.1161526672561812E-2</v>
      </c>
      <c r="AQ42">
        <f>(P42+273.15)</f>
        <v>304.60346450805662</v>
      </c>
      <c r="AR42">
        <f>(O42+273.15)</f>
        <v>306.08367767333982</v>
      </c>
      <c r="AS42">
        <f>(Y42*AK42+Z42*AL42)*AM42</f>
        <v>159.97871712732194</v>
      </c>
      <c r="AT42">
        <f>((AS42+0.00000010773*(AR42^4-AQ42^4))-AP42*44100)/(L42*0.92*2*29.3+0.00000043092*AQ42^3)</f>
        <v>-5.9194659112738899</v>
      </c>
      <c r="AU42">
        <f>0.61365*EXP(17.502*J42/(240.97+J42))</f>
        <v>4.6293437632746652</v>
      </c>
      <c r="AV42">
        <f>AU42*1000/AA42</f>
        <v>52.624355764675435</v>
      </c>
      <c r="AW42">
        <f>(AV42-U42)</f>
        <v>4.8146557524684042</v>
      </c>
      <c r="AX42">
        <f>IF(D42,P42,(O42+P42)/2)</f>
        <v>32.193571090698242</v>
      </c>
      <c r="AY42">
        <f>0.61365*EXP(17.502*AX42/(240.97+AX42))</f>
        <v>4.8276503254536314</v>
      </c>
      <c r="AZ42">
        <f>IF(AW42&lt;&gt;0,(1000-(AV42+U42)/2)/AW42*AP42,0)</f>
        <v>4.1745160465894973</v>
      </c>
      <c r="BA42">
        <f>U42*AA42/1000</f>
        <v>4.2058004009639847</v>
      </c>
      <c r="BB42">
        <f>(AY42-BA42)</f>
        <v>0.62184992448964671</v>
      </c>
      <c r="BC42">
        <f>1/(1.6/F42+1.37/N42)</f>
        <v>3.0344960331921387</v>
      </c>
      <c r="BD42">
        <f>G42*AA42*0.001</f>
        <v>34.797122519452635</v>
      </c>
      <c r="BE42">
        <f>G42/S42</f>
        <v>0.9970161098294017</v>
      </c>
      <c r="BF42">
        <f>(1-AP42*AA42/AU42/F42)*100</f>
        <v>99.76182734409619</v>
      </c>
      <c r="BG42">
        <f>(S42-E42/(N42/1.35))</f>
        <v>398.25330448067825</v>
      </c>
      <c r="BH42">
        <f>E42*BF42/100/BG42</f>
        <v>-1.2000886333447439E-2</v>
      </c>
    </row>
    <row r="43" spans="1:60" x14ac:dyDescent="0.35">
      <c r="A43" s="1" t="s">
        <v>9</v>
      </c>
      <c r="B43" s="1" t="s">
        <v>2565</v>
      </c>
      <c r="K43" s="1">
        <v>2.72</v>
      </c>
    </row>
    <row r="44" spans="1:60" x14ac:dyDescent="0.35">
      <c r="A44" s="1" t="s">
        <v>9</v>
      </c>
      <c r="B44" s="1" t="s">
        <v>2564</v>
      </c>
      <c r="K44" s="1">
        <v>2.72</v>
      </c>
    </row>
    <row r="45" spans="1:60" x14ac:dyDescent="0.35">
      <c r="A45" s="1">
        <v>10</v>
      </c>
      <c r="B45" s="1" t="s">
        <v>2563</v>
      </c>
      <c r="C45" s="1">
        <v>2149.0000051409006</v>
      </c>
      <c r="D45" s="1">
        <v>0</v>
      </c>
      <c r="E45">
        <f>(R45-S45*(1000-T45)/(1000-U45))*AO45</f>
        <v>-4.0963941571441103</v>
      </c>
      <c r="F45">
        <f>IF(AZ45&lt;&gt;0,1/(1/AZ45-1/N45),0)</f>
        <v>-103.50861009187686</v>
      </c>
      <c r="G45">
        <f>((BC45-AP45/2)*S45-E45)/(BC45+AP45/2)</f>
        <v>394.54145700022127</v>
      </c>
      <c r="H45">
        <f>AP45*1000</f>
        <v>21.788934740808553</v>
      </c>
      <c r="I45">
        <f>(AU45-BA45)</f>
        <v>0.40741866389332415</v>
      </c>
      <c r="J45">
        <f>(P45+AT45*D45)</f>
        <v>31.647098541259766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33.001071929931641</v>
      </c>
      <c r="P45" s="1">
        <v>31.647098541259766</v>
      </c>
      <c r="Q45" s="1">
        <v>33.120609283447266</v>
      </c>
      <c r="R45" s="1">
        <v>400.01910400390625</v>
      </c>
      <c r="S45" s="1">
        <v>395.91683959960938</v>
      </c>
      <c r="T45" s="1">
        <v>29.805206298828125</v>
      </c>
      <c r="U45" s="1">
        <v>48.577381134033203</v>
      </c>
      <c r="V45" s="1">
        <v>51.892360687255859</v>
      </c>
      <c r="W45" s="1">
        <v>84.575668334960938</v>
      </c>
      <c r="X45" s="1">
        <v>300.375</v>
      </c>
      <c r="Y45" s="1">
        <v>1249.2769775390625</v>
      </c>
      <c r="Z45" s="1">
        <v>1.7150113359093666E-2</v>
      </c>
      <c r="AA45" s="1">
        <v>87.965019226074219</v>
      </c>
      <c r="AB45" s="1">
        <v>13.753435134887695</v>
      </c>
      <c r="AC45" s="1">
        <v>1.8284220695495605</v>
      </c>
      <c r="AD45" s="1">
        <v>0.11403859406709671</v>
      </c>
      <c r="AE45" s="1">
        <v>8.6202723905444145E-3</v>
      </c>
      <c r="AF45" s="1">
        <v>4.2650733143091202E-2</v>
      </c>
      <c r="AG45" s="1">
        <v>1.2628711760044098E-2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1.1043198529411762</v>
      </c>
      <c r="AP45">
        <f>(U45-T45)/(1000-U45)*AO45</f>
        <v>2.1788934740808553E-2</v>
      </c>
      <c r="AQ45">
        <f>(P45+273.15)</f>
        <v>304.79709854125974</v>
      </c>
      <c r="AR45">
        <f>(O45+273.15)</f>
        <v>306.15107192993162</v>
      </c>
      <c r="AS45">
        <f>(Y45*AK45+Z45*AL45)*AM45</f>
        <v>199.88431193848737</v>
      </c>
      <c r="AT45">
        <f>((AS45+0.00000010773*(AR45^4-AQ45^4))-AP45*44100)/(L45*0.92*2*29.3+0.00000043092*AQ45^3)</f>
        <v>-5.8344461066632221</v>
      </c>
      <c r="AU45">
        <f>0.61365*EXP(17.502*J45/(240.97+J45))</f>
        <v>4.6805289293008903</v>
      </c>
      <c r="AV45">
        <f>AU45*1000/AA45</f>
        <v>53.208979779470198</v>
      </c>
      <c r="AW45">
        <f>(AV45-U45)</f>
        <v>4.6315986454369948</v>
      </c>
      <c r="AX45">
        <f>IF(D45,P45,(O45+P45)/2)</f>
        <v>32.324085235595703</v>
      </c>
      <c r="AY45">
        <f>0.61365*EXP(17.502*AX45/(240.97+AX45))</f>
        <v>4.8633770401652736</v>
      </c>
      <c r="AZ45">
        <f>IF(AW45&lt;&gt;0,(1000-(AV45+U45)/2)/AW45*AP45,0)</f>
        <v>4.4649867434990194</v>
      </c>
      <c r="BA45">
        <f>U45*AA45/1000</f>
        <v>4.2731102654075661</v>
      </c>
      <c r="BB45">
        <f>(AY45-BA45)</f>
        <v>0.5902667747577075</v>
      </c>
      <c r="BC45">
        <f>1/(1.6/F45+1.37/N45)</f>
        <v>3.2828886775481494</v>
      </c>
      <c r="BD45">
        <f>G45*AA45*0.001</f>
        <v>34.705846850507797</v>
      </c>
      <c r="BE45">
        <f>G45/S45</f>
        <v>0.99652608209143356</v>
      </c>
      <c r="BF45">
        <f>(1-AP45*AA45/AU45/F45)*100</f>
        <v>100.39561667566976</v>
      </c>
      <c r="BG45">
        <f>(S45-E45/(N45/1.35))</f>
        <v>397.20882148534884</v>
      </c>
      <c r="BH45">
        <f>E45*BF45/100/BG45</f>
        <v>-1.0353748338599344E-2</v>
      </c>
    </row>
    <row r="46" spans="1:60" x14ac:dyDescent="0.35">
      <c r="A46" s="1" t="s">
        <v>9</v>
      </c>
      <c r="B46" s="1" t="s">
        <v>2562</v>
      </c>
      <c r="K46" s="1">
        <v>2.72</v>
      </c>
    </row>
    <row r="47" spans="1:60" x14ac:dyDescent="0.35">
      <c r="A47" s="1" t="s">
        <v>9</v>
      </c>
      <c r="B47" s="1" t="s">
        <v>442</v>
      </c>
      <c r="K47" s="1">
        <v>2.72</v>
      </c>
    </row>
    <row r="48" spans="1:60" x14ac:dyDescent="0.35">
      <c r="A48" s="1">
        <v>11</v>
      </c>
      <c r="B48" s="1" t="s">
        <v>2561</v>
      </c>
      <c r="C48" s="1">
        <v>2354.5000051297247</v>
      </c>
      <c r="D48" s="1">
        <v>0</v>
      </c>
      <c r="E48">
        <f>(R48-S48*(1000-T48)/(1000-U48))*AO48</f>
        <v>-3.0888462728852342</v>
      </c>
      <c r="F48">
        <f>IF(AZ48&lt;&gt;0,1/(1/AZ48-1/N48),0)</f>
        <v>-30.178249203328033</v>
      </c>
      <c r="G48">
        <f>((BC48-AP48/2)*S48-E48)/(BC48+AP48/2)</f>
        <v>393.14161918583335</v>
      </c>
      <c r="H48">
        <f>AP48*1000</f>
        <v>22.763611731379495</v>
      </c>
      <c r="I48">
        <f>(AU48-BA48)</f>
        <v>0.38064778223656504</v>
      </c>
      <c r="J48">
        <f>(P48+AT48*D48)</f>
        <v>31.891410827636719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33.081092834472656</v>
      </c>
      <c r="P48" s="1">
        <v>31.891410827636719</v>
      </c>
      <c r="Q48" s="1">
        <v>33.1785888671875</v>
      </c>
      <c r="R48" s="1">
        <v>400.05206298828125</v>
      </c>
      <c r="S48" s="1">
        <v>394.71142578125</v>
      </c>
      <c r="T48" s="1">
        <v>30.031122207641602</v>
      </c>
      <c r="U48" s="1">
        <v>49.626583099365234</v>
      </c>
      <c r="V48" s="1">
        <v>52.048362731933594</v>
      </c>
      <c r="W48" s="1">
        <v>86.010185241699219</v>
      </c>
      <c r="X48" s="1">
        <v>300.2955322265625</v>
      </c>
      <c r="Y48" s="1">
        <v>1599.63330078125</v>
      </c>
      <c r="Z48" s="1">
        <v>0.1337711364030838</v>
      </c>
      <c r="AA48" s="1">
        <v>87.960220336914063</v>
      </c>
      <c r="AB48" s="1">
        <v>13.436935424804688</v>
      </c>
      <c r="AC48" s="1">
        <v>1.7601211071014404</v>
      </c>
      <c r="AD48" s="1">
        <v>4.4620193541049957E-2</v>
      </c>
      <c r="AE48" s="1">
        <v>8.7688947096467018E-3</v>
      </c>
      <c r="AF48" s="1">
        <v>2.8866615146398544E-2</v>
      </c>
      <c r="AG48" s="1">
        <v>1.8238857388496399E-2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1.1040276920094207</v>
      </c>
      <c r="AP48">
        <f>(U48-T48)/(1000-U48)*AO48</f>
        <v>2.2763611731379495E-2</v>
      </c>
      <c r="AQ48">
        <f>(P48+273.15)</f>
        <v>305.0414108276367</v>
      </c>
      <c r="AR48">
        <f>(O48+273.15)</f>
        <v>306.23109283447263</v>
      </c>
      <c r="AS48">
        <f>(Y48*AK48+Z48*AL48)*AM48</f>
        <v>255.94132240426552</v>
      </c>
      <c r="AT48">
        <f>((AS48+0.00000010773*(AR48^4-AQ48^4))-AP48*44100)/(L48*0.92*2*29.3+0.00000043092*AQ48^3)</f>
        <v>-5.7462863007296567</v>
      </c>
      <c r="AU48">
        <f>0.61365*EXP(17.502*J48/(240.97+J48))</f>
        <v>4.7458129662249062</v>
      </c>
      <c r="AV48">
        <f>AU48*1000/AA48</f>
        <v>53.954082289096341</v>
      </c>
      <c r="AW48">
        <f>(AV48-U48)</f>
        <v>4.3274991897311068</v>
      </c>
      <c r="AX48">
        <f>IF(D48,P48,(O48+P48)/2)</f>
        <v>32.486251831054688</v>
      </c>
      <c r="AY48">
        <f>0.61365*EXP(17.502*AX48/(240.97+AX48))</f>
        <v>4.9080886856715011</v>
      </c>
      <c r="AZ48">
        <f>IF(AW48&lt;&gt;0,(1000-(AV48+U48)/2)/AW48*AP48,0)</f>
        <v>4.9877945113677171</v>
      </c>
      <c r="BA48">
        <f>U48*AA48/1000</f>
        <v>4.3651651839883412</v>
      </c>
      <c r="BB48">
        <f>(AY48-BA48)</f>
        <v>0.54292350168315995</v>
      </c>
      <c r="BC48">
        <f>1/(1.6/F48+1.37/N48)</f>
        <v>3.7446295312976252</v>
      </c>
      <c r="BD48">
        <f>G48*AA48*0.001</f>
        <v>34.580823447197062</v>
      </c>
      <c r="BE48">
        <f>G48/S48</f>
        <v>0.99602290054738207</v>
      </c>
      <c r="BF48">
        <f>(1-AP48*AA48/AU48/F48)*100</f>
        <v>101.39805037060421</v>
      </c>
      <c r="BG48">
        <f>(S48-E48/(N48/1.35))</f>
        <v>395.68563218798499</v>
      </c>
      <c r="BH48">
        <f>E48*BF48/100/BG48</f>
        <v>-7.9154501575703275E-3</v>
      </c>
    </row>
    <row r="49" spans="1:60" x14ac:dyDescent="0.35">
      <c r="A49" s="1" t="s">
        <v>9</v>
      </c>
      <c r="B49" s="1" t="s">
        <v>2560</v>
      </c>
      <c r="K49" s="1">
        <v>2.72</v>
      </c>
    </row>
    <row r="50" spans="1:60" x14ac:dyDescent="0.35">
      <c r="A50" s="1" t="s">
        <v>9</v>
      </c>
      <c r="B50" s="1" t="s">
        <v>435</v>
      </c>
      <c r="K50" s="1">
        <v>2.72</v>
      </c>
    </row>
    <row r="51" spans="1:60" x14ac:dyDescent="0.35">
      <c r="A51" s="1">
        <v>12</v>
      </c>
      <c r="B51" s="1" t="s">
        <v>2559</v>
      </c>
      <c r="C51" s="1">
        <v>2560.0000051185489</v>
      </c>
      <c r="D51" s="1">
        <v>0</v>
      </c>
      <c r="E51">
        <f>(R51-S51*(1000-T51)/(1000-U51))*AO51</f>
        <v>-2.3121363566384905</v>
      </c>
      <c r="F51">
        <f>IF(AZ51&lt;&gt;0,1/(1/AZ51-1/N51),0)</f>
        <v>-21.41166486060196</v>
      </c>
      <c r="G51">
        <f>((BC51-AP51/2)*S51-E51)/(BC51+AP51/2)</f>
        <v>391.87558533321197</v>
      </c>
      <c r="H51">
        <f>AP51*1000</f>
        <v>23.808710555432882</v>
      </c>
      <c r="I51">
        <f>(AU51-BA51)</f>
        <v>0.37076811908894225</v>
      </c>
      <c r="J51">
        <f>(P51+AT51*D51)</f>
        <v>32.212177276611328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33.192367553710938</v>
      </c>
      <c r="P51" s="1">
        <v>32.212177276611328</v>
      </c>
      <c r="Q51" s="1">
        <v>33.259288787841797</v>
      </c>
      <c r="R51" s="1">
        <v>399.99557495117188</v>
      </c>
      <c r="S51" s="1">
        <v>393.6024169921875</v>
      </c>
      <c r="T51" s="1">
        <v>30.258773803710938</v>
      </c>
      <c r="U51" s="1">
        <v>50.727794647216797</v>
      </c>
      <c r="V51" s="1">
        <v>52.115596771240234</v>
      </c>
      <c r="W51" s="1">
        <v>87.370002746582031</v>
      </c>
      <c r="X51" s="1">
        <v>300.329833984375</v>
      </c>
      <c r="Y51" s="1">
        <v>1999.998291015625</v>
      </c>
      <c r="Z51" s="1">
        <v>0.13834373652935028</v>
      </c>
      <c r="AA51" s="1">
        <v>87.958908081054688</v>
      </c>
      <c r="AB51" s="1">
        <v>13.118612289428711</v>
      </c>
      <c r="AC51" s="1">
        <v>1.516929030418396</v>
      </c>
      <c r="AD51" s="1">
        <v>0.11458055675029755</v>
      </c>
      <c r="AE51" s="1">
        <v>1.3336138799786568E-2</v>
      </c>
      <c r="AF51" s="1">
        <v>6.7609570920467377E-2</v>
      </c>
      <c r="AG51" s="1">
        <v>8.2196509465575218E-3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1.1041538014131431</v>
      </c>
      <c r="AP51">
        <f>(U51-T51)/(1000-U51)*AO51</f>
        <v>2.3808710555432881E-2</v>
      </c>
      <c r="AQ51">
        <f>(P51+273.15)</f>
        <v>305.36217727661131</v>
      </c>
      <c r="AR51">
        <f>(O51+273.15)</f>
        <v>306.34236755371091</v>
      </c>
      <c r="AS51">
        <f>(Y51*AK51+Z51*AL51)*AM51</f>
        <v>319.99971940994874</v>
      </c>
      <c r="AT51">
        <f>((AS51+0.00000010773*(AR51^4-AQ51^4))-AP51*44100)/(L51*0.92*2*29.3+0.00000043092*AQ51^3)</f>
        <v>-5.6237672342069773</v>
      </c>
      <c r="AU51">
        <f>0.61365*EXP(17.502*J51/(240.97+J51))</f>
        <v>4.8327295456181023</v>
      </c>
      <c r="AV51">
        <f>AU51*1000/AA51</f>
        <v>54.943037050490801</v>
      </c>
      <c r="AW51">
        <f>(AV51-U51)</f>
        <v>4.2152424032740043</v>
      </c>
      <c r="AX51">
        <f>IF(D51,P51,(O51+P51)/2)</f>
        <v>32.702272415161133</v>
      </c>
      <c r="AY51">
        <f>0.61365*EXP(17.502*AX51/(240.97+AX51))</f>
        <v>4.968204084736044</v>
      </c>
      <c r="AZ51">
        <f>IF(AW51&lt;&gt;0,(1000-(AV51+U51)/2)/AW51*AP51,0)</f>
        <v>5.3498150936459243</v>
      </c>
      <c r="BA51">
        <f>U51*AA51/1000</f>
        <v>4.4619614265291601</v>
      </c>
      <c r="BB51">
        <f>(AY51-BA51)</f>
        <v>0.50624265820688397</v>
      </c>
      <c r="BC51">
        <f>1/(1.6/F51+1.37/N51)</f>
        <v>4.0759461463946653</v>
      </c>
      <c r="BD51">
        <f>G51*AA51*0.001</f>
        <v>34.468948589533497</v>
      </c>
      <c r="BE51">
        <f>G51/S51</f>
        <v>0.9956127513845785</v>
      </c>
      <c r="BF51">
        <f>(1-AP51*AA51/AU51/F51)*100</f>
        <v>102.02382416048789</v>
      </c>
      <c r="BG51">
        <f>(S51-E51/(N51/1.35))</f>
        <v>394.33165304114704</v>
      </c>
      <c r="BH51">
        <f>E51*BF51/100/BG51</f>
        <v>-5.9820963208383864E-3</v>
      </c>
    </row>
    <row r="52" spans="1:60" x14ac:dyDescent="0.35">
      <c r="A52" s="1" t="s">
        <v>9</v>
      </c>
      <c r="B52" s="1" t="s">
        <v>438</v>
      </c>
      <c r="K52" s="1">
        <v>2.5785600000000004</v>
      </c>
    </row>
    <row r="53" spans="1:60" x14ac:dyDescent="0.35">
      <c r="A53" s="1" t="s">
        <v>9</v>
      </c>
      <c r="B53" s="1" t="s">
        <v>437</v>
      </c>
      <c r="K53" s="1">
        <v>2.5785600000000004</v>
      </c>
    </row>
    <row r="54" spans="1:60" x14ac:dyDescent="0.35">
      <c r="A54" s="1" t="s">
        <v>9</v>
      </c>
      <c r="B54" s="1" t="s">
        <v>436</v>
      </c>
      <c r="K54" s="1">
        <v>2.5785600000000004</v>
      </c>
    </row>
    <row r="55" spans="1:60" x14ac:dyDescent="0.35">
      <c r="A55" s="1" t="s">
        <v>9</v>
      </c>
      <c r="B55" s="1" t="s">
        <v>435</v>
      </c>
      <c r="K55" s="1">
        <v>2.5785600000000004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64AC1-D44B-4414-B44D-7E235577D34A}">
  <dimension ref="A1:BD55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2024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2023</v>
      </c>
    </row>
    <row r="12" spans="1:56" x14ac:dyDescent="0.35">
      <c r="A12" s="1" t="s">
        <v>9</v>
      </c>
      <c r="B12" s="1" t="s">
        <v>2022</v>
      </c>
    </row>
    <row r="13" spans="1:56" x14ac:dyDescent="0.35">
      <c r="A13" s="1" t="s">
        <v>9</v>
      </c>
      <c r="B13" s="1" t="s">
        <v>2021</v>
      </c>
    </row>
    <row r="14" spans="1:56" x14ac:dyDescent="0.35">
      <c r="A14" s="1" t="s">
        <v>9</v>
      </c>
      <c r="B14" s="1" t="s">
        <v>2020</v>
      </c>
    </row>
    <row r="15" spans="1:56" x14ac:dyDescent="0.35">
      <c r="A15" s="1" t="s">
        <v>9</v>
      </c>
      <c r="B15" s="1" t="s">
        <v>2019</v>
      </c>
    </row>
    <row r="16" spans="1:56" x14ac:dyDescent="0.35">
      <c r="A16" s="1" t="s">
        <v>9</v>
      </c>
      <c r="B16" s="1" t="s">
        <v>2018</v>
      </c>
    </row>
    <row r="17" spans="1:56" x14ac:dyDescent="0.35">
      <c r="A17" s="1" t="s">
        <v>9</v>
      </c>
      <c r="B17" s="1" t="s">
        <v>2017</v>
      </c>
    </row>
    <row r="18" spans="1:56" x14ac:dyDescent="0.35">
      <c r="A18" s="1">
        <v>1</v>
      </c>
      <c r="B18" s="1" t="s">
        <v>2016</v>
      </c>
      <c r="C18" s="1">
        <v>555.00000583380461</v>
      </c>
      <c r="D18" s="1">
        <v>0</v>
      </c>
      <c r="E18">
        <f>(R18-S18*(1000-T18)/(1000-U18))*AK18</f>
        <v>-9.0411361172813063</v>
      </c>
      <c r="F18">
        <f>IF(AV18&lt;&gt;0,1/(1/AV18-1/N18),0)</f>
        <v>3.2316710888263933</v>
      </c>
      <c r="G18">
        <f>((AY18-AL18/2)*S18-E18)/(AY18+AL18/2)</f>
        <v>390.1800539447047</v>
      </c>
      <c r="H18">
        <f>AL18*1000</f>
        <v>37.227044688637271</v>
      </c>
      <c r="I18">
        <f>(AQ18-AW18)</f>
        <v>1.7822794293594972</v>
      </c>
      <c r="J18">
        <f>(P18+AP18*D18)</f>
        <v>31.558712005615234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31.557920455932617</v>
      </c>
      <c r="P18" s="1">
        <v>31.558712005615234</v>
      </c>
      <c r="Q18" s="1">
        <v>31.72906494140625</v>
      </c>
      <c r="R18" s="1">
        <v>400.0438232421875</v>
      </c>
      <c r="S18" s="1">
        <v>394.92062377929688</v>
      </c>
      <c r="T18" s="1">
        <v>0.11346200108528137</v>
      </c>
      <c r="U18" s="1">
        <v>32.704425811767578</v>
      </c>
      <c r="V18" s="1">
        <v>0.21417011320590973</v>
      </c>
      <c r="W18" s="1">
        <v>61.732654571533203</v>
      </c>
      <c r="X18" s="1">
        <v>300.5311279296875</v>
      </c>
      <c r="Y18" s="1">
        <v>0.27295982837677002</v>
      </c>
      <c r="Z18" s="1">
        <v>0.57757049798965454</v>
      </c>
      <c r="AA18" s="1">
        <v>87.903228759765625</v>
      </c>
      <c r="AB18" s="1">
        <v>16.419395446777344</v>
      </c>
      <c r="AC18" s="1">
        <v>0.63415539264678955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1.1048938526826744</v>
      </c>
      <c r="AL18">
        <f>(U18-T18)/(1000-U18)*AK18</f>
        <v>3.7227044688637273E-2</v>
      </c>
      <c r="AM18">
        <f>(P18+273.15)</f>
        <v>304.70871200561521</v>
      </c>
      <c r="AN18">
        <f>(O18+273.15)</f>
        <v>304.70792045593259</v>
      </c>
      <c r="AO18">
        <f>(Y18*AG18+Z18*AH18)*AI18</f>
        <v>4.3673571564102787E-2</v>
      </c>
      <c r="AP18">
        <f>((AO18+0.00000010773*(AN18^4-AM18^4))-AL18*44100)/(L18*51.4+0.00000043092*AM18^3)</f>
        <v>-13.434767879265701</v>
      </c>
      <c r="AQ18">
        <f>0.61365*EXP(17.502*J18/(240.97+J18))</f>
        <v>4.6571040529480863</v>
      </c>
      <c r="AR18">
        <f>AQ18*1000/AA18</f>
        <v>52.97989753795823</v>
      </c>
      <c r="AS18">
        <f>(AR18-U18)</f>
        <v>20.275471726190652</v>
      </c>
      <c r="AT18">
        <f>IF(D18,P18,(O18+P18)/2)</f>
        <v>31.558316230773926</v>
      </c>
      <c r="AU18">
        <f>0.61365*EXP(17.502*AT18/(240.97+AT18))</f>
        <v>4.6569993916769148</v>
      </c>
      <c r="AV18">
        <f>IF(AS18&lt;&gt;0,(1000-(AR18+U18)/2)/AS18*AL18,0)</f>
        <v>1.7574021508649695</v>
      </c>
      <c r="AW18">
        <f>U18*AA18/1000</f>
        <v>2.874824623588589</v>
      </c>
      <c r="AX18">
        <f>(AU18-AW18)</f>
        <v>1.7821747680883258</v>
      </c>
      <c r="AY18">
        <f>1/(1.6/F18+1.37/N18)</f>
        <v>1.1754605637095228</v>
      </c>
      <c r="AZ18">
        <f>G18*AA18*0.001</f>
        <v>34.298086539399065</v>
      </c>
      <c r="BA18">
        <f>G18/S18</f>
        <v>0.98799614517665335</v>
      </c>
      <c r="BB18">
        <f>(1-AL18*AA18/AQ18/F18)*100</f>
        <v>78.256958558762619</v>
      </c>
      <c r="BC18">
        <f>(S18-E18/(N18/1.35))</f>
        <v>398.08898861755637</v>
      </c>
      <c r="BD18">
        <f>E18*BB18/100/BC18</f>
        <v>-1.7773207365299422E-2</v>
      </c>
    </row>
    <row r="19" spans="1:56" x14ac:dyDescent="0.35">
      <c r="A19" s="1" t="s">
        <v>9</v>
      </c>
      <c r="B19" s="1" t="s">
        <v>2015</v>
      </c>
      <c r="K19" s="1">
        <v>2.72</v>
      </c>
    </row>
    <row r="20" spans="1:56" x14ac:dyDescent="0.35">
      <c r="A20" s="1" t="s">
        <v>9</v>
      </c>
      <c r="B20" s="1" t="s">
        <v>2014</v>
      </c>
      <c r="K20" s="1">
        <v>2.72</v>
      </c>
    </row>
    <row r="21" spans="1:56" x14ac:dyDescent="0.35">
      <c r="A21" s="1">
        <v>2</v>
      </c>
      <c r="B21" s="1" t="s">
        <v>2013</v>
      </c>
      <c r="C21" s="1">
        <v>757.50000584498048</v>
      </c>
      <c r="D21" s="1">
        <v>0</v>
      </c>
      <c r="E21">
        <f>(R21-S21*(1000-T21)/(1000-U21))*AK21</f>
        <v>-9.2730519215225318</v>
      </c>
      <c r="F21">
        <f>IF(AV21&lt;&gt;0,1/(1/AV21-1/N21),0)</f>
        <v>2.6507518635781508</v>
      </c>
      <c r="G21">
        <f>((AY21-AL21/2)*S21-E21)/(AY21+AL21/2)</f>
        <v>391.07368647188656</v>
      </c>
      <c r="H21">
        <f>AL21*1000</f>
        <v>35.574762674686802</v>
      </c>
      <c r="I21">
        <f>(AQ21-AW21)</f>
        <v>1.9072944510198209</v>
      </c>
      <c r="J21">
        <f>(P21+AP21*D21)</f>
        <v>31.567453384399414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31.546855926513672</v>
      </c>
      <c r="P21" s="1">
        <v>31.567453384399414</v>
      </c>
      <c r="Q21" s="1">
        <v>31.740638732910156</v>
      </c>
      <c r="R21" s="1">
        <v>399.94631958007813</v>
      </c>
      <c r="S21" s="1">
        <v>395.60110473632813</v>
      </c>
      <c r="T21" s="1">
        <v>0.11861669272184372</v>
      </c>
      <c r="U21" s="1">
        <v>31.312040328979492</v>
      </c>
      <c r="V21" s="1">
        <v>0.2240157276391983</v>
      </c>
      <c r="W21" s="1">
        <v>59.134933471679688</v>
      </c>
      <c r="X21" s="1">
        <v>300.4912109375</v>
      </c>
      <c r="Y21" s="1">
        <v>26.052722930908203</v>
      </c>
      <c r="Z21" s="1">
        <v>0.32610860466957092</v>
      </c>
      <c r="AA21" s="1">
        <v>87.893402099609375</v>
      </c>
      <c r="AB21" s="1">
        <v>16.433506011962891</v>
      </c>
      <c r="AC21" s="1">
        <v>0.64550668001174927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1.1047470990349262</v>
      </c>
      <c r="AL21">
        <f>(U21-T21)/(1000-U21)*AK21</f>
        <v>3.5574762674686802E-2</v>
      </c>
      <c r="AM21">
        <f>(P21+273.15)</f>
        <v>304.71745338439939</v>
      </c>
      <c r="AN21">
        <f>(O21+273.15)</f>
        <v>304.69685592651365</v>
      </c>
      <c r="AO21">
        <f>(Y21*AG21+Z21*AH21)*AI21</f>
        <v>4.1684355757735148</v>
      </c>
      <c r="AP21">
        <f>((AO21+0.00000010773*(AN21^4-AM21^4))-AL21*44100)/(L21*51.4+0.00000043092*AM21^3)</f>
        <v>-12.806578706999041</v>
      </c>
      <c r="AQ21">
        <f>0.61365*EXP(17.502*J21/(240.97+J21))</f>
        <v>4.6594162022140004</v>
      </c>
      <c r="AR21">
        <f>AQ21*1000/AA21</f>
        <v>53.012127087008146</v>
      </c>
      <c r="AS21">
        <f>(AR21-U21)</f>
        <v>21.700086758028654</v>
      </c>
      <c r="AT21">
        <f>IF(D21,P21,(O21+P21)/2)</f>
        <v>31.557154655456543</v>
      </c>
      <c r="AU21">
        <f>0.61365*EXP(17.502*AT21/(240.97+AT21))</f>
        <v>4.6566922289775095</v>
      </c>
      <c r="AV21">
        <f>IF(AS21&lt;&gt;0,(1000-(AR21+U21)/2)/AS21*AL21,0)</f>
        <v>1.5702636092133382</v>
      </c>
      <c r="AW21">
        <f>U21*AA21/1000</f>
        <v>2.7521217511941796</v>
      </c>
      <c r="AX21">
        <f>(AU21-AW21)</f>
        <v>1.9045704777833299</v>
      </c>
      <c r="AY21">
        <f>1/(1.6/F21+1.37/N21)</f>
        <v>1.0424997874048125</v>
      </c>
      <c r="AZ21">
        <f>G21*AA21*0.001</f>
        <v>34.372796775650095</v>
      </c>
      <c r="BA21">
        <f>G21/S21</f>
        <v>0.9885555975192255</v>
      </c>
      <c r="BB21">
        <f>(1-AL21*AA21/AQ21/F21)*100</f>
        <v>74.683847351652048</v>
      </c>
      <c r="BC21">
        <f>(S21-E21/(N21/1.35))</f>
        <v>398.8507418693593</v>
      </c>
      <c r="BD21">
        <f>E21*BB21/100/BC21</f>
        <v>-1.7363567908763509E-2</v>
      </c>
    </row>
    <row r="22" spans="1:56" x14ac:dyDescent="0.35">
      <c r="A22" s="1" t="s">
        <v>9</v>
      </c>
      <c r="B22" s="1" t="s">
        <v>2012</v>
      </c>
      <c r="K22" s="1">
        <v>2.72</v>
      </c>
    </row>
    <row r="23" spans="1:56" x14ac:dyDescent="0.35">
      <c r="A23" s="1" t="s">
        <v>9</v>
      </c>
      <c r="B23" s="1" t="s">
        <v>2011</v>
      </c>
      <c r="K23" s="1">
        <v>2.72</v>
      </c>
    </row>
    <row r="24" spans="1:56" x14ac:dyDescent="0.35">
      <c r="A24" s="1">
        <v>3</v>
      </c>
      <c r="B24" s="1" t="s">
        <v>2010</v>
      </c>
      <c r="C24" s="1">
        <v>960.50000584498048</v>
      </c>
      <c r="D24" s="1">
        <v>0</v>
      </c>
      <c r="E24">
        <f>(R24-S24*(1000-T24)/(1000-U24))*AK24</f>
        <v>-9.4208093272684792</v>
      </c>
      <c r="F24">
        <f>IF(AV24&lt;&gt;0,1/(1/AV24-1/N24),0)</f>
        <v>2.3300143976662042</v>
      </c>
      <c r="G24">
        <f>((AY24-AL24/2)*S24-E24)/(AY24+AL24/2)</f>
        <v>392.01549346125216</v>
      </c>
      <c r="H24">
        <f>AL24*1000</f>
        <v>34.16706057532933</v>
      </c>
      <c r="I24">
        <f>(AQ24-AW24)</f>
        <v>1.982950203731626</v>
      </c>
      <c r="J24">
        <f>(P24+AP24*D24)</f>
        <v>31.45610237121582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31.500083923339844</v>
      </c>
      <c r="P24" s="1">
        <v>31.45610237121582</v>
      </c>
      <c r="Q24" s="1">
        <v>31.702093124389648</v>
      </c>
      <c r="R24" s="1">
        <v>399.9578857421875</v>
      </c>
      <c r="S24" s="1">
        <v>396.23193359375</v>
      </c>
      <c r="T24" s="1">
        <v>0.12595048546791077</v>
      </c>
      <c r="U24" s="1">
        <v>30.114528656005859</v>
      </c>
      <c r="V24" s="1">
        <v>0.2385186105966568</v>
      </c>
      <c r="W24" s="1">
        <v>57.02935791015625</v>
      </c>
      <c r="X24" s="1">
        <v>300.56686401367188</v>
      </c>
      <c r="Y24" s="1">
        <v>50.606021881103516</v>
      </c>
      <c r="Z24" s="1">
        <v>0.27110341191291809</v>
      </c>
      <c r="AA24" s="1">
        <v>87.900680541992188</v>
      </c>
      <c r="AB24" s="1">
        <v>16.269235610961914</v>
      </c>
      <c r="AC24" s="1">
        <v>0.65056276321411133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1.1050252353443817</v>
      </c>
      <c r="AL24">
        <f>(U24-T24)/(1000-U24)*AK24</f>
        <v>3.4167060575329332E-2</v>
      </c>
      <c r="AM24">
        <f>(P24+273.15)</f>
        <v>304.6061023712158</v>
      </c>
      <c r="AN24">
        <f>(O24+273.15)</f>
        <v>304.65008392333982</v>
      </c>
      <c r="AO24">
        <f>(Y24*AG24+Z24*AH24)*AI24</f>
        <v>8.096963319995325</v>
      </c>
      <c r="AP24">
        <f>((AO24+0.00000010773*(AN24^4-AM24^4))-AL24*44100)/(L24*51.4+0.00000043092*AM24^3)</f>
        <v>-12.261302967496047</v>
      </c>
      <c r="AQ24">
        <f>0.61365*EXP(17.502*J24/(240.97+J24))</f>
        <v>4.6300377667958665</v>
      </c>
      <c r="AR24">
        <f>AQ24*1000/AA24</f>
        <v>52.673514451165033</v>
      </c>
      <c r="AS24">
        <f>(AR24-U24)</f>
        <v>22.558985795159174</v>
      </c>
      <c r="AT24">
        <f>IF(D24,P24,(O24+P24)/2)</f>
        <v>31.478093147277832</v>
      </c>
      <c r="AU24">
        <f>0.61365*EXP(17.502*AT24/(240.97+AT24))</f>
        <v>4.6358269144283275</v>
      </c>
      <c r="AV24">
        <f>IF(AS24&lt;&gt;0,(1000-(AR24+U24)/2)/AS24*AL24,0)</f>
        <v>1.4518714994926656</v>
      </c>
      <c r="AW24">
        <f>U24*AA24/1000</f>
        <v>2.6470875630642405</v>
      </c>
      <c r="AX24">
        <f>(AU24-AW24)</f>
        <v>1.988739351364087</v>
      </c>
      <c r="AY24">
        <f>1/(1.6/F24+1.37/N24)</f>
        <v>0.95939687031746634</v>
      </c>
      <c r="AZ24">
        <f>G24*AA24*0.001</f>
        <v>34.458428658248955</v>
      </c>
      <c r="BA24">
        <f>G24/S24</f>
        <v>0.98935865644584597</v>
      </c>
      <c r="BB24">
        <f>(1-AL24*AA24/AQ24/F24)*100</f>
        <v>72.160802185405686</v>
      </c>
      <c r="BC24">
        <f>(S24-E24/(N24/1.35))</f>
        <v>399.53335065387057</v>
      </c>
      <c r="BD24">
        <f>E24*BB24/100/BC24</f>
        <v>-1.7015179262979501E-2</v>
      </c>
    </row>
    <row r="25" spans="1:56" x14ac:dyDescent="0.35">
      <c r="A25" s="1" t="s">
        <v>9</v>
      </c>
      <c r="B25" s="1" t="s">
        <v>2009</v>
      </c>
      <c r="K25" s="1">
        <v>2.72</v>
      </c>
    </row>
    <row r="26" spans="1:56" x14ac:dyDescent="0.35">
      <c r="A26" s="1" t="s">
        <v>9</v>
      </c>
      <c r="B26" s="1" t="s">
        <v>2008</v>
      </c>
      <c r="K26" s="1">
        <v>2.72</v>
      </c>
    </row>
    <row r="27" spans="1:56" x14ac:dyDescent="0.35">
      <c r="A27" s="1">
        <v>4</v>
      </c>
      <c r="B27" s="1" t="s">
        <v>2007</v>
      </c>
      <c r="C27" s="1">
        <v>1163.5000058449805</v>
      </c>
      <c r="D27" s="1">
        <v>0</v>
      </c>
      <c r="E27">
        <f>(R27-S27*(1000-T27)/(1000-U27))*AK27</f>
        <v>-9.2110605121987703</v>
      </c>
      <c r="F27">
        <f>IF(AV27&lt;&gt;0,1/(1/AV27-1/N27),0)</f>
        <v>2.1266721345557622</v>
      </c>
      <c r="G27">
        <f>((AY27-AL27/2)*S27-E27)/(AY27+AL27/2)</f>
        <v>392.03143083555113</v>
      </c>
      <c r="H27">
        <f>AL27*1000</f>
        <v>33.202542650033564</v>
      </c>
      <c r="I27">
        <f>(AQ27-AW27)</f>
        <v>2.0427543988408581</v>
      </c>
      <c r="J27">
        <f>(P27+AP27*D27)</f>
        <v>31.411624908447266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31.442966461181641</v>
      </c>
      <c r="P27" s="1">
        <v>31.411624908447266</v>
      </c>
      <c r="Q27" s="1">
        <v>31.653757095336914</v>
      </c>
      <c r="R27" s="1">
        <v>399.89993286132813</v>
      </c>
      <c r="S27" s="1">
        <v>396.32672119140625</v>
      </c>
      <c r="T27" s="1">
        <v>0.13155324757099152</v>
      </c>
      <c r="U27" s="1">
        <v>29.30164909362793</v>
      </c>
      <c r="V27" s="1">
        <v>0.24993468821048737</v>
      </c>
      <c r="W27" s="1">
        <v>55.669464111328125</v>
      </c>
      <c r="X27" s="1">
        <v>300.52920532226563</v>
      </c>
      <c r="Y27" s="1">
        <v>100.19075775146484</v>
      </c>
      <c r="Z27" s="1">
        <v>0.44790938496589661</v>
      </c>
      <c r="AA27" s="1">
        <v>87.899276733398438</v>
      </c>
      <c r="AB27" s="1">
        <v>16.265468597412109</v>
      </c>
      <c r="AC27" s="1">
        <v>0.64872634410858154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1.104886784273035</v>
      </c>
      <c r="AL27">
        <f>(U27-T27)/(1000-U27)*AK27</f>
        <v>3.3202542650033563E-2</v>
      </c>
      <c r="AM27">
        <f>(P27+273.15)</f>
        <v>304.56162490844724</v>
      </c>
      <c r="AN27">
        <f>(O27+273.15)</f>
        <v>304.59296646118162</v>
      </c>
      <c r="AO27">
        <f>(Y27*AG27+Z27*AH27)*AI27</f>
        <v>16.030520881924303</v>
      </c>
      <c r="AP27">
        <f>((AO27+0.00000010773*(AN27^4-AM27^4))-AL27*44100)/(L27*51.4+0.00000043092*AM27^3)</f>
        <v>-11.850026256598522</v>
      </c>
      <c r="AQ27">
        <f>0.61365*EXP(17.502*J27/(240.97+J27))</f>
        <v>4.6183481612665931</v>
      </c>
      <c r="AR27">
        <f>AQ27*1000/AA27</f>
        <v>52.541367038482051</v>
      </c>
      <c r="AS27">
        <f>(AR27-U27)</f>
        <v>23.239717944854121</v>
      </c>
      <c r="AT27">
        <f>IF(D27,P27,(O27+P27)/2)</f>
        <v>31.427295684814453</v>
      </c>
      <c r="AU27">
        <f>0.61365*EXP(17.502*AT27/(240.97+AT27))</f>
        <v>4.6224638325658018</v>
      </c>
      <c r="AV27">
        <f>IF(AS27&lt;&gt;0,(1000-(AR27+U27)/2)/AS27*AL27,0)</f>
        <v>1.370233692540048</v>
      </c>
      <c r="AW27">
        <f>U27*AA27/1000</f>
        <v>2.575593762425735</v>
      </c>
      <c r="AX27">
        <f>(AU27-AW27)</f>
        <v>2.0468700701400668</v>
      </c>
      <c r="AY27">
        <f>1/(1.6/F27+1.37/N27)</f>
        <v>0.90254365821976801</v>
      </c>
      <c r="AZ27">
        <f>G27*AA27*0.001</f>
        <v>34.459279227204256</v>
      </c>
      <c r="BA27">
        <f>G27/S27</f>
        <v>0.9891622489068036</v>
      </c>
      <c r="BB27">
        <f>(1-AL27*AA27/AQ27/F27)*100</f>
        <v>70.28543106383205</v>
      </c>
      <c r="BC27">
        <f>(S27-E27/(N27/1.35))</f>
        <v>399.55463412970926</v>
      </c>
      <c r="BD27">
        <f>E27*BB27/100/BC27</f>
        <v>-1.6203124763277371E-2</v>
      </c>
    </row>
    <row r="28" spans="1:56" x14ac:dyDescent="0.35">
      <c r="A28" s="1" t="s">
        <v>9</v>
      </c>
      <c r="B28" s="1" t="s">
        <v>2006</v>
      </c>
      <c r="K28" s="1">
        <v>2.72</v>
      </c>
    </row>
    <row r="29" spans="1:56" x14ac:dyDescent="0.35">
      <c r="A29" s="1" t="s">
        <v>9</v>
      </c>
      <c r="B29" s="1" t="s">
        <v>2005</v>
      </c>
      <c r="K29" s="1">
        <v>2.72</v>
      </c>
    </row>
    <row r="30" spans="1:56" x14ac:dyDescent="0.35">
      <c r="A30" s="1">
        <v>5</v>
      </c>
      <c r="B30" s="1" t="s">
        <v>2004</v>
      </c>
      <c r="C30" s="1">
        <v>1366.5000058449805</v>
      </c>
      <c r="D30" s="1">
        <v>0</v>
      </c>
      <c r="E30">
        <f>(R30-S30*(1000-T30)/(1000-U30))*AK30</f>
        <v>-9.1674776559260867</v>
      </c>
      <c r="F30">
        <f>IF(AV30&lt;&gt;0,1/(1/AV30-1/N30),0)</f>
        <v>2.0148920278344642</v>
      </c>
      <c r="G30">
        <f>((AY30-AL30/2)*S30-E30)/(AY30+AL30/2)</f>
        <v>392.31647319772333</v>
      </c>
      <c r="H30">
        <f>AL30*1000</f>
        <v>32.605757384122988</v>
      </c>
      <c r="I30">
        <f>(AQ30-AW30)</f>
        <v>2.0783708704153194</v>
      </c>
      <c r="J30">
        <f>(P30+AP30*D30)</f>
        <v>31.379421234130859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31.418767929077148</v>
      </c>
      <c r="P30" s="1">
        <v>31.379421234130859</v>
      </c>
      <c r="Q30" s="1">
        <v>31.620683670043945</v>
      </c>
      <c r="R30" s="1">
        <v>399.96832275390625</v>
      </c>
      <c r="S30" s="1">
        <v>396.56298828125</v>
      </c>
      <c r="T30" s="1">
        <v>0.14191716909408569</v>
      </c>
      <c r="U30" s="1">
        <v>28.800590515136719</v>
      </c>
      <c r="V30" s="1">
        <v>0.26999363303184509</v>
      </c>
      <c r="W30" s="1">
        <v>54.7923583984375</v>
      </c>
      <c r="X30" s="1">
        <v>300.54916381835938</v>
      </c>
      <c r="Y30" s="1">
        <v>151.38337707519531</v>
      </c>
      <c r="Z30" s="1">
        <v>0.16370974481105804</v>
      </c>
      <c r="AA30" s="1">
        <v>87.898529052734375</v>
      </c>
      <c r="AB30" s="1">
        <v>16.195472717285156</v>
      </c>
      <c r="AC30" s="1">
        <v>0.65162825584411621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1.1049601610969093</v>
      </c>
      <c r="AL30">
        <f>(U30-T30)/(1000-U30)*AK30</f>
        <v>3.2605757384122989E-2</v>
      </c>
      <c r="AM30">
        <f>(P30+273.15)</f>
        <v>304.52942123413084</v>
      </c>
      <c r="AN30">
        <f>(O30+273.15)</f>
        <v>304.56876792907713</v>
      </c>
      <c r="AO30">
        <f>(Y30*AG30+Z30*AH30)*AI30</f>
        <v>24.221339790642105</v>
      </c>
      <c r="AP30">
        <f>((AO30+0.00000010773*(AN30^4-AM30^4))-AL30*44100)/(L30*51.4+0.00000043092*AM30^3)</f>
        <v>-11.56714766519519</v>
      </c>
      <c r="AQ30">
        <f>0.61365*EXP(17.502*J30/(240.97+J30))</f>
        <v>4.6099004125459704</v>
      </c>
      <c r="AR30">
        <f>AQ30*1000/AA30</f>
        <v>52.44570600015706</v>
      </c>
      <c r="AS30">
        <f>(AR30-U30)</f>
        <v>23.645115485020341</v>
      </c>
      <c r="AT30">
        <f>IF(D30,P30,(O30+P30)/2)</f>
        <v>31.399094581604004</v>
      </c>
      <c r="AU30">
        <f>0.61365*EXP(17.502*AT30/(240.97+AT30))</f>
        <v>4.6150595736064091</v>
      </c>
      <c r="AV30">
        <f>IF(AS30&lt;&gt;0,(1000-(AR30+U30)/2)/AS30*AL30,0)</f>
        <v>1.3229459119230005</v>
      </c>
      <c r="AW30">
        <f>U30*AA30/1000</f>
        <v>2.531529542130651</v>
      </c>
      <c r="AX30">
        <f>(AU30-AW30)</f>
        <v>2.0835300314757581</v>
      </c>
      <c r="AY30">
        <f>1/(1.6/F30+1.37/N30)</f>
        <v>0.86977873257828953</v>
      </c>
      <c r="AZ30">
        <f>G30*AA30*0.001</f>
        <v>34.484040917236371</v>
      </c>
      <c r="BA30">
        <f>G30/S30</f>
        <v>0.9892917009175981</v>
      </c>
      <c r="BB30">
        <f>(1-AL30*AA30/AQ30/F30)*100</f>
        <v>69.144500729353027</v>
      </c>
      <c r="BC30">
        <f>(S30-E30/(N30/1.35))</f>
        <v>399.77562809595725</v>
      </c>
      <c r="BD30">
        <f>E30*BB30/100/BC30</f>
        <v>-1.5855910688841689E-2</v>
      </c>
    </row>
    <row r="31" spans="1:56" x14ac:dyDescent="0.35">
      <c r="A31" s="1" t="s">
        <v>9</v>
      </c>
      <c r="B31" s="1" t="s">
        <v>2003</v>
      </c>
      <c r="K31" s="1">
        <v>2.72</v>
      </c>
    </row>
    <row r="32" spans="1:56" x14ac:dyDescent="0.35">
      <c r="A32" s="1" t="s">
        <v>9</v>
      </c>
      <c r="B32" s="1" t="s">
        <v>2002</v>
      </c>
      <c r="K32" s="1">
        <v>2.72</v>
      </c>
    </row>
    <row r="33" spans="1:56" x14ac:dyDescent="0.35">
      <c r="A33" s="1">
        <v>6</v>
      </c>
      <c r="B33" s="1" t="s">
        <v>2001</v>
      </c>
      <c r="C33" s="1">
        <v>1569.5000058449805</v>
      </c>
      <c r="D33" s="1">
        <v>0</v>
      </c>
      <c r="E33">
        <f>(R33-S33*(1000-T33)/(1000-U33))*AK33</f>
        <v>-8.3175244190126048</v>
      </c>
      <c r="F33">
        <f>IF(AV33&lt;&gt;0,1/(1/AV33-1/N33),0)</f>
        <v>2.0010933474778985</v>
      </c>
      <c r="G33">
        <f>((AY33-AL33/2)*S33-E33)/(AY33+AL33/2)</f>
        <v>390.86238826355662</v>
      </c>
      <c r="H33">
        <f>AL33*1000</f>
        <v>32.299311619411981</v>
      </c>
      <c r="I33">
        <f>(AQ33-AW33)</f>
        <v>2.068590981927072</v>
      </c>
      <c r="J33">
        <f>(P33+AP33*D33)</f>
        <v>31.272951126098633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31.381616592407227</v>
      </c>
      <c r="P33" s="1">
        <v>31.272951126098633</v>
      </c>
      <c r="Q33" s="1">
        <v>31.592309951782227</v>
      </c>
      <c r="R33" s="1">
        <v>399.98532104492188</v>
      </c>
      <c r="S33" s="1">
        <v>395.93246459960938</v>
      </c>
      <c r="T33" s="1">
        <v>0.15450102090835571</v>
      </c>
      <c r="U33" s="1">
        <v>28.596925735473633</v>
      </c>
      <c r="V33" s="1">
        <v>0.29453772306442261</v>
      </c>
      <c r="W33" s="1">
        <v>54.516620635986328</v>
      </c>
      <c r="X33" s="1">
        <v>300.05096435546875</v>
      </c>
      <c r="Y33" s="1">
        <v>300.69085693359375</v>
      </c>
      <c r="Z33" s="1">
        <v>0.19251914322376251</v>
      </c>
      <c r="AA33" s="1">
        <v>87.893211364746094</v>
      </c>
      <c r="AB33" s="1">
        <v>16.237941741943359</v>
      </c>
      <c r="AC33" s="1">
        <v>0.65216344594955444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1.1031285454245172</v>
      </c>
      <c r="AL33">
        <f>(U33-T33)/(1000-U33)*AK33</f>
        <v>3.2299311619411977E-2</v>
      </c>
      <c r="AM33">
        <f>(P33+273.15)</f>
        <v>304.42295112609861</v>
      </c>
      <c r="AN33">
        <f>(O33+273.15)</f>
        <v>304.5316165924072</v>
      </c>
      <c r="AO33">
        <f>(Y33*AG33+Z33*AH33)*AI33</f>
        <v>48.110536034020697</v>
      </c>
      <c r="AP33">
        <f>((AO33+0.00000010773*(AN33^4-AM33^4))-AL33*44100)/(L33*51.4+0.00000043092*AM33^3)</f>
        <v>-11.255277533032363</v>
      </c>
      <c r="AQ33">
        <f>0.61365*EXP(17.502*J33/(240.97+J33))</f>
        <v>4.5820666199770033</v>
      </c>
      <c r="AR33">
        <f>AQ33*1000/AA33</f>
        <v>52.132201666428891</v>
      </c>
      <c r="AS33">
        <f>(AR33-U33)</f>
        <v>23.535275930955258</v>
      </c>
      <c r="AT33">
        <f>IF(D33,P33,(O33+P33)/2)</f>
        <v>31.32728385925293</v>
      </c>
      <c r="AU33">
        <f>0.61365*EXP(17.502*AT33/(240.97+AT33))</f>
        <v>4.596252133138405</v>
      </c>
      <c r="AV33">
        <f>IF(AS33&lt;&gt;0,(1000-(AR33+U33)/2)/AS33*AL33,0)</f>
        <v>1.3169832420484091</v>
      </c>
      <c r="AW33">
        <f>U33*AA33/1000</f>
        <v>2.5134756380499312</v>
      </c>
      <c r="AX33">
        <f>(AU33-AW33)</f>
        <v>2.0827764950884737</v>
      </c>
      <c r="AY33">
        <f>1/(1.6/F33+1.37/N33)</f>
        <v>0.86565593033905086</v>
      </c>
      <c r="AZ33">
        <f>G33*AA33*0.001</f>
        <v>34.354150506178236</v>
      </c>
      <c r="BA33">
        <f>G33/S33</f>
        <v>0.98719459304459933</v>
      </c>
      <c r="BB33">
        <f>(1-AL33*AA33/AQ33/F33)*100</f>
        <v>69.038652647009513</v>
      </c>
      <c r="BC33">
        <f>(S33-E33/(N33/1.35))</f>
        <v>398.84724782692888</v>
      </c>
      <c r="BD33">
        <f>E33*BB33/100/BC33</f>
        <v>-1.4397258157749801E-2</v>
      </c>
    </row>
    <row r="34" spans="1:56" x14ac:dyDescent="0.35">
      <c r="A34" s="1" t="s">
        <v>9</v>
      </c>
      <c r="B34" s="1" t="s">
        <v>2000</v>
      </c>
      <c r="K34" s="1">
        <v>2.72</v>
      </c>
    </row>
    <row r="35" spans="1:56" x14ac:dyDescent="0.35">
      <c r="A35" s="1" t="s">
        <v>9</v>
      </c>
      <c r="B35" s="1" t="s">
        <v>1999</v>
      </c>
      <c r="K35" s="1">
        <v>2.72</v>
      </c>
    </row>
    <row r="36" spans="1:56" x14ac:dyDescent="0.35">
      <c r="A36" s="1">
        <v>7</v>
      </c>
      <c r="B36" s="1" t="s">
        <v>1998</v>
      </c>
      <c r="C36" s="1">
        <v>1772.5000058449805</v>
      </c>
      <c r="D36" s="1">
        <v>0</v>
      </c>
      <c r="E36">
        <f>(R36-S36*(1000-T36)/(1000-U36))*AK36</f>
        <v>-7.3031240778832709</v>
      </c>
      <c r="F36">
        <f>IF(AV36&lt;&gt;0,1/(1/AV36-1/N36),0)</f>
        <v>1.9837972259595187</v>
      </c>
      <c r="G36">
        <f>((AY36-AL36/2)*S36-E36)/(AY36+AL36/2)</f>
        <v>388.64209318382569</v>
      </c>
      <c r="H36">
        <f>AL36*1000</f>
        <v>32.35699346442636</v>
      </c>
      <c r="I36">
        <f>(AQ36-AW36)</f>
        <v>2.0837131282569792</v>
      </c>
      <c r="J36">
        <f>(P36+AP36*D36)</f>
        <v>31.339282989501953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31.401985168457031</v>
      </c>
      <c r="P36" s="1">
        <v>31.339282989501953</v>
      </c>
      <c r="Q36" s="1">
        <v>31.593923568725586</v>
      </c>
      <c r="R36" s="1">
        <v>399.843017578125</v>
      </c>
      <c r="S36" s="1">
        <v>394.88662719726563</v>
      </c>
      <c r="T36" s="1">
        <v>0.16728508472442627</v>
      </c>
      <c r="U36" s="1">
        <v>28.624893188476563</v>
      </c>
      <c r="V36" s="1">
        <v>0.31850740313529968</v>
      </c>
      <c r="W36" s="1">
        <v>54.501216888427734</v>
      </c>
      <c r="X36" s="1">
        <v>300.41778564453125</v>
      </c>
      <c r="Y36" s="1">
        <v>500.47314453125</v>
      </c>
      <c r="Z36" s="1">
        <v>0.43219640851020813</v>
      </c>
      <c r="AA36" s="1">
        <v>87.884239196777344</v>
      </c>
      <c r="AB36" s="1">
        <v>16.389768600463867</v>
      </c>
      <c r="AC36" s="1">
        <v>0.64961296319961548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1.104477153104894</v>
      </c>
      <c r="AL36">
        <f>(U36-T36)/(1000-U36)*AK36</f>
        <v>3.2356993464426359E-2</v>
      </c>
      <c r="AM36">
        <f>(P36+273.15)</f>
        <v>304.48928298950193</v>
      </c>
      <c r="AN36">
        <f>(O36+273.15)</f>
        <v>304.55198516845701</v>
      </c>
      <c r="AO36">
        <f>(Y36*AG36+Z36*AH36)*AI36</f>
        <v>80.07570133516856</v>
      </c>
      <c r="AP36">
        <f>((AO36+0.00000010773*(AN36^4-AM36^4))-AL36*44100)/(L36*51.4+0.00000043092*AM36^3)</f>
        <v>-11.018295323257904</v>
      </c>
      <c r="AQ36">
        <f>0.61365*EXP(17.502*J36/(240.97+J36))</f>
        <v>4.5993900882152561</v>
      </c>
      <c r="AR36">
        <f>AQ36*1000/AA36</f>
        <v>52.334640775770772</v>
      </c>
      <c r="AS36">
        <f>(AR36-U36)</f>
        <v>23.70974758729421</v>
      </c>
      <c r="AT36">
        <f>IF(D36,P36,(O36+P36)/2)</f>
        <v>31.370634078979492</v>
      </c>
      <c r="AU36">
        <f>0.61365*EXP(17.502*AT36/(240.97+AT36))</f>
        <v>4.6075976821025169</v>
      </c>
      <c r="AV36">
        <f>IF(AS36&lt;&gt;0,(1000-(AR36+U36)/2)/AS36*AL36,0)</f>
        <v>1.3094694405511986</v>
      </c>
      <c r="AW36">
        <f>U36*AA36/1000</f>
        <v>2.5156769599582769</v>
      </c>
      <c r="AX36">
        <f>(AU36-AW36)</f>
        <v>2.09192072214424</v>
      </c>
      <c r="AY36">
        <f>1/(1.6/F36+1.37/N36)</f>
        <v>0.86046336729574657</v>
      </c>
      <c r="AZ36">
        <f>G36*AA36*0.001</f>
        <v>34.155514679303565</v>
      </c>
      <c r="BA36">
        <f>G36/S36</f>
        <v>0.98418651434777382</v>
      </c>
      <c r="BB36">
        <f>(1-AL36*AA36/AQ36/F36)*100</f>
        <v>68.833959188041092</v>
      </c>
      <c r="BC36">
        <f>(S36-E36/(N36/1.35))</f>
        <v>397.4459251923023</v>
      </c>
      <c r="BD36">
        <f>E36*BB36/100/BC36</f>
        <v>-1.2648335606384363E-2</v>
      </c>
    </row>
    <row r="37" spans="1:56" x14ac:dyDescent="0.35">
      <c r="A37" s="1" t="s">
        <v>9</v>
      </c>
      <c r="B37" s="1" t="s">
        <v>1997</v>
      </c>
      <c r="K37" s="1">
        <v>2.72</v>
      </c>
    </row>
    <row r="38" spans="1:56" x14ac:dyDescent="0.35">
      <c r="A38" s="1" t="s">
        <v>9</v>
      </c>
      <c r="B38" s="1" t="s">
        <v>1996</v>
      </c>
      <c r="K38" s="1">
        <v>2.72</v>
      </c>
    </row>
    <row r="39" spans="1:56" x14ac:dyDescent="0.35">
      <c r="A39" s="1">
        <v>8</v>
      </c>
      <c r="B39" s="1" t="s">
        <v>1995</v>
      </c>
      <c r="C39" s="1">
        <v>1975.5000058449805</v>
      </c>
      <c r="D39" s="1">
        <v>0</v>
      </c>
      <c r="E39">
        <f>(R39-S39*(1000-T39)/(1000-U39))*AK39</f>
        <v>-6.3684232311960951</v>
      </c>
      <c r="F39">
        <f>IF(AV39&lt;&gt;0,1/(1/AV39-1/N39),0)</f>
        <v>2.0342774064870222</v>
      </c>
      <c r="G39">
        <f>((AY39-AL39/2)*S39-E39)/(AY39+AL39/2)</f>
        <v>386.93414735475801</v>
      </c>
      <c r="H39">
        <f>AL39*1000</f>
        <v>32.585948706004707</v>
      </c>
      <c r="I39">
        <f>(AQ39-AW39)</f>
        <v>2.0637837434683637</v>
      </c>
      <c r="J39">
        <f>(P39+AP39*D39)</f>
        <v>31.330062866210938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31.411148071289063</v>
      </c>
      <c r="P39" s="1">
        <v>31.330062866210938</v>
      </c>
      <c r="Q39" s="1">
        <v>31.595542907714844</v>
      </c>
      <c r="R39" s="1">
        <v>400.0584716796875</v>
      </c>
      <c r="S39" s="1">
        <v>394.196533203125</v>
      </c>
      <c r="T39" s="1">
        <v>0.18365481495857239</v>
      </c>
      <c r="U39" s="1">
        <v>28.825782775878906</v>
      </c>
      <c r="V39" s="1">
        <v>0.34947401285171509</v>
      </c>
      <c r="W39" s="1">
        <v>54.852157592773438</v>
      </c>
      <c r="X39" s="1">
        <v>300.53228759765625</v>
      </c>
      <c r="Y39" s="1">
        <v>749.28387451171875</v>
      </c>
      <c r="Z39" s="1">
        <v>0.46756768226623535</v>
      </c>
      <c r="AA39" s="1">
        <v>87.879486083984375</v>
      </c>
      <c r="AB39" s="1">
        <v>16.453952789306641</v>
      </c>
      <c r="AC39" s="1">
        <v>0.64389121532440186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1.1048981161678537</v>
      </c>
      <c r="AL39">
        <f>(U39-T39)/(1000-U39)*AK39</f>
        <v>3.258594870600471E-2</v>
      </c>
      <c r="AM39">
        <f>(P39+273.15)</f>
        <v>304.48006286621091</v>
      </c>
      <c r="AN39">
        <f>(O39+273.15)</f>
        <v>304.56114807128904</v>
      </c>
      <c r="AO39">
        <f>(Y39*AG39+Z39*AH39)*AI39</f>
        <v>119.88541724222705</v>
      </c>
      <c r="AP39">
        <f>((AO39+0.00000010773*(AN39^4-AM39^4))-AL39*44100)/(L39*51.4+0.00000043092*AM39^3)</f>
        <v>-10.773353087701663</v>
      </c>
      <c r="AQ39">
        <f>0.61365*EXP(17.502*J39/(240.97+J39))</f>
        <v>4.5969787197811707</v>
      </c>
      <c r="AR39">
        <f>AQ39*1000/AA39</f>
        <v>52.310031892857744</v>
      </c>
      <c r="AS39">
        <f>(AR39-U39)</f>
        <v>23.484249116978837</v>
      </c>
      <c r="AT39">
        <f>IF(D39,P39,(O39+P39)/2)</f>
        <v>31.37060546875</v>
      </c>
      <c r="AU39">
        <f>0.61365*EXP(17.502*AT39/(240.97+AT39))</f>
        <v>4.6075901862444715</v>
      </c>
      <c r="AV39">
        <f>IF(AS39&lt;&gt;0,(1000-(AR39+U39)/2)/AS39*AL39,0)</f>
        <v>1.3312754775665161</v>
      </c>
      <c r="AW39">
        <f>U39*AA39/1000</f>
        <v>2.533194976312807</v>
      </c>
      <c r="AX39">
        <f>(AU39-AW39)</f>
        <v>2.0743952099316645</v>
      </c>
      <c r="AY39">
        <f>1/(1.6/F39+1.37/N39)</f>
        <v>0.8755413229533211</v>
      </c>
      <c r="AZ39">
        <f>G39*AA39*0.001</f>
        <v>34.003574017880823</v>
      </c>
      <c r="BA39">
        <f>G39/S39</f>
        <v>0.98157673841178916</v>
      </c>
      <c r="BB39">
        <f>(1-AL39*AA39/AQ39/F39)*100</f>
        <v>69.377883171608616</v>
      </c>
      <c r="BC39">
        <f>(S39-E39/(N39/1.35))</f>
        <v>396.42827576060171</v>
      </c>
      <c r="BD39">
        <f>E39*BB39/100/BC39</f>
        <v>-1.1145212133861396E-2</v>
      </c>
    </row>
    <row r="40" spans="1:56" x14ac:dyDescent="0.35">
      <c r="A40" s="1" t="s">
        <v>9</v>
      </c>
      <c r="B40" s="1" t="s">
        <v>1994</v>
      </c>
      <c r="K40" s="1">
        <v>2.72</v>
      </c>
    </row>
    <row r="41" spans="1:56" x14ac:dyDescent="0.35">
      <c r="A41" s="1" t="s">
        <v>9</v>
      </c>
      <c r="B41" s="1" t="s">
        <v>1993</v>
      </c>
      <c r="K41" s="1">
        <v>2.72</v>
      </c>
    </row>
    <row r="42" spans="1:56" x14ac:dyDescent="0.35">
      <c r="A42" s="1">
        <v>9</v>
      </c>
      <c r="B42" s="1" t="s">
        <v>1992</v>
      </c>
      <c r="C42" s="1">
        <v>2178.5000058449805</v>
      </c>
      <c r="D42" s="1">
        <v>0</v>
      </c>
      <c r="E42">
        <f>(R42-S42*(1000-T42)/(1000-U42))*AK42</f>
        <v>-5.4264416064716645</v>
      </c>
      <c r="F42">
        <f>IF(AV42&lt;&gt;0,1/(1/AV42-1/N42),0)</f>
        <v>2.0855736316130016</v>
      </c>
      <c r="G42">
        <f>((AY42-AL42/2)*S42-E42)/(AY42+AL42/2)</f>
        <v>384.99697166418144</v>
      </c>
      <c r="H42">
        <f>AL42*1000</f>
        <v>32.788964948679485</v>
      </c>
      <c r="I42">
        <f>(AQ42-AW42)</f>
        <v>2.0430013348381553</v>
      </c>
      <c r="J42">
        <f>(P42+AP42*D42)</f>
        <v>31.315073013305664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31.460075378417969</v>
      </c>
      <c r="P42" s="1">
        <v>31.315073013305664</v>
      </c>
      <c r="Q42" s="1">
        <v>31.616405487060547</v>
      </c>
      <c r="R42" s="1">
        <v>399.98812866210938</v>
      </c>
      <c r="S42" s="1">
        <v>393.22958374023438</v>
      </c>
      <c r="T42" s="1">
        <v>0.20225092768669128</v>
      </c>
      <c r="U42" s="1">
        <v>29.018472671508789</v>
      </c>
      <c r="V42" s="1">
        <v>0.38378119468688965</v>
      </c>
      <c r="W42" s="1">
        <v>55.063995361328125</v>
      </c>
      <c r="X42" s="1">
        <v>300.51803588867188</v>
      </c>
      <c r="Y42" s="1">
        <v>999.70416259765625</v>
      </c>
      <c r="Z42" s="1">
        <v>0.37850067019462585</v>
      </c>
      <c r="AA42" s="1">
        <v>87.877105712890625</v>
      </c>
      <c r="AB42" s="1">
        <v>16.669588088989258</v>
      </c>
      <c r="AC42" s="1">
        <v>0.6485944390296936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1.1048457201789406</v>
      </c>
      <c r="AL42">
        <f>(U42-T42)/(1000-U42)*AK42</f>
        <v>3.2788964948679486E-2</v>
      </c>
      <c r="AM42">
        <f>(P42+273.15)</f>
        <v>304.46507301330564</v>
      </c>
      <c r="AN42">
        <f>(O42+273.15)</f>
        <v>304.61007537841795</v>
      </c>
      <c r="AO42">
        <f>(Y42*AG42+Z42*AH42)*AI42</f>
        <v>159.95266244040431</v>
      </c>
      <c r="AP42">
        <f>((AO42+0.00000010773*(AN42^4-AM42^4))-AL42*44100)/(L42*51.4+0.00000043092*AM42^3)</f>
        <v>-10.512456542335148</v>
      </c>
      <c r="AQ42">
        <f>0.61365*EXP(17.502*J42/(240.97+J42))</f>
        <v>4.5930607254189608</v>
      </c>
      <c r="AR42">
        <f>AQ42*1000/AA42</f>
        <v>52.266863913625777</v>
      </c>
      <c r="AS42">
        <f>(AR42-U42)</f>
        <v>23.248391242116988</v>
      </c>
      <c r="AT42">
        <f>IF(D42,P42,(O42+P42)/2)</f>
        <v>31.387574195861816</v>
      </c>
      <c r="AU42">
        <f>0.61365*EXP(17.502*AT42/(240.97+AT42))</f>
        <v>4.612037844775343</v>
      </c>
      <c r="AV42">
        <f>IF(AS42&lt;&gt;0,(1000-(AR42+U42)/2)/AS42*AL42,0)</f>
        <v>1.3530542219036268</v>
      </c>
      <c r="AW42">
        <f>U42*AA42/1000</f>
        <v>2.5500593905808056</v>
      </c>
      <c r="AX42">
        <f>(AU42-AW42)</f>
        <v>2.0619784541945374</v>
      </c>
      <c r="AY42">
        <f>1/(1.6/F42+1.37/N42)</f>
        <v>0.89062620094777367</v>
      </c>
      <c r="AZ42">
        <f>G42*AA42*0.001</f>
        <v>33.832419578076028</v>
      </c>
      <c r="BA42">
        <f>G42/S42</f>
        <v>0.97906410805171928</v>
      </c>
      <c r="BB42">
        <f>(1-AL42*AA42/AQ42/F42)*100</f>
        <v>69.920145057067856</v>
      </c>
      <c r="BC42">
        <f>(S42-E42/(N42/1.35))</f>
        <v>395.13121939307564</v>
      </c>
      <c r="BD42">
        <f>E42*BB42/100/BC42</f>
        <v>-9.6023185627041874E-3</v>
      </c>
    </row>
    <row r="43" spans="1:56" x14ac:dyDescent="0.35">
      <c r="A43" s="1" t="s">
        <v>9</v>
      </c>
      <c r="B43" s="1" t="s">
        <v>1991</v>
      </c>
      <c r="K43" s="1">
        <v>2.72</v>
      </c>
    </row>
    <row r="44" spans="1:56" x14ac:dyDescent="0.35">
      <c r="A44" s="1" t="s">
        <v>9</v>
      </c>
      <c r="B44" s="1" t="s">
        <v>1990</v>
      </c>
      <c r="K44" s="1">
        <v>2.72</v>
      </c>
    </row>
    <row r="45" spans="1:56" x14ac:dyDescent="0.35">
      <c r="A45" s="1">
        <v>10</v>
      </c>
      <c r="B45" s="1" t="s">
        <v>1989</v>
      </c>
      <c r="C45" s="1">
        <v>2382.0000058338046</v>
      </c>
      <c r="D45" s="1">
        <v>0</v>
      </c>
      <c r="E45">
        <f>(R45-S45*(1000-T45)/(1000-U45))*AK45</f>
        <v>-4.7228011279413034</v>
      </c>
      <c r="F45">
        <f>IF(AV45&lt;&gt;0,1/(1/AV45-1/N45),0)</f>
        <v>2.0938119093968646</v>
      </c>
      <c r="G45">
        <f>((AY45-AL45/2)*S45-E45)/(AY45+AL45/2)</f>
        <v>383.49337176301464</v>
      </c>
      <c r="H45">
        <f>AL45*1000</f>
        <v>32.928998828848684</v>
      </c>
      <c r="I45">
        <f>(AQ45-AW45)</f>
        <v>2.0460966608365716</v>
      </c>
      <c r="J45">
        <f>(P45+AP45*D45)</f>
        <v>31.373458862304688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31.507209777832031</v>
      </c>
      <c r="P45" s="1">
        <v>31.373458862304688</v>
      </c>
      <c r="Q45" s="1">
        <v>31.647859573364258</v>
      </c>
      <c r="R45" s="1">
        <v>399.93505859375</v>
      </c>
      <c r="S45" s="1">
        <v>392.5118408203125</v>
      </c>
      <c r="T45" s="1">
        <v>0.22527848184108734</v>
      </c>
      <c r="U45" s="1">
        <v>29.157905578613281</v>
      </c>
      <c r="V45" s="1">
        <v>0.42632204294204712</v>
      </c>
      <c r="W45" s="1">
        <v>55.179073333740234</v>
      </c>
      <c r="X45" s="1">
        <v>300.5440673828125</v>
      </c>
      <c r="Y45" s="1">
        <v>1251.30859375</v>
      </c>
      <c r="Z45" s="1">
        <v>0.23574316501617432</v>
      </c>
      <c r="AA45" s="1">
        <v>87.874664306640625</v>
      </c>
      <c r="AB45" s="1">
        <v>16.775493621826172</v>
      </c>
      <c r="AC45" s="1">
        <v>0.6498141884803772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1.1049414242015163</v>
      </c>
      <c r="AL45">
        <f>(U45-T45)/(1000-U45)*AK45</f>
        <v>3.2928998828848685E-2</v>
      </c>
      <c r="AM45">
        <f>(P45+273.15)</f>
        <v>304.52345886230466</v>
      </c>
      <c r="AN45">
        <f>(O45+273.15)</f>
        <v>304.65720977783201</v>
      </c>
      <c r="AO45">
        <f>(Y45*AG45+Z45*AH45)*AI45</f>
        <v>200.20937052497175</v>
      </c>
      <c r="AP45">
        <f>((AO45+0.00000010773*(AN45^4-AM45^4))-AL45*44100)/(L45*51.4+0.00000043092*AM45^3)</f>
        <v>-10.234012086564297</v>
      </c>
      <c r="AQ45">
        <f>0.61365*EXP(17.502*J45/(240.97+J45))</f>
        <v>4.6083378254419376</v>
      </c>
      <c r="AR45">
        <f>AQ45*1000/AA45</f>
        <v>52.442167054670485</v>
      </c>
      <c r="AS45">
        <f>(AR45-U45)</f>
        <v>23.284261476057203</v>
      </c>
      <c r="AT45">
        <f>IF(D45,P45,(O45+P45)/2)</f>
        <v>31.440334320068359</v>
      </c>
      <c r="AU45">
        <f>0.61365*EXP(17.502*AT45/(240.97+AT45))</f>
        <v>4.6258906492661414</v>
      </c>
      <c r="AV45">
        <f>IF(AS45&lt;&gt;0,(1000-(AR45+U45)/2)/AS45*AL45,0)</f>
        <v>1.3565169122172849</v>
      </c>
      <c r="AW45">
        <f>U45*AA45/1000</f>
        <v>2.562241164605366</v>
      </c>
      <c r="AX45">
        <f>(AU45-AW45)</f>
        <v>2.0636494846607754</v>
      </c>
      <c r="AY45">
        <f>1/(1.6/F45+1.37/N45)</f>
        <v>0.89302698596165064</v>
      </c>
      <c r="AZ45">
        <f>G45*AA45*0.001</f>
        <v>33.699351307496649</v>
      </c>
      <c r="BA45">
        <f>G45/S45</f>
        <v>0.97702370191317001</v>
      </c>
      <c r="BB45">
        <f>(1-AL45*AA45/AQ45/F45)*100</f>
        <v>70.011121040647168</v>
      </c>
      <c r="BC45">
        <f>(S45-E45/(N45/1.35))</f>
        <v>394.16689355237565</v>
      </c>
      <c r="BD45">
        <f>E45*BB45/100/BC45</f>
        <v>-8.3885431990311995E-3</v>
      </c>
    </row>
    <row r="46" spans="1:56" x14ac:dyDescent="0.35">
      <c r="A46" s="1" t="s">
        <v>9</v>
      </c>
      <c r="B46" s="1" t="s">
        <v>1988</v>
      </c>
      <c r="K46" s="1">
        <v>2.72</v>
      </c>
    </row>
    <row r="47" spans="1:56" x14ac:dyDescent="0.35">
      <c r="A47" s="1" t="s">
        <v>9</v>
      </c>
      <c r="B47" s="1" t="s">
        <v>1987</v>
      </c>
      <c r="K47" s="1">
        <v>2.72</v>
      </c>
    </row>
    <row r="48" spans="1:56" x14ac:dyDescent="0.35">
      <c r="A48" s="1">
        <v>11</v>
      </c>
      <c r="B48" s="1" t="s">
        <v>1986</v>
      </c>
      <c r="C48" s="1">
        <v>2585.5000058449805</v>
      </c>
      <c r="D48" s="1">
        <v>0</v>
      </c>
      <c r="E48">
        <f>(R48-S48*(1000-T48)/(1000-U48))*AK48</f>
        <v>-4.4924578117224039</v>
      </c>
      <c r="F48">
        <f>IF(AV48&lt;&gt;0,1/(1/AV48-1/N48),0)</f>
        <v>1.9754742698442902</v>
      </c>
      <c r="G48">
        <f>((AY48-AL48/2)*S48-E48)/(AY48+AL48/2)</f>
        <v>382.9700166550964</v>
      </c>
      <c r="H48">
        <f>AL48*1000</f>
        <v>32.540583877916305</v>
      </c>
      <c r="I48">
        <f>(AQ48-AW48)</f>
        <v>2.1003571063074498</v>
      </c>
      <c r="J48">
        <f>(P48+AP48*D48)</f>
        <v>31.474998474121094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31.615928649902344</v>
      </c>
      <c r="P48" s="1">
        <v>31.474998474121094</v>
      </c>
      <c r="Q48" s="1">
        <v>31.730331420898438</v>
      </c>
      <c r="R48" s="1">
        <v>399.92745971679688</v>
      </c>
      <c r="S48" s="1">
        <v>392.43865966796875</v>
      </c>
      <c r="T48" s="1">
        <v>0.25507152080535889</v>
      </c>
      <c r="U48" s="1">
        <v>28.845130920410156</v>
      </c>
      <c r="V48" s="1">
        <v>0.47971311211585999</v>
      </c>
      <c r="W48" s="1">
        <v>54.249053955078125</v>
      </c>
      <c r="X48" s="1">
        <v>300.65447998046875</v>
      </c>
      <c r="Y48" s="1">
        <v>1601.49755859375</v>
      </c>
      <c r="Z48" s="1">
        <v>0.41910076141357422</v>
      </c>
      <c r="AA48" s="1">
        <v>87.871147155761719</v>
      </c>
      <c r="AB48" s="1">
        <v>16.942319869995117</v>
      </c>
      <c r="AC48" s="1">
        <v>0.6618645191192627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1.1053473528693702</v>
      </c>
      <c r="AL48">
        <f>(U48-T48)/(1000-U48)*AK48</f>
        <v>3.2540583877916307E-2</v>
      </c>
      <c r="AM48">
        <f>(P48+273.15)</f>
        <v>304.62499847412107</v>
      </c>
      <c r="AN48">
        <f>(O48+273.15)</f>
        <v>304.76592864990232</v>
      </c>
      <c r="AO48">
        <f>(Y48*AG48+Z48*AH48)*AI48</f>
        <v>256.23960364759841</v>
      </c>
      <c r="AP48">
        <f>((AO48+0.00000010773*(AN48^4-AM48^4))-AL48*44100)/(L48*51.4+0.00000043092*AM48^3)</f>
        <v>-9.6335094776204908</v>
      </c>
      <c r="AQ48">
        <f>0.61365*EXP(17.502*J48/(240.97+J48))</f>
        <v>4.635011850142023</v>
      </c>
      <c r="AR48">
        <f>AQ48*1000/AA48</f>
        <v>52.747824515434303</v>
      </c>
      <c r="AS48">
        <f>(AR48-U48)</f>
        <v>23.902693595024147</v>
      </c>
      <c r="AT48">
        <f>IF(D48,P48,(O48+P48)/2)</f>
        <v>31.545463562011719</v>
      </c>
      <c r="AU48">
        <f>0.61365*EXP(17.502*AT48/(240.97+AT48))</f>
        <v>4.6536016614672446</v>
      </c>
      <c r="AV48">
        <f>IF(AS48&lt;&gt;0,(1000-(AR48+U48)/2)/AS48*AL48,0)</f>
        <v>1.3058378775900961</v>
      </c>
      <c r="AW48">
        <f>U48*AA48/1000</f>
        <v>2.5346547438345732</v>
      </c>
      <c r="AX48">
        <f>(AU48-AW48)</f>
        <v>2.1189469176326714</v>
      </c>
      <c r="AY48">
        <f>1/(1.6/F48+1.37/N48)</f>
        <v>0.85795480017686077</v>
      </c>
      <c r="AZ48">
        <f>G48*AA48*0.001</f>
        <v>33.652014689744497</v>
      </c>
      <c r="BA48">
        <f>G48/S48</f>
        <v>0.97587229805319509</v>
      </c>
      <c r="BB48">
        <f>(1-AL48*AA48/AQ48/F48)*100</f>
        <v>68.771623184969172</v>
      </c>
      <c r="BC48">
        <f>(S48-E48/(N48/1.35))</f>
        <v>394.01299116606651</v>
      </c>
      <c r="BD48">
        <f>E48*BB48/100/BC48</f>
        <v>-7.8412037858906075E-3</v>
      </c>
    </row>
    <row r="49" spans="1:56" x14ac:dyDescent="0.35">
      <c r="A49" s="1" t="s">
        <v>9</v>
      </c>
      <c r="B49" s="1" t="s">
        <v>1985</v>
      </c>
      <c r="K49" s="1">
        <v>2.72</v>
      </c>
    </row>
    <row r="50" spans="1:56" x14ac:dyDescent="0.35">
      <c r="A50" s="1" t="s">
        <v>9</v>
      </c>
      <c r="B50" s="1" t="s">
        <v>1980</v>
      </c>
      <c r="K50" s="1">
        <v>2.72</v>
      </c>
    </row>
    <row r="51" spans="1:56" x14ac:dyDescent="0.35">
      <c r="A51" s="1">
        <v>12</v>
      </c>
      <c r="B51" s="1" t="s">
        <v>1984</v>
      </c>
      <c r="C51" s="1">
        <v>2788.5000058449805</v>
      </c>
      <c r="D51" s="1">
        <v>0</v>
      </c>
      <c r="E51">
        <f>(R51-S51*(1000-T51)/(1000-U51))*AK51</f>
        <v>-4.4308363490166967</v>
      </c>
      <c r="F51">
        <f>IF(AV51&lt;&gt;0,1/(1/AV51-1/N51),0)</f>
        <v>1.6798077522898112</v>
      </c>
      <c r="G51">
        <f>((AY51-AL51/2)*S51-E51)/(AY51+AL51/2)</f>
        <v>383.19592969520414</v>
      </c>
      <c r="H51">
        <f>AL51*1000</f>
        <v>30.885319457455115</v>
      </c>
      <c r="I51">
        <f>(AQ51-AW51)</f>
        <v>2.2268732057210157</v>
      </c>
      <c r="J51">
        <f>(P51+AP51*D51)</f>
        <v>31.497392654418945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31.768915176391602</v>
      </c>
      <c r="P51" s="1">
        <v>31.497392654418945</v>
      </c>
      <c r="Q51" s="1">
        <v>31.849159240722656</v>
      </c>
      <c r="R51" s="1">
        <v>400.0567626953125</v>
      </c>
      <c r="S51" s="1">
        <v>393.08132934570313</v>
      </c>
      <c r="T51" s="1">
        <v>0.29725062847137451</v>
      </c>
      <c r="U51" s="1">
        <v>27.473684310913086</v>
      </c>
      <c r="V51" s="1">
        <v>0.5541846752166748</v>
      </c>
      <c r="W51" s="1">
        <v>51.2210693359375</v>
      </c>
      <c r="X51" s="1">
        <v>300.62832641601563</v>
      </c>
      <c r="Y51" s="1">
        <v>2000.838623046875</v>
      </c>
      <c r="Z51" s="1">
        <v>0.36015889048576355</v>
      </c>
      <c r="AA51" s="1">
        <v>87.867340087890625</v>
      </c>
      <c r="AB51" s="1">
        <v>16.910030364990234</v>
      </c>
      <c r="AC51" s="1">
        <v>0.66970962285995483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1.1052512000588808</v>
      </c>
      <c r="AL51">
        <f>(U51-T51)/(1000-U51)*AK51</f>
        <v>3.0885319457455113E-2</v>
      </c>
      <c r="AM51">
        <f>(P51+273.15)</f>
        <v>304.64739265441892</v>
      </c>
      <c r="AN51">
        <f>(O51+273.15)</f>
        <v>304.91891517639158</v>
      </c>
      <c r="AO51">
        <f>(Y51*AG51+Z51*AH51)*AI51</f>
        <v>320.13417253194348</v>
      </c>
      <c r="AP51">
        <f>((AO51+0.00000010773*(AN51^4-AM51^4))-AL51*44100)/(L51*51.4+0.00000043092*AM51^3)</f>
        <v>-8.4999176778465024</v>
      </c>
      <c r="AQ51">
        <f>0.61365*EXP(17.502*J51/(240.97+J51))</f>
        <v>4.6409127685353608</v>
      </c>
      <c r="AR51">
        <f>AQ51*1000/AA51</f>
        <v>52.817267074355705</v>
      </c>
      <c r="AS51">
        <f>(AR51-U51)</f>
        <v>25.343582763442619</v>
      </c>
      <c r="AT51">
        <f>IF(D51,P51,(O51+P51)/2)</f>
        <v>31.633153915405273</v>
      </c>
      <c r="AU51">
        <f>0.61365*EXP(17.502*AT51/(240.97+AT51))</f>
        <v>4.6768264157236299</v>
      </c>
      <c r="AV51">
        <f>IF(AS51&lt;&gt;0,(1000-(AR51+U51)/2)/AS51*AL51,0)</f>
        <v>1.1697404385412804</v>
      </c>
      <c r="AW51">
        <f>U51*AA51/1000</f>
        <v>2.4140395628143452</v>
      </c>
      <c r="AX51">
        <f>(AU51-AW51)</f>
        <v>2.2627868529092847</v>
      </c>
      <c r="AY51">
        <f>1/(1.6/F51+1.37/N51)</f>
        <v>0.76445560975573523</v>
      </c>
      <c r="AZ51">
        <f>G51*AA51*0.001</f>
        <v>33.670407074823935</v>
      </c>
      <c r="BA51">
        <f>G51/S51</f>
        <v>0.97485151567246009</v>
      </c>
      <c r="BB51">
        <f>(1-AL51*AA51/AQ51/F51)*100</f>
        <v>65.18899265959179</v>
      </c>
      <c r="BC51">
        <f>(S51-E51/(N51/1.35))</f>
        <v>394.63406629271947</v>
      </c>
      <c r="BD51">
        <f>E51*BB51/100/BC51</f>
        <v>-7.3192302161175764E-3</v>
      </c>
    </row>
    <row r="52" spans="1:56" x14ac:dyDescent="0.35">
      <c r="A52" s="1" t="s">
        <v>9</v>
      </c>
      <c r="B52" s="1" t="s">
        <v>1983</v>
      </c>
      <c r="K52" s="1">
        <v>2.0753600000000003</v>
      </c>
    </row>
    <row r="53" spans="1:56" x14ac:dyDescent="0.35">
      <c r="A53" s="1" t="s">
        <v>9</v>
      </c>
      <c r="B53" s="1" t="s">
        <v>1982</v>
      </c>
      <c r="K53" s="1">
        <v>2.0753600000000003</v>
      </c>
    </row>
    <row r="54" spans="1:56" x14ac:dyDescent="0.35">
      <c r="A54" s="1" t="s">
        <v>9</v>
      </c>
      <c r="B54" s="1" t="s">
        <v>1981</v>
      </c>
      <c r="K54" s="1">
        <v>2.0753600000000003</v>
      </c>
    </row>
    <row r="55" spans="1:56" x14ac:dyDescent="0.35">
      <c r="A55" s="1" t="s">
        <v>9</v>
      </c>
      <c r="B55" s="1" t="s">
        <v>1980</v>
      </c>
      <c r="K55" s="1">
        <v>2.0753600000000003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8AF1-628B-406F-8C45-A8313AD7F82F}">
  <dimension ref="A1:BD55"/>
  <sheetViews>
    <sheetView zoomScale="4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1979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1978</v>
      </c>
    </row>
    <row r="12" spans="1:56" x14ac:dyDescent="0.35">
      <c r="A12" s="1" t="s">
        <v>9</v>
      </c>
      <c r="B12" s="1" t="s">
        <v>1977</v>
      </c>
    </row>
    <row r="13" spans="1:56" x14ac:dyDescent="0.35">
      <c r="A13" s="1" t="s">
        <v>9</v>
      </c>
      <c r="B13" s="1" t="s">
        <v>1976</v>
      </c>
    </row>
    <row r="14" spans="1:56" x14ac:dyDescent="0.35">
      <c r="A14" s="1" t="s">
        <v>9</v>
      </c>
      <c r="B14" s="1" t="s">
        <v>1975</v>
      </c>
    </row>
    <row r="15" spans="1:56" x14ac:dyDescent="0.35">
      <c r="A15" s="1" t="s">
        <v>9</v>
      </c>
      <c r="B15" s="1" t="s">
        <v>1974</v>
      </c>
    </row>
    <row r="16" spans="1:56" x14ac:dyDescent="0.35">
      <c r="A16" s="1" t="s">
        <v>9</v>
      </c>
      <c r="B16" s="1" t="s">
        <v>1973</v>
      </c>
    </row>
    <row r="17" spans="1:56" x14ac:dyDescent="0.35">
      <c r="A17" s="1" t="s">
        <v>9</v>
      </c>
      <c r="B17" s="1" t="s">
        <v>1972</v>
      </c>
    </row>
    <row r="18" spans="1:56" x14ac:dyDescent="0.35">
      <c r="A18" s="1">
        <v>1</v>
      </c>
      <c r="B18" s="1" t="s">
        <v>1971</v>
      </c>
      <c r="C18" s="1">
        <v>461.0000017657876</v>
      </c>
      <c r="D18" s="1">
        <v>0</v>
      </c>
      <c r="E18">
        <f>(R18-S18*(1000-T18)/(1000-U18))*AK18</f>
        <v>-11.420506868965408</v>
      </c>
      <c r="F18">
        <f>IF(AV18&lt;&gt;0,1/(1/AV18-1/N18),0)</f>
        <v>2.6766261235094495</v>
      </c>
      <c r="G18">
        <f>((AY18-AL18/2)*S18-E18)/(AY18+AL18/2)</f>
        <v>393.370960106805</v>
      </c>
      <c r="H18">
        <f>AL18*1000</f>
        <v>37.819084419908975</v>
      </c>
      <c r="I18">
        <f>(AQ18-AW18)</f>
        <v>2.0085014757574737</v>
      </c>
      <c r="J18">
        <f>(P18+AP18*D18)</f>
        <v>32.791313171386719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31.948789596557617</v>
      </c>
      <c r="P18" s="1">
        <v>32.791313171386719</v>
      </c>
      <c r="Q18" s="1">
        <v>32.049976348876953</v>
      </c>
      <c r="R18" s="1">
        <v>399.96990966796875</v>
      </c>
      <c r="S18" s="1">
        <v>396.726806640625</v>
      </c>
      <c r="T18" s="1">
        <v>0.90407514572143555</v>
      </c>
      <c r="U18" s="1">
        <v>33.969554901123047</v>
      </c>
      <c r="V18" s="1">
        <v>1.6683558225631714</v>
      </c>
      <c r="W18" s="1">
        <v>62.686500549316406</v>
      </c>
      <c r="X18" s="1">
        <v>300.53558349609375</v>
      </c>
      <c r="Y18" s="1">
        <v>0.24677282571792603</v>
      </c>
      <c r="Z18" s="1">
        <v>0.38373139500617981</v>
      </c>
      <c r="AA18" s="1">
        <v>87.863006591796875</v>
      </c>
      <c r="AB18" s="1">
        <v>18.115688323974609</v>
      </c>
      <c r="AC18" s="1">
        <v>0.62915116548538208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1.1049102334415208</v>
      </c>
      <c r="AL18">
        <f>(U18-T18)/(1000-U18)*AK18</f>
        <v>3.7819084419908978E-2</v>
      </c>
      <c r="AM18">
        <f>(P18+273.15)</f>
        <v>305.9413131713867</v>
      </c>
      <c r="AN18">
        <f>(O18+273.15)</f>
        <v>305.09878959655759</v>
      </c>
      <c r="AO18">
        <f>(Y18*AG18+Z18*AH18)*AI18</f>
        <v>3.9483651232339767E-2</v>
      </c>
      <c r="AP18">
        <f>((AO18+0.00000010773*(AN18^4-AM18^4))-AL18*44100)/(L18*51.4+0.00000043092*AM18^3)</f>
        <v>-13.71644356433225</v>
      </c>
      <c r="AQ18">
        <f>0.61365*EXP(17.502*J18/(240.97+J18))</f>
        <v>4.9931687019552538</v>
      </c>
      <c r="AR18">
        <f>AQ18*1000/AA18</f>
        <v>56.829021628556802</v>
      </c>
      <c r="AS18">
        <f>(AR18-U18)</f>
        <v>22.859466727433755</v>
      </c>
      <c r="AT18">
        <f>IF(D18,P18,(O18+P18)/2)</f>
        <v>32.370051383972168</v>
      </c>
      <c r="AU18">
        <f>0.61365*EXP(17.502*AT18/(240.97+AT18))</f>
        <v>4.876014414494044</v>
      </c>
      <c r="AV18">
        <f>IF(AS18&lt;&gt;0,(1000-(AR18+U18)/2)/AS18*AL18,0)</f>
        <v>1.5793073974508287</v>
      </c>
      <c r="AW18">
        <f>U18*AA18/1000</f>
        <v>2.98466722619778</v>
      </c>
      <c r="AX18">
        <f>(AU18-AW18)</f>
        <v>1.891347188296264</v>
      </c>
      <c r="AY18">
        <f>1/(1.6/F18+1.37/N18)</f>
        <v>1.0488799669063567</v>
      </c>
      <c r="AZ18">
        <f>G18*AA18*0.001</f>
        <v>34.562755260885673</v>
      </c>
      <c r="BA18">
        <f>G18/S18</f>
        <v>0.99154116516038737</v>
      </c>
      <c r="BB18">
        <f>(1-AL18*AA18/AQ18/F18)*100</f>
        <v>75.137023526465072</v>
      </c>
      <c r="BC18">
        <f>(S18-E18/(N18/1.35))</f>
        <v>400.72899529582816</v>
      </c>
      <c r="BD18">
        <f>E18*BB18/100/BC18</f>
        <v>-2.1413546395966102E-2</v>
      </c>
    </row>
    <row r="19" spans="1:56" x14ac:dyDescent="0.35">
      <c r="A19" s="1" t="s">
        <v>9</v>
      </c>
      <c r="B19" s="1" t="s">
        <v>1970</v>
      </c>
      <c r="K19" s="1">
        <v>2.72</v>
      </c>
    </row>
    <row r="20" spans="1:56" x14ac:dyDescent="0.35">
      <c r="A20" s="1" t="s">
        <v>9</v>
      </c>
      <c r="B20" s="1" t="s">
        <v>1969</v>
      </c>
      <c r="K20" s="1">
        <v>2.72</v>
      </c>
    </row>
    <row r="21" spans="1:56" x14ac:dyDescent="0.35">
      <c r="A21" s="1">
        <v>2</v>
      </c>
      <c r="B21" s="1" t="s">
        <v>1968</v>
      </c>
      <c r="C21" s="1">
        <v>664.50000177696347</v>
      </c>
      <c r="D21" s="1">
        <v>0</v>
      </c>
      <c r="E21">
        <f>(R21-S21*(1000-T21)/(1000-U21))*AK21</f>
        <v>-11.925289857025163</v>
      </c>
      <c r="F21">
        <f>IF(AV21&lt;&gt;0,1/(1/AV21-1/N21),0)</f>
        <v>2.7263704759892606</v>
      </c>
      <c r="G21">
        <f>((AY21-AL21/2)*S21-E21)/(AY21+AL21/2)</f>
        <v>395.06914782031595</v>
      </c>
      <c r="H21">
        <f>AL21*1000</f>
        <v>36.45394182116361</v>
      </c>
      <c r="I21">
        <f>(AQ21-AW21)</f>
        <v>1.9170503316349201</v>
      </c>
      <c r="J21">
        <f>(P21+AP21*D21)</f>
        <v>32.3082275390625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31.845651626586914</v>
      </c>
      <c r="P21" s="1">
        <v>32.3082275390625</v>
      </c>
      <c r="Q21" s="1">
        <v>32.006294250488281</v>
      </c>
      <c r="R21" s="1">
        <v>399.76492309570313</v>
      </c>
      <c r="S21" s="1">
        <v>397.44406127929688</v>
      </c>
      <c r="T21" s="1">
        <v>1.5825706720352173</v>
      </c>
      <c r="U21" s="1">
        <v>33.485774993896484</v>
      </c>
      <c r="V21" s="1">
        <v>2.9373579025268555</v>
      </c>
      <c r="W21" s="1">
        <v>62.151851654052734</v>
      </c>
      <c r="X21" s="1">
        <v>300.39129638671875</v>
      </c>
      <c r="Y21" s="1">
        <v>25.741447448730469</v>
      </c>
      <c r="Z21" s="1">
        <v>0.31563493609428406</v>
      </c>
      <c r="AA21" s="1">
        <v>87.857414245605469</v>
      </c>
      <c r="AB21" s="1">
        <v>18.104877471923828</v>
      </c>
      <c r="AC21" s="1">
        <v>0.6342882513999939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1.1043797661276422</v>
      </c>
      <c r="AL21">
        <f>(U21-T21)/(1000-U21)*AK21</f>
        <v>3.6453941821163613E-2</v>
      </c>
      <c r="AM21">
        <f>(P21+273.15)</f>
        <v>305.45822753906248</v>
      </c>
      <c r="AN21">
        <f>(O21+273.15)</f>
        <v>304.99565162658689</v>
      </c>
      <c r="AO21">
        <f>(Y21*AG21+Z21*AH21)*AI21</f>
        <v>4.1186314997382851</v>
      </c>
      <c r="AP21">
        <f>((AO21+0.00000010773*(AN21^4-AM21^4))-AL21*44100)/(L21*51.4+0.00000043092*AM21^3)</f>
        <v>-13.15900702094134</v>
      </c>
      <c r="AQ21">
        <f>0.61365*EXP(17.502*J21/(240.97+J21))</f>
        <v>4.8590239366088204</v>
      </c>
      <c r="AR21">
        <f>AQ21*1000/AA21</f>
        <v>55.30579266794053</v>
      </c>
      <c r="AS21">
        <f>(AR21-U21)</f>
        <v>21.820017674044045</v>
      </c>
      <c r="AT21">
        <f>IF(D21,P21,(O21+P21)/2)</f>
        <v>32.076939582824707</v>
      </c>
      <c r="AU21">
        <f>0.61365*EXP(17.502*AT21/(240.97+AT21))</f>
        <v>4.7959173360134377</v>
      </c>
      <c r="AV21">
        <f>IF(AS21&lt;&gt;0,(1000-(AR21+U21)/2)/AS21*AL21,0)</f>
        <v>1.5964946051223823</v>
      </c>
      <c r="AW21">
        <f>U21*AA21/1000</f>
        <v>2.9419736049739003</v>
      </c>
      <c r="AX21">
        <f>(AU21-AW21)</f>
        <v>1.8539437310395375</v>
      </c>
      <c r="AY21">
        <f>1/(1.6/F21+1.37/N21)</f>
        <v>1.061017757070825</v>
      </c>
      <c r="AZ21">
        <f>G21*AA21*0.001</f>
        <v>34.709753775707838</v>
      </c>
      <c r="BA21">
        <f>G21/S21</f>
        <v>0.99402453404049729</v>
      </c>
      <c r="BB21">
        <f>(1-AL21*AA21/AQ21/F21)*100</f>
        <v>75.823746277979282</v>
      </c>
      <c r="BC21">
        <f>(S21-E21/(N21/1.35))</f>
        <v>401.62314547611936</v>
      </c>
      <c r="BD21">
        <f>E21*BB21/100/BC21</f>
        <v>-2.2514144480853909E-2</v>
      </c>
    </row>
    <row r="22" spans="1:56" x14ac:dyDescent="0.35">
      <c r="A22" s="1" t="s">
        <v>9</v>
      </c>
      <c r="B22" s="1" t="s">
        <v>1967</v>
      </c>
      <c r="K22" s="1">
        <v>2.72</v>
      </c>
    </row>
    <row r="23" spans="1:56" x14ac:dyDescent="0.35">
      <c r="A23" s="1" t="s">
        <v>9</v>
      </c>
      <c r="B23" s="1" t="s">
        <v>1966</v>
      </c>
      <c r="K23" s="1">
        <v>2.72</v>
      </c>
    </row>
    <row r="24" spans="1:56" x14ac:dyDescent="0.35">
      <c r="A24" s="1">
        <v>3</v>
      </c>
      <c r="B24" s="1" t="s">
        <v>1965</v>
      </c>
      <c r="C24" s="1">
        <v>867.50000177696347</v>
      </c>
      <c r="D24" s="1">
        <v>0</v>
      </c>
      <c r="E24">
        <f>(R24-S24*(1000-T24)/(1000-U24))*AK24</f>
        <v>-12.182782948802352</v>
      </c>
      <c r="F24">
        <f>IF(AV24&lt;&gt;0,1/(1/AV24-1/N24),0)</f>
        <v>2.5490307043116709</v>
      </c>
      <c r="G24">
        <f>((AY24-AL24/2)*S24-E24)/(AY24+AL24/2)</f>
        <v>396.59369538197484</v>
      </c>
      <c r="H24">
        <f>AL24*1000</f>
        <v>35.142651643156285</v>
      </c>
      <c r="I24">
        <f>(AQ24-AW24)</f>
        <v>1.9239452316492542</v>
      </c>
      <c r="J24">
        <f>(P24+AP24*D24)</f>
        <v>32.238441467285156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31.7158203125</v>
      </c>
      <c r="P24" s="1">
        <v>32.238441467285156</v>
      </c>
      <c r="Q24" s="1">
        <v>31.907941818237305</v>
      </c>
      <c r="R24" s="1">
        <v>399.9937744140625</v>
      </c>
      <c r="S24" s="1">
        <v>398.34933471679688</v>
      </c>
      <c r="T24" s="1">
        <v>2.4269871711730957</v>
      </c>
      <c r="U24" s="1">
        <v>33.188941955566406</v>
      </c>
      <c r="V24" s="1">
        <v>4.5380339622497559</v>
      </c>
      <c r="W24" s="1">
        <v>62.057418823242188</v>
      </c>
      <c r="X24" s="1">
        <v>300.42156982421875</v>
      </c>
      <c r="Y24" s="1">
        <v>49.749866485595703</v>
      </c>
      <c r="Z24" s="1">
        <v>0.45445871353149414</v>
      </c>
      <c r="AA24" s="1">
        <v>87.859443664550781</v>
      </c>
      <c r="AB24" s="1">
        <v>18.167625427246094</v>
      </c>
      <c r="AC24" s="1">
        <v>0.63240587711334229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1.1044910655302156</v>
      </c>
      <c r="AL24">
        <f>(U24-T24)/(1000-U24)*AK24</f>
        <v>3.5142651643156282E-2</v>
      </c>
      <c r="AM24">
        <f>(P24+273.15)</f>
        <v>305.38844146728513</v>
      </c>
      <c r="AN24">
        <f>(O24+273.15)</f>
        <v>304.86582031249998</v>
      </c>
      <c r="AO24">
        <f>(Y24*AG24+Z24*AH24)*AI24</f>
        <v>7.9599784597759253</v>
      </c>
      <c r="AP24">
        <f>((AO24+0.00000010773*(AN24^4-AM24^4))-AL24*44100)/(L24*51.4+0.00000043092*AM24^3)</f>
        <v>-12.661542367911723</v>
      </c>
      <c r="AQ24">
        <f>0.61365*EXP(17.502*J24/(240.97+J24))</f>
        <v>4.8399072076803868</v>
      </c>
      <c r="AR24">
        <f>AQ24*1000/AA24</f>
        <v>55.086932102134121</v>
      </c>
      <c r="AS24">
        <f>(AR24-U24)</f>
        <v>21.897990146567714</v>
      </c>
      <c r="AT24">
        <f>IF(D24,P24,(O24+P24)/2)</f>
        <v>31.977130889892578</v>
      </c>
      <c r="AU24">
        <f>0.61365*EXP(17.502*AT24/(240.97+AT24))</f>
        <v>4.7689058191483022</v>
      </c>
      <c r="AV24">
        <f>IF(AS24&lt;&gt;0,(1000-(AR24+U24)/2)/AS24*AL24,0)</f>
        <v>1.5340004846594999</v>
      </c>
      <c r="AW24">
        <f>U24*AA24/1000</f>
        <v>2.9159619760311326</v>
      </c>
      <c r="AX24">
        <f>(AU24-AW24)</f>
        <v>1.8529438431171696</v>
      </c>
      <c r="AY24">
        <f>1/(1.6/F24+1.37/N24)</f>
        <v>1.0169628848266745</v>
      </c>
      <c r="AZ24">
        <f>G24*AA24*0.001</f>
        <v>34.844501437128635</v>
      </c>
      <c r="BA24">
        <f>G24/S24</f>
        <v>0.99559271427911333</v>
      </c>
      <c r="BB24">
        <f>(1-AL24*AA24/AQ24/F24)*100</f>
        <v>74.972880091448005</v>
      </c>
      <c r="BC24">
        <f>(S24-E24/(N24/1.35))</f>
        <v>402.61865448219152</v>
      </c>
      <c r="BD24">
        <f>E24*BB24/100/BC24</f>
        <v>-2.2685941523881783E-2</v>
      </c>
    </row>
    <row r="25" spans="1:56" x14ac:dyDescent="0.35">
      <c r="A25" s="1" t="s">
        <v>9</v>
      </c>
      <c r="B25" s="1" t="s">
        <v>1964</v>
      </c>
      <c r="K25" s="1">
        <v>2.72</v>
      </c>
    </row>
    <row r="26" spans="1:56" x14ac:dyDescent="0.35">
      <c r="A26" s="1" t="s">
        <v>9</v>
      </c>
      <c r="B26" s="1" t="s">
        <v>1963</v>
      </c>
      <c r="K26" s="1">
        <v>2.72</v>
      </c>
    </row>
    <row r="27" spans="1:56" x14ac:dyDescent="0.35">
      <c r="A27" s="1">
        <v>4</v>
      </c>
      <c r="B27" s="1" t="s">
        <v>1962</v>
      </c>
      <c r="C27" s="1">
        <v>1071.5000017769635</v>
      </c>
      <c r="D27" s="1">
        <v>0</v>
      </c>
      <c r="E27">
        <f>(R27-S27*(1000-T27)/(1000-U27))*AK27</f>
        <v>-12.530779409685872</v>
      </c>
      <c r="F27">
        <f>IF(AV27&lt;&gt;0,1/(1/AV27-1/N27),0)</f>
        <v>2.4465334205714289</v>
      </c>
      <c r="G27">
        <f>((AY27-AL27/2)*S27-E27)/(AY27+AL27/2)</f>
        <v>397.93281265023836</v>
      </c>
      <c r="H27">
        <f>AL27*1000</f>
        <v>34.123801327472677</v>
      </c>
      <c r="I27">
        <f>(AQ27-AW27)</f>
        <v>1.9153190775502558</v>
      </c>
      <c r="J27">
        <f>(P27+AP27*D27)</f>
        <v>32.218692779541016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31.615383148193359</v>
      </c>
      <c r="P27" s="1">
        <v>32.218692779541016</v>
      </c>
      <c r="Q27" s="1">
        <v>31.803068161010742</v>
      </c>
      <c r="R27" s="1">
        <v>399.99169921875</v>
      </c>
      <c r="S27" s="1">
        <v>399.0096435546875</v>
      </c>
      <c r="T27" s="1">
        <v>3.3638095855712891</v>
      </c>
      <c r="U27" s="1">
        <v>33.225234985351563</v>
      </c>
      <c r="V27" s="1">
        <v>6.3257575035095215</v>
      </c>
      <c r="W27" s="1">
        <v>62.481178283691406</v>
      </c>
      <c r="X27" s="1">
        <v>300.49765014648438</v>
      </c>
      <c r="Y27" s="1">
        <v>100.21590423583984</v>
      </c>
      <c r="Z27" s="1">
        <v>0.22657316923141479</v>
      </c>
      <c r="AA27" s="1">
        <v>87.860633850097656</v>
      </c>
      <c r="AB27" s="1">
        <v>18.146366119384766</v>
      </c>
      <c r="AC27" s="1">
        <v>0.63289833068847656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1.1047707725973688</v>
      </c>
      <c r="AL27">
        <f>(U27-T27)/(1000-U27)*AK27</f>
        <v>3.4123801327472676E-2</v>
      </c>
      <c r="AM27">
        <f>(P27+273.15)</f>
        <v>305.36869277954099</v>
      </c>
      <c r="AN27">
        <f>(O27+273.15)</f>
        <v>304.76538314819334</v>
      </c>
      <c r="AO27">
        <f>(Y27*AG27+Z27*AH27)*AI27</f>
        <v>16.034544319334373</v>
      </c>
      <c r="AP27">
        <f>((AO27+0.00000010773*(AN27^4-AM27^4))-AL27*44100)/(L27*51.4+0.00000043092*AM27^3)</f>
        <v>-12.23633658250721</v>
      </c>
      <c r="AQ27">
        <f>0.61365*EXP(17.502*J27/(240.97+J27))</f>
        <v>4.834509283181684</v>
      </c>
      <c r="AR27">
        <f>AQ27*1000/AA27</f>
        <v>55.024748528789608</v>
      </c>
      <c r="AS27">
        <f>(AR27-U27)</f>
        <v>21.799513543438046</v>
      </c>
      <c r="AT27">
        <f>IF(D27,P27,(O27+P27)/2)</f>
        <v>31.917037963867188</v>
      </c>
      <c r="AU27">
        <f>0.61365*EXP(17.502*AT27/(240.97+AT27))</f>
        <v>4.7527066531993167</v>
      </c>
      <c r="AV27">
        <f>IF(AS27&lt;&gt;0,(1000-(AR27+U27)/2)/AS27*AL27,0)</f>
        <v>1.4962759976355768</v>
      </c>
      <c r="AW27">
        <f>U27*AA27/1000</f>
        <v>2.9191902056314283</v>
      </c>
      <c r="AX27">
        <f>(AU27-AW27)</f>
        <v>1.8335164475678885</v>
      </c>
      <c r="AY27">
        <f>1/(1.6/F27+1.37/N27)</f>
        <v>0.99047455676639662</v>
      </c>
      <c r="AZ27">
        <f>G27*AA27*0.001</f>
        <v>34.962629149202108</v>
      </c>
      <c r="BA27">
        <f>G27/S27</f>
        <v>0.99730124090521755</v>
      </c>
      <c r="BB27">
        <f>(1-AL27*AA27/AQ27/F27)*100</f>
        <v>74.651738103461639</v>
      </c>
      <c r="BC27">
        <f>(S27-E27/(N27/1.35))</f>
        <v>403.40091478018621</v>
      </c>
      <c r="BD27">
        <f>E27*BB27/100/BC27</f>
        <v>-2.3188952440374222E-2</v>
      </c>
    </row>
    <row r="28" spans="1:56" x14ac:dyDescent="0.35">
      <c r="A28" s="1" t="s">
        <v>9</v>
      </c>
      <c r="B28" s="1" t="s">
        <v>1961</v>
      </c>
      <c r="K28" s="1">
        <v>2.72</v>
      </c>
    </row>
    <row r="29" spans="1:56" x14ac:dyDescent="0.35">
      <c r="A29" s="1" t="s">
        <v>9</v>
      </c>
      <c r="B29" s="1" t="s">
        <v>1960</v>
      </c>
      <c r="K29" s="1">
        <v>2.72</v>
      </c>
    </row>
    <row r="30" spans="1:56" x14ac:dyDescent="0.35">
      <c r="A30" s="1">
        <v>5</v>
      </c>
      <c r="B30" s="1" t="s">
        <v>1959</v>
      </c>
      <c r="C30" s="1">
        <v>1275.5000017769635</v>
      </c>
      <c r="D30" s="1">
        <v>0</v>
      </c>
      <c r="E30">
        <f>(R30-S30*(1000-T30)/(1000-U30))*AK30</f>
        <v>-12.439009940165356</v>
      </c>
      <c r="F30">
        <f>IF(AV30&lt;&gt;0,1/(1/AV30-1/N30),0)</f>
        <v>2.5645955113975236</v>
      </c>
      <c r="G30">
        <f>((AY30-AL30/2)*S30-E30)/(AY30+AL30/2)</f>
        <v>398.56116926458299</v>
      </c>
      <c r="H30">
        <f>AL30*1000</f>
        <v>33.306326105291205</v>
      </c>
      <c r="I30">
        <f>(AQ30-AW30)</f>
        <v>1.8174410959293357</v>
      </c>
      <c r="J30">
        <f>(P30+AP30*D30)</f>
        <v>31.925321578979492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31.528905868530273</v>
      </c>
      <c r="P30" s="1">
        <v>31.925321578979492</v>
      </c>
      <c r="Q30" s="1">
        <v>31.711235046386719</v>
      </c>
      <c r="R30" s="1">
        <v>400.17465209960938</v>
      </c>
      <c r="S30" s="1">
        <v>399.39321899414063</v>
      </c>
      <c r="T30" s="1">
        <v>4.2944436073303223</v>
      </c>
      <c r="U30" s="1">
        <v>33.433994293212891</v>
      </c>
      <c r="V30" s="1">
        <v>8.1154966354370117</v>
      </c>
      <c r="W30" s="1">
        <v>63.182445526123047</v>
      </c>
      <c r="X30" s="1">
        <v>300.4998779296875</v>
      </c>
      <c r="Y30" s="1">
        <v>150.787109375</v>
      </c>
      <c r="Z30" s="1">
        <v>0.33528062701225281</v>
      </c>
      <c r="AA30" s="1">
        <v>87.859550476074219</v>
      </c>
      <c r="AB30" s="1">
        <v>18.209846496582031</v>
      </c>
      <c r="AC30" s="1">
        <v>0.64251840114593506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1.1047789629767919</v>
      </c>
      <c r="AL30">
        <f>(U30-T30)/(1000-U30)*AK30</f>
        <v>3.3306326105291204E-2</v>
      </c>
      <c r="AM30">
        <f>(P30+273.15)</f>
        <v>305.07532157897947</v>
      </c>
      <c r="AN30">
        <f>(O30+273.15)</f>
        <v>304.67890586853025</v>
      </c>
      <c r="AO30">
        <f>(Y30*AG30+Z30*AH30)*AI30</f>
        <v>24.125936960743275</v>
      </c>
      <c r="AP30">
        <f>((AO30+0.00000010773*(AN30^4-AM30^4))-AL30*44100)/(L30*51.4+0.00000043092*AM30^3)</f>
        <v>-11.857983593926377</v>
      </c>
      <c r="AQ30">
        <f>0.61365*EXP(17.502*J30/(240.97+J30))</f>
        <v>4.7549368051506509</v>
      </c>
      <c r="AR30">
        <f>AQ30*1000/AA30</f>
        <v>54.119748842164952</v>
      </c>
      <c r="AS30">
        <f>(AR30-U30)</f>
        <v>20.685754548952062</v>
      </c>
      <c r="AT30">
        <f>IF(D30,P30,(O30+P30)/2)</f>
        <v>31.727113723754883</v>
      </c>
      <c r="AU30">
        <f>0.61365*EXP(17.502*AT30/(240.97+AT30))</f>
        <v>4.7018235755100015</v>
      </c>
      <c r="AV30">
        <f>IF(AS30&lt;&gt;0,(1000-(AR30+U30)/2)/AS30*AL30,0)</f>
        <v>1.5396237671495399</v>
      </c>
      <c r="AW30">
        <f>U30*AA30/1000</f>
        <v>2.9374957092213152</v>
      </c>
      <c r="AX30">
        <f>(AU30-AW30)</f>
        <v>1.7643278662886863</v>
      </c>
      <c r="AY30">
        <f>1/(1.6/F30+1.37/N30)</f>
        <v>1.0209180604299439</v>
      </c>
      <c r="AZ30">
        <f>G30*AA30*0.001</f>
        <v>35.017405168804792</v>
      </c>
      <c r="BA30">
        <f>G30/S30</f>
        <v>0.99791671543234228</v>
      </c>
      <c r="BB30">
        <f>(1-AL30*AA30/AQ30/F30)*100</f>
        <v>76.003269192770205</v>
      </c>
      <c r="BC30">
        <f>(S30-E30/(N30/1.35))</f>
        <v>403.75233063740512</v>
      </c>
      <c r="BD30">
        <f>E30*BB30/100/BC30</f>
        <v>-2.3415478976466023E-2</v>
      </c>
    </row>
    <row r="31" spans="1:56" x14ac:dyDescent="0.35">
      <c r="A31" s="1" t="s">
        <v>9</v>
      </c>
      <c r="B31" s="1" t="s">
        <v>1958</v>
      </c>
      <c r="K31" s="1">
        <v>2.72</v>
      </c>
    </row>
    <row r="32" spans="1:56" x14ac:dyDescent="0.35">
      <c r="A32" s="1" t="s">
        <v>9</v>
      </c>
      <c r="B32" s="1" t="s">
        <v>1957</v>
      </c>
      <c r="K32" s="1">
        <v>2.72</v>
      </c>
    </row>
    <row r="33" spans="1:56" x14ac:dyDescent="0.35">
      <c r="A33" s="1">
        <v>6</v>
      </c>
      <c r="B33" s="1" t="s">
        <v>1956</v>
      </c>
      <c r="C33" s="1">
        <v>1479.0000017657876</v>
      </c>
      <c r="D33" s="1">
        <v>0</v>
      </c>
      <c r="E33">
        <f>(R33-S33*(1000-T33)/(1000-U33))*AK33</f>
        <v>-12.007353944925455</v>
      </c>
      <c r="F33">
        <f>IF(AV33&lt;&gt;0,1/(1/AV33-1/N33),0)</f>
        <v>2.7525745404392565</v>
      </c>
      <c r="G33">
        <f>((AY33-AL33/2)*S33-E33)/(AY33+AL33/2)</f>
        <v>397.97224844234967</v>
      </c>
      <c r="H33">
        <f>AL33*1000</f>
        <v>32.829804621889515</v>
      </c>
      <c r="I33">
        <f>(AQ33-AW33)</f>
        <v>1.7180928350629916</v>
      </c>
      <c r="J33">
        <f>(P33+AP33*D33)</f>
        <v>31.702152252197266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31.473278045654297</v>
      </c>
      <c r="P33" s="1">
        <v>31.702152252197266</v>
      </c>
      <c r="Q33" s="1">
        <v>31.646520614624023</v>
      </c>
      <c r="R33" s="1">
        <v>399.96636962890625</v>
      </c>
      <c r="S33" s="1">
        <v>398.97897338867188</v>
      </c>
      <c r="T33" s="1">
        <v>5.1824073791503906</v>
      </c>
      <c r="U33" s="1">
        <v>33.886520385742188</v>
      </c>
      <c r="V33" s="1">
        <v>9.8239583969116211</v>
      </c>
      <c r="W33" s="1">
        <v>64.23651123046875</v>
      </c>
      <c r="X33" s="1">
        <v>300.5531005859375</v>
      </c>
      <c r="Y33" s="1">
        <v>301.05410766601563</v>
      </c>
      <c r="Z33" s="1">
        <v>0.38243061304092407</v>
      </c>
      <c r="AA33" s="1">
        <v>87.854362487792969</v>
      </c>
      <c r="AB33" s="1">
        <v>18.345813751220703</v>
      </c>
      <c r="AC33" s="1">
        <v>0.64506089687347412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1.104974634507123</v>
      </c>
      <c r="AL33">
        <f>(U33-T33)/(1000-U33)*AK33</f>
        <v>3.2829804621889516E-2</v>
      </c>
      <c r="AM33">
        <f>(P33+273.15)</f>
        <v>304.85215225219724</v>
      </c>
      <c r="AN33">
        <f>(O33+273.15)</f>
        <v>304.62327804565427</v>
      </c>
      <c r="AO33">
        <f>(Y33*AG33+Z33*AH33)*AI33</f>
        <v>48.168656149909111</v>
      </c>
      <c r="AP33">
        <f>((AO33+0.00000010773*(AN33^4-AM33^4))-AL33*44100)/(L33*51.4+0.00000043092*AM33^3)</f>
        <v>-11.475137826009695</v>
      </c>
      <c r="AQ33">
        <f>0.61365*EXP(17.502*J33/(240.97+J33))</f>
        <v>4.6951714804819717</v>
      </c>
      <c r="AR33">
        <f>AQ33*1000/AA33</f>
        <v>53.442667472936797</v>
      </c>
      <c r="AS33">
        <f>(AR33-U33)</f>
        <v>19.55614708719461</v>
      </c>
      <c r="AT33">
        <f>IF(D33,P33,(O33+P33)/2)</f>
        <v>31.587715148925781</v>
      </c>
      <c r="AU33">
        <f>0.61365*EXP(17.502*AT33/(240.97+AT33))</f>
        <v>4.6647794094683288</v>
      </c>
      <c r="AV33">
        <f>IF(AS33&lt;&gt;0,(1000-(AR33+U33)/2)/AS33*AL33,0)</f>
        <v>1.6054442827776387</v>
      </c>
      <c r="AW33">
        <f>U33*AA33/1000</f>
        <v>2.9770786454189802</v>
      </c>
      <c r="AX33">
        <f>(AU33-AW33)</f>
        <v>1.6877007640493487</v>
      </c>
      <c r="AY33">
        <f>1/(1.6/F33+1.37/N33)</f>
        <v>1.0673446723897235</v>
      </c>
      <c r="AZ33">
        <f>G33*AA33*0.001</f>
        <v>34.963598174736191</v>
      </c>
      <c r="BA33">
        <f>G33/S33</f>
        <v>0.99747674686269372</v>
      </c>
      <c r="BB33">
        <f>(1-AL33*AA33/AQ33/F33)*100</f>
        <v>77.682729228714194</v>
      </c>
      <c r="BC33">
        <f>(S33-E33/(N33/1.35))</f>
        <v>403.18681602549725</v>
      </c>
      <c r="BD33">
        <f>E33*BB33/100/BC33</f>
        <v>-2.3134784873471408E-2</v>
      </c>
    </row>
    <row r="34" spans="1:56" x14ac:dyDescent="0.35">
      <c r="A34" s="1" t="s">
        <v>9</v>
      </c>
      <c r="B34" s="1" t="s">
        <v>1955</v>
      </c>
      <c r="K34" s="1">
        <v>2.72</v>
      </c>
    </row>
    <row r="35" spans="1:56" x14ac:dyDescent="0.35">
      <c r="A35" s="1" t="s">
        <v>9</v>
      </c>
      <c r="B35" s="1" t="s">
        <v>1954</v>
      </c>
      <c r="K35" s="1">
        <v>2.72</v>
      </c>
    </row>
    <row r="36" spans="1:56" x14ac:dyDescent="0.35">
      <c r="A36" s="1">
        <v>7</v>
      </c>
      <c r="B36" s="1" t="s">
        <v>1953</v>
      </c>
      <c r="C36" s="1">
        <v>1683.0000017657876</v>
      </c>
      <c r="D36" s="1">
        <v>0</v>
      </c>
      <c r="E36">
        <f>(R36-S36*(1000-T36)/(1000-U36))*AK36</f>
        <v>-12.012118817640944</v>
      </c>
      <c r="F36">
        <f>IF(AV36&lt;&gt;0,1/(1/AV36-1/N36),0)</f>
        <v>2.7449463975560149</v>
      </c>
      <c r="G36">
        <f>((AY36-AL36/2)*S36-E36)/(AY36+AL36/2)</f>
        <v>398.34964554314899</v>
      </c>
      <c r="H36">
        <f>AL36*1000</f>
        <v>32.459662311376889</v>
      </c>
      <c r="I36">
        <f>(AQ36-AW36)</f>
        <v>1.7005632159839776</v>
      </c>
      <c r="J36">
        <f>(P36+AP36*D36)</f>
        <v>31.817218780517578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31.420656204223633</v>
      </c>
      <c r="P36" s="1">
        <v>31.817218780517578</v>
      </c>
      <c r="Q36" s="1">
        <v>31.595285415649414</v>
      </c>
      <c r="R36" s="1">
        <v>400.08132934570313</v>
      </c>
      <c r="S36" s="1">
        <v>399.22470092773438</v>
      </c>
      <c r="T36" s="1">
        <v>6.0745806694030762</v>
      </c>
      <c r="U36" s="1">
        <v>34.438041687011719</v>
      </c>
      <c r="V36" s="1">
        <v>11.548951148986816</v>
      </c>
      <c r="W36" s="1">
        <v>65.473373413085938</v>
      </c>
      <c r="X36" s="1">
        <v>300.56182861328125</v>
      </c>
      <c r="Y36" s="1">
        <v>501.13128662109375</v>
      </c>
      <c r="Z36" s="1">
        <v>0.23705273866653442</v>
      </c>
      <c r="AA36" s="1">
        <v>87.84881591796875</v>
      </c>
      <c r="AB36" s="1">
        <v>18.464324951171875</v>
      </c>
      <c r="AC36" s="1">
        <v>0.64781129360198975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1.1050067228429457</v>
      </c>
      <c r="AL36">
        <f>(U36-T36)/(1000-U36)*AK36</f>
        <v>3.245966231137689E-2</v>
      </c>
      <c r="AM36">
        <f>(P36+273.15)</f>
        <v>304.96721878051756</v>
      </c>
      <c r="AN36">
        <f>(O36+273.15)</f>
        <v>304.57065620422361</v>
      </c>
      <c r="AO36">
        <f>(Y36*AG36+Z36*AH36)*AI36</f>
        <v>80.181004067189861</v>
      </c>
      <c r="AP36">
        <f>((AO36+0.00000010773*(AN36^4-AM36^4))-AL36*44100)/(L36*51.4+0.00000043092*AM36^3)</f>
        <v>-11.095125421137485</v>
      </c>
      <c r="AQ36">
        <f>0.61365*EXP(17.502*J36/(240.97+J36))</f>
        <v>4.7259044007216042</v>
      </c>
      <c r="AR36">
        <f>AQ36*1000/AA36</f>
        <v>53.795880471906962</v>
      </c>
      <c r="AS36">
        <f>(AR36-U36)</f>
        <v>19.357838784895243</v>
      </c>
      <c r="AT36">
        <f>IF(D36,P36,(O36+P36)/2)</f>
        <v>31.618937492370605</v>
      </c>
      <c r="AU36">
        <f>0.61365*EXP(17.502*AT36/(240.97+AT36))</f>
        <v>4.6730543613341062</v>
      </c>
      <c r="AV36">
        <f>IF(AS36&lt;&gt;0,(1000-(AR36+U36)/2)/AS36*AL36,0)</f>
        <v>1.6028463196389509</v>
      </c>
      <c r="AW36">
        <f>U36*AA36/1000</f>
        <v>3.0253411847376266</v>
      </c>
      <c r="AX36">
        <f>(AU36-AW36)</f>
        <v>1.6477131765964796</v>
      </c>
      <c r="AY36">
        <f>1/(1.6/F36+1.37/N36)</f>
        <v>1.0655075965642145</v>
      </c>
      <c r="AZ36">
        <f>G36*AA36*0.001</f>
        <v>34.994544682308195</v>
      </c>
      <c r="BA36">
        <f>G36/S36</f>
        <v>0.99780811311887296</v>
      </c>
      <c r="BB36">
        <f>(1-AL36*AA36/AQ36/F36)*100</f>
        <v>78.018308458055529</v>
      </c>
      <c r="BC36">
        <f>(S36-E36/(N36/1.35))</f>
        <v>403.43421336080826</v>
      </c>
      <c r="BD36">
        <f>E36*BB36/100/BC36</f>
        <v>-2.3229690495074055E-2</v>
      </c>
    </row>
    <row r="37" spans="1:56" x14ac:dyDescent="0.35">
      <c r="A37" s="1" t="s">
        <v>9</v>
      </c>
      <c r="B37" s="1" t="s">
        <v>1952</v>
      </c>
      <c r="K37" s="1">
        <v>2.72</v>
      </c>
    </row>
    <row r="38" spans="1:56" x14ac:dyDescent="0.35">
      <c r="A38" s="1" t="s">
        <v>9</v>
      </c>
      <c r="B38" s="1" t="s">
        <v>1951</v>
      </c>
      <c r="K38" s="1">
        <v>2.72</v>
      </c>
    </row>
    <row r="39" spans="1:56" x14ac:dyDescent="0.35">
      <c r="A39" s="1">
        <v>8</v>
      </c>
      <c r="B39" s="1" t="s">
        <v>1950</v>
      </c>
      <c r="C39" s="1">
        <v>1887.0000017657876</v>
      </c>
      <c r="D39" s="1">
        <v>0</v>
      </c>
      <c r="E39">
        <f>(R39-S39*(1000-T39)/(1000-U39))*AK39</f>
        <v>-11.270112510228493</v>
      </c>
      <c r="F39">
        <f>IF(AV39&lt;&gt;0,1/(1/AV39-1/N39),0)</f>
        <v>1.7311928620819628</v>
      </c>
      <c r="G39">
        <f>((AY39-AL39/2)*S39-E39)/(AY39+AL39/2)</f>
        <v>396.26614039874323</v>
      </c>
      <c r="H39">
        <f>AL39*1000</f>
        <v>32.523998088900683</v>
      </c>
      <c r="I39">
        <f>(AQ39-AW39)</f>
        <v>2.2765428284846276</v>
      </c>
      <c r="J39">
        <f>(P39+AP39*D39)</f>
        <v>34.117588043212891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31.463874816894531</v>
      </c>
      <c r="P39" s="1">
        <v>34.117588043212891</v>
      </c>
      <c r="Q39" s="1">
        <v>31.601161956787109</v>
      </c>
      <c r="R39" s="1">
        <v>399.90744018554688</v>
      </c>
      <c r="S39" s="1">
        <v>398.38101196289063</v>
      </c>
      <c r="T39" s="1">
        <v>6.9157557487487793</v>
      </c>
      <c r="U39" s="1">
        <v>35.307857513427734</v>
      </c>
      <c r="V39" s="1">
        <v>13.115338325500488</v>
      </c>
      <c r="W39" s="1">
        <v>66.9593505859375</v>
      </c>
      <c r="X39" s="1">
        <v>300.58273315429688</v>
      </c>
      <c r="Y39" s="1">
        <v>748.8885498046875</v>
      </c>
      <c r="Z39" s="1">
        <v>0.3064609169960022</v>
      </c>
      <c r="AA39" s="1">
        <v>87.844825744628906</v>
      </c>
      <c r="AB39" s="1">
        <v>18.582376480102539</v>
      </c>
      <c r="AC39" s="1">
        <v>0.65882259607315063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1.10508357777315</v>
      </c>
      <c r="AL39">
        <f>(U39-T39)/(1000-U39)*AK39</f>
        <v>3.2523998088900684E-2</v>
      </c>
      <c r="AM39">
        <f>(P39+273.15)</f>
        <v>307.26758804321287</v>
      </c>
      <c r="AN39">
        <f>(O39+273.15)</f>
        <v>304.61387481689451</v>
      </c>
      <c r="AO39">
        <f>(Y39*AG39+Z39*AH39)*AI39</f>
        <v>119.82216529051584</v>
      </c>
      <c r="AP39">
        <f>((AO39+0.00000010773*(AN39^4-AM39^4))-AL39*44100)/(L39*51.4+0.00000043092*AM39^3)</f>
        <v>-10.997281946877111</v>
      </c>
      <c r="AQ39">
        <f>0.61365*EXP(17.502*J39/(240.97+J39))</f>
        <v>5.3781554191678733</v>
      </c>
      <c r="AR39">
        <f>AQ39*1000/AA39</f>
        <v>61.223360324062227</v>
      </c>
      <c r="AS39">
        <f>(AR39-U39)</f>
        <v>25.915502810634493</v>
      </c>
      <c r="AT39">
        <f>IF(D39,P39,(O39+P39)/2)</f>
        <v>32.790731430053711</v>
      </c>
      <c r="AU39">
        <f>0.61365*EXP(17.502*AT39/(240.97+AT39))</f>
        <v>4.9930052438419423</v>
      </c>
      <c r="AV39">
        <f>IF(AS39&lt;&gt;0,(1000-(AR39+U39)/2)/AS39*AL39,0)</f>
        <v>1.1944282054973541</v>
      </c>
      <c r="AW39">
        <f>U39*AA39/1000</f>
        <v>3.1016125906832457</v>
      </c>
      <c r="AX39">
        <f>(AU39-AW39)</f>
        <v>1.8913926531586966</v>
      </c>
      <c r="AY39">
        <f>1/(1.6/F39+1.37/N39)</f>
        <v>0.7813423520202013</v>
      </c>
      <c r="AZ39">
        <f>G39*AA39*0.001</f>
        <v>34.809930051824253</v>
      </c>
      <c r="BA39">
        <f>G39/S39</f>
        <v>0.9946913344244821</v>
      </c>
      <c r="BB39">
        <f>(1-AL39*AA39/AQ39/F39)*100</f>
        <v>69.313927176985658</v>
      </c>
      <c r="BC39">
        <f>(S39-E39/(N39/1.35))</f>
        <v>402.33049660037818</v>
      </c>
      <c r="BD39">
        <f>E39*BB39/100/BC39</f>
        <v>-1.9416270066803545E-2</v>
      </c>
    </row>
    <row r="40" spans="1:56" x14ac:dyDescent="0.35">
      <c r="A40" s="1" t="s">
        <v>9</v>
      </c>
      <c r="B40" s="1" t="s">
        <v>1949</v>
      </c>
      <c r="K40" s="1">
        <v>2.72</v>
      </c>
    </row>
    <row r="41" spans="1:56" x14ac:dyDescent="0.35">
      <c r="A41" s="1" t="s">
        <v>9</v>
      </c>
      <c r="B41" s="1" t="s">
        <v>1948</v>
      </c>
      <c r="K41" s="1">
        <v>2.72</v>
      </c>
    </row>
    <row r="42" spans="1:56" x14ac:dyDescent="0.35">
      <c r="A42" s="1">
        <v>9</v>
      </c>
      <c r="B42" s="1" t="s">
        <v>1947</v>
      </c>
      <c r="C42" s="1">
        <v>2091.0000017657876</v>
      </c>
      <c r="D42" s="1">
        <v>0</v>
      </c>
      <c r="E42">
        <f>(R42-S42*(1000-T42)/(1000-U42))*AK42</f>
        <v>-10.944044849003962</v>
      </c>
      <c r="F42">
        <f>IF(AV42&lt;&gt;0,1/(1/AV42-1/N42),0)</f>
        <v>3.2727133359459004</v>
      </c>
      <c r="G42">
        <f>((AY42-AL42/2)*S42-E42)/(AY42+AL42/2)</f>
        <v>396.44798066504319</v>
      </c>
      <c r="H42">
        <f>AL42*1000</f>
        <v>32.501162613799004</v>
      </c>
      <c r="I42">
        <f>(AQ42-AW42)</f>
        <v>1.5411957505262319</v>
      </c>
      <c r="J42">
        <f>(P42+AP42*D42)</f>
        <v>31.754627227783203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31.472766876220703</v>
      </c>
      <c r="P42" s="1">
        <v>31.754627227783203</v>
      </c>
      <c r="Q42" s="1">
        <v>31.605562210083008</v>
      </c>
      <c r="R42" s="1">
        <v>399.91549682617188</v>
      </c>
      <c r="S42" s="1">
        <v>398.1099853515625</v>
      </c>
      <c r="T42" s="1">
        <v>7.7091403007507324</v>
      </c>
      <c r="U42" s="1">
        <v>36.062641143798828</v>
      </c>
      <c r="V42" s="1">
        <v>14.61280632019043</v>
      </c>
      <c r="W42" s="1">
        <v>68.357353210449219</v>
      </c>
      <c r="X42" s="1">
        <v>300.5452880859375</v>
      </c>
      <c r="Y42" s="1">
        <v>999.7550048828125</v>
      </c>
      <c r="Z42" s="1">
        <v>0.30253461003303528</v>
      </c>
      <c r="AA42" s="1">
        <v>87.846298217773438</v>
      </c>
      <c r="AB42" s="1">
        <v>18.766462326049805</v>
      </c>
      <c r="AC42" s="1">
        <v>0.66497665643692017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1.1049459120806522</v>
      </c>
      <c r="AL42">
        <f>(U42-T42)/(1000-U42)*AK42</f>
        <v>3.2501162613799005E-2</v>
      </c>
      <c r="AM42">
        <f>(P42+273.15)</f>
        <v>304.90462722778318</v>
      </c>
      <c r="AN42">
        <f>(O42+273.15)</f>
        <v>304.62276687622068</v>
      </c>
      <c r="AO42">
        <f>(Y42*AG42+Z42*AH42)*AI42</f>
        <v>159.96079720584748</v>
      </c>
      <c r="AP42">
        <f>((AO42+0.00000010773*(AN42^4-AM42^4))-AL42*44100)/(L42*51.4+0.00000043092*AM42^3)</f>
        <v>-10.446576458643291</v>
      </c>
      <c r="AQ42">
        <f>0.61365*EXP(17.502*J42/(240.97+J42))</f>
        <v>4.7091652789649299</v>
      </c>
      <c r="AR42">
        <f>AQ42*1000/AA42</f>
        <v>53.606872167689716</v>
      </c>
      <c r="AS42">
        <f>(AR42-U42)</f>
        <v>17.544231023890887</v>
      </c>
      <c r="AT42">
        <f>IF(D42,P42,(O42+P42)/2)</f>
        <v>31.613697052001953</v>
      </c>
      <c r="AU42">
        <f>0.61365*EXP(17.502*AT42/(240.97+AT42))</f>
        <v>4.6716645796587191</v>
      </c>
      <c r="AV42">
        <f>IF(AS42&lt;&gt;0,(1000-(AR42+U42)/2)/AS42*AL42,0)</f>
        <v>1.769469454358322</v>
      </c>
      <c r="AW42">
        <f>U42*AA42/1000</f>
        <v>3.1679695284386979</v>
      </c>
      <c r="AX42">
        <f>(AU42-AW42)</f>
        <v>1.5036950512200211</v>
      </c>
      <c r="AY42">
        <f>1/(1.6/F42+1.37/N42)</f>
        <v>1.1841025460133814</v>
      </c>
      <c r="AZ42">
        <f>G42*AA42*0.001</f>
        <v>34.82648753733546</v>
      </c>
      <c r="BA42">
        <f>G42/S42</f>
        <v>0.99582526249611236</v>
      </c>
      <c r="BB42">
        <f>(1-AL42*AA42/AQ42/F42)*100</f>
        <v>81.474477641277815</v>
      </c>
      <c r="BC42">
        <f>(S42-E42/(N42/1.35))</f>
        <v>401.94520323105462</v>
      </c>
      <c r="BD42">
        <f>E42*BB42/100/BC42</f>
        <v>-2.2183629265573098E-2</v>
      </c>
    </row>
    <row r="43" spans="1:56" x14ac:dyDescent="0.35">
      <c r="A43" s="1" t="s">
        <v>9</v>
      </c>
      <c r="B43" s="1" t="s">
        <v>1946</v>
      </c>
      <c r="K43" s="1">
        <v>2.72</v>
      </c>
    </row>
    <row r="44" spans="1:56" x14ac:dyDescent="0.35">
      <c r="A44" s="1" t="s">
        <v>9</v>
      </c>
      <c r="B44" s="1" t="s">
        <v>1945</v>
      </c>
      <c r="K44" s="1">
        <v>2.72</v>
      </c>
    </row>
    <row r="45" spans="1:56" x14ac:dyDescent="0.35">
      <c r="A45" s="1">
        <v>10</v>
      </c>
      <c r="B45" s="1" t="s">
        <v>1944</v>
      </c>
      <c r="C45" s="1">
        <v>2295.0000017657876</v>
      </c>
      <c r="D45" s="1">
        <v>0</v>
      </c>
      <c r="E45">
        <f>(R45-S45*(1000-T45)/(1000-U45))*AK45</f>
        <v>-10.117010569477277</v>
      </c>
      <c r="F45">
        <f>IF(AV45&lt;&gt;0,1/(1/AV45-1/N45),0)</f>
        <v>2.0372659058411471</v>
      </c>
      <c r="G45">
        <f>((AY45-AL45/2)*S45-E45)/(AY45+AL45/2)</f>
        <v>394.2070650402564</v>
      </c>
      <c r="H45">
        <f>AL45*1000</f>
        <v>32.579384390931963</v>
      </c>
      <c r="I45">
        <f>(AQ45-AW45)</f>
        <v>2.0434279312051471</v>
      </c>
      <c r="J45">
        <f>(P45+AP45*D45)</f>
        <v>33.792636871337891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31.526042938232422</v>
      </c>
      <c r="P45" s="1">
        <v>33.792636871337891</v>
      </c>
      <c r="Q45" s="1">
        <v>31.638107299804688</v>
      </c>
      <c r="R45" s="1">
        <v>399.93679809570313</v>
      </c>
      <c r="S45" s="1">
        <v>397.3763427734375</v>
      </c>
      <c r="T45" s="1">
        <v>8.4665584564208984</v>
      </c>
      <c r="U45" s="1">
        <v>36.863662719726563</v>
      </c>
      <c r="V45" s="1">
        <v>15.998793601989746</v>
      </c>
      <c r="W45" s="1">
        <v>69.659255981445313</v>
      </c>
      <c r="X45" s="1">
        <v>300.55606079101563</v>
      </c>
      <c r="Y45" s="1">
        <v>1250.5771484375</v>
      </c>
      <c r="Z45" s="1">
        <v>0.26324233412742615</v>
      </c>
      <c r="AA45" s="1">
        <v>87.839637756347656</v>
      </c>
      <c r="AB45" s="1">
        <v>18.908910751342773</v>
      </c>
      <c r="AC45" s="1">
        <v>0.6626209020614624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1.1049855176140277</v>
      </c>
      <c r="AL45">
        <f>(U45-T45)/(1000-U45)*AK45</f>
        <v>3.2579384390931963E-2</v>
      </c>
      <c r="AM45">
        <f>(P45+273.15)</f>
        <v>306.94263687133787</v>
      </c>
      <c r="AN45">
        <f>(O45+273.15)</f>
        <v>304.6760429382324</v>
      </c>
      <c r="AO45">
        <f>(Y45*AG45+Z45*AH45)*AI45</f>
        <v>200.0923392775876</v>
      </c>
      <c r="AP45">
        <f>((AO45+0.00000010773*(AN45^4-AM45^4))-AL45*44100)/(L45*51.4+0.00000043092*AM45^3)</f>
        <v>-10.326035211872515</v>
      </c>
      <c r="AQ45">
        <f>0.61365*EXP(17.502*J45/(240.97+J45))</f>
        <v>5.2815187108781059</v>
      </c>
      <c r="AR45">
        <f>AQ45*1000/AA45</f>
        <v>60.126827088337365</v>
      </c>
      <c r="AS45">
        <f>(AR45-U45)</f>
        <v>23.263164368610802</v>
      </c>
      <c r="AT45">
        <f>IF(D45,P45,(O45+P45)/2)</f>
        <v>32.659339904785156</v>
      </c>
      <c r="AU45">
        <f>0.61365*EXP(17.502*AT45/(240.97+AT45))</f>
        <v>4.9562058330890881</v>
      </c>
      <c r="AV45">
        <f>IF(AS45&lt;&gt;0,(1000-(AR45+U45)/2)/AS45*AL45,0)</f>
        <v>1.3325547064396339</v>
      </c>
      <c r="AW45">
        <f>U45*AA45/1000</f>
        <v>3.2380907796729588</v>
      </c>
      <c r="AX45">
        <f>(AU45-AW45)</f>
        <v>1.7181150534161294</v>
      </c>
      <c r="AY45">
        <f>1/(1.6/F45+1.37/N45)</f>
        <v>0.87642665764663374</v>
      </c>
      <c r="AZ45">
        <f>G45*AA45*0.001</f>
        <v>34.627005794129104</v>
      </c>
      <c r="BA45">
        <f>G45/S45</f>
        <v>0.99202449317676655</v>
      </c>
      <c r="BB45">
        <f>(1-AL45*AA45/AQ45/F45)*100</f>
        <v>73.403354179683063</v>
      </c>
      <c r="BC45">
        <f>(S45-E45/(N45/1.35))</f>
        <v>400.92173575733057</v>
      </c>
      <c r="BD45">
        <f>E45*BB45/100/BC45</f>
        <v>-1.8522879750287005E-2</v>
      </c>
    </row>
    <row r="46" spans="1:56" x14ac:dyDescent="0.35">
      <c r="A46" s="1" t="s">
        <v>9</v>
      </c>
      <c r="B46" s="1" t="s">
        <v>1943</v>
      </c>
      <c r="K46" s="1">
        <v>2.72</v>
      </c>
    </row>
    <row r="47" spans="1:56" x14ac:dyDescent="0.35">
      <c r="A47" s="1" t="s">
        <v>9</v>
      </c>
      <c r="B47" s="1" t="s">
        <v>1942</v>
      </c>
      <c r="K47" s="1">
        <v>2.72</v>
      </c>
    </row>
    <row r="48" spans="1:56" x14ac:dyDescent="0.35">
      <c r="A48" s="1">
        <v>11</v>
      </c>
      <c r="B48" s="1" t="s">
        <v>1941</v>
      </c>
      <c r="C48" s="1">
        <v>2499.5000017546117</v>
      </c>
      <c r="D48" s="1">
        <v>0</v>
      </c>
      <c r="E48">
        <f>(R48-S48*(1000-T48)/(1000-U48))*AK48</f>
        <v>-9.7438305696655014</v>
      </c>
      <c r="F48">
        <f>IF(AV48&lt;&gt;0,1/(1/AV48-1/N48),0)</f>
        <v>2.5155769835781188</v>
      </c>
      <c r="G48">
        <f>((AY48-AL48/2)*S48-E48)/(AY48+AL48/2)</f>
        <v>393.59984698547981</v>
      </c>
      <c r="H48">
        <f>AL48*1000</f>
        <v>33.022837045859617</v>
      </c>
      <c r="I48">
        <f>(AQ48-AW48)</f>
        <v>1.8140335013447948</v>
      </c>
      <c r="J48">
        <f>(P48+AP48*D48)</f>
        <v>33.328739166259766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31.584333419799805</v>
      </c>
      <c r="P48" s="1">
        <v>33.328739166259766</v>
      </c>
      <c r="Q48" s="1">
        <v>31.679889678955078</v>
      </c>
      <c r="R48" s="1">
        <v>399.92306518554688</v>
      </c>
      <c r="S48" s="1">
        <v>396.88040161132813</v>
      </c>
      <c r="T48" s="1">
        <v>9.1856012344360352</v>
      </c>
      <c r="U48" s="1">
        <v>37.935596466064453</v>
      </c>
      <c r="V48" s="1">
        <v>17.29963493347168</v>
      </c>
      <c r="W48" s="1">
        <v>71.445724487304688</v>
      </c>
      <c r="X48" s="1">
        <v>300.57278442382813</v>
      </c>
      <c r="Y48" s="1">
        <v>1599.7528076171875</v>
      </c>
      <c r="Z48" s="1">
        <v>0.42958009243011475</v>
      </c>
      <c r="AA48" s="1">
        <v>87.836906433105469</v>
      </c>
      <c r="AB48" s="1">
        <v>19.2225341796875</v>
      </c>
      <c r="AC48" s="1">
        <v>0.67847800254821777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1.1050470015581915</v>
      </c>
      <c r="AL48">
        <f>(U48-T48)/(1000-U48)*AK48</f>
        <v>3.3022837045859621E-2</v>
      </c>
      <c r="AM48">
        <f>(P48+273.15)</f>
        <v>306.47873916625974</v>
      </c>
      <c r="AN48">
        <f>(O48+273.15)</f>
        <v>304.73433341979978</v>
      </c>
      <c r="AO48">
        <f>(Y48*AG48+Z48*AH48)*AI48</f>
        <v>255.96044349758813</v>
      </c>
      <c r="AP48">
        <f>((AO48+0.00000010773*(AN48^4-AM48^4))-AL48*44100)/(L48*51.4+0.00000043092*AM48^3)</f>
        <v>-9.981229552644324</v>
      </c>
      <c r="AQ48">
        <f>0.61365*EXP(17.502*J48/(240.97+J48))</f>
        <v>5.1461789386185446</v>
      </c>
      <c r="AR48">
        <f>AQ48*1000/AA48</f>
        <v>58.587889164081091</v>
      </c>
      <c r="AS48">
        <f>(AR48-U48)</f>
        <v>20.652292698016637</v>
      </c>
      <c r="AT48">
        <f>IF(D48,P48,(O48+P48)/2)</f>
        <v>32.456536293029785</v>
      </c>
      <c r="AU48">
        <f>0.61365*EXP(17.502*AT48/(240.97+AT48))</f>
        <v>4.8998690186553127</v>
      </c>
      <c r="AV48">
        <f>IF(AS48&lt;&gt;0,(1000-(AR48+U48)/2)/AS48*AL48,0)</f>
        <v>1.5218212252214791</v>
      </c>
      <c r="AW48">
        <f>U48*AA48/1000</f>
        <v>3.3321454372737498</v>
      </c>
      <c r="AX48">
        <f>(AU48-AW48)</f>
        <v>1.5677235813815629</v>
      </c>
      <c r="AY48">
        <f>1/(1.6/F48+1.37/N48)</f>
        <v>1.0084025496666167</v>
      </c>
      <c r="AZ48">
        <f>G48*AA48*0.001</f>
        <v>34.572592931748225</v>
      </c>
      <c r="BA48">
        <f>G48/S48</f>
        <v>0.99173414808962768</v>
      </c>
      <c r="BB48">
        <f>(1-AL48*AA48/AQ48/F48)*100</f>
        <v>77.593763395222936</v>
      </c>
      <c r="BC48">
        <f>(S48-E48/(N48/1.35))</f>
        <v>400.29501784610386</v>
      </c>
      <c r="BD48">
        <f>E48*BB48/100/BC48</f>
        <v>-1.8887581660495156E-2</v>
      </c>
    </row>
    <row r="49" spans="1:56" x14ac:dyDescent="0.35">
      <c r="A49" s="1" t="s">
        <v>9</v>
      </c>
      <c r="B49" s="1" t="s">
        <v>1940</v>
      </c>
      <c r="K49" s="1">
        <v>2.72</v>
      </c>
    </row>
    <row r="50" spans="1:56" x14ac:dyDescent="0.35">
      <c r="A50" s="1" t="s">
        <v>9</v>
      </c>
      <c r="B50" s="1" t="s">
        <v>1935</v>
      </c>
      <c r="K50" s="1">
        <v>2.72</v>
      </c>
    </row>
    <row r="51" spans="1:56" x14ac:dyDescent="0.35">
      <c r="A51" s="1">
        <v>12</v>
      </c>
      <c r="B51" s="1" t="s">
        <v>1939</v>
      </c>
      <c r="C51" s="1">
        <v>2704.5000017546117</v>
      </c>
      <c r="D51" s="1">
        <v>0</v>
      </c>
      <c r="E51">
        <f>(R51-S51*(1000-T51)/(1000-U51))*AK51</f>
        <v>-9.5697079466947113</v>
      </c>
      <c r="F51">
        <f>IF(AV51&lt;&gt;0,1/(1/AV51-1/N51),0)</f>
        <v>4.2846975188079135</v>
      </c>
      <c r="G51">
        <f>((AY51-AL51/2)*S51-E51)/(AY51+AL51/2)</f>
        <v>393.7544844903997</v>
      </c>
      <c r="H51">
        <f>AL51*1000</f>
        <v>33.786912226127832</v>
      </c>
      <c r="I51">
        <f>(AQ51-AW51)</f>
        <v>1.3939063603766177</v>
      </c>
      <c r="J51">
        <f>(P51+AP51*D51)</f>
        <v>32.247062683105469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31.696413040161133</v>
      </c>
      <c r="P51" s="1">
        <v>32.247062683105469</v>
      </c>
      <c r="Q51" s="1">
        <v>31.743480682373047</v>
      </c>
      <c r="R51" s="1">
        <v>399.97549438476563</v>
      </c>
      <c r="S51" s="1">
        <v>396.5107421875</v>
      </c>
      <c r="T51" s="1">
        <v>9.8737831115722656</v>
      </c>
      <c r="U51" s="1">
        <v>39.260368347167969</v>
      </c>
      <c r="V51" s="1">
        <v>18.477006912231445</v>
      </c>
      <c r="W51" s="1">
        <v>73.468711853027344</v>
      </c>
      <c r="X51" s="1">
        <v>300.45123291015625</v>
      </c>
      <c r="Y51" s="1">
        <v>1999.783935546875</v>
      </c>
      <c r="Z51" s="1">
        <v>0.4610094428062439</v>
      </c>
      <c r="AA51" s="1">
        <v>87.833076477050781</v>
      </c>
      <c r="AB51" s="1">
        <v>19.603754043579102</v>
      </c>
      <c r="AC51" s="1">
        <v>0.70111978054046631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1.1046001209932212</v>
      </c>
      <c r="AL51">
        <f>(U51-T51)/(1000-U51)*AK51</f>
        <v>3.3786912226127834E-2</v>
      </c>
      <c r="AM51">
        <f>(P51+273.15)</f>
        <v>305.39706268310545</v>
      </c>
      <c r="AN51">
        <f>(O51+273.15)</f>
        <v>304.84641304016111</v>
      </c>
      <c r="AO51">
        <f>(Y51*AG51+Z51*AH51)*AI51</f>
        <v>319.96542253571533</v>
      </c>
      <c r="AP51">
        <f>((AO51+0.00000010773*(AN51^4-AM51^4))-AL51*44100)/(L51*51.4+0.00000043092*AM51^3)</f>
        <v>-9.623705230019997</v>
      </c>
      <c r="AQ51">
        <f>0.61365*EXP(17.502*J51/(240.97+J51))</f>
        <v>4.8422652959306056</v>
      </c>
      <c r="AR51">
        <f>AQ51*1000/AA51</f>
        <v>55.130316392774922</v>
      </c>
      <c r="AS51">
        <f>(AR51-U51)</f>
        <v>15.869948045606954</v>
      </c>
      <c r="AT51">
        <f>IF(D51,P51,(O51+P51)/2)</f>
        <v>31.971737861633301</v>
      </c>
      <c r="AU51">
        <f>0.61365*EXP(17.502*AT51/(240.97+AT51))</f>
        <v>4.7674500674071165</v>
      </c>
      <c r="AV51">
        <f>IF(AS51&lt;&gt;0,(1000-(AR51+U51)/2)/AS51*AL51,0)</f>
        <v>2.0285086783824027</v>
      </c>
      <c r="AW51">
        <f>U51*AA51/1000</f>
        <v>3.4483589355539879</v>
      </c>
      <c r="AX51">
        <f>(AU51-AW51)</f>
        <v>1.3190911318531287</v>
      </c>
      <c r="AY51">
        <f>1/(1.6/F51+1.37/N51)</f>
        <v>1.3716435084593888</v>
      </c>
      <c r="AZ51">
        <f>G51*AA51*0.001</f>
        <v>34.584667749426984</v>
      </c>
      <c r="BA51">
        <f>G51/S51</f>
        <v>0.99304871872601896</v>
      </c>
      <c r="BB51">
        <f>(1-AL51*AA51/AQ51/F51)*100</f>
        <v>85.696647207729796</v>
      </c>
      <c r="BC51">
        <f>(S51-E51/(N51/1.35))</f>
        <v>399.86433910025585</v>
      </c>
      <c r="BD51">
        <f>E51*BB51/100/BC51</f>
        <v>-2.0509252903977711E-2</v>
      </c>
    </row>
    <row r="52" spans="1:56" x14ac:dyDescent="0.35">
      <c r="A52" s="1" t="s">
        <v>9</v>
      </c>
      <c r="B52" s="1" t="s">
        <v>1938</v>
      </c>
      <c r="K52" s="1">
        <v>2.6791999999999998</v>
      </c>
    </row>
    <row r="53" spans="1:56" x14ac:dyDescent="0.35">
      <c r="A53" s="1" t="s">
        <v>9</v>
      </c>
      <c r="B53" s="1" t="s">
        <v>1937</v>
      </c>
      <c r="K53" s="1">
        <v>2.6791999999999998</v>
      </c>
    </row>
    <row r="54" spans="1:56" x14ac:dyDescent="0.35">
      <c r="A54" s="1" t="s">
        <v>9</v>
      </c>
      <c r="B54" s="1" t="s">
        <v>1936</v>
      </c>
      <c r="K54" s="1">
        <v>2.6791999999999998</v>
      </c>
    </row>
    <row r="55" spans="1:56" x14ac:dyDescent="0.35">
      <c r="A55" s="1" t="s">
        <v>9</v>
      </c>
      <c r="B55" s="1" t="s">
        <v>1935</v>
      </c>
      <c r="K55" s="1">
        <v>2.6791999999999998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B461E-62AE-4014-940B-A9A742D77AE1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4970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4969</v>
      </c>
    </row>
    <row r="12" spans="1:56" x14ac:dyDescent="0.35">
      <c r="A12" s="1" t="s">
        <v>9</v>
      </c>
      <c r="B12" s="1" t="s">
        <v>4968</v>
      </c>
    </row>
    <row r="13" spans="1:56" x14ac:dyDescent="0.35">
      <c r="A13" s="1" t="s">
        <v>9</v>
      </c>
      <c r="B13" s="1" t="s">
        <v>4967</v>
      </c>
    </row>
    <row r="14" spans="1:56" x14ac:dyDescent="0.35">
      <c r="A14" s="1" t="s">
        <v>9</v>
      </c>
      <c r="B14" s="1" t="s">
        <v>4966</v>
      </c>
    </row>
    <row r="15" spans="1:56" x14ac:dyDescent="0.35">
      <c r="A15" s="1" t="s">
        <v>9</v>
      </c>
      <c r="B15" s="1" t="s">
        <v>4965</v>
      </c>
    </row>
    <row r="16" spans="1:56" x14ac:dyDescent="0.35">
      <c r="A16" s="1" t="s">
        <v>9</v>
      </c>
      <c r="B16" s="1" t="s">
        <v>4964</v>
      </c>
    </row>
    <row r="17" spans="1:56" x14ac:dyDescent="0.35">
      <c r="A17" s="1" t="s">
        <v>9</v>
      </c>
      <c r="B17" s="1" t="s">
        <v>4963</v>
      </c>
    </row>
    <row r="18" spans="1:56" x14ac:dyDescent="0.35">
      <c r="A18" s="1">
        <v>1</v>
      </c>
      <c r="B18" s="1" t="s">
        <v>4962</v>
      </c>
      <c r="C18" s="1">
        <v>453.00001466274261</v>
      </c>
      <c r="D18" s="1">
        <v>0</v>
      </c>
      <c r="E18">
        <f>(R18-S18*(1000-T18)/(1000-U18))*AK18</f>
        <v>-6.7130704992908159</v>
      </c>
      <c r="F18">
        <f>IF(AV18&lt;&gt;0,1/(1/AV18-1/N18),0)</f>
        <v>3.9224845732931586</v>
      </c>
      <c r="G18">
        <f>((AY18-AL18/2)*S18-E18)/(AY18+AL18/2)</f>
        <v>391.08084538813762</v>
      </c>
      <c r="H18">
        <f>AL18*1000</f>
        <v>30.436641964748663</v>
      </c>
      <c r="I18">
        <f>(AQ18-AW18)</f>
        <v>1.3379444443283002</v>
      </c>
      <c r="J18">
        <f>(P18+AP18*D18)</f>
        <v>27.573286056518555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27.782306671142578</v>
      </c>
      <c r="P18" s="1">
        <v>27.573286056518555</v>
      </c>
      <c r="Q18" s="1">
        <v>27.889778137207031</v>
      </c>
      <c r="R18" s="1">
        <v>399.91180419921875</v>
      </c>
      <c r="S18" s="1">
        <v>395.09027099609375</v>
      </c>
      <c r="T18" s="1">
        <v>-0.17131301760673523</v>
      </c>
      <c r="U18" s="1">
        <v>26.716222763061523</v>
      </c>
      <c r="V18" s="1">
        <v>-0.40447890758514404</v>
      </c>
      <c r="W18" s="1">
        <v>63.078384399414063</v>
      </c>
      <c r="X18" s="1">
        <v>299.677490234375</v>
      </c>
      <c r="Y18" s="1">
        <v>0.29194179177284241</v>
      </c>
      <c r="Z18" s="1">
        <v>0.29598763585090637</v>
      </c>
      <c r="AA18" s="1">
        <v>88.467338562011719</v>
      </c>
      <c r="AB18" s="1">
        <v>25.226850509643555</v>
      </c>
      <c r="AC18" s="1">
        <v>1.4146424531936646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1.101755478802849</v>
      </c>
      <c r="AL18">
        <f>(U18-T18)/(1000-U18)*AK18</f>
        <v>3.0436641964748663E-2</v>
      </c>
      <c r="AM18">
        <f>(P18+273.15)</f>
        <v>300.72328605651853</v>
      </c>
      <c r="AN18">
        <f>(O18+273.15)</f>
        <v>300.93230667114256</v>
      </c>
      <c r="AO18">
        <f>(Y18*AG18+Z18*AH18)*AI18</f>
        <v>4.6710685639589578E-2</v>
      </c>
      <c r="AP18">
        <f>((AO18+0.00000010773*(AN18^4-AM18^4))-AL18*44100)/(L18*51.4+0.00000043092*AM18^3)</f>
        <v>-11.00650278819492</v>
      </c>
      <c r="AQ18">
        <f>0.61365*EXP(17.502*J18/(240.97+J18))</f>
        <v>3.7014575686061884</v>
      </c>
      <c r="AR18">
        <f>AQ18*1000/AA18</f>
        <v>41.839820534576489</v>
      </c>
      <c r="AS18">
        <f>(AR18-U18)</f>
        <v>15.123597771514966</v>
      </c>
      <c r="AT18">
        <f>IF(D18,P18,(O18+P18)/2)</f>
        <v>27.677796363830566</v>
      </c>
      <c r="AU18">
        <f>0.61365*EXP(17.502*AT18/(240.97+AT18))</f>
        <v>3.7241411869834393</v>
      </c>
      <c r="AV18">
        <f>IF(AS18&lt;&gt;0,(1000-(AR18+U18)/2)/AS18*AL18,0)</f>
        <v>1.9435411161175873</v>
      </c>
      <c r="AW18">
        <f>U18*AA18/1000</f>
        <v>2.3635131242778882</v>
      </c>
      <c r="AX18">
        <f>(AU18-AW18)</f>
        <v>1.3606280627055511</v>
      </c>
      <c r="AY18">
        <f>1/(1.6/F18+1.37/N18)</f>
        <v>1.3096973009041422</v>
      </c>
      <c r="AZ18">
        <f>G18*AA18*0.001</f>
        <v>34.597881554070135</v>
      </c>
      <c r="BA18">
        <f>G18/S18</f>
        <v>0.98985187461628033</v>
      </c>
      <c r="BB18">
        <f>(1-AL18*AA18/AQ18/F18)*100</f>
        <v>81.45419545853504</v>
      </c>
      <c r="BC18">
        <f>(S18-E18/(N18/1.35))</f>
        <v>397.44279132659244</v>
      </c>
      <c r="BD18">
        <f>E18*BB18/100/BC18</f>
        <v>-1.3758150066101682E-2</v>
      </c>
    </row>
    <row r="19" spans="1:56" x14ac:dyDescent="0.35">
      <c r="A19" s="1" t="s">
        <v>9</v>
      </c>
      <c r="B19" s="1" t="s">
        <v>4961</v>
      </c>
      <c r="K19" s="1">
        <v>2.72</v>
      </c>
    </row>
    <row r="20" spans="1:56" x14ac:dyDescent="0.35">
      <c r="A20" s="1" t="s">
        <v>9</v>
      </c>
      <c r="B20" s="1" t="s">
        <v>4960</v>
      </c>
      <c r="K20" s="1">
        <v>2.72</v>
      </c>
    </row>
    <row r="21" spans="1:56" x14ac:dyDescent="0.35">
      <c r="A21" s="1">
        <v>2</v>
      </c>
      <c r="B21" s="1" t="s">
        <v>4959</v>
      </c>
      <c r="C21" s="1">
        <v>657.50001467391849</v>
      </c>
      <c r="D21" s="1">
        <v>0</v>
      </c>
      <c r="E21">
        <f>(R21-S21*(1000-T21)/(1000-U21))*AK21</f>
        <v>-6.1394250045678671</v>
      </c>
      <c r="F21">
        <f>IF(AV21&lt;&gt;0,1/(1/AV21-1/N21),0)</f>
        <v>3.7906259471178325</v>
      </c>
      <c r="G21">
        <f>((AY21-AL21/2)*S21-E21)/(AY21+AL21/2)</f>
        <v>390.20059310138237</v>
      </c>
      <c r="H21">
        <f>AL21*1000</f>
        <v>30.577835570898841</v>
      </c>
      <c r="I21">
        <f>(AQ21-AW21)</f>
        <v>1.3668374790360547</v>
      </c>
      <c r="J21">
        <f>(P21+AP21*D21)</f>
        <v>27.758544921875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27.958749771118164</v>
      </c>
      <c r="P21" s="1">
        <v>27.758544921875</v>
      </c>
      <c r="Q21" s="1">
        <v>28.097244262695313</v>
      </c>
      <c r="R21" s="1">
        <v>400.14459228515625</v>
      </c>
      <c r="S21" s="1">
        <v>394.75942993164063</v>
      </c>
      <c r="T21" s="1">
        <v>-0.16989032924175262</v>
      </c>
      <c r="U21" s="1">
        <v>26.846359252929688</v>
      </c>
      <c r="V21" s="1">
        <v>-0.3969922661781311</v>
      </c>
      <c r="W21" s="1">
        <v>62.733394622802734</v>
      </c>
      <c r="X21" s="1">
        <v>299.59323120117188</v>
      </c>
      <c r="Y21" s="1">
        <v>23.649799346923828</v>
      </c>
      <c r="Z21" s="1">
        <v>0.25931549072265625</v>
      </c>
      <c r="AA21" s="1">
        <v>88.463127136230469</v>
      </c>
      <c r="AB21" s="1">
        <v>25.315998077392578</v>
      </c>
      <c r="AC21" s="1">
        <v>1.437369704246521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1.1014457029454847</v>
      </c>
      <c r="AL21">
        <f>(U21-T21)/(1000-U21)*AK21</f>
        <v>3.057783557089884E-2</v>
      </c>
      <c r="AM21">
        <f>(P21+273.15)</f>
        <v>300.90854492187498</v>
      </c>
      <c r="AN21">
        <f>(O21+273.15)</f>
        <v>301.10874977111814</v>
      </c>
      <c r="AO21">
        <f>(Y21*AG21+Z21*AH21)*AI21</f>
        <v>3.7839678109295392</v>
      </c>
      <c r="AP21">
        <f>((AO21+0.00000010773*(AN21^4-AM21^4))-AL21*44100)/(L21*51.4+0.00000043092*AM21^3)</f>
        <v>-11.025805556546894</v>
      </c>
      <c r="AQ21">
        <f>0.61365*EXP(17.502*J21/(240.97+J21))</f>
        <v>3.7417503707728907</v>
      </c>
      <c r="AR21">
        <f>AQ21*1000/AA21</f>
        <v>42.297288055516184</v>
      </c>
      <c r="AS21">
        <f>(AR21-U21)</f>
        <v>15.450928802586496</v>
      </c>
      <c r="AT21">
        <f>IF(D21,P21,(O21+P21)/2)</f>
        <v>27.858647346496582</v>
      </c>
      <c r="AU21">
        <f>0.61365*EXP(17.502*AT21/(240.97+AT21))</f>
        <v>3.7636809615391154</v>
      </c>
      <c r="AV21">
        <f>IF(AS21&lt;&gt;0,(1000-(AR21+U21)/2)/AS21*AL21,0)</f>
        <v>1.9106103205182146</v>
      </c>
      <c r="AW21">
        <f>U21*AA21/1000</f>
        <v>2.3749128917368361</v>
      </c>
      <c r="AX21">
        <f>(AU21-AW21)</f>
        <v>1.3887680698022793</v>
      </c>
      <c r="AY21">
        <f>1/(1.6/F21+1.37/N21)</f>
        <v>1.2858026006858476</v>
      </c>
      <c r="AZ21">
        <f>G21*AA21*0.001</f>
        <v>34.518364676160118</v>
      </c>
      <c r="BA21">
        <f>G21/S21</f>
        <v>0.98845160752449235</v>
      </c>
      <c r="BB21">
        <f>(1-AL21*AA21/AQ21/F21)*100</f>
        <v>80.92856873723953</v>
      </c>
      <c r="BC21">
        <f>(S21-E21/(N21/1.35))</f>
        <v>396.91092262672606</v>
      </c>
      <c r="BD21">
        <f>E21*BB21/100/BC21</f>
        <v>-1.2518044986042465E-2</v>
      </c>
    </row>
    <row r="22" spans="1:56" x14ac:dyDescent="0.35">
      <c r="A22" s="1" t="s">
        <v>9</v>
      </c>
      <c r="B22" s="1" t="s">
        <v>4958</v>
      </c>
      <c r="K22" s="1">
        <v>2.72</v>
      </c>
    </row>
    <row r="23" spans="1:56" x14ac:dyDescent="0.35">
      <c r="A23" s="1" t="s">
        <v>9</v>
      </c>
      <c r="B23" s="1" t="s">
        <v>4957</v>
      </c>
      <c r="K23" s="1">
        <v>2.72</v>
      </c>
    </row>
    <row r="24" spans="1:56" x14ac:dyDescent="0.35">
      <c r="A24" s="1">
        <v>3</v>
      </c>
      <c r="B24" s="1" t="s">
        <v>4956</v>
      </c>
      <c r="C24" s="1">
        <v>862.00001466274261</v>
      </c>
      <c r="D24" s="1">
        <v>0</v>
      </c>
      <c r="E24">
        <f>(R24-S24*(1000-T24)/(1000-U24))*AK24</f>
        <v>-5.4063716120430438</v>
      </c>
      <c r="F24">
        <f>IF(AV24&lt;&gt;0,1/(1/AV24-1/N24),0)</f>
        <v>3.619713003665106</v>
      </c>
      <c r="G24">
        <f>((AY24-AL24/2)*S24-E24)/(AY24+AL24/2)</f>
        <v>388.8150638028813</v>
      </c>
      <c r="H24">
        <f>AL24*1000</f>
        <v>30.669349802512315</v>
      </c>
      <c r="I24">
        <f>(AQ24-AW24)</f>
        <v>1.4030543282983476</v>
      </c>
      <c r="J24">
        <f>(P24+AP24*D24)</f>
        <v>27.952363967895508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28.135959625244141</v>
      </c>
      <c r="P24" s="1">
        <v>27.952363967895508</v>
      </c>
      <c r="Q24" s="1">
        <v>28.285234451293945</v>
      </c>
      <c r="R24" s="1">
        <v>400.143798828125</v>
      </c>
      <c r="S24" s="1">
        <v>394.07882690429688</v>
      </c>
      <c r="T24" s="1">
        <v>-0.17701496183872223</v>
      </c>
      <c r="U24" s="1">
        <v>26.919937133789063</v>
      </c>
      <c r="V24" s="1">
        <v>-0.40936321020126343</v>
      </c>
      <c r="W24" s="1">
        <v>62.254802703857422</v>
      </c>
      <c r="X24" s="1">
        <v>299.572265625</v>
      </c>
      <c r="Y24" s="1">
        <v>50.261417388916016</v>
      </c>
      <c r="Z24" s="1">
        <v>0.27372118830680847</v>
      </c>
      <c r="AA24" s="1">
        <v>88.457107543945313</v>
      </c>
      <c r="AB24" s="1">
        <v>25.379776000976563</v>
      </c>
      <c r="AC24" s="1">
        <v>1.4438652992248535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1.1013686236213232</v>
      </c>
      <c r="AL24">
        <f>(U24-T24)/(1000-U24)*AK24</f>
        <v>3.0669349802512316E-2</v>
      </c>
      <c r="AM24">
        <f>(P24+273.15)</f>
        <v>301.10236396789549</v>
      </c>
      <c r="AN24">
        <f>(O24+273.15)</f>
        <v>301.28595962524412</v>
      </c>
      <c r="AO24">
        <f>(Y24*AG24+Z24*AH24)*AI24</f>
        <v>8.0418266024777267</v>
      </c>
      <c r="AP24">
        <f>((AO24+0.00000010773*(AN24^4-AM24^4))-AL24*44100)/(L24*51.4+0.00000043092*AM24^3)</f>
        <v>-11.023496426853651</v>
      </c>
      <c r="AQ24">
        <f>0.61365*EXP(17.502*J24/(240.97+J24))</f>
        <v>3.7843141024181737</v>
      </c>
      <c r="AR24">
        <f>AQ24*1000/AA24</f>
        <v>42.781345756056226</v>
      </c>
      <c r="AS24">
        <f>(AR24-U24)</f>
        <v>15.861408622267163</v>
      </c>
      <c r="AT24">
        <f>IF(D24,P24,(O24+P24)/2)</f>
        <v>28.044161796569824</v>
      </c>
      <c r="AU24">
        <f>0.61365*EXP(17.502*AT24/(240.97+AT24))</f>
        <v>3.8046204013359275</v>
      </c>
      <c r="AV24">
        <f>IF(AS24&lt;&gt;0,(1000-(AR24+U24)/2)/AS24*AL24,0)</f>
        <v>1.866196376004156</v>
      </c>
      <c r="AW24">
        <f>U24*AA24/1000</f>
        <v>2.381259774119826</v>
      </c>
      <c r="AX24">
        <f>(AU24-AW24)</f>
        <v>1.4233606272161015</v>
      </c>
      <c r="AY24">
        <f>1/(1.6/F24+1.37/N24)</f>
        <v>1.2536756607371846</v>
      </c>
      <c r="AZ24">
        <f>G24*AA24*0.001</f>
        <v>34.393455913517428</v>
      </c>
      <c r="BA24">
        <f>G24/S24</f>
        <v>0.98664286751266161</v>
      </c>
      <c r="BB24">
        <f>(1-AL24*AA24/AQ24/F24)*100</f>
        <v>80.194947906228279</v>
      </c>
      <c r="BC24">
        <f>(S24-E24/(N24/1.35))</f>
        <v>395.97342925249296</v>
      </c>
      <c r="BD24">
        <f>E24*BB24/100/BC24</f>
        <v>-1.0949312700298405E-2</v>
      </c>
    </row>
    <row r="25" spans="1:56" x14ac:dyDescent="0.35">
      <c r="A25" s="1" t="s">
        <v>9</v>
      </c>
      <c r="B25" s="1" t="s">
        <v>4955</v>
      </c>
      <c r="K25" s="1">
        <v>2.72</v>
      </c>
    </row>
    <row r="26" spans="1:56" x14ac:dyDescent="0.35">
      <c r="A26" s="1" t="s">
        <v>9</v>
      </c>
      <c r="B26" s="1" t="s">
        <v>4954</v>
      </c>
      <c r="K26" s="1">
        <v>2.72</v>
      </c>
    </row>
    <row r="27" spans="1:56" x14ac:dyDescent="0.35">
      <c r="A27" s="1">
        <v>4</v>
      </c>
      <c r="B27" s="1" t="s">
        <v>4953</v>
      </c>
      <c r="C27" s="1">
        <v>1066.5000146739185</v>
      </c>
      <c r="D27" s="1">
        <v>0</v>
      </c>
      <c r="E27">
        <f>(R27-S27*(1000-T27)/(1000-U27))*AK27</f>
        <v>-4.5305832610356758</v>
      </c>
      <c r="F27">
        <f>IF(AV27&lt;&gt;0,1/(1/AV27-1/N27),0)</f>
        <v>3.3837398790076301</v>
      </c>
      <c r="G27">
        <f>((AY27-AL27/2)*S27-E27)/(AY27+AL27/2)</f>
        <v>387.001210598574</v>
      </c>
      <c r="H27">
        <f>AL27*1000</f>
        <v>30.625067463126932</v>
      </c>
      <c r="I27">
        <f>(AQ27-AW27)</f>
        <v>1.4509461026945853</v>
      </c>
      <c r="J27">
        <f>(P27+AP27*D27)</f>
        <v>28.156475067138672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28.299917221069336</v>
      </c>
      <c r="P27" s="1">
        <v>28.156475067138672</v>
      </c>
      <c r="Q27" s="1">
        <v>28.463083267211914</v>
      </c>
      <c r="R27" s="1">
        <v>399.96633911132813</v>
      </c>
      <c r="S27" s="1">
        <v>393.14474487304688</v>
      </c>
      <c r="T27" s="1">
        <v>-0.17946906387805939</v>
      </c>
      <c r="U27" s="1">
        <v>26.892065048217773</v>
      </c>
      <c r="V27" s="1">
        <v>-0.41107150912284851</v>
      </c>
      <c r="W27" s="1">
        <v>61.595920562744141</v>
      </c>
      <c r="X27" s="1">
        <v>299.42916870117188</v>
      </c>
      <c r="Y27" s="1">
        <v>99.323799133300781</v>
      </c>
      <c r="Z27" s="1">
        <v>0.37587353587150574</v>
      </c>
      <c r="AA27" s="1">
        <v>88.451667785644531</v>
      </c>
      <c r="AB27" s="1">
        <v>25.394254684448242</v>
      </c>
      <c r="AC27" s="1">
        <v>1.4532182216644287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1.1008425319896022</v>
      </c>
      <c r="AL27">
        <f>(U27-T27)/(1000-U27)*AK27</f>
        <v>3.0625067463126932E-2</v>
      </c>
      <c r="AM27">
        <f>(P27+273.15)</f>
        <v>301.30647506713865</v>
      </c>
      <c r="AN27">
        <f>(O27+273.15)</f>
        <v>301.44991722106931</v>
      </c>
      <c r="AO27">
        <f>(Y27*AG27+Z27*AH27)*AI27</f>
        <v>15.891807506118539</v>
      </c>
      <c r="AP27">
        <f>((AO27+0.00000010773*(AN27^4-AM27^4))-AL27*44100)/(L27*51.4+0.00000043092*AM27^3)</f>
        <v>-10.944698102311403</v>
      </c>
      <c r="AQ27">
        <f>0.61365*EXP(17.502*J27/(240.97+J27))</f>
        <v>3.8295941064094867</v>
      </c>
      <c r="AR27">
        <f>AQ27*1000/AA27</f>
        <v>43.295894834794957</v>
      </c>
      <c r="AS27">
        <f>(AR27-U27)</f>
        <v>16.403829786577184</v>
      </c>
      <c r="AT27">
        <f>IF(D27,P27,(O27+P27)/2)</f>
        <v>28.228196144104004</v>
      </c>
      <c r="AU27">
        <f>0.61365*EXP(17.502*AT27/(240.97+AT27))</f>
        <v>3.8456165432413258</v>
      </c>
      <c r="AV27">
        <f>IF(AS27&lt;&gt;0,(1000-(AR27+U27)/2)/AS27*AL27,0)</f>
        <v>1.801427614425072</v>
      </c>
      <c r="AW27">
        <f>U27*AA27/1000</f>
        <v>2.3786480037149014</v>
      </c>
      <c r="AX27">
        <f>(AU27-AW27)</f>
        <v>1.4669685395264245</v>
      </c>
      <c r="AY27">
        <f>1/(1.6/F27+1.37/N27)</f>
        <v>1.2070296455377794</v>
      </c>
      <c r="AZ27">
        <f>G27*AA27*0.001</f>
        <v>34.230902512507328</v>
      </c>
      <c r="BA27">
        <f>G27/S27</f>
        <v>0.98437335267839654</v>
      </c>
      <c r="BB27">
        <f>(1-AL27*AA27/AQ27/F27)*100</f>
        <v>79.095809028074967</v>
      </c>
      <c r="BC27">
        <f>(S27-E27/(N27/1.35))</f>
        <v>394.73243700762663</v>
      </c>
      <c r="BD27">
        <f>E27*BB27/100/BC27</f>
        <v>-9.0783050695615181E-3</v>
      </c>
    </row>
    <row r="28" spans="1:56" x14ac:dyDescent="0.35">
      <c r="A28" s="1" t="s">
        <v>9</v>
      </c>
      <c r="B28" s="1" t="s">
        <v>4952</v>
      </c>
      <c r="K28" s="1">
        <v>2.72</v>
      </c>
    </row>
    <row r="29" spans="1:56" x14ac:dyDescent="0.35">
      <c r="A29" s="1" t="s">
        <v>9</v>
      </c>
      <c r="B29" s="1" t="s">
        <v>4951</v>
      </c>
      <c r="K29" s="1">
        <v>2.72</v>
      </c>
    </row>
    <row r="30" spans="1:56" x14ac:dyDescent="0.35">
      <c r="A30" s="1">
        <v>5</v>
      </c>
      <c r="B30" s="1" t="s">
        <v>4950</v>
      </c>
      <c r="C30" s="1">
        <v>1270.5000146739185</v>
      </c>
      <c r="D30" s="1">
        <v>0</v>
      </c>
      <c r="E30">
        <f>(R30-S30*(1000-T30)/(1000-U30))*AK30</f>
        <v>-2.6597132744186376</v>
      </c>
      <c r="F30">
        <f>IF(AV30&lt;&gt;0,1/(1/AV30-1/N30),0)</f>
        <v>3.0855626816663508</v>
      </c>
      <c r="G30">
        <f>((AY30-AL30/2)*S30-E30)/(AY30+AL30/2)</f>
        <v>384.66264001757327</v>
      </c>
      <c r="H30">
        <f>AL30*1000</f>
        <v>30.306621081175454</v>
      </c>
      <c r="I30">
        <f>(AQ30-AW30)</f>
        <v>1.5094747136431605</v>
      </c>
      <c r="J30">
        <f>(P30+AP30*D30)</f>
        <v>28.304988861083984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28.473390579223633</v>
      </c>
      <c r="P30" s="1">
        <v>28.304988861083984</v>
      </c>
      <c r="Q30" s="1">
        <v>28.631540298461914</v>
      </c>
      <c r="R30" s="1">
        <v>401.02481079101563</v>
      </c>
      <c r="S30" s="1">
        <v>392.6341552734375</v>
      </c>
      <c r="T30" s="1">
        <v>-0.1800524890422821</v>
      </c>
      <c r="U30" s="1">
        <v>26.60932731628418</v>
      </c>
      <c r="V30" s="1">
        <v>-0.40822196006774902</v>
      </c>
      <c r="W30" s="1">
        <v>60.329696655273438</v>
      </c>
      <c r="X30" s="1">
        <v>299.52352905273438</v>
      </c>
      <c r="Y30" s="1">
        <v>150.10317993164063</v>
      </c>
      <c r="Z30" s="1">
        <v>0.22002707421779633</v>
      </c>
      <c r="AA30" s="1">
        <v>88.441246032714844</v>
      </c>
      <c r="AB30" s="1">
        <v>25.424602508544922</v>
      </c>
      <c r="AC30" s="1">
        <v>1.4640079736709595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1.1011894450468172</v>
      </c>
      <c r="AL30">
        <f>(U30-T30)/(1000-U30)*AK30</f>
        <v>3.0306621081175454E-2</v>
      </c>
      <c r="AM30">
        <f>(P30+273.15)</f>
        <v>301.45498886108396</v>
      </c>
      <c r="AN30">
        <f>(O30+273.15)</f>
        <v>301.62339057922361</v>
      </c>
      <c r="AO30">
        <f>(Y30*AG30+Z30*AH30)*AI30</f>
        <v>24.016508252251697</v>
      </c>
      <c r="AP30">
        <f>((AO30+0.00000010773*(AN30^4-AM30^4))-AL30*44100)/(L30*51.4+0.00000043092*AM30^3)</f>
        <v>-10.758697981839793</v>
      </c>
      <c r="AQ30">
        <f>0.61365*EXP(17.502*J30/(240.97+J30))</f>
        <v>3.8628367775876895</v>
      </c>
      <c r="AR30">
        <f>AQ30*1000/AA30</f>
        <v>43.676869683165791</v>
      </c>
      <c r="AS30">
        <f>(AR30-U30)</f>
        <v>17.067542366881611</v>
      </c>
      <c r="AT30">
        <f>IF(D30,P30,(O30+P30)/2)</f>
        <v>28.389189720153809</v>
      </c>
      <c r="AU30">
        <f>0.61365*EXP(17.502*AT30/(240.97+AT30))</f>
        <v>3.8817955103695141</v>
      </c>
      <c r="AV30">
        <f>IF(AS30&lt;&gt;0,(1000-(AR30+U30)/2)/AS30*AL30,0)</f>
        <v>1.7132843078841322</v>
      </c>
      <c r="AW30">
        <f>U30*AA30/1000</f>
        <v>2.353362063944529</v>
      </c>
      <c r="AX30">
        <f>(AU30-AW30)</f>
        <v>1.5284334464249851</v>
      </c>
      <c r="AY30">
        <f>1/(1.6/F30+1.37/N30)</f>
        <v>1.1439363978035859</v>
      </c>
      <c r="AZ30">
        <f>G30*AA30*0.001</f>
        <v>34.02004318538782</v>
      </c>
      <c r="BA30">
        <f>G30/S30</f>
        <v>0.97969734637499195</v>
      </c>
      <c r="BB30">
        <f>(1-AL30*AA30/AQ30/F30)*100</f>
        <v>77.511958150558826</v>
      </c>
      <c r="BC30">
        <f>(S30-E30/(N30/1.35))</f>
        <v>393.56622198598404</v>
      </c>
      <c r="BD30">
        <f>E30*BB30/100/BC30</f>
        <v>-5.2382438456968277E-3</v>
      </c>
    </row>
    <row r="31" spans="1:56" x14ac:dyDescent="0.35">
      <c r="A31" s="1" t="s">
        <v>9</v>
      </c>
      <c r="B31" s="1" t="s">
        <v>4949</v>
      </c>
      <c r="K31" s="1">
        <v>2.72</v>
      </c>
    </row>
    <row r="32" spans="1:56" x14ac:dyDescent="0.35">
      <c r="A32" s="1" t="s">
        <v>9</v>
      </c>
      <c r="B32" s="1" t="s">
        <v>4948</v>
      </c>
      <c r="K32" s="1">
        <v>2.72</v>
      </c>
    </row>
    <row r="33" spans="1:56" x14ac:dyDescent="0.35">
      <c r="A33" s="1">
        <v>6</v>
      </c>
      <c r="B33" s="1" t="s">
        <v>4947</v>
      </c>
      <c r="C33" s="1">
        <v>1474.5000146739185</v>
      </c>
      <c r="D33" s="1">
        <v>0</v>
      </c>
      <c r="E33">
        <f>(R33-S33*(1000-T33)/(1000-U33))*AK33</f>
        <v>-3.2703053705096123</v>
      </c>
      <c r="F33">
        <f>IF(AV33&lt;&gt;0,1/(1/AV33-1/N33),0)</f>
        <v>2.8058347621649427</v>
      </c>
      <c r="G33">
        <f>((AY33-AL33/2)*S33-E33)/(AY33+AL33/2)</f>
        <v>384.57095276696424</v>
      </c>
      <c r="H33">
        <f>AL33*1000</f>
        <v>29.900854649553445</v>
      </c>
      <c r="I33">
        <f>(AQ33-AW33)</f>
        <v>1.5716919804998799</v>
      </c>
      <c r="J33">
        <f>(P33+AP33*D33)</f>
        <v>28.441003799438477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28.623039245605469</v>
      </c>
      <c r="P33" s="1">
        <v>28.441003799438477</v>
      </c>
      <c r="Q33" s="1">
        <v>28.794031143188477</v>
      </c>
      <c r="R33" s="1">
        <v>399.9771728515625</v>
      </c>
      <c r="S33" s="1">
        <v>392.29660034179688</v>
      </c>
      <c r="T33" s="1">
        <v>-0.18142102658748627</v>
      </c>
      <c r="U33" s="1">
        <v>26.252920150756836</v>
      </c>
      <c r="V33" s="1">
        <v>-0.40776100754737854</v>
      </c>
      <c r="W33" s="1">
        <v>59.005935668945313</v>
      </c>
      <c r="X33" s="1">
        <v>299.59197998046875</v>
      </c>
      <c r="Y33" s="1">
        <v>299.72412109375</v>
      </c>
      <c r="Z33" s="1">
        <v>0.40076473355293274</v>
      </c>
      <c r="AA33" s="1">
        <v>88.440078735351563</v>
      </c>
      <c r="AB33" s="1">
        <v>25.357147216796875</v>
      </c>
      <c r="AC33" s="1">
        <v>1.4609004259109497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1.10144110286937</v>
      </c>
      <c r="AL33">
        <f>(U33-T33)/(1000-U33)*AK33</f>
        <v>2.9900854649553443E-2</v>
      </c>
      <c r="AM33">
        <f>(P33+273.15)</f>
        <v>301.59100379943845</v>
      </c>
      <c r="AN33">
        <f>(O33+273.15)</f>
        <v>301.77303924560545</v>
      </c>
      <c r="AO33">
        <f>(Y33*AG33+Z33*AH33)*AI33</f>
        <v>47.955858303103014</v>
      </c>
      <c r="AP33">
        <f>((AO33+0.00000010773*(AN33^4-AM33^4))-AL33*44100)/(L33*51.4+0.00000043092*AM33^3)</f>
        <v>-10.412550028158323</v>
      </c>
      <c r="AQ33">
        <f>0.61365*EXP(17.502*J33/(240.97+J33))</f>
        <v>3.8935023056657121</v>
      </c>
      <c r="AR33">
        <f>AQ33*1000/AA33</f>
        <v>44.024184072886719</v>
      </c>
      <c r="AS33">
        <f>(AR33-U33)</f>
        <v>17.771263922129883</v>
      </c>
      <c r="AT33">
        <f>IF(D33,P33,(O33+P33)/2)</f>
        <v>28.532021522521973</v>
      </c>
      <c r="AU33">
        <f>0.61365*EXP(17.502*AT33/(240.97+AT33))</f>
        <v>3.9141412861220704</v>
      </c>
      <c r="AV33">
        <f>IF(AS33&lt;&gt;0,(1000-(AR33+U33)/2)/AS33*AL33,0)</f>
        <v>1.6234175597570222</v>
      </c>
      <c r="AW33">
        <f>U33*AA33/1000</f>
        <v>2.3218103251658322</v>
      </c>
      <c r="AX33">
        <f>(AU33-AW33)</f>
        <v>1.5923309609562382</v>
      </c>
      <c r="AY33">
        <f>1/(1.6/F33+1.37/N33)</f>
        <v>1.0800643496090072</v>
      </c>
      <c r="AZ33">
        <f>G33*AA33*0.001</f>
        <v>34.011485342039485</v>
      </c>
      <c r="BA33">
        <f>G33/S33</f>
        <v>0.98030661604484592</v>
      </c>
      <c r="BB33">
        <f>(1-AL33*AA33/AQ33/F33)*100</f>
        <v>75.793600605131203</v>
      </c>
      <c r="BC33">
        <f>(S33-E33/(N33/1.35))</f>
        <v>393.44264221218623</v>
      </c>
      <c r="BD33">
        <f>E33*BB33/100/BC33</f>
        <v>-6.2999835939375427E-3</v>
      </c>
    </row>
    <row r="34" spans="1:56" x14ac:dyDescent="0.35">
      <c r="A34" s="1" t="s">
        <v>9</v>
      </c>
      <c r="B34" s="1" t="s">
        <v>4946</v>
      </c>
      <c r="K34" s="1">
        <v>2.72</v>
      </c>
    </row>
    <row r="35" spans="1:56" x14ac:dyDescent="0.35">
      <c r="A35" s="1" t="s">
        <v>9</v>
      </c>
      <c r="B35" s="1" t="s">
        <v>4945</v>
      </c>
      <c r="K35" s="1">
        <v>2.72</v>
      </c>
    </row>
    <row r="36" spans="1:56" x14ac:dyDescent="0.35">
      <c r="A36" s="1">
        <v>7</v>
      </c>
      <c r="B36" s="1" t="s">
        <v>4944</v>
      </c>
      <c r="C36" s="1">
        <v>1678.5000146739185</v>
      </c>
      <c r="D36" s="1">
        <v>0</v>
      </c>
      <c r="E36">
        <f>(R36-S36*(1000-T36)/(1000-U36))*AK36</f>
        <v>-2.7758801223479344</v>
      </c>
      <c r="F36">
        <f>IF(AV36&lt;&gt;0,1/(1/AV36-1/N36),0)</f>
        <v>2.4404413648734766</v>
      </c>
      <c r="G36">
        <f>((AY36-AL36/2)*S36-E36)/(AY36+AL36/2)</f>
        <v>383.44286720748477</v>
      </c>
      <c r="H36">
        <f>AL36*1000</f>
        <v>29.283014995101791</v>
      </c>
      <c r="I36">
        <f>(AQ36-AW36)</f>
        <v>1.6723047188229825</v>
      </c>
      <c r="J36">
        <f>(P36+AP36*D36)</f>
        <v>28.674190521240234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28.803647994995117</v>
      </c>
      <c r="P36" s="1">
        <v>28.674190521240234</v>
      </c>
      <c r="Q36" s="1">
        <v>28.956708908081055</v>
      </c>
      <c r="R36" s="1">
        <v>400.02310180664063</v>
      </c>
      <c r="S36" s="1">
        <v>392.118896484375</v>
      </c>
      <c r="T36" s="1">
        <v>-0.18252526223659515</v>
      </c>
      <c r="U36" s="1">
        <v>25.718252182006836</v>
      </c>
      <c r="V36" s="1">
        <v>-0.40592259168624878</v>
      </c>
      <c r="W36" s="1">
        <v>57.195476531982422</v>
      </c>
      <c r="X36" s="1">
        <v>299.610107421875</v>
      </c>
      <c r="Y36" s="1">
        <v>500.845947265625</v>
      </c>
      <c r="Z36" s="1">
        <v>0.33396321535110474</v>
      </c>
      <c r="AA36" s="1">
        <v>88.430015563964844</v>
      </c>
      <c r="AB36" s="1">
        <v>25.336429595947266</v>
      </c>
      <c r="AC36" s="1">
        <v>1.4634584188461304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1.1015077478745403</v>
      </c>
      <c r="AL36">
        <f>(U36-T36)/(1000-U36)*AK36</f>
        <v>2.9283014995101792E-2</v>
      </c>
      <c r="AM36">
        <f>(P36+273.15)</f>
        <v>301.82419052124021</v>
      </c>
      <c r="AN36">
        <f>(O36+273.15)</f>
        <v>301.95364799499509</v>
      </c>
      <c r="AO36">
        <f>(Y36*AG36+Z36*AH36)*AI36</f>
        <v>80.135349771335314</v>
      </c>
      <c r="AP36">
        <f>((AO36+0.00000010773*(AN36^4-AM36^4))-AL36*44100)/(L36*51.4+0.00000043092*AM36^3)</f>
        <v>-9.9275979767748943</v>
      </c>
      <c r="AQ36">
        <f>0.61365*EXP(17.502*J36/(240.97+J36))</f>
        <v>3.9465701595558196</v>
      </c>
      <c r="AR36">
        <f>AQ36*1000/AA36</f>
        <v>44.629305269104165</v>
      </c>
      <c r="AS36">
        <f>(AR36-U36)</f>
        <v>18.911053087097329</v>
      </c>
      <c r="AT36">
        <f>IF(D36,P36,(O36+P36)/2)</f>
        <v>28.738919258117676</v>
      </c>
      <c r="AU36">
        <f>0.61365*EXP(17.502*AT36/(240.97+AT36))</f>
        <v>3.9614123023179153</v>
      </c>
      <c r="AV36">
        <f>IF(AS36&lt;&gt;0,(1000-(AR36+U36)/2)/AS36*AL36,0)</f>
        <v>1.4939951030291108</v>
      </c>
      <c r="AW36">
        <f>U36*AA36/1000</f>
        <v>2.2742654407328371</v>
      </c>
      <c r="AX36">
        <f>(AU36-AW36)</f>
        <v>1.6871468615850782</v>
      </c>
      <c r="AY36">
        <f>1/(1.6/F36+1.37/N36)</f>
        <v>0.98887555375278302</v>
      </c>
      <c r="AZ36">
        <f>G36*AA36*0.001</f>
        <v>33.90785871504918</v>
      </c>
      <c r="BA36">
        <f>G36/S36</f>
        <v>0.97787398323652086</v>
      </c>
      <c r="BB36">
        <f>(1-AL36*AA36/AQ36/F36)*100</f>
        <v>73.113932418267041</v>
      </c>
      <c r="BC36">
        <f>(S36-E36/(N36/1.35))</f>
        <v>393.0916725670246</v>
      </c>
      <c r="BD36">
        <f>E36*BB36/100/BC36</f>
        <v>-5.1630580302347295E-3</v>
      </c>
    </row>
    <row r="37" spans="1:56" x14ac:dyDescent="0.35">
      <c r="A37" s="1" t="s">
        <v>9</v>
      </c>
      <c r="B37" s="1" t="s">
        <v>4943</v>
      </c>
      <c r="K37" s="1">
        <v>2.72</v>
      </c>
    </row>
    <row r="38" spans="1:56" x14ac:dyDescent="0.35">
      <c r="A38" s="1" t="s">
        <v>9</v>
      </c>
      <c r="B38" s="1" t="s">
        <v>4942</v>
      </c>
      <c r="K38" s="1">
        <v>2.72</v>
      </c>
    </row>
    <row r="39" spans="1:56" x14ac:dyDescent="0.35">
      <c r="A39" s="1">
        <v>8</v>
      </c>
      <c r="B39" s="1" t="s">
        <v>4941</v>
      </c>
      <c r="C39" s="1">
        <v>1882.5000146739185</v>
      </c>
      <c r="D39" s="1">
        <v>0</v>
      </c>
      <c r="E39">
        <f>(R39-S39*(1000-T39)/(1000-U39))*AK39</f>
        <v>-2.4343949391703368</v>
      </c>
      <c r="F39">
        <f>IF(AV39&lt;&gt;0,1/(1/AV39-1/N39),0)</f>
        <v>2.1403131727764713</v>
      </c>
      <c r="G39">
        <f>((AY39-AL39/2)*S39-E39)/(AY39+AL39/2)</f>
        <v>382.74747884922476</v>
      </c>
      <c r="H39">
        <f>AL39*1000</f>
        <v>28.601287913052548</v>
      </c>
      <c r="I39">
        <f>(AQ39-AW39)</f>
        <v>1.7734675780259175</v>
      </c>
      <c r="J39">
        <f>(P39+AP39*D39)</f>
        <v>28.886259078979492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29.003684997558594</v>
      </c>
      <c r="P39" s="1">
        <v>28.886259078979492</v>
      </c>
      <c r="Q39" s="1">
        <v>29.123638153076172</v>
      </c>
      <c r="R39" s="1">
        <v>400.26473999023438</v>
      </c>
      <c r="S39" s="1">
        <v>392.2890625</v>
      </c>
      <c r="T39" s="1">
        <v>-0.1838686466217041</v>
      </c>
      <c r="U39" s="1">
        <v>25.128355026245117</v>
      </c>
      <c r="V39" s="1">
        <v>-0.40416637063026428</v>
      </c>
      <c r="W39" s="1">
        <v>55.235279083251953</v>
      </c>
      <c r="X39" s="1">
        <v>299.62057495117188</v>
      </c>
      <c r="Y39" s="1">
        <v>750.06768798828125</v>
      </c>
      <c r="Z39" s="1">
        <v>0.44006311893463135</v>
      </c>
      <c r="AA39" s="1">
        <v>88.422462463378906</v>
      </c>
      <c r="AB39" s="1">
        <v>25.388557434082031</v>
      </c>
      <c r="AC39" s="1">
        <v>1.4629189968109131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1.1015462314381317</v>
      </c>
      <c r="AL39">
        <f>(U39-T39)/(1000-U39)*AK39</f>
        <v>2.860128791305255E-2</v>
      </c>
      <c r="AM39">
        <f>(P39+273.15)</f>
        <v>302.03625907897947</v>
      </c>
      <c r="AN39">
        <f>(O39+273.15)</f>
        <v>302.15368499755857</v>
      </c>
      <c r="AO39">
        <f>(Y39*AG39+Z39*AH39)*AI39</f>
        <v>120.01082739567391</v>
      </c>
      <c r="AP39">
        <f>((AO39+0.00000010773*(AN39^4-AM39^4))-AL39*44100)/(L39*51.4+0.00000043092*AM39^3)</f>
        <v>-9.3528610786790392</v>
      </c>
      <c r="AQ39">
        <f>0.61365*EXP(17.502*J39/(240.97+J39))</f>
        <v>3.9953786071005348</v>
      </c>
      <c r="AR39">
        <f>AQ39*1000/AA39</f>
        <v>45.185109029905867</v>
      </c>
      <c r="AS39">
        <f>(AR39-U39)</f>
        <v>20.05675400366075</v>
      </c>
      <c r="AT39">
        <f>IF(D39,P39,(O39+P39)/2)</f>
        <v>28.944972038269043</v>
      </c>
      <c r="AU39">
        <f>0.61365*EXP(17.502*AT39/(240.97+AT39))</f>
        <v>4.0089843266595828</v>
      </c>
      <c r="AV39">
        <f>IF(AS39&lt;&gt;0,(1000-(AR39+U39)/2)/AS39*AL39,0)</f>
        <v>1.3758836595990938</v>
      </c>
      <c r="AW39">
        <f>U39*AA39/1000</f>
        <v>2.2219110290746173</v>
      </c>
      <c r="AX39">
        <f>(AU39-AW39)</f>
        <v>1.7870732975849655</v>
      </c>
      <c r="AY39">
        <f>1/(1.6/F39+1.37/N39)</f>
        <v>0.90646657918885287</v>
      </c>
      <c r="AZ39">
        <f>G39*AA39*0.001</f>
        <v>33.843474581498484</v>
      </c>
      <c r="BA39">
        <f>G39/S39</f>
        <v>0.97567716114752689</v>
      </c>
      <c r="BB39">
        <f>(1-AL39*AA39/AQ39/F39)*100</f>
        <v>70.425805085696737</v>
      </c>
      <c r="BC39">
        <f>(S39-E39/(N39/1.35))</f>
        <v>393.14216892685283</v>
      </c>
      <c r="BD39">
        <f>E39*BB39/100/BC39</f>
        <v>-4.3608708767009742E-3</v>
      </c>
    </row>
    <row r="40" spans="1:56" x14ac:dyDescent="0.35">
      <c r="A40" s="1" t="s">
        <v>9</v>
      </c>
      <c r="B40" s="1" t="s">
        <v>4940</v>
      </c>
      <c r="K40" s="1">
        <v>2.72</v>
      </c>
    </row>
    <row r="41" spans="1:56" x14ac:dyDescent="0.35">
      <c r="A41" s="1" t="s">
        <v>9</v>
      </c>
      <c r="B41" s="1" t="s">
        <v>4939</v>
      </c>
      <c r="K41" s="1">
        <v>2.72</v>
      </c>
    </row>
    <row r="42" spans="1:56" x14ac:dyDescent="0.35">
      <c r="A42" s="1">
        <v>9</v>
      </c>
      <c r="B42" s="1" t="s">
        <v>4938</v>
      </c>
      <c r="C42" s="1">
        <v>2086.0000146850944</v>
      </c>
      <c r="D42" s="1">
        <v>0</v>
      </c>
      <c r="E42">
        <f>(R42-S42*(1000-T42)/(1000-U42))*AK42</f>
        <v>-2.3144491175124577</v>
      </c>
      <c r="F42">
        <f>IF(AV42&lt;&gt;0,1/(1/AV42-1/N42),0)</f>
        <v>1.7769314846083091</v>
      </c>
      <c r="G42">
        <f>((AY42-AL42/2)*S42-E42)/(AY42+AL42/2)</f>
        <v>382.23536673968965</v>
      </c>
      <c r="H42">
        <f>AL42*1000</f>
        <v>27.093732864500229</v>
      </c>
      <c r="I42">
        <f>(AQ42-AW42)</f>
        <v>1.9018318344921537</v>
      </c>
      <c r="J42">
        <f>(P42+AP42*D42)</f>
        <v>28.942098617553711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29.126161575317383</v>
      </c>
      <c r="P42" s="1">
        <v>28.942098617553711</v>
      </c>
      <c r="Q42" s="1">
        <v>29.270689010620117</v>
      </c>
      <c r="R42" s="1">
        <v>400.06393432617188</v>
      </c>
      <c r="S42" s="1">
        <v>392.5111083984375</v>
      </c>
      <c r="T42" s="1">
        <v>-0.18426048755645752</v>
      </c>
      <c r="U42" s="1">
        <v>23.824810028076172</v>
      </c>
      <c r="V42" s="1">
        <v>-0.4021376371383667</v>
      </c>
      <c r="W42" s="1">
        <v>51.996242523193359</v>
      </c>
      <c r="X42" s="1">
        <v>299.63336181640625</v>
      </c>
      <c r="Y42" s="1">
        <v>1000.4977416992188</v>
      </c>
      <c r="Z42" s="1">
        <v>0.32217288017272949</v>
      </c>
      <c r="AA42" s="1">
        <v>88.415634155273438</v>
      </c>
      <c r="AB42" s="1">
        <v>25.248119354248047</v>
      </c>
      <c r="AC42" s="1">
        <v>1.4628493785858154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1.1015932419720815</v>
      </c>
      <c r="AL42">
        <f>(U42-T42)/(1000-U42)*AK42</f>
        <v>2.7093732864500227E-2</v>
      </c>
      <c r="AM42">
        <f>(P42+273.15)</f>
        <v>302.09209861755369</v>
      </c>
      <c r="AN42">
        <f>(O42+273.15)</f>
        <v>302.27616157531736</v>
      </c>
      <c r="AO42">
        <f>(Y42*AG42+Z42*AH42)*AI42</f>
        <v>160.07963509381625</v>
      </c>
      <c r="AP42">
        <f>((AO42+0.00000010773*(AN42^4-AM42^4))-AL42*44100)/(L42*51.4+0.00000043092*AM42^3)</f>
        <v>-8.4716428587709736</v>
      </c>
      <c r="AQ42">
        <f>0.61365*EXP(17.502*J42/(240.97+J42))</f>
        <v>4.0083175217534261</v>
      </c>
      <c r="AR42">
        <f>AQ42*1000/AA42</f>
        <v>45.334940591096299</v>
      </c>
      <c r="AS42">
        <f>(AR42-U42)</f>
        <v>21.510130563020127</v>
      </c>
      <c r="AT42">
        <f>IF(D42,P42,(O42+P42)/2)</f>
        <v>29.034130096435547</v>
      </c>
      <c r="AU42">
        <f>0.61365*EXP(17.502*AT42/(240.97+AT42))</f>
        <v>4.0297224332826671</v>
      </c>
      <c r="AV42">
        <f>IF(AS42&lt;&gt;0,(1000-(AR42+U42)/2)/AS42*AL42,0)</f>
        <v>1.2160239977967862</v>
      </c>
      <c r="AW42">
        <f>U42*AA42/1000</f>
        <v>2.1064856872612725</v>
      </c>
      <c r="AX42">
        <f>(AU42-AW42)</f>
        <v>1.9232367460213946</v>
      </c>
      <c r="AY42">
        <f>1/(1.6/F42+1.37/N42)</f>
        <v>0.79614086960582253</v>
      </c>
      <c r="AZ42">
        <f>G42*AA42*0.001</f>
        <v>33.795582346863171</v>
      </c>
      <c r="BA42">
        <f>G42/S42</f>
        <v>0.97382050739741877</v>
      </c>
      <c r="BB42">
        <f>(1-AL42*AA42/AQ42/F42)*100</f>
        <v>66.367038430071929</v>
      </c>
      <c r="BC42">
        <f>(S42-E42/(N42/1.35))</f>
        <v>393.32218115619088</v>
      </c>
      <c r="BD42">
        <f>E42*BB42/100/BC42</f>
        <v>-3.9052751379256311E-3</v>
      </c>
    </row>
    <row r="43" spans="1:56" x14ac:dyDescent="0.35">
      <c r="A43" s="1" t="s">
        <v>9</v>
      </c>
      <c r="B43" s="1" t="s">
        <v>4937</v>
      </c>
      <c r="K43" s="1">
        <v>2.72</v>
      </c>
    </row>
    <row r="44" spans="1:56" x14ac:dyDescent="0.35">
      <c r="A44" s="1" t="s">
        <v>9</v>
      </c>
      <c r="B44" s="1" t="s">
        <v>4936</v>
      </c>
      <c r="K44" s="1">
        <v>2.72</v>
      </c>
    </row>
    <row r="45" spans="1:56" x14ac:dyDescent="0.35">
      <c r="A45" s="1">
        <v>10</v>
      </c>
      <c r="B45" s="1" t="s">
        <v>4935</v>
      </c>
      <c r="C45" s="1">
        <v>2290.0000146850944</v>
      </c>
      <c r="D45" s="1">
        <v>0</v>
      </c>
      <c r="E45">
        <f>(R45-S45*(1000-T45)/(1000-U45))*AK45</f>
        <v>-2.1245817747854749</v>
      </c>
      <c r="F45">
        <f>IF(AV45&lt;&gt;0,1/(1/AV45-1/N45),0)</f>
        <v>1.2948854863356747</v>
      </c>
      <c r="G45">
        <f>((AY45-AL45/2)*S45-E45)/(AY45+AL45/2)</f>
        <v>381.76110349901421</v>
      </c>
      <c r="H45">
        <f>AL45*1000</f>
        <v>24.280682759877244</v>
      </c>
      <c r="I45">
        <f>(AQ45-AW45)</f>
        <v>2.140775139385596</v>
      </c>
      <c r="J45">
        <f>(P45+AP45*D45)</f>
        <v>29.044160842895508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29.310138702392578</v>
      </c>
      <c r="P45" s="1">
        <v>29.044160842895508</v>
      </c>
      <c r="Q45" s="1">
        <v>29.438066482543945</v>
      </c>
      <c r="R45" s="1">
        <v>400.09817504882813</v>
      </c>
      <c r="S45" s="1">
        <v>393.3543701171875</v>
      </c>
      <c r="T45" s="1">
        <v>-0.18468199670314789</v>
      </c>
      <c r="U45" s="1">
        <v>21.392763137817383</v>
      </c>
      <c r="V45" s="1">
        <v>-0.39876070618629456</v>
      </c>
      <c r="W45" s="1">
        <v>46.190715789794922</v>
      </c>
      <c r="X45" s="1">
        <v>299.52853393554688</v>
      </c>
      <c r="Y45" s="1">
        <v>1250.893310546875</v>
      </c>
      <c r="Z45" s="1">
        <v>0.26979601383209229</v>
      </c>
      <c r="AA45" s="1">
        <v>88.407760620117188</v>
      </c>
      <c r="AB45" s="1">
        <v>24.488359451293945</v>
      </c>
      <c r="AC45" s="1">
        <v>1.428173303604126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1.101207845351275</v>
      </c>
      <c r="AL45">
        <f>(U45-T45)/(1000-U45)*AK45</f>
        <v>2.4280682759877246E-2</v>
      </c>
      <c r="AM45">
        <f>(P45+273.15)</f>
        <v>302.19416084289549</v>
      </c>
      <c r="AN45">
        <f>(O45+273.15)</f>
        <v>302.46013870239256</v>
      </c>
      <c r="AO45">
        <f>(Y45*AG45+Z45*AH45)*AI45</f>
        <v>200.14292521395691</v>
      </c>
      <c r="AP45">
        <f>((AO45+0.00000010773*(AN45^4-AM45^4))-AL45*44100)/(L45*51.4+0.00000043092*AM45^3)</f>
        <v>-7.1164048603195011</v>
      </c>
      <c r="AQ45">
        <f>0.61365*EXP(17.502*J45/(240.97+J45))</f>
        <v>4.0320614218766222</v>
      </c>
      <c r="AR45">
        <f>AQ45*1000/AA45</f>
        <v>45.60755066743684</v>
      </c>
      <c r="AS45">
        <f>(AR45-U45)</f>
        <v>24.214787529619457</v>
      </c>
      <c r="AT45">
        <f>IF(D45,P45,(O45+P45)/2)</f>
        <v>29.177149772644043</v>
      </c>
      <c r="AU45">
        <f>0.61365*EXP(17.502*AT45/(240.97+AT45))</f>
        <v>4.0631841104701119</v>
      </c>
      <c r="AV45">
        <f>IF(AS45&lt;&gt;0,(1000-(AR45+U45)/2)/AS45*AL45,0)</f>
        <v>0.96912996031921983</v>
      </c>
      <c r="AW45">
        <f>U45*AA45/1000</f>
        <v>1.8912862824910261</v>
      </c>
      <c r="AX45">
        <f>(AU45-AW45)</f>
        <v>2.1718978279790857</v>
      </c>
      <c r="AY45">
        <f>1/(1.6/F45+1.37/N45)</f>
        <v>0.62843242752368977</v>
      </c>
      <c r="AZ45">
        <f>G45*AA45*0.001</f>
        <v>33.750644252212631</v>
      </c>
      <c r="BA45">
        <f>G45/S45</f>
        <v>0.97052716964929242</v>
      </c>
      <c r="BB45">
        <f>(1-AL45*AA45/AQ45/F45)*100</f>
        <v>58.885711189061517</v>
      </c>
      <c r="BC45">
        <f>(S45-E45/(N45/1.35))</f>
        <v>394.09890599231613</v>
      </c>
      <c r="BD45">
        <f>E45*BB45/100/BC45</f>
        <v>-3.1745205806280635E-3</v>
      </c>
    </row>
    <row r="46" spans="1:56" x14ac:dyDescent="0.35">
      <c r="A46" s="1" t="s">
        <v>9</v>
      </c>
      <c r="B46" s="1" t="s">
        <v>4934</v>
      </c>
      <c r="K46" s="1">
        <v>2.72</v>
      </c>
    </row>
    <row r="47" spans="1:56" x14ac:dyDescent="0.35">
      <c r="A47" s="1" t="s">
        <v>9</v>
      </c>
      <c r="B47" s="1" t="s">
        <v>4933</v>
      </c>
      <c r="K47" s="1">
        <v>2.72</v>
      </c>
    </row>
    <row r="48" spans="1:56" x14ac:dyDescent="0.35">
      <c r="A48" s="1">
        <v>11</v>
      </c>
      <c r="B48" s="1" t="s">
        <v>4932</v>
      </c>
      <c r="C48" s="1">
        <v>2494.0000146850944</v>
      </c>
      <c r="D48" s="1">
        <v>0</v>
      </c>
      <c r="E48">
        <f>(R48-S48*(1000-T48)/(1000-U48))*AK48</f>
        <v>-1.4301428484266052</v>
      </c>
      <c r="F48">
        <f>IF(AV48&lt;&gt;0,1/(1/AV48-1/N48),0)</f>
        <v>0.87590162838262464</v>
      </c>
      <c r="G48">
        <f>((AY48-AL48/2)*S48-E48)/(AY48+AL48/2)</f>
        <v>379.79996044662596</v>
      </c>
      <c r="H48">
        <f>AL48*1000</f>
        <v>20.659332885679696</v>
      </c>
      <c r="I48">
        <f>(AQ48-AW48)</f>
        <v>2.4767320103385124</v>
      </c>
      <c r="J48">
        <f>(P48+AP48*D48)</f>
        <v>29.282844543457031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29.535619735717773</v>
      </c>
      <c r="P48" s="1">
        <v>29.282844543457031</v>
      </c>
      <c r="Q48" s="1">
        <v>29.625011444091797</v>
      </c>
      <c r="R48" s="1">
        <v>400.21859741210938</v>
      </c>
      <c r="S48" s="1">
        <v>394.125244140625</v>
      </c>
      <c r="T48" s="1">
        <v>-0.18576127290725708</v>
      </c>
      <c r="U48" s="1">
        <v>18.226938247680664</v>
      </c>
      <c r="V48" s="1">
        <v>-0.39589163661003113</v>
      </c>
      <c r="W48" s="1">
        <v>38.844978332519531</v>
      </c>
      <c r="X48" s="1">
        <v>299.62554931640625</v>
      </c>
      <c r="Y48" s="1">
        <v>1601.1649169921875</v>
      </c>
      <c r="Z48" s="1">
        <v>0.38112485408782959</v>
      </c>
      <c r="AA48" s="1">
        <v>88.404121398925781</v>
      </c>
      <c r="AB48" s="1">
        <v>24.581686019897461</v>
      </c>
      <c r="AC48" s="1">
        <v>1.3837201595306396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1.101564519545611</v>
      </c>
      <c r="AL48">
        <f>(U48-T48)/(1000-U48)*AK48</f>
        <v>2.0659332885679695E-2</v>
      </c>
      <c r="AM48">
        <f>(P48+273.15)</f>
        <v>302.43284454345701</v>
      </c>
      <c r="AN48">
        <f>(O48+273.15)</f>
        <v>302.68561973571775</v>
      </c>
      <c r="AO48">
        <f>(Y48*AG48+Z48*AH48)*AI48</f>
        <v>256.18638099253803</v>
      </c>
      <c r="AP48">
        <f>((AO48+0.00000010773*(AN48^4-AM48^4))-AL48*44100)/(L48*51.4+0.00000043092*AM48^3)</f>
        <v>-5.3465041784403056</v>
      </c>
      <c r="AQ48">
        <f>0.61365*EXP(17.502*J48/(240.97+J48))</f>
        <v>4.0880684719171976</v>
      </c>
      <c r="AR48">
        <f>AQ48*1000/AA48</f>
        <v>46.24296251381412</v>
      </c>
      <c r="AS48">
        <f>(AR48-U48)</f>
        <v>28.016024266133456</v>
      </c>
      <c r="AT48">
        <f>IF(D48,P48,(O48+P48)/2)</f>
        <v>29.409232139587402</v>
      </c>
      <c r="AU48">
        <f>0.61365*EXP(17.502*AT48/(240.97+AT48))</f>
        <v>4.1179990200090346</v>
      </c>
      <c r="AV48">
        <f>IF(AS48&lt;&gt;0,(1000-(AR48+U48)/2)/AS48*AL48,0)</f>
        <v>0.71364088370593748</v>
      </c>
      <c r="AW48">
        <f>U48*AA48/1000</f>
        <v>1.6113364615786849</v>
      </c>
      <c r="AX48">
        <f>(AU48-AW48)</f>
        <v>2.5066625584303495</v>
      </c>
      <c r="AY48">
        <f>1/(1.6/F48+1.37/N48)</f>
        <v>0.45822801885704195</v>
      </c>
      <c r="AZ48">
        <f>G48*AA48*0.001</f>
        <v>33.575881810630733</v>
      </c>
      <c r="BA48">
        <f>G48/S48</f>
        <v>0.96365296588592098</v>
      </c>
      <c r="BB48">
        <f>(1-AL48*AA48/AQ48/F48)*100</f>
        <v>48.994699473392167</v>
      </c>
      <c r="BC48">
        <f>(S48-E48/(N48/1.35))</f>
        <v>394.62642167582237</v>
      </c>
      <c r="BD48">
        <f>E48*BB48/100/BC48</f>
        <v>-1.775588638113116E-3</v>
      </c>
    </row>
    <row r="49" spans="1:56" x14ac:dyDescent="0.35">
      <c r="A49" s="1" t="s">
        <v>9</v>
      </c>
      <c r="B49" s="1" t="s">
        <v>4931</v>
      </c>
      <c r="K49" s="1">
        <v>2.72</v>
      </c>
    </row>
    <row r="50" spans="1:56" x14ac:dyDescent="0.35">
      <c r="A50" s="1" t="s">
        <v>9</v>
      </c>
      <c r="B50" s="1" t="s">
        <v>4926</v>
      </c>
      <c r="K50" s="1">
        <v>2.72</v>
      </c>
    </row>
    <row r="51" spans="1:56" x14ac:dyDescent="0.35">
      <c r="A51" s="1">
        <v>12</v>
      </c>
      <c r="B51" s="1" t="s">
        <v>4930</v>
      </c>
      <c r="C51" s="1">
        <v>2697.5000146962702</v>
      </c>
      <c r="D51" s="1">
        <v>0</v>
      </c>
      <c r="E51">
        <f>(R51-S51*(1000-T51)/(1000-U51))*AK51</f>
        <v>-1.4711171955822913</v>
      </c>
      <c r="F51">
        <f>IF(AV51&lt;&gt;0,1/(1/AV51-1/N51),0)</f>
        <v>0.60082396513540004</v>
      </c>
      <c r="G51">
        <f>((AY51-AL51/2)*S51-E51)/(AY51+AL51/2)</f>
        <v>379.86812334899048</v>
      </c>
      <c r="H51">
        <f>AL51*1000</f>
        <v>16.921724640722555</v>
      </c>
      <c r="I51">
        <f>(AQ51-AW51)</f>
        <v>2.7894515824542685</v>
      </c>
      <c r="J51">
        <f>(P51+AP51*D51)</f>
        <v>29.37762451171875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29.738166809082031</v>
      </c>
      <c r="P51" s="1">
        <v>29.37762451171875</v>
      </c>
      <c r="Q51" s="1">
        <v>29.808952331542969</v>
      </c>
      <c r="R51" s="1">
        <v>399.95864868164063</v>
      </c>
      <c r="S51" s="1">
        <v>395.22341918945313</v>
      </c>
      <c r="T51" s="1">
        <v>-0.18553033471107483</v>
      </c>
      <c r="U51" s="1">
        <v>14.94473934173584</v>
      </c>
      <c r="V51" s="1">
        <v>-0.39077469706535339</v>
      </c>
      <c r="W51" s="1">
        <v>31.477474212646484</v>
      </c>
      <c r="X51" s="1">
        <v>299.65908813476563</v>
      </c>
      <c r="Y51" s="1">
        <v>1999.6282958984375</v>
      </c>
      <c r="Z51" s="1">
        <v>0.33789718151092529</v>
      </c>
      <c r="AA51" s="1">
        <v>88.395278930664063</v>
      </c>
      <c r="AB51" s="1">
        <v>24.620109558105469</v>
      </c>
      <c r="AC51" s="1">
        <v>1.3323241472244263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1.1016878240248733</v>
      </c>
      <c r="AL51">
        <f>(U51-T51)/(1000-U51)*AK51</f>
        <v>1.6921724640722554E-2</v>
      </c>
      <c r="AM51">
        <f>(P51+273.15)</f>
        <v>302.52762451171873</v>
      </c>
      <c r="AN51">
        <f>(O51+273.15)</f>
        <v>302.88816680908201</v>
      </c>
      <c r="AO51">
        <f>(Y51*AG51+Z51*AH51)*AI51</f>
        <v>319.94052019252194</v>
      </c>
      <c r="AP51">
        <f>((AO51+0.00000010773*(AN51^4-AM51^4))-AL51*44100)/(L51*51.4+0.00000043092*AM51^3)</f>
        <v>-3.4608059728428215</v>
      </c>
      <c r="AQ51">
        <f>0.61365*EXP(17.502*J51/(240.97+J51))</f>
        <v>4.1104959851130767</v>
      </c>
      <c r="AR51">
        <f>AQ51*1000/AA51</f>
        <v>46.501306798718161</v>
      </c>
      <c r="AS51">
        <f>(AR51-U51)</f>
        <v>31.556567456982322</v>
      </c>
      <c r="AT51">
        <f>IF(D51,P51,(O51+P51)/2)</f>
        <v>29.557895660400391</v>
      </c>
      <c r="AU51">
        <f>0.61365*EXP(17.502*AT51/(240.97+AT51))</f>
        <v>4.1534492116853041</v>
      </c>
      <c r="AV51">
        <f>IF(AS51&lt;&gt;0,(1000-(AR51+U51)/2)/AS51*AL51,0)</f>
        <v>0.5197598923443264</v>
      </c>
      <c r="AW51">
        <f>U51*AA51/1000</f>
        <v>1.3210444026588084</v>
      </c>
      <c r="AX51">
        <f>(AU51-AW51)</f>
        <v>2.8324048090264959</v>
      </c>
      <c r="AY51">
        <f>1/(1.6/F51+1.37/N51)</f>
        <v>0.33127500012781508</v>
      </c>
      <c r="AZ51">
        <f>G51*AA51*0.001</f>
        <v>33.578548720301917</v>
      </c>
      <c r="BA51">
        <f>G51/S51</f>
        <v>0.96114780882176931</v>
      </c>
      <c r="BB51">
        <f>(1-AL51*AA51/AQ51/F51)*100</f>
        <v>39.433536074935525</v>
      </c>
      <c r="BC51">
        <f>(S51-E51/(N51/1.35))</f>
        <v>395.73895572545689</v>
      </c>
      <c r="BD51">
        <f>E51*BB51/100/BC51</f>
        <v>-1.4658994815435233E-3</v>
      </c>
    </row>
    <row r="52" spans="1:56" x14ac:dyDescent="0.35">
      <c r="A52" s="1" t="s">
        <v>9</v>
      </c>
      <c r="B52" s="1" t="s">
        <v>4929</v>
      </c>
    </row>
    <row r="53" spans="1:56" x14ac:dyDescent="0.35">
      <c r="A53" s="1" t="s">
        <v>9</v>
      </c>
      <c r="B53" s="1" t="s">
        <v>4928</v>
      </c>
    </row>
    <row r="54" spans="1:56" x14ac:dyDescent="0.35">
      <c r="A54" s="1" t="s">
        <v>9</v>
      </c>
      <c r="B54" s="1" t="s">
        <v>4927</v>
      </c>
    </row>
    <row r="55" spans="1:56" x14ac:dyDescent="0.35">
      <c r="A55" s="1" t="s">
        <v>9</v>
      </c>
      <c r="B55" s="1" t="s">
        <v>4926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1144F-A4BF-42DA-8C8F-3934DF5FF62A}">
  <dimension ref="A1:BD55"/>
  <sheetViews>
    <sheetView topLeftCell="A7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2114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2113</v>
      </c>
    </row>
    <row r="12" spans="1:56" x14ac:dyDescent="0.35">
      <c r="A12" s="1" t="s">
        <v>9</v>
      </c>
      <c r="B12" s="1" t="s">
        <v>2112</v>
      </c>
    </row>
    <row r="13" spans="1:56" x14ac:dyDescent="0.35">
      <c r="A13" s="1" t="s">
        <v>9</v>
      </c>
      <c r="B13" s="1" t="s">
        <v>2111</v>
      </c>
    </row>
    <row r="14" spans="1:56" x14ac:dyDescent="0.35">
      <c r="A14" s="1" t="s">
        <v>9</v>
      </c>
      <c r="B14" s="1" t="s">
        <v>2110</v>
      </c>
    </row>
    <row r="15" spans="1:56" x14ac:dyDescent="0.35">
      <c r="A15" s="1" t="s">
        <v>9</v>
      </c>
      <c r="B15" s="1" t="s">
        <v>2109</v>
      </c>
    </row>
    <row r="16" spans="1:56" x14ac:dyDescent="0.35">
      <c r="A16" s="1" t="s">
        <v>9</v>
      </c>
      <c r="B16" s="1" t="s">
        <v>2108</v>
      </c>
    </row>
    <row r="17" spans="1:56" x14ac:dyDescent="0.35">
      <c r="A17" s="1" t="s">
        <v>9</v>
      </c>
      <c r="B17" s="1" t="s">
        <v>2107</v>
      </c>
    </row>
    <row r="18" spans="1:56" x14ac:dyDescent="0.35">
      <c r="A18" s="1">
        <v>1</v>
      </c>
      <c r="B18" s="1" t="s">
        <v>2106</v>
      </c>
      <c r="C18" s="1">
        <v>403.0000027269125</v>
      </c>
      <c r="D18" s="1">
        <v>0</v>
      </c>
      <c r="E18">
        <f>(R18-S18*(1000-T18)/(1000-U18))*AK18</f>
        <v>-7.1949185082452756</v>
      </c>
      <c r="F18">
        <f>IF(AV18&lt;&gt;0,1/(1/AV18-1/N18),0)</f>
        <v>3.015793632156178</v>
      </c>
      <c r="G18">
        <f>((AY18-AL18/2)*S18-E18)/(AY18+AL18/2)</f>
        <v>396.44832949426802</v>
      </c>
      <c r="H18">
        <f>AL18*1000</f>
        <v>23.319237780509443</v>
      </c>
      <c r="I18">
        <f>(AQ18-AW18)</f>
        <v>1.1646418979096538</v>
      </c>
      <c r="J18">
        <f>(P18+AP18*D18)</f>
        <v>30.369331359863281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30.538661956787109</v>
      </c>
      <c r="P18" s="1">
        <v>30.369331359863281</v>
      </c>
      <c r="Q18" s="1">
        <v>30.651803970336914</v>
      </c>
      <c r="R18" s="1">
        <v>400.17849731445313</v>
      </c>
      <c r="S18" s="1">
        <v>398.28390502929688</v>
      </c>
      <c r="T18" s="1">
        <v>15.764371871948242</v>
      </c>
      <c r="U18" s="1">
        <v>36.113090515136719</v>
      </c>
      <c r="V18" s="1">
        <v>31.661542892456055</v>
      </c>
      <c r="W18" s="1">
        <v>72.5303955078125</v>
      </c>
      <c r="X18" s="1">
        <v>300.45004272460938</v>
      </c>
      <c r="Y18" s="1">
        <v>0.23826922476291656</v>
      </c>
      <c r="Z18" s="1">
        <v>0.26193910837173462</v>
      </c>
      <c r="AA18" s="1">
        <v>88.251358032226563</v>
      </c>
      <c r="AB18" s="1">
        <v>16.986948013305664</v>
      </c>
      <c r="AC18" s="1">
        <v>0.71787214279174805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1.1045957453110635</v>
      </c>
      <c r="AL18">
        <f>(U18-T18)/(1000-U18)*AK18</f>
        <v>2.3319237780509441E-2</v>
      </c>
      <c r="AM18">
        <f>(P18+273.15)</f>
        <v>303.51933135986326</v>
      </c>
      <c r="AN18">
        <f>(O18+273.15)</f>
        <v>303.68866195678709</v>
      </c>
      <c r="AO18">
        <f>(Y18*AG18+Z18*AH18)*AI18</f>
        <v>3.81230751099495E-2</v>
      </c>
      <c r="AP18">
        <f>((AO18+0.00000010773*(AN18^4-AM18^4))-AL18*44100)/(L18*51.4+0.00000043092*AM18^3)</f>
        <v>-8.4085538942519804</v>
      </c>
      <c r="AQ18">
        <f>0.61365*EXP(17.502*J18/(240.97+J18))</f>
        <v>4.3516711786111895</v>
      </c>
      <c r="AR18">
        <f>AQ18*1000/AA18</f>
        <v>49.309962765922521</v>
      </c>
      <c r="AS18">
        <f>(AR18-U18)</f>
        <v>13.196872250785802</v>
      </c>
      <c r="AT18">
        <f>IF(D18,P18,(O18+P18)/2)</f>
        <v>30.453996658325195</v>
      </c>
      <c r="AU18">
        <f>0.61365*EXP(17.502*AT18/(240.97+AT18))</f>
        <v>4.3728208885224786</v>
      </c>
      <c r="AV18">
        <f>IF(AS18&lt;&gt;0,(1000-(AR18+U18)/2)/AS18*AL18,0)</f>
        <v>1.6915551738769874</v>
      </c>
      <c r="AW18">
        <f>U18*AA18/1000</f>
        <v>3.1870292807015357</v>
      </c>
      <c r="AX18">
        <f>(AU18-AW18)</f>
        <v>1.185791607820943</v>
      </c>
      <c r="AY18">
        <f>1/(1.6/F18+1.37/N18)</f>
        <v>1.1284506829447332</v>
      </c>
      <c r="AZ18">
        <f>G18*AA18*0.001</f>
        <v>34.987103467476771</v>
      </c>
      <c r="BA18">
        <f>G18/S18</f>
        <v>0.99539128869670535</v>
      </c>
      <c r="BB18">
        <f>(1-AL18*AA18/AQ18/F18)*100</f>
        <v>84.318844683263222</v>
      </c>
      <c r="BC18">
        <f>(S18-E18/(N18/1.35))</f>
        <v>400.80528359499442</v>
      </c>
      <c r="BD18">
        <f>E18*BB18/100/BC18</f>
        <v>-1.5136208055043862E-2</v>
      </c>
    </row>
    <row r="19" spans="1:56" x14ac:dyDescent="0.35">
      <c r="A19" s="1" t="s">
        <v>9</v>
      </c>
      <c r="B19" s="1" t="s">
        <v>2105</v>
      </c>
      <c r="K19" s="1">
        <v>2.72</v>
      </c>
    </row>
    <row r="20" spans="1:56" x14ac:dyDescent="0.35">
      <c r="A20" s="1" t="s">
        <v>9</v>
      </c>
      <c r="B20" s="1" t="s">
        <v>2104</v>
      </c>
      <c r="K20" s="1">
        <v>2.72</v>
      </c>
    </row>
    <row r="21" spans="1:56" x14ac:dyDescent="0.35">
      <c r="A21" s="1">
        <v>2</v>
      </c>
      <c r="B21" s="1" t="s">
        <v>2103</v>
      </c>
      <c r="C21" s="1">
        <v>606.0000027269125</v>
      </c>
      <c r="D21" s="1">
        <v>0</v>
      </c>
      <c r="E21">
        <f>(R21-S21*(1000-T21)/(1000-U21))*AK21</f>
        <v>-7.5538759486859099</v>
      </c>
      <c r="F21">
        <f>IF(AV21&lt;&gt;0,1/(1/AV21-1/N21),0)</f>
        <v>2.504603948681638</v>
      </c>
      <c r="G21">
        <f>((AY21-AL21/2)*S21-E21)/(AY21+AL21/2)</f>
        <v>397.66613951578796</v>
      </c>
      <c r="H21">
        <f>AL21*1000</f>
        <v>22.151261829583206</v>
      </c>
      <c r="I21">
        <f>(AQ21-AW21)</f>
        <v>1.2332538124361152</v>
      </c>
      <c r="J21">
        <f>(P21+AP21*D21)</f>
        <v>30.396854400634766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30.561450958251953</v>
      </c>
      <c r="P21" s="1">
        <v>30.396854400634766</v>
      </c>
      <c r="Q21" s="1">
        <v>30.726806640625</v>
      </c>
      <c r="R21" s="1">
        <v>400.0892333984375</v>
      </c>
      <c r="S21" s="1">
        <v>398.92800903320313</v>
      </c>
      <c r="T21" s="1">
        <v>16.075836181640625</v>
      </c>
      <c r="U21" s="1">
        <v>35.416328430175781</v>
      </c>
      <c r="V21" s="1">
        <v>32.242385864257813</v>
      </c>
      <c r="W21" s="1">
        <v>71.032516479492188</v>
      </c>
      <c r="X21" s="1">
        <v>300.49673461914063</v>
      </c>
      <c r="Y21" s="1">
        <v>25.123786926269531</v>
      </c>
      <c r="Z21" s="1">
        <v>0.46232488751411438</v>
      </c>
      <c r="AA21" s="1">
        <v>88.244125366210938</v>
      </c>
      <c r="AB21" s="1">
        <v>17.194318771362305</v>
      </c>
      <c r="AC21" s="1">
        <v>0.74100273847579956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1.1047674066880167</v>
      </c>
      <c r="AL21">
        <f>(U21-T21)/(1000-U21)*AK21</f>
        <v>2.2151261829583206E-2</v>
      </c>
      <c r="AM21">
        <f>(P21+273.15)</f>
        <v>303.54685440063474</v>
      </c>
      <c r="AN21">
        <f>(O21+273.15)</f>
        <v>303.71145095825193</v>
      </c>
      <c r="AO21">
        <f>(Y21*AG21+Z21*AH21)*AI21</f>
        <v>4.0198058183534613</v>
      </c>
      <c r="AP21">
        <f>((AO21+0.00000010773*(AN21^4-AM21^4))-AL21*44100)/(L21*51.4+0.00000043092*AM21^3)</f>
        <v>-7.9541741319879593</v>
      </c>
      <c r="AQ21">
        <f>0.61365*EXP(17.502*J21/(240.97+J21))</f>
        <v>4.3585367384394473</v>
      </c>
      <c r="AR21">
        <f>AQ21*1000/AA21</f>
        <v>49.391806200714527</v>
      </c>
      <c r="AS21">
        <f>(AR21-U21)</f>
        <v>13.975477770538745</v>
      </c>
      <c r="AT21">
        <f>IF(D21,P21,(O21+P21)/2)</f>
        <v>30.479152679443359</v>
      </c>
      <c r="AU21">
        <f>0.61365*EXP(17.502*AT21/(240.97+AT21))</f>
        <v>4.3791221904600377</v>
      </c>
      <c r="AV21">
        <f>IF(AS21&lt;&gt;0,(1000-(AR21+U21)/2)/AS21*AL21,0)</f>
        <v>1.5177984309456494</v>
      </c>
      <c r="AW21">
        <f>U21*AA21/1000</f>
        <v>3.1252829260033321</v>
      </c>
      <c r="AX21">
        <f>(AU21-AW21)</f>
        <v>1.2538392644567056</v>
      </c>
      <c r="AY21">
        <f>1/(1.6/F21+1.37/N21)</f>
        <v>1.0055768936590876</v>
      </c>
      <c r="AZ21">
        <f>G21*AA21*0.001</f>
        <v>35.091700669328326</v>
      </c>
      <c r="BA21">
        <f>G21/S21</f>
        <v>0.99683684903330483</v>
      </c>
      <c r="BB21">
        <f>(1-AL21*AA21/AQ21/F21)*100</f>
        <v>82.0937558617061</v>
      </c>
      <c r="BC21">
        <f>(S21-E21/(N21/1.35))</f>
        <v>401.57518021146291</v>
      </c>
      <c r="BD21">
        <f>E21*BB21/100/BC21</f>
        <v>-1.5442340027451063E-2</v>
      </c>
    </row>
    <row r="22" spans="1:56" x14ac:dyDescent="0.35">
      <c r="A22" s="1" t="s">
        <v>9</v>
      </c>
      <c r="B22" s="1" t="s">
        <v>2102</v>
      </c>
      <c r="K22" s="1">
        <v>2.72</v>
      </c>
    </row>
    <row r="23" spans="1:56" x14ac:dyDescent="0.35">
      <c r="A23" s="1" t="s">
        <v>9</v>
      </c>
      <c r="B23" s="1" t="s">
        <v>2101</v>
      </c>
      <c r="K23" s="1">
        <v>2.72</v>
      </c>
    </row>
    <row r="24" spans="1:56" x14ac:dyDescent="0.35">
      <c r="A24" s="1">
        <v>3</v>
      </c>
      <c r="B24" s="1" t="s">
        <v>2100</v>
      </c>
      <c r="C24" s="1">
        <v>809.0000027269125</v>
      </c>
      <c r="D24" s="1">
        <v>0</v>
      </c>
      <c r="E24">
        <f>(R24-S24*(1000-T24)/(1000-U24))*AK24</f>
        <v>-6.4250136805593812</v>
      </c>
      <c r="F24">
        <f>IF(AV24&lt;&gt;0,1/(1/AV24-1/N24),0)</f>
        <v>2.1780484568214624</v>
      </c>
      <c r="G24">
        <f>((AY24-AL24/2)*S24-E24)/(AY24+AL24/2)</f>
        <v>396.11237724371369</v>
      </c>
      <c r="H24">
        <f>AL24*1000</f>
        <v>21.093847337443112</v>
      </c>
      <c r="I24">
        <f>(AQ24-AW24)</f>
        <v>1.2814553457624234</v>
      </c>
      <c r="J24">
        <f>(P24+AP24*D24)</f>
        <v>30.370662689208984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30.535634994506836</v>
      </c>
      <c r="P24" s="1">
        <v>30.370662689208984</v>
      </c>
      <c r="Q24" s="1">
        <v>30.731088638305664</v>
      </c>
      <c r="R24" s="1">
        <v>400.02914428710938</v>
      </c>
      <c r="S24" s="1">
        <v>398.2415771484375</v>
      </c>
      <c r="T24" s="1">
        <v>16.374950408935547</v>
      </c>
      <c r="U24" s="1">
        <v>34.798519134521484</v>
      </c>
      <c r="V24" s="1">
        <v>32.888519287109375</v>
      </c>
      <c r="W24" s="1">
        <v>69.891609191894531</v>
      </c>
      <c r="X24" s="1">
        <v>300.58612060546875</v>
      </c>
      <c r="Y24" s="1">
        <v>50.077541351318359</v>
      </c>
      <c r="Z24" s="1">
        <v>0.54745727777481079</v>
      </c>
      <c r="AA24" s="1">
        <v>88.237884521484375</v>
      </c>
      <c r="AB24" s="1">
        <v>17.052392959594727</v>
      </c>
      <c r="AC24" s="1">
        <v>0.73685330152511597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1.1050960316377525</v>
      </c>
      <c r="AL24">
        <f>(U24-T24)/(1000-U24)*AK24</f>
        <v>2.1093847337443111E-2</v>
      </c>
      <c r="AM24">
        <f>(P24+273.15)</f>
        <v>303.52066268920896</v>
      </c>
      <c r="AN24">
        <f>(O24+273.15)</f>
        <v>303.68563499450681</v>
      </c>
      <c r="AO24">
        <f>(Y24*AG24+Z24*AH24)*AI24</f>
        <v>8.0124064371196937</v>
      </c>
      <c r="AP24">
        <f>((AO24+0.00000010773*(AN24^4-AM24^4))-AL24*44100)/(L24*51.4+0.00000043092*AM24^3)</f>
        <v>-7.5395732970628622</v>
      </c>
      <c r="AQ24">
        <f>0.61365*EXP(17.502*J24/(240.97+J24))</f>
        <v>4.3520030586729943</v>
      </c>
      <c r="AR24">
        <f>AQ24*1000/AA24</f>
        <v>49.321253362702258</v>
      </c>
      <c r="AS24">
        <f>(AR24-U24)</f>
        <v>14.522734228180774</v>
      </c>
      <c r="AT24">
        <f>IF(D24,P24,(O24+P24)/2)</f>
        <v>30.45314884185791</v>
      </c>
      <c r="AU24">
        <f>0.61365*EXP(17.502*AT24/(240.97+AT24))</f>
        <v>4.3726086576649319</v>
      </c>
      <c r="AV24">
        <f>IF(AS24&lt;&gt;0,(1000-(AR24+U24)/2)/AS24*AL24,0)</f>
        <v>1.3913800390751836</v>
      </c>
      <c r="AW24">
        <f>U24*AA24/1000</f>
        <v>3.0705477129105709</v>
      </c>
      <c r="AX24">
        <f>(AU24-AW24)</f>
        <v>1.302060944754361</v>
      </c>
      <c r="AY24">
        <f>1/(1.6/F24+1.37/N24)</f>
        <v>0.91723507878660715</v>
      </c>
      <c r="AZ24">
        <f>G24*AA24*0.001</f>
        <v>34.952118200761461</v>
      </c>
      <c r="BA24">
        <f>G24/S24</f>
        <v>0.99465349670426251</v>
      </c>
      <c r="BB24">
        <f>(1-AL24*AA24/AQ24/F24)*100</f>
        <v>80.363948770519684</v>
      </c>
      <c r="BC24">
        <f>(S24-E24/(N24/1.35))</f>
        <v>400.49315119474682</v>
      </c>
      <c r="BD24">
        <f>E24*BB24/100/BC24</f>
        <v>-1.2892591764279213E-2</v>
      </c>
    </row>
    <row r="25" spans="1:56" x14ac:dyDescent="0.35">
      <c r="A25" s="1" t="s">
        <v>9</v>
      </c>
      <c r="B25" s="1" t="s">
        <v>2099</v>
      </c>
      <c r="K25" s="1">
        <v>2.72</v>
      </c>
    </row>
    <row r="26" spans="1:56" x14ac:dyDescent="0.35">
      <c r="A26" s="1" t="s">
        <v>9</v>
      </c>
      <c r="B26" s="1" t="s">
        <v>2098</v>
      </c>
      <c r="K26" s="1">
        <v>2.72</v>
      </c>
    </row>
    <row r="27" spans="1:56" x14ac:dyDescent="0.35">
      <c r="A27" s="1">
        <v>4</v>
      </c>
      <c r="B27" s="1" t="s">
        <v>2097</v>
      </c>
      <c r="C27" s="1">
        <v>1012.0000027269125</v>
      </c>
      <c r="D27" s="1">
        <v>0</v>
      </c>
      <c r="E27">
        <f>(R27-S27*(1000-T27)/(1000-U27))*AK27</f>
        <v>-5.4731290008313032</v>
      </c>
      <c r="F27">
        <f>IF(AV27&lt;&gt;0,1/(1/AV27-1/N27),0)</f>
        <v>1.9825988944564696</v>
      </c>
      <c r="G27">
        <f>((AY27-AL27/2)*S27-E27)/(AY27+AL27/2)</f>
        <v>394.81572218702229</v>
      </c>
      <c r="H27">
        <f>AL27*1000</f>
        <v>20.290549739322792</v>
      </c>
      <c r="I27">
        <f>(AQ27-AW27)</f>
        <v>1.3106404209788489</v>
      </c>
      <c r="J27">
        <f>(P27+AP27*D27)</f>
        <v>30.339700698852539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30.508262634277344</v>
      </c>
      <c r="P27" s="1">
        <v>30.339700698852539</v>
      </c>
      <c r="Q27" s="1">
        <v>30.736146926879883</v>
      </c>
      <c r="R27" s="1">
        <v>400.1536865234375</v>
      </c>
      <c r="S27" s="1">
        <v>397.8016357421875</v>
      </c>
      <c r="T27" s="1">
        <v>16.645256042480469</v>
      </c>
      <c r="U27" s="1">
        <v>34.38006591796875</v>
      </c>
      <c r="V27" s="1">
        <v>33.484104156494141</v>
      </c>
      <c r="W27" s="1">
        <v>69.159988403320313</v>
      </c>
      <c r="X27" s="1">
        <v>300.49856567382813</v>
      </c>
      <c r="Y27" s="1">
        <v>100.72193145751953</v>
      </c>
      <c r="Z27" s="1">
        <v>0.34575790166854858</v>
      </c>
      <c r="AA27" s="1">
        <v>88.238632202148438</v>
      </c>
      <c r="AB27" s="1">
        <v>17.043964385986328</v>
      </c>
      <c r="AC27" s="1">
        <v>0.73507028818130493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1.1047741385067207</v>
      </c>
      <c r="AL27">
        <f>(U27-T27)/(1000-U27)*AK27</f>
        <v>2.0290549739322792E-2</v>
      </c>
      <c r="AM27">
        <f>(P27+273.15)</f>
        <v>303.48970069885252</v>
      </c>
      <c r="AN27">
        <f>(O27+273.15)</f>
        <v>303.65826263427732</v>
      </c>
      <c r="AO27">
        <f>(Y27*AG27+Z27*AH27)*AI27</f>
        <v>16.115508672993428</v>
      </c>
      <c r="AP27">
        <f>((AO27+0.00000010773*(AN27^4-AM27^4))-AL27*44100)/(L27*51.4+0.00000043092*AM27^3)</f>
        <v>-7.1828077542086675</v>
      </c>
      <c r="AQ27">
        <f>0.61365*EXP(17.502*J27/(240.97+J27))</f>
        <v>4.3442904126001123</v>
      </c>
      <c r="AR27">
        <f>AQ27*1000/AA27</f>
        <v>49.233428762218928</v>
      </c>
      <c r="AS27">
        <f>(AR27-U27)</f>
        <v>14.853362844250178</v>
      </c>
      <c r="AT27">
        <f>IF(D27,P27,(O27+P27)/2)</f>
        <v>30.423981666564941</v>
      </c>
      <c r="AU27">
        <f>0.61365*EXP(17.502*AT27/(240.97+AT27))</f>
        <v>4.365312806395063</v>
      </c>
      <c r="AV27">
        <f>IF(AS27&lt;&gt;0,(1000-(AR27+U27)/2)/AS27*AL27,0)</f>
        <v>1.308947209924622</v>
      </c>
      <c r="AW27">
        <f>U27*AA27/1000</f>
        <v>3.0336499916212634</v>
      </c>
      <c r="AX27">
        <f>(AU27-AW27)</f>
        <v>1.3316628147737997</v>
      </c>
      <c r="AY27">
        <f>1/(1.6/F27+1.37/N27)</f>
        <v>0.86010258313833365</v>
      </c>
      <c r="AZ27">
        <f>G27*AA27*0.001</f>
        <v>34.837999297686281</v>
      </c>
      <c r="BA27">
        <f>G27/S27</f>
        <v>0.99249396360677522</v>
      </c>
      <c r="BB27">
        <f>(1-AL27*AA27/AQ27/F27)*100</f>
        <v>79.212662289824735</v>
      </c>
      <c r="BC27">
        <f>(S27-E27/(N27/1.35))</f>
        <v>399.71963246920797</v>
      </c>
      <c r="BD27">
        <f>E27*BB27/100/BC27</f>
        <v>-1.0846130237170508E-2</v>
      </c>
    </row>
    <row r="28" spans="1:56" x14ac:dyDescent="0.35">
      <c r="A28" s="1" t="s">
        <v>9</v>
      </c>
      <c r="B28" s="1" t="s">
        <v>2096</v>
      </c>
      <c r="K28" s="1">
        <v>2.72</v>
      </c>
    </row>
    <row r="29" spans="1:56" x14ac:dyDescent="0.35">
      <c r="A29" s="1" t="s">
        <v>9</v>
      </c>
      <c r="B29" s="1" t="s">
        <v>2095</v>
      </c>
      <c r="K29" s="1">
        <v>2.72</v>
      </c>
    </row>
    <row r="30" spans="1:56" x14ac:dyDescent="0.35">
      <c r="A30" s="1">
        <v>5</v>
      </c>
      <c r="B30" s="1" t="s">
        <v>2094</v>
      </c>
      <c r="C30" s="1">
        <v>1215.0000027269125</v>
      </c>
      <c r="D30" s="1">
        <v>0</v>
      </c>
      <c r="E30">
        <f>(R30-S30*(1000-T30)/(1000-U30))*AK30</f>
        <v>-4.7421571965519291</v>
      </c>
      <c r="F30">
        <f>IF(AV30&lt;&gt;0,1/(1/AV30-1/N30),0)</f>
        <v>1.8746380566089058</v>
      </c>
      <c r="G30">
        <f>((AY30-AL30/2)*S30-E30)/(AY30+AL30/2)</f>
        <v>393.51977533519977</v>
      </c>
      <c r="H30">
        <f>AL30*1000</f>
        <v>19.768741624348088</v>
      </c>
      <c r="I30">
        <f>(AQ30-AW30)</f>
        <v>1.3255725319224494</v>
      </c>
      <c r="J30">
        <f>(P30+AP30*D30)</f>
        <v>30.32850456237793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30.526592254638672</v>
      </c>
      <c r="P30" s="1">
        <v>30.32850456237793</v>
      </c>
      <c r="Q30" s="1">
        <v>30.741237640380859</v>
      </c>
      <c r="R30" s="1">
        <v>400.0516357421875</v>
      </c>
      <c r="S30" s="1">
        <v>397.23660278320313</v>
      </c>
      <c r="T30" s="1">
        <v>16.902914047241211</v>
      </c>
      <c r="U30" s="1">
        <v>34.181118011474609</v>
      </c>
      <c r="V30" s="1">
        <v>33.964931488037109</v>
      </c>
      <c r="W30" s="1">
        <v>68.683975219726563</v>
      </c>
      <c r="X30" s="1">
        <v>300.569580078125</v>
      </c>
      <c r="Y30" s="1">
        <v>151.36721801757813</v>
      </c>
      <c r="Z30" s="1">
        <v>0.29599529504776001</v>
      </c>
      <c r="AA30" s="1">
        <v>88.233856201171875</v>
      </c>
      <c r="AB30" s="1">
        <v>17.03986930847168</v>
      </c>
      <c r="AC30" s="1">
        <v>0.74179047346115112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1.1050352208754595</v>
      </c>
      <c r="AL30">
        <f>(U30-T30)/(1000-U30)*AK30</f>
        <v>1.9768741624348087E-2</v>
      </c>
      <c r="AM30">
        <f>(P30+273.15)</f>
        <v>303.47850456237791</v>
      </c>
      <c r="AN30">
        <f>(O30+273.15)</f>
        <v>303.67659225463865</v>
      </c>
      <c r="AO30">
        <f>(Y30*AG30+Z30*AH30)*AI30</f>
        <v>24.218754341481144</v>
      </c>
      <c r="AP30">
        <f>((AO30+0.00000010773*(AN30^4-AM30^4))-AL30*44100)/(L30*51.4+0.00000043092*AM30^3)</f>
        <v>-6.9250310466039009</v>
      </c>
      <c r="AQ30">
        <f>0.61365*EXP(17.502*J30/(240.97+J30))</f>
        <v>4.341504383342186</v>
      </c>
      <c r="AR30">
        <f>AQ30*1000/AA30</f>
        <v>49.204518200401679</v>
      </c>
      <c r="AS30">
        <f>(AR30-U30)</f>
        <v>15.02340018892707</v>
      </c>
      <c r="AT30">
        <f>IF(D30,P30,(O30+P30)/2)</f>
        <v>30.427548408508301</v>
      </c>
      <c r="AU30">
        <f>0.61365*EXP(17.502*AT30/(240.97+AT30))</f>
        <v>4.3662044184487128</v>
      </c>
      <c r="AV30">
        <f>IF(AS30&lt;&gt;0,(1000-(AR30+U30)/2)/AS30*AL30,0)</f>
        <v>1.2610012938072321</v>
      </c>
      <c r="AW30">
        <f>U30*AA30/1000</f>
        <v>3.0159318514197366</v>
      </c>
      <c r="AX30">
        <f>(AU30-AW30)</f>
        <v>1.3502725670289761</v>
      </c>
      <c r="AY30">
        <f>1/(1.6/F30+1.37/N30)</f>
        <v>0.82704190868838512</v>
      </c>
      <c r="AZ30">
        <f>G30*AA30*0.001</f>
        <v>34.721767269243479</v>
      </c>
      <c r="BA30">
        <f>G30/S30</f>
        <v>0.99064329061833245</v>
      </c>
      <c r="BB30">
        <f>(1-AL30*AA30/AQ30/F30)*100</f>
        <v>78.568300448824587</v>
      </c>
      <c r="BC30">
        <f>(S30-E30/(N30/1.35))</f>
        <v>398.89843863260876</v>
      </c>
      <c r="BD30">
        <f>E30*BB30/100/BC30</f>
        <v>-9.3403030774307488E-3</v>
      </c>
    </row>
    <row r="31" spans="1:56" x14ac:dyDescent="0.35">
      <c r="A31" s="1" t="s">
        <v>9</v>
      </c>
      <c r="B31" s="1" t="s">
        <v>2093</v>
      </c>
      <c r="K31" s="1">
        <v>2.72</v>
      </c>
    </row>
    <row r="32" spans="1:56" x14ac:dyDescent="0.35">
      <c r="A32" s="1" t="s">
        <v>9</v>
      </c>
      <c r="B32" s="1" t="s">
        <v>2092</v>
      </c>
      <c r="K32" s="1">
        <v>2.72</v>
      </c>
    </row>
    <row r="33" spans="1:56" x14ac:dyDescent="0.35">
      <c r="A33" s="1">
        <v>6</v>
      </c>
      <c r="B33" s="1" t="s">
        <v>2091</v>
      </c>
      <c r="C33" s="1">
        <v>1418.0000027269125</v>
      </c>
      <c r="D33" s="1">
        <v>0</v>
      </c>
      <c r="E33">
        <f>(R33-S33*(1000-T33)/(1000-U33))*AK33</f>
        <v>-4.0006816833721786</v>
      </c>
      <c r="F33">
        <f>IF(AV33&lt;&gt;0,1/(1/AV33-1/N33),0)</f>
        <v>1.851264763410206</v>
      </c>
      <c r="G33">
        <f>((AY33-AL33/2)*S33-E33)/(AY33+AL33/2)</f>
        <v>392.05090629510113</v>
      </c>
      <c r="H33">
        <f>AL33*1000</f>
        <v>19.579066473203433</v>
      </c>
      <c r="I33">
        <f>(AQ33-AW33)</f>
        <v>1.3238622653745202</v>
      </c>
      <c r="J33">
        <f>(P33+AP33*D33)</f>
        <v>30.351919174194336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30.560737609863281</v>
      </c>
      <c r="P33" s="1">
        <v>30.351919174194336</v>
      </c>
      <c r="Q33" s="1">
        <v>30.770204544067383</v>
      </c>
      <c r="R33" s="1">
        <v>399.99578857421875</v>
      </c>
      <c r="S33" s="1">
        <v>396.588623046875</v>
      </c>
      <c r="T33" s="1">
        <v>17.152555465698242</v>
      </c>
      <c r="U33" s="1">
        <v>34.267471313476563</v>
      </c>
      <c r="V33" s="1">
        <v>34.398384094238281</v>
      </c>
      <c r="W33" s="1">
        <v>68.721275329589844</v>
      </c>
      <c r="X33" s="1">
        <v>300.49896240234375</v>
      </c>
      <c r="Y33" s="1">
        <v>300.42385864257813</v>
      </c>
      <c r="Z33" s="1">
        <v>0.26193717122077942</v>
      </c>
      <c r="AA33" s="1">
        <v>88.231498718261719</v>
      </c>
      <c r="AB33" s="1">
        <v>17.115983963012695</v>
      </c>
      <c r="AC33" s="1">
        <v>0.74781405925750732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1.10477559706744</v>
      </c>
      <c r="AL33">
        <f>(U33-T33)/(1000-U33)*AK33</f>
        <v>1.9579066473203434E-2</v>
      </c>
      <c r="AM33">
        <f>(P33+273.15)</f>
        <v>303.50191917419431</v>
      </c>
      <c r="AN33">
        <f>(O33+273.15)</f>
        <v>303.71073760986326</v>
      </c>
      <c r="AO33">
        <f>(Y33*AG33+Z33*AH33)*AI33</f>
        <v>48.067816308413057</v>
      </c>
      <c r="AP33">
        <f>((AO33+0.00000010773*(AN33^4-AM33^4))-AL33*44100)/(L33*51.4+0.00000043092*AM33^3)</f>
        <v>-6.6598725121929911</v>
      </c>
      <c r="AQ33">
        <f>0.61365*EXP(17.502*J33/(240.97+J33))</f>
        <v>4.3473326166475976</v>
      </c>
      <c r="AR33">
        <f>AQ33*1000/AA33</f>
        <v>49.27188906231067</v>
      </c>
      <c r="AS33">
        <f>(AR33-U33)</f>
        <v>15.004417748834108</v>
      </c>
      <c r="AT33">
        <f>IF(D33,P33,(O33+P33)/2)</f>
        <v>30.456328392028809</v>
      </c>
      <c r="AU33">
        <f>0.61365*EXP(17.502*AT33/(240.97+AT33))</f>
        <v>4.3734046293496807</v>
      </c>
      <c r="AV33">
        <f>IF(AS33&lt;&gt;0,(1000-(AR33+U33)/2)/AS33*AL33,0)</f>
        <v>1.250382083616542</v>
      </c>
      <c r="AW33">
        <f>U33*AA33/1000</f>
        <v>3.0234703512730774</v>
      </c>
      <c r="AX33">
        <f>(AU33-AW33)</f>
        <v>1.3499342780766033</v>
      </c>
      <c r="AY33">
        <f>1/(1.6/F33+1.37/N33)</f>
        <v>0.81973631328242957</v>
      </c>
      <c r="AZ33">
        <f>G33*AA33*0.001</f>
        <v>34.591239036269556</v>
      </c>
      <c r="BA33">
        <f>G33/S33</f>
        <v>0.98855812676391996</v>
      </c>
      <c r="BB33">
        <f>(1-AL33*AA33/AQ33/F33)*100</f>
        <v>78.535329174818685</v>
      </c>
      <c r="BC33">
        <f>(S33-E33/(N33/1.35))</f>
        <v>397.99061711158515</v>
      </c>
      <c r="BD33">
        <f>E33*BB33/100/BC33</f>
        <v>-7.8945291526611675E-3</v>
      </c>
    </row>
    <row r="34" spans="1:56" x14ac:dyDescent="0.35">
      <c r="A34" s="1" t="s">
        <v>9</v>
      </c>
      <c r="B34" s="1" t="s">
        <v>2090</v>
      </c>
      <c r="K34" s="1">
        <v>2.72</v>
      </c>
    </row>
    <row r="35" spans="1:56" x14ac:dyDescent="0.35">
      <c r="A35" s="1" t="s">
        <v>9</v>
      </c>
      <c r="B35" s="1" t="s">
        <v>2089</v>
      </c>
      <c r="K35" s="1">
        <v>2.72</v>
      </c>
    </row>
    <row r="36" spans="1:56" x14ac:dyDescent="0.35">
      <c r="A36" s="1">
        <v>7</v>
      </c>
      <c r="B36" s="1" t="s">
        <v>2088</v>
      </c>
      <c r="C36" s="1">
        <v>1621.0000027269125</v>
      </c>
      <c r="D36" s="1">
        <v>0</v>
      </c>
      <c r="E36">
        <f>(R36-S36*(1000-T36)/(1000-U36))*AK36</f>
        <v>-3.5909312630997903</v>
      </c>
      <c r="F36">
        <f>IF(AV36&lt;&gt;0,1/(1/AV36-1/N36),0)</f>
        <v>1.9025491723790198</v>
      </c>
      <c r="G36">
        <f>((AY36-AL36/2)*S36-E36)/(AY36+AL36/2)</f>
        <v>391.18537915525513</v>
      </c>
      <c r="H36">
        <f>AL36*1000</f>
        <v>19.778126103022181</v>
      </c>
      <c r="I36">
        <f>(AQ36-AW36)</f>
        <v>1.3124907903070784</v>
      </c>
      <c r="J36">
        <f>(P36+AP36*D36)</f>
        <v>30.449314117431641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30.676120758056641</v>
      </c>
      <c r="P36" s="1">
        <v>30.449314117431641</v>
      </c>
      <c r="Q36" s="1">
        <v>30.842033386230469</v>
      </c>
      <c r="R36" s="1">
        <v>400.048095703125</v>
      </c>
      <c r="S36" s="1">
        <v>396.20590209960938</v>
      </c>
      <c r="T36" s="1">
        <v>17.392822265625</v>
      </c>
      <c r="U36" s="1">
        <v>34.672389984130859</v>
      </c>
      <c r="V36" s="1">
        <v>34.650424957275391</v>
      </c>
      <c r="W36" s="1">
        <v>69.075218200683594</v>
      </c>
      <c r="X36" s="1">
        <v>300.53558349609375</v>
      </c>
      <c r="Y36" s="1">
        <v>499.89840698242188</v>
      </c>
      <c r="Z36" s="1">
        <v>0.34969404339790344</v>
      </c>
      <c r="AA36" s="1">
        <v>88.230377197265625</v>
      </c>
      <c r="AB36" s="1">
        <v>17.175914764404297</v>
      </c>
      <c r="AC36" s="1">
        <v>0.7591545581817627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1.1049102334415208</v>
      </c>
      <c r="AL36">
        <f>(U36-T36)/(1000-U36)*AK36</f>
        <v>1.9778126103022181E-2</v>
      </c>
      <c r="AM36">
        <f>(P36+273.15)</f>
        <v>303.59931411743162</v>
      </c>
      <c r="AN36">
        <f>(O36+273.15)</f>
        <v>303.82612075805662</v>
      </c>
      <c r="AO36">
        <f>(Y36*AG36+Z36*AH36)*AI36</f>
        <v>79.983743329411482</v>
      </c>
      <c r="AP36">
        <f>((AO36+0.00000010773*(AN36^4-AM36^4))-AL36*44100)/(L36*51.4+0.00000043092*AM36^3)</f>
        <v>-6.4678868030555057</v>
      </c>
      <c r="AQ36">
        <f>0.61365*EXP(17.502*J36/(240.97+J36))</f>
        <v>4.3716488369376387</v>
      </c>
      <c r="AR36">
        <f>AQ36*1000/AA36</f>
        <v>49.548114558815705</v>
      </c>
      <c r="AS36">
        <f>(AR36-U36)</f>
        <v>14.875724574684845</v>
      </c>
      <c r="AT36">
        <f>IF(D36,P36,(O36+P36)/2)</f>
        <v>30.562717437744141</v>
      </c>
      <c r="AU36">
        <f>0.61365*EXP(17.502*AT36/(240.97+AT36))</f>
        <v>4.4001110541247099</v>
      </c>
      <c r="AV36">
        <f>IF(AS36&lt;&gt;0,(1000-(AR36+U36)/2)/AS36*AL36,0)</f>
        <v>1.2735691715889594</v>
      </c>
      <c r="AW36">
        <f>U36*AA36/1000</f>
        <v>3.0591580466305603</v>
      </c>
      <c r="AX36">
        <f>(AU36-AW36)</f>
        <v>1.3409530074941496</v>
      </c>
      <c r="AY36">
        <f>1/(1.6/F36+1.37/N36)</f>
        <v>0.83569596433331306</v>
      </c>
      <c r="AZ36">
        <f>G36*AA36*0.001</f>
        <v>34.514433556923535</v>
      </c>
      <c r="BA36">
        <f>G36/S36</f>
        <v>0.98732850036370223</v>
      </c>
      <c r="BB36">
        <f>(1-AL36*AA36/AQ36/F36)*100</f>
        <v>79.019196400395259</v>
      </c>
      <c r="BC36">
        <f>(S36-E36/(N36/1.35))</f>
        <v>397.46430372115617</v>
      </c>
      <c r="BD36">
        <f>E36*BB36/100/BC36</f>
        <v>-7.1390688442368967E-3</v>
      </c>
    </row>
    <row r="37" spans="1:56" x14ac:dyDescent="0.35">
      <c r="A37" s="1" t="s">
        <v>9</v>
      </c>
      <c r="B37" s="1" t="s">
        <v>2087</v>
      </c>
      <c r="K37" s="1">
        <v>2.72</v>
      </c>
    </row>
    <row r="38" spans="1:56" x14ac:dyDescent="0.35">
      <c r="A38" s="1" t="s">
        <v>9</v>
      </c>
      <c r="B38" s="1" t="s">
        <v>2086</v>
      </c>
      <c r="K38" s="1">
        <v>2.72</v>
      </c>
    </row>
    <row r="39" spans="1:56" x14ac:dyDescent="0.35">
      <c r="A39" s="1">
        <v>8</v>
      </c>
      <c r="B39" s="1" t="s">
        <v>2085</v>
      </c>
      <c r="C39" s="1">
        <v>1824.0000027269125</v>
      </c>
      <c r="D39" s="1">
        <v>0</v>
      </c>
      <c r="E39">
        <f>(R39-S39*(1000-T39)/(1000-U39))*AK39</f>
        <v>-3.3675029989580931</v>
      </c>
      <c r="F39">
        <f>IF(AV39&lt;&gt;0,1/(1/AV39-1/N39),0)</f>
        <v>2.0028574287067418</v>
      </c>
      <c r="G39">
        <f>((AY39-AL39/2)*S39-E39)/(AY39+AL39/2)</f>
        <v>390.54672954483999</v>
      </c>
      <c r="H39">
        <f>AL39*1000</f>
        <v>20.160096368724673</v>
      </c>
      <c r="I39">
        <f>(AQ39-AW39)</f>
        <v>1.2923945233967458</v>
      </c>
      <c r="J39">
        <f>(P39+AP39*D39)</f>
        <v>30.565151214599609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30.766860961914063</v>
      </c>
      <c r="P39" s="1">
        <v>30.565151214599609</v>
      </c>
      <c r="Q39" s="1">
        <v>30.925344467163086</v>
      </c>
      <c r="R39" s="1">
        <v>399.98477172851563</v>
      </c>
      <c r="S39" s="1">
        <v>395.81005859375</v>
      </c>
      <c r="T39" s="1">
        <v>17.624063491821289</v>
      </c>
      <c r="U39" s="1">
        <v>35.229537963867188</v>
      </c>
      <c r="V39" s="1">
        <v>34.929702758789063</v>
      </c>
      <c r="W39" s="1">
        <v>69.822563171386719</v>
      </c>
      <c r="X39" s="1">
        <v>300.495361328125</v>
      </c>
      <c r="Y39" s="1">
        <v>749.86224365234375</v>
      </c>
      <c r="Z39" s="1">
        <v>0.31039330363273621</v>
      </c>
      <c r="AA39" s="1">
        <v>88.230766296386719</v>
      </c>
      <c r="AB39" s="1">
        <v>17.431228637695313</v>
      </c>
      <c r="AC39" s="1">
        <v>0.75036585330963135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1.1047623578239887</v>
      </c>
      <c r="AL39">
        <f>(U39-T39)/(1000-U39)*AK39</f>
        <v>2.0160096368724675E-2</v>
      </c>
      <c r="AM39">
        <f>(P39+273.15)</f>
        <v>303.71515121459959</v>
      </c>
      <c r="AN39">
        <f>(O39+273.15)</f>
        <v>303.91686096191404</v>
      </c>
      <c r="AO39">
        <f>(Y39*AG39+Z39*AH39)*AI39</f>
        <v>119.97795630265864</v>
      </c>
      <c r="AP39">
        <f>((AO39+0.00000010773*(AN39^4-AM39^4))-AL39*44100)/(L39*51.4+0.00000043092*AM39^3)</f>
        <v>-6.2799884518909055</v>
      </c>
      <c r="AQ39">
        <f>0.61365*EXP(17.502*J39/(240.97+J39))</f>
        <v>4.400723654216395</v>
      </c>
      <c r="AR39">
        <f>AQ39*1000/AA39</f>
        <v>49.877427556657359</v>
      </c>
      <c r="AS39">
        <f>(AR39-U39)</f>
        <v>14.647889592790172</v>
      </c>
      <c r="AT39">
        <f>IF(D39,P39,(O39+P39)/2)</f>
        <v>30.666006088256836</v>
      </c>
      <c r="AU39">
        <f>0.61365*EXP(17.502*AT39/(240.97+AT39))</f>
        <v>4.4261750200787473</v>
      </c>
      <c r="AV39">
        <f>IF(AS39&lt;&gt;0,(1000-(AR39+U39)/2)/AS39*AL39,0)</f>
        <v>1.3177471015997864</v>
      </c>
      <c r="AW39">
        <f>U39*AA39/1000</f>
        <v>3.1083291308196492</v>
      </c>
      <c r="AX39">
        <f>(AU39-AW39)</f>
        <v>1.3178458892590981</v>
      </c>
      <c r="AY39">
        <f>1/(1.6/F39+1.37/N39)</f>
        <v>0.86618398226943938</v>
      </c>
      <c r="AZ39">
        <f>G39*AA39*0.001</f>
        <v>34.458237222288922</v>
      </c>
      <c r="BA39">
        <f>G39/S39</f>
        <v>0.986702386827637</v>
      </c>
      <c r="BB39">
        <f>(1-AL39*AA39/AQ39/F39)*100</f>
        <v>79.819193342131882</v>
      </c>
      <c r="BC39">
        <f>(S39-E39/(N39/1.35))</f>
        <v>396.99016228384249</v>
      </c>
      <c r="BD39">
        <f>E39*BB39/100/BC39</f>
        <v>-6.7707313301598347E-3</v>
      </c>
    </row>
    <row r="40" spans="1:56" x14ac:dyDescent="0.35">
      <c r="A40" s="1" t="s">
        <v>9</v>
      </c>
      <c r="B40" s="1" t="s">
        <v>2084</v>
      </c>
      <c r="K40" s="1">
        <v>2.72</v>
      </c>
    </row>
    <row r="41" spans="1:56" x14ac:dyDescent="0.35">
      <c r="A41" s="1" t="s">
        <v>9</v>
      </c>
      <c r="B41" s="1" t="s">
        <v>2083</v>
      </c>
      <c r="K41" s="1">
        <v>2.72</v>
      </c>
    </row>
    <row r="42" spans="1:56" x14ac:dyDescent="0.35">
      <c r="A42" s="1">
        <v>9</v>
      </c>
      <c r="B42" s="1" t="s">
        <v>2082</v>
      </c>
      <c r="C42" s="1">
        <v>2027.0000027269125</v>
      </c>
      <c r="D42" s="1">
        <v>0</v>
      </c>
      <c r="E42">
        <f>(R42-S42*(1000-T42)/(1000-U42))*AK42</f>
        <v>-3.226043876506218</v>
      </c>
      <c r="F42">
        <f>IF(AV42&lt;&gt;0,1/(1/AV42-1/N42),0)</f>
        <v>2.0844351716167973</v>
      </c>
      <c r="G42">
        <f>((AY42-AL42/2)*S42-E42)/(AY42+AL42/2)</f>
        <v>390.19122080872586</v>
      </c>
      <c r="H42">
        <f>AL42*1000</f>
        <v>20.542269769445884</v>
      </c>
      <c r="I42">
        <f>(AQ42-AW42)</f>
        <v>1.2823111829026406</v>
      </c>
      <c r="J42">
        <f>(P42+AP42*D42)</f>
        <v>30.719961166381836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30.906200408935547</v>
      </c>
      <c r="P42" s="1">
        <v>30.719961166381836</v>
      </c>
      <c r="Q42" s="1">
        <v>31.028459548950195</v>
      </c>
      <c r="R42" s="1">
        <v>400.07052612304688</v>
      </c>
      <c r="S42" s="1">
        <v>395.633544921875</v>
      </c>
      <c r="T42" s="1">
        <v>17.85609245300293</v>
      </c>
      <c r="U42" s="1">
        <v>35.78729248046875</v>
      </c>
      <c r="V42" s="1">
        <v>35.109092712402344</v>
      </c>
      <c r="W42" s="1">
        <v>70.365867614746094</v>
      </c>
      <c r="X42" s="1">
        <v>300.45596313476563</v>
      </c>
      <c r="Y42" s="1">
        <v>1000.6732177734375</v>
      </c>
      <c r="Z42" s="1">
        <v>0.36671090126037598</v>
      </c>
      <c r="AA42" s="1">
        <v>88.230545043945313</v>
      </c>
      <c r="AB42" s="1">
        <v>17.377956390380859</v>
      </c>
      <c r="AC42" s="1">
        <v>0.75731050968170166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1.1046175115248733</v>
      </c>
      <c r="AL42">
        <f>(U42-T42)/(1000-U42)*AK42</f>
        <v>2.0542269769445884E-2</v>
      </c>
      <c r="AM42">
        <f>(P42+273.15)</f>
        <v>303.86996116638181</v>
      </c>
      <c r="AN42">
        <f>(O42+273.15)</f>
        <v>304.05620040893552</v>
      </c>
      <c r="AO42">
        <f>(Y42*AG42+Z42*AH42)*AI42</f>
        <v>160.1077112650637</v>
      </c>
      <c r="AP42">
        <f>((AO42+0.00000010773*(AN42^4-AM42^4))-AL42*44100)/(L42*51.4+0.00000043092*AM42^3)</f>
        <v>-6.0899065508632333</v>
      </c>
      <c r="AQ42">
        <f>0.61365*EXP(17.502*J42/(240.97+J42))</f>
        <v>4.4398435041014839</v>
      </c>
      <c r="AR42">
        <f>AQ42*1000/AA42</f>
        <v>50.320934795201758</v>
      </c>
      <c r="AS42">
        <f>(AR42-U42)</f>
        <v>14.533642314733008</v>
      </c>
      <c r="AT42">
        <f>IF(D42,P42,(O42+P42)/2)</f>
        <v>30.813080787658691</v>
      </c>
      <c r="AU42">
        <f>0.61365*EXP(17.502*AT42/(240.97+AT42))</f>
        <v>4.4635200823868235</v>
      </c>
      <c r="AV42">
        <f>IF(AS42&lt;&gt;0,(1000-(AR42+U42)/2)/AS42*AL42,0)</f>
        <v>1.3525749517370189</v>
      </c>
      <c r="AW42">
        <f>U42*AA42/1000</f>
        <v>3.1575323211988433</v>
      </c>
      <c r="AX42">
        <f>(AU42-AW42)</f>
        <v>1.3059877611879802</v>
      </c>
      <c r="AY42">
        <f>1/(1.6/F42+1.37/N42)</f>
        <v>0.89029396032515218</v>
      </c>
      <c r="AZ42">
        <f>G42*AA42*0.001</f>
        <v>34.426784083316299</v>
      </c>
      <c r="BA42">
        <f>G42/S42</f>
        <v>0.98624402762858787</v>
      </c>
      <c r="BB42">
        <f>(1-AL42*AA42/AQ42/F42)*100</f>
        <v>80.415551990961134</v>
      </c>
      <c r="BC42">
        <f>(S42-E42/(N42/1.35))</f>
        <v>396.7640758476806</v>
      </c>
      <c r="BD42">
        <f>E42*BB42/100/BC42</f>
        <v>-6.5384976833412099E-3</v>
      </c>
    </row>
    <row r="43" spans="1:56" x14ac:dyDescent="0.35">
      <c r="A43" s="1" t="s">
        <v>9</v>
      </c>
      <c r="B43" s="1" t="s">
        <v>2081</v>
      </c>
      <c r="K43" s="1">
        <v>2.72</v>
      </c>
    </row>
    <row r="44" spans="1:56" x14ac:dyDescent="0.35">
      <c r="A44" s="1" t="s">
        <v>9</v>
      </c>
      <c r="B44" s="1" t="s">
        <v>2080</v>
      </c>
      <c r="K44" s="1">
        <v>2.72</v>
      </c>
    </row>
    <row r="45" spans="1:56" x14ac:dyDescent="0.35">
      <c r="A45" s="1">
        <v>10</v>
      </c>
      <c r="B45" s="1" t="s">
        <v>2079</v>
      </c>
      <c r="C45" s="1">
        <v>2230.0000027269125</v>
      </c>
      <c r="D45" s="1">
        <v>0</v>
      </c>
      <c r="E45">
        <f>(R45-S45*(1000-T45)/(1000-U45))*AK45</f>
        <v>-3.2972196800963558</v>
      </c>
      <c r="F45">
        <f>IF(AV45&lt;&gt;0,1/(1/AV45-1/N45),0)</f>
        <v>2.2534176042309815</v>
      </c>
      <c r="G45">
        <f>((AY45-AL45/2)*S45-E45)/(AY45+AL45/2)</f>
        <v>390.1931140440783</v>
      </c>
      <c r="H45">
        <f>AL45*1000</f>
        <v>20.850072361948254</v>
      </c>
      <c r="I45">
        <f>(AQ45-AW45)</f>
        <v>1.2378185810082827</v>
      </c>
      <c r="J45">
        <f>(P45+AP45*D45)</f>
        <v>30.710159301757813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30.948642730712891</v>
      </c>
      <c r="P45" s="1">
        <v>30.710159301757813</v>
      </c>
      <c r="Q45" s="1">
        <v>31.079746246337891</v>
      </c>
      <c r="R45" s="1">
        <v>399.884765625</v>
      </c>
      <c r="S45" s="1">
        <v>395.40707397460938</v>
      </c>
      <c r="T45" s="1">
        <v>18.07826042175293</v>
      </c>
      <c r="U45" s="1">
        <v>36.265762329101563</v>
      </c>
      <c r="V45" s="1">
        <v>35.457649230957031</v>
      </c>
      <c r="W45" s="1">
        <v>71.129562377929688</v>
      </c>
      <c r="X45" s="1">
        <v>300.51123046875</v>
      </c>
      <c r="Y45" s="1">
        <v>1251.0985107421875</v>
      </c>
      <c r="Z45" s="1">
        <v>0.5134003758430481</v>
      </c>
      <c r="AA45" s="1">
        <v>88.224784851074219</v>
      </c>
      <c r="AB45" s="1">
        <v>17.562435150146484</v>
      </c>
      <c r="AC45" s="1">
        <v>0.76759475469589233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1.104820700252757</v>
      </c>
      <c r="AL45">
        <f>(U45-T45)/(1000-U45)*AK45</f>
        <v>2.0850072361948253E-2</v>
      </c>
      <c r="AM45">
        <f>(P45+273.15)</f>
        <v>303.86015930175779</v>
      </c>
      <c r="AN45">
        <f>(O45+273.15)</f>
        <v>304.09864273071287</v>
      </c>
      <c r="AO45">
        <f>(Y45*AG45+Z45*AH45)*AI45</f>
        <v>200.17575724447306</v>
      </c>
      <c r="AP45">
        <f>((AO45+0.00000010773*(AN45^4-AM45^4))-AL45*44100)/(L45*51.4+0.00000043092*AM45^3)</f>
        <v>-5.8677875635171093</v>
      </c>
      <c r="AQ45">
        <f>0.61365*EXP(17.502*J45/(240.97+J45))</f>
        <v>4.4373576599534603</v>
      </c>
      <c r="AR45">
        <f>AQ45*1000/AA45</f>
        <v>50.296043990856283</v>
      </c>
      <c r="AS45">
        <f>(AR45-U45)</f>
        <v>14.030281661754721</v>
      </c>
      <c r="AT45">
        <f>IF(D45,P45,(O45+P45)/2)</f>
        <v>30.829401016235352</v>
      </c>
      <c r="AU45">
        <f>0.61365*EXP(17.502*AT45/(240.97+AT45))</f>
        <v>4.4676809684186987</v>
      </c>
      <c r="AV45">
        <f>IF(AS45&lt;&gt;0,(1000-(AR45+U45)/2)/AS45*AL45,0)</f>
        <v>1.4217578007395064</v>
      </c>
      <c r="AW45">
        <f>U45*AA45/1000</f>
        <v>3.1995390789451776</v>
      </c>
      <c r="AX45">
        <f>(AU45-AW45)</f>
        <v>1.268141889473521</v>
      </c>
      <c r="AY45">
        <f>1/(1.6/F45+1.37/N45)</f>
        <v>0.93838287385537578</v>
      </c>
      <c r="AZ45">
        <f>G45*AA45*0.001</f>
        <v>34.424703536909476</v>
      </c>
      <c r="BA45">
        <f>G45/S45</f>
        <v>0.9868136908171099</v>
      </c>
      <c r="BB45">
        <f>(1-AL45*AA45/AQ45/F45)*100</f>
        <v>81.60363335649123</v>
      </c>
      <c r="BC45">
        <f>(S45-E45/(N45/1.35))</f>
        <v>396.56254766319444</v>
      </c>
      <c r="BD45">
        <f>E45*BB45/100/BC45</f>
        <v>-6.7849348723397519E-3</v>
      </c>
    </row>
    <row r="46" spans="1:56" x14ac:dyDescent="0.35">
      <c r="A46" s="1" t="s">
        <v>9</v>
      </c>
      <c r="B46" s="1" t="s">
        <v>2078</v>
      </c>
      <c r="K46" s="1">
        <v>2.72</v>
      </c>
    </row>
    <row r="47" spans="1:56" x14ac:dyDescent="0.35">
      <c r="A47" s="1" t="s">
        <v>9</v>
      </c>
      <c r="B47" s="1" t="s">
        <v>2077</v>
      </c>
      <c r="K47" s="1">
        <v>2.72</v>
      </c>
    </row>
    <row r="48" spans="1:56" x14ac:dyDescent="0.35">
      <c r="A48" s="1">
        <v>11</v>
      </c>
      <c r="B48" s="1" t="s">
        <v>2076</v>
      </c>
      <c r="C48" s="1">
        <v>2433.0000027269125</v>
      </c>
      <c r="D48" s="1">
        <v>0</v>
      </c>
      <c r="E48">
        <f>(R48-S48*(1000-T48)/(1000-U48))*AK48</f>
        <v>-3.5414304266986565</v>
      </c>
      <c r="F48">
        <f>IF(AV48&lt;&gt;0,1/(1/AV48-1/N48),0)</f>
        <v>2.2786645301464001</v>
      </c>
      <c r="G48">
        <f>((AY48-AL48/2)*S48-E48)/(AY48+AL48/2)</f>
        <v>390.7067814979053</v>
      </c>
      <c r="H48">
        <f>AL48*1000</f>
        <v>20.873460094852376</v>
      </c>
      <c r="I48">
        <f>(AQ48-AW48)</f>
        <v>1.2302813495132838</v>
      </c>
      <c r="J48">
        <f>(P48+AP48*D48)</f>
        <v>30.759931564331055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31.071876525878906</v>
      </c>
      <c r="P48" s="1">
        <v>30.759931564331055</v>
      </c>
      <c r="Q48" s="1">
        <v>31.165676116943359</v>
      </c>
      <c r="R48" s="1">
        <v>399.90988159179688</v>
      </c>
      <c r="S48" s="1">
        <v>395.64190673828125</v>
      </c>
      <c r="T48" s="1">
        <v>18.29783821105957</v>
      </c>
      <c r="U48" s="1">
        <v>36.495086669921875</v>
      </c>
      <c r="V48" s="1">
        <v>35.636394500732422</v>
      </c>
      <c r="W48" s="1">
        <v>71.076881408691406</v>
      </c>
      <c r="X48" s="1">
        <v>300.61563110351563</v>
      </c>
      <c r="Y48" s="1">
        <v>1601.2158203125</v>
      </c>
      <c r="Z48" s="1">
        <v>0.42827117443084717</v>
      </c>
      <c r="AA48" s="1">
        <v>88.223152160644531</v>
      </c>
      <c r="AB48" s="1">
        <v>17.706817626953125</v>
      </c>
      <c r="AC48" s="1">
        <v>0.77152371406555176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1.1052045261158658</v>
      </c>
      <c r="AL48">
        <f>(U48-T48)/(1000-U48)*AK48</f>
        <v>2.0873460094852376E-2</v>
      </c>
      <c r="AM48">
        <f>(P48+273.15)</f>
        <v>303.90993156433103</v>
      </c>
      <c r="AN48">
        <f>(O48+273.15)</f>
        <v>304.22187652587888</v>
      </c>
      <c r="AO48">
        <f>(Y48*AG48+Z48*AH48)*AI48</f>
        <v>256.19452552360599</v>
      </c>
      <c r="AP48">
        <f>((AO48+0.00000010773*(AN48^4-AM48^4))-AL48*44100)/(L48*51.4+0.00000043092*AM48^3)</f>
        <v>-5.4098486650611726</v>
      </c>
      <c r="AQ48">
        <f>0.61365*EXP(17.502*J48/(240.97+J48))</f>
        <v>4.4499929339097113</v>
      </c>
      <c r="AR48">
        <f>AQ48*1000/AA48</f>
        <v>50.440194267903401</v>
      </c>
      <c r="AS48">
        <f>(AR48-U48)</f>
        <v>13.945107597981526</v>
      </c>
      <c r="AT48">
        <f>IF(D48,P48,(O48+P48)/2)</f>
        <v>30.91590404510498</v>
      </c>
      <c r="AU48">
        <f>0.61365*EXP(17.502*AT48/(240.97+AT48))</f>
        <v>4.4897916125057176</v>
      </c>
      <c r="AV48">
        <f>IF(AS48&lt;&gt;0,(1000-(AR48+U48)/2)/AS48*AL48,0)</f>
        <v>1.4317666533456597</v>
      </c>
      <c r="AW48">
        <f>U48*AA48/1000</f>
        <v>3.2197115843964275</v>
      </c>
      <c r="AX48">
        <f>(AU48-AW48)</f>
        <v>1.2700800281092901</v>
      </c>
      <c r="AY48">
        <f>1/(1.6/F48+1.37/N48)</f>
        <v>0.94536173416639124</v>
      </c>
      <c r="AZ48">
        <f>G48*AA48*0.001</f>
        <v>34.469383834285395</v>
      </c>
      <c r="BA48">
        <f>G48/S48</f>
        <v>0.98752628284232646</v>
      </c>
      <c r="BB48">
        <f>(1-AL48*AA48/AQ48/F48)*100</f>
        <v>81.839102666826008</v>
      </c>
      <c r="BC48">
        <f>(S48-E48/(N48/1.35))</f>
        <v>396.88296134641257</v>
      </c>
      <c r="BD48">
        <f>E48*BB48/100/BC48</f>
        <v>-7.3025933714761246E-3</v>
      </c>
    </row>
    <row r="49" spans="1:56" x14ac:dyDescent="0.35">
      <c r="A49" s="1" t="s">
        <v>9</v>
      </c>
      <c r="B49" s="1" t="s">
        <v>2075</v>
      </c>
      <c r="K49" s="1">
        <v>2.72</v>
      </c>
    </row>
    <row r="50" spans="1:56" x14ac:dyDescent="0.35">
      <c r="A50" s="1" t="s">
        <v>9</v>
      </c>
      <c r="B50" s="1" t="s">
        <v>2070</v>
      </c>
      <c r="K50" s="1">
        <v>2.72</v>
      </c>
    </row>
    <row r="51" spans="1:56" x14ac:dyDescent="0.35">
      <c r="A51" s="1">
        <v>12</v>
      </c>
      <c r="B51" s="1" t="s">
        <v>2074</v>
      </c>
      <c r="C51" s="1">
        <v>2636.0000027269125</v>
      </c>
      <c r="D51" s="1">
        <v>0</v>
      </c>
      <c r="E51">
        <f>(R51-S51*(1000-T51)/(1000-U51))*AK51</f>
        <v>-3.0748376984456889</v>
      </c>
      <c r="F51">
        <f>IF(AV51&lt;&gt;0,1/(1/AV51-1/N51),0)</f>
        <v>2.0353334679835227</v>
      </c>
      <c r="G51">
        <f>((AY51-AL51/2)*S51-E51)/(AY51+AL51/2)</f>
        <v>389.85319116745308</v>
      </c>
      <c r="H51">
        <f>AL51*1000</f>
        <v>20.222584072984219</v>
      </c>
      <c r="I51">
        <f>(AQ51-AW51)</f>
        <v>1.281568235653606</v>
      </c>
      <c r="J51">
        <f>(P51+AP51*D51)</f>
        <v>30.844320297241211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31.2110595703125</v>
      </c>
      <c r="P51" s="1">
        <v>30.844320297241211</v>
      </c>
      <c r="Q51" s="1">
        <v>31.291793823242188</v>
      </c>
      <c r="R51" s="1">
        <v>399.86187744140625</v>
      </c>
      <c r="S51" s="1">
        <v>395.407958984375</v>
      </c>
      <c r="T51" s="1">
        <v>18.515872955322266</v>
      </c>
      <c r="U51" s="1">
        <v>36.156047821044922</v>
      </c>
      <c r="V51" s="1">
        <v>35.777614593505859</v>
      </c>
      <c r="W51" s="1">
        <v>69.863143920898438</v>
      </c>
      <c r="X51" s="1">
        <v>300.544921875</v>
      </c>
      <c r="Y51" s="1">
        <v>2001.304931640625</v>
      </c>
      <c r="Z51" s="1">
        <v>0.40206778049468994</v>
      </c>
      <c r="AA51" s="1">
        <v>88.2264404296875</v>
      </c>
      <c r="AB51" s="1">
        <v>17.689090728759766</v>
      </c>
      <c r="AC51" s="1">
        <v>0.78789412975311279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1.1049445657169115</v>
      </c>
      <c r="AL51">
        <f>(U51-T51)/(1000-U51)*AK51</f>
        <v>2.0222584072984218E-2</v>
      </c>
      <c r="AM51">
        <f>(P51+273.15)</f>
        <v>303.99432029724119</v>
      </c>
      <c r="AN51">
        <f>(O51+273.15)</f>
        <v>304.36105957031248</v>
      </c>
      <c r="AO51">
        <f>(Y51*AG51+Z51*AH51)*AI51</f>
        <v>320.20878190527583</v>
      </c>
      <c r="AP51">
        <f>((AO51+0.00000010773*(AN51^4-AM51^4))-AL51*44100)/(L51*51.4+0.00000043092*AM51^3)</f>
        <v>-4.6446324381710538</v>
      </c>
      <c r="AQ51">
        <f>0.61365*EXP(17.502*J51/(240.97+J51))</f>
        <v>4.4714876349099582</v>
      </c>
      <c r="AR51">
        <f>AQ51*1000/AA51</f>
        <v>50.681945379781382</v>
      </c>
      <c r="AS51">
        <f>(AR51-U51)</f>
        <v>14.52589755873646</v>
      </c>
      <c r="AT51">
        <f>IF(D51,P51,(O51+P51)/2)</f>
        <v>31.027689933776855</v>
      </c>
      <c r="AU51">
        <f>0.61365*EXP(17.502*AT51/(240.97+AT51))</f>
        <v>4.518505829907264</v>
      </c>
      <c r="AV51">
        <f>IF(AS51&lt;&gt;0,(1000-(AR51+U51)/2)/AS51*AL51,0)</f>
        <v>1.3317276736702002</v>
      </c>
      <c r="AW51">
        <f>U51*AA51/1000</f>
        <v>3.1899193992563522</v>
      </c>
      <c r="AX51">
        <f>(AU51-AW51)</f>
        <v>1.3285864306509119</v>
      </c>
      <c r="AY51">
        <f>1/(1.6/F51+1.37/N51)</f>
        <v>0.87585427078157707</v>
      </c>
      <c r="AZ51">
        <f>G51*AA51*0.001</f>
        <v>34.395359346858875</v>
      </c>
      <c r="BA51">
        <f>G51/S51</f>
        <v>0.98595180574718422</v>
      </c>
      <c r="BB51">
        <f>(1-AL51*AA51/AQ51/F51)*100</f>
        <v>80.395859827546246</v>
      </c>
      <c r="BC51">
        <f>(S51-E51/(N51/1.35))</f>
        <v>396.4855013994802</v>
      </c>
      <c r="BD51">
        <f>E51*BB51/100/BC51</f>
        <v>-6.2348867669595595E-3</v>
      </c>
    </row>
    <row r="52" spans="1:56" x14ac:dyDescent="0.35">
      <c r="A52" s="1" t="s">
        <v>9</v>
      </c>
      <c r="B52" s="1" t="s">
        <v>2073</v>
      </c>
      <c r="K52" s="1">
        <v>1.1288000000000002</v>
      </c>
    </row>
    <row r="53" spans="1:56" x14ac:dyDescent="0.35">
      <c r="A53" s="1" t="s">
        <v>9</v>
      </c>
      <c r="B53" s="1" t="s">
        <v>2072</v>
      </c>
      <c r="K53" s="1">
        <v>1.1288000000000002</v>
      </c>
    </row>
    <row r="54" spans="1:56" x14ac:dyDescent="0.35">
      <c r="A54" s="1" t="s">
        <v>9</v>
      </c>
      <c r="B54" s="1" t="s">
        <v>2071</v>
      </c>
      <c r="K54" s="1">
        <v>1.1288000000000002</v>
      </c>
    </row>
    <row r="55" spans="1:56" x14ac:dyDescent="0.35">
      <c r="A55" s="1" t="s">
        <v>9</v>
      </c>
      <c r="B55" s="1" t="s">
        <v>2070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97C9F-18DA-4078-B4F5-6A26F46C046B}">
  <dimension ref="A1:BD56"/>
  <sheetViews>
    <sheetView topLeftCell="A8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2426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2425</v>
      </c>
    </row>
    <row r="12" spans="1:56" x14ac:dyDescent="0.35">
      <c r="A12" s="1" t="s">
        <v>9</v>
      </c>
      <c r="B12" s="1" t="s">
        <v>2424</v>
      </c>
    </row>
    <row r="13" spans="1:56" x14ac:dyDescent="0.35">
      <c r="A13" s="1" t="s">
        <v>9</v>
      </c>
      <c r="B13" s="1" t="s">
        <v>2423</v>
      </c>
    </row>
    <row r="14" spans="1:56" x14ac:dyDescent="0.35">
      <c r="A14" s="1" t="s">
        <v>9</v>
      </c>
      <c r="B14" s="1" t="s">
        <v>2422</v>
      </c>
    </row>
    <row r="15" spans="1:56" x14ac:dyDescent="0.35">
      <c r="A15" s="1" t="s">
        <v>9</v>
      </c>
      <c r="B15" s="1" t="s">
        <v>2421</v>
      </c>
    </row>
    <row r="16" spans="1:56" x14ac:dyDescent="0.35">
      <c r="A16" s="1" t="s">
        <v>9</v>
      </c>
      <c r="B16" s="1" t="s">
        <v>2420</v>
      </c>
    </row>
    <row r="17" spans="1:56" x14ac:dyDescent="0.35">
      <c r="A17" s="1" t="s">
        <v>9</v>
      </c>
      <c r="B17" s="1" t="s">
        <v>2419</v>
      </c>
    </row>
    <row r="18" spans="1:56" x14ac:dyDescent="0.35">
      <c r="A18" s="1">
        <v>1</v>
      </c>
      <c r="B18" s="1" t="s">
        <v>2418</v>
      </c>
      <c r="C18" s="1">
        <v>360.00000227987766</v>
      </c>
      <c r="D18" s="1">
        <v>0</v>
      </c>
      <c r="E18">
        <f>(R18-S18*(1000-T18)/(1000-U18))*AK18</f>
        <v>-8.8660198174621829</v>
      </c>
      <c r="F18">
        <f>IF(AV18&lt;&gt;0,1/(1/AV18-1/N18),0)</f>
        <v>3.1697727413124004</v>
      </c>
      <c r="G18">
        <f>((AY18-AL18/2)*S18-E18)/(AY18+AL18/2)</f>
        <v>398.36258537037492</v>
      </c>
      <c r="H18">
        <f>AL18*1000</f>
        <v>24.848054428839554</v>
      </c>
      <c r="I18">
        <f>(AQ18-AW18)</f>
        <v>1.2008371579099917</v>
      </c>
      <c r="J18">
        <f>(P18+AP18*D18)</f>
        <v>32.029304504394531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31.323982238769531</v>
      </c>
      <c r="P18" s="1">
        <v>32.029304504394531</v>
      </c>
      <c r="Q18" s="1">
        <v>31.442237854003906</v>
      </c>
      <c r="R18" s="1">
        <v>400.21517944335938</v>
      </c>
      <c r="S18" s="1">
        <v>399.26055908203125</v>
      </c>
      <c r="T18" s="1">
        <v>19.030344009399414</v>
      </c>
      <c r="U18" s="1">
        <v>40.604751586914063</v>
      </c>
      <c r="V18" s="1">
        <v>36.533725738525391</v>
      </c>
      <c r="W18" s="1">
        <v>77.951446533203125</v>
      </c>
      <c r="X18" s="1">
        <v>300.55224609375</v>
      </c>
      <c r="Y18" s="1">
        <v>0.26117843389511108</v>
      </c>
      <c r="Z18" s="1">
        <v>0.23967306315898895</v>
      </c>
      <c r="AA18" s="1">
        <v>88.220512390136719</v>
      </c>
      <c r="AB18" s="1">
        <v>18.57520866394043</v>
      </c>
      <c r="AC18" s="1">
        <v>0.77218008041381836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1.1049714929917276</v>
      </c>
      <c r="AL18">
        <f>(U18-T18)/(1000-U18)*AK18</f>
        <v>2.4848054428839552E-2</v>
      </c>
      <c r="AM18">
        <f>(P18+273.15)</f>
        <v>305.17930450439451</v>
      </c>
      <c r="AN18">
        <f>(O18+273.15)</f>
        <v>304.47398223876951</v>
      </c>
      <c r="AO18">
        <f>(Y18*AG18+Z18*AH18)*AI18</f>
        <v>4.1788548489170907E-2</v>
      </c>
      <c r="AP18">
        <f>((AO18+0.00000010773*(AN18^4-AM18^4))-AL18*44100)/(L18*51.4+0.00000043092*AM18^3)</f>
        <v>-9.033459899509058</v>
      </c>
      <c r="AQ18">
        <f>0.61365*EXP(17.502*J18/(240.97+J18))</f>
        <v>4.7830091483817672</v>
      </c>
      <c r="AR18">
        <f>AQ18*1000/AA18</f>
        <v>54.216519704962849</v>
      </c>
      <c r="AS18">
        <f>(AR18-U18)</f>
        <v>13.611768118048786</v>
      </c>
      <c r="AT18">
        <f>IF(D18,P18,(O18+P18)/2)</f>
        <v>31.676643371582031</v>
      </c>
      <c r="AU18">
        <f>0.61365*EXP(17.502*AT18/(240.97+AT18))</f>
        <v>4.688381971335378</v>
      </c>
      <c r="AV18">
        <f>IF(AS18&lt;&gt;0,(1000-(AR18+U18)/2)/AS18*AL18,0)</f>
        <v>1.73893590961322</v>
      </c>
      <c r="AW18">
        <f>U18*AA18/1000</f>
        <v>3.5821719904717755</v>
      </c>
      <c r="AX18">
        <f>(AU18-AW18)</f>
        <v>1.1062099808636026</v>
      </c>
      <c r="AY18">
        <f>1/(1.6/F18+1.37/N18)</f>
        <v>1.1622521043968499</v>
      </c>
      <c r="AZ18">
        <f>G18*AA18*0.001</f>
        <v>35.143751398434055</v>
      </c>
      <c r="BA18">
        <f>G18/S18</f>
        <v>0.99775090804430844</v>
      </c>
      <c r="BB18">
        <f>(1-AL18*AA18/AQ18/F18)*100</f>
        <v>85.541187440553927</v>
      </c>
      <c r="BC18">
        <f>(S18-E18/(N18/1.35))</f>
        <v>402.36755637535435</v>
      </c>
      <c r="BD18">
        <f>E18*BB18/100/BC18</f>
        <v>-1.8848683275788387E-2</v>
      </c>
    </row>
    <row r="19" spans="1:56" x14ac:dyDescent="0.35">
      <c r="A19" s="1" t="s">
        <v>9</v>
      </c>
      <c r="B19" s="1" t="s">
        <v>2417</v>
      </c>
      <c r="K19" s="1">
        <v>2.72</v>
      </c>
    </row>
    <row r="20" spans="1:56" x14ac:dyDescent="0.35">
      <c r="A20" s="1" t="s">
        <v>9</v>
      </c>
      <c r="B20" s="1" t="s">
        <v>2416</v>
      </c>
      <c r="K20" s="1">
        <v>2.72</v>
      </c>
    </row>
    <row r="21" spans="1:56" x14ac:dyDescent="0.35">
      <c r="A21" s="1">
        <v>2</v>
      </c>
      <c r="B21" s="1" t="s">
        <v>2415</v>
      </c>
      <c r="C21" s="1">
        <v>563.50000229105353</v>
      </c>
      <c r="D21" s="1">
        <v>0</v>
      </c>
      <c r="E21">
        <f>(R21-S21*(1000-T21)/(1000-U21))*AK21</f>
        <v>-7.8642608949684512</v>
      </c>
      <c r="F21">
        <f>IF(AV21&lt;&gt;0,1/(1/AV21-1/N21),0)</f>
        <v>2.2152760058515519</v>
      </c>
      <c r="G21">
        <f>((AY21-AL21/2)*S21-E21)/(AY21+AL21/2)</f>
        <v>396.6064867157221</v>
      </c>
      <c r="H21">
        <f>AL21*1000</f>
        <v>23.764164686472387</v>
      </c>
      <c r="I21">
        <f>(AQ21-AW21)</f>
        <v>1.4191120454277804</v>
      </c>
      <c r="J21">
        <f>(P21+AP21*D21)</f>
        <v>32.592124938964844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31.280332565307617</v>
      </c>
      <c r="P21" s="1">
        <v>32.592124938964844</v>
      </c>
      <c r="Q21" s="1">
        <v>31.446300506591797</v>
      </c>
      <c r="R21" s="1">
        <v>399.759765625</v>
      </c>
      <c r="S21" s="1">
        <v>398.31063842773438</v>
      </c>
      <c r="T21" s="1">
        <v>19.233957290649414</v>
      </c>
      <c r="U21" s="1">
        <v>39.882617950439453</v>
      </c>
      <c r="V21" s="1">
        <v>37.015316009521484</v>
      </c>
      <c r="W21" s="1">
        <v>76.753196716308594</v>
      </c>
      <c r="X21" s="1">
        <v>300.55496215820313</v>
      </c>
      <c r="Y21" s="1">
        <v>26.27354621887207</v>
      </c>
      <c r="Z21" s="1">
        <v>0.45315089821815491</v>
      </c>
      <c r="AA21" s="1">
        <v>88.217880249023438</v>
      </c>
      <c r="AB21" s="1">
        <v>18.530366897583008</v>
      </c>
      <c r="AC21" s="1">
        <v>0.7745545506477356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1.1049814785228054</v>
      </c>
      <c r="AL21">
        <f>(U21-T21)/(1000-U21)*AK21</f>
        <v>2.3764164686472387E-2</v>
      </c>
      <c r="AM21">
        <f>(P21+273.15)</f>
        <v>305.74212493896482</v>
      </c>
      <c r="AN21">
        <f>(O21+273.15)</f>
        <v>304.43033256530759</v>
      </c>
      <c r="AO21">
        <f>(Y21*AG21+Z21*AH21)*AI21</f>
        <v>4.2037673010580079</v>
      </c>
      <c r="AP21">
        <f>((AO21+0.00000010773*(AN21^4-AM21^4))-AL21*44100)/(L21*51.4+0.00000043092*AM21^3)</f>
        <v>-8.6644994307256358</v>
      </c>
      <c r="AQ21">
        <f>0.61365*EXP(17.502*J21/(240.97+J21))</f>
        <v>4.9374720597972006</v>
      </c>
      <c r="AR21">
        <f>AQ21*1000/AA21</f>
        <v>55.969062573931637</v>
      </c>
      <c r="AS21">
        <f>(AR21-U21)</f>
        <v>16.086444623492184</v>
      </c>
      <c r="AT21">
        <f>IF(D21,P21,(O21+P21)/2)</f>
        <v>31.93622875213623</v>
      </c>
      <c r="AU21">
        <f>0.61365*EXP(17.502*AT21/(240.97+AT21))</f>
        <v>4.7578746726666532</v>
      </c>
      <c r="AV21">
        <f>IF(AS21&lt;&gt;0,(1000-(AR21+U21)/2)/AS21*AL21,0)</f>
        <v>1.4064790359395496</v>
      </c>
      <c r="AW21">
        <f>U21*AA21/1000</f>
        <v>3.5183600143694203</v>
      </c>
      <c r="AX21">
        <f>(AU21-AW21)</f>
        <v>1.239514658297233</v>
      </c>
      <c r="AY21">
        <f>1/(1.6/F21+1.37/N21)</f>
        <v>0.9277400778876691</v>
      </c>
      <c r="AZ21">
        <f>G21*AA21*0.001</f>
        <v>34.987783551073484</v>
      </c>
      <c r="BA21">
        <f>G21/S21</f>
        <v>0.99572155110207672</v>
      </c>
      <c r="BB21">
        <f>(1-AL21*AA21/AQ21/F21)*100</f>
        <v>80.8333294995561</v>
      </c>
      <c r="BC21">
        <f>(S21-E21/(N21/1.35))</f>
        <v>401.06658053227704</v>
      </c>
      <c r="BD21">
        <f>E21*BB21/100/BC21</f>
        <v>-1.5850096294480445E-2</v>
      </c>
    </row>
    <row r="22" spans="1:56" x14ac:dyDescent="0.35">
      <c r="A22" s="1" t="s">
        <v>9</v>
      </c>
      <c r="B22" s="1" t="s">
        <v>2414</v>
      </c>
      <c r="K22" s="1">
        <v>2.72</v>
      </c>
    </row>
    <row r="23" spans="1:56" x14ac:dyDescent="0.35">
      <c r="A23" s="1" t="s">
        <v>9</v>
      </c>
      <c r="B23" s="1" t="s">
        <v>2413</v>
      </c>
      <c r="K23" s="1">
        <v>2.72</v>
      </c>
    </row>
    <row r="24" spans="1:56" x14ac:dyDescent="0.35">
      <c r="A24" s="1">
        <v>3</v>
      </c>
      <c r="B24" s="1" t="s">
        <v>2412</v>
      </c>
      <c r="C24" s="1">
        <v>767.00000227987766</v>
      </c>
      <c r="D24" s="1">
        <v>0</v>
      </c>
      <c r="E24">
        <f>(R24-S24*(1000-T24)/(1000-U24))*AK24</f>
        <v>-6.8683148963959963</v>
      </c>
      <c r="F24">
        <f>IF(AV24&lt;&gt;0,1/(1/AV24-1/N24),0)</f>
        <v>1.7475943499804576</v>
      </c>
      <c r="G24">
        <f>((AY24-AL24/2)*S24-E24)/(AY24+AL24/2)</f>
        <v>395.06847795414819</v>
      </c>
      <c r="H24">
        <f>AL24*1000</f>
        <v>23.047147788048953</v>
      </c>
      <c r="I24">
        <f>(AQ24-AW24)</f>
        <v>1.6089643592739384</v>
      </c>
      <c r="J24">
        <f>(P24+AP24*D24)</f>
        <v>33.131008148193359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31.194948196411133</v>
      </c>
      <c r="P24" s="1">
        <v>33.131008148193359</v>
      </c>
      <c r="Q24" s="1">
        <v>31.384981155395508</v>
      </c>
      <c r="R24" s="1">
        <v>400.03842163085938</v>
      </c>
      <c r="S24" s="1">
        <v>397.9542236328125</v>
      </c>
      <c r="T24" s="1">
        <v>19.423652648925781</v>
      </c>
      <c r="U24" s="1">
        <v>39.454788208007813</v>
      </c>
      <c r="V24" s="1">
        <v>37.560684204101563</v>
      </c>
      <c r="W24" s="1">
        <v>76.296096801757813</v>
      </c>
      <c r="X24" s="1">
        <v>300.60647583007813</v>
      </c>
      <c r="Y24" s="1">
        <v>50.668193817138672</v>
      </c>
      <c r="Z24" s="1">
        <v>0.38374060392379761</v>
      </c>
      <c r="AA24" s="1">
        <v>88.213653564453125</v>
      </c>
      <c r="AB24" s="1">
        <v>18.472055435180664</v>
      </c>
      <c r="AC24" s="1">
        <v>0.77081996202468872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1.1051708670223457</v>
      </c>
      <c r="AL24">
        <f>(U24-T24)/(1000-U24)*AK24</f>
        <v>2.3047147788048953E-2</v>
      </c>
      <c r="AM24">
        <f>(P24+273.15)</f>
        <v>306.28100814819334</v>
      </c>
      <c r="AN24">
        <f>(O24+273.15)</f>
        <v>304.34494819641111</v>
      </c>
      <c r="AO24">
        <f>(Y24*AG24+Z24*AH24)*AI24</f>
        <v>8.1069108295386059</v>
      </c>
      <c r="AP24">
        <f>((AO24+0.00000010773*(AN24^4-AM24^4))-AL24*44100)/(L24*51.4+0.00000043092*AM24^3)</f>
        <v>-8.4324726653846209</v>
      </c>
      <c r="AQ24">
        <f>0.61365*EXP(17.502*J24/(240.97+J24))</f>
        <v>5.0894153777140101</v>
      </c>
      <c r="AR24">
        <f>AQ24*1000/AA24</f>
        <v>57.694191001798139</v>
      </c>
      <c r="AS24">
        <f>(AR24-U24)</f>
        <v>18.239402793790326</v>
      </c>
      <c r="AT24">
        <f>IF(D24,P24,(O24+P24)/2)</f>
        <v>32.162978172302246</v>
      </c>
      <c r="AU24">
        <f>0.61365*EXP(17.502*AT24/(240.97+AT24))</f>
        <v>4.8193090015215505</v>
      </c>
      <c r="AV24">
        <f>IF(AS24&lt;&gt;0,(1000-(AR24+U24)/2)/AS24*AL24,0)</f>
        <v>1.2022128462923718</v>
      </c>
      <c r="AW24">
        <f>U24*AA24/1000</f>
        <v>3.4804510184400717</v>
      </c>
      <c r="AX24">
        <f>(AU24-AW24)</f>
        <v>1.3388579830814789</v>
      </c>
      <c r="AY24">
        <f>1/(1.6/F24+1.37/N24)</f>
        <v>0.78667389914658969</v>
      </c>
      <c r="AZ24">
        <f>G24*AA24*0.001</f>
        <v>34.850433848483014</v>
      </c>
      <c r="BA24">
        <f>G24/S24</f>
        <v>0.99274854868401408</v>
      </c>
      <c r="BB24">
        <f>(1-AL24*AA24/AQ24/F24)*100</f>
        <v>77.141671655193562</v>
      </c>
      <c r="BC24">
        <f>(S24-E24/(N24/1.35))</f>
        <v>400.36114762262395</v>
      </c>
      <c r="BD24">
        <f>E24*BB24/100/BC24</f>
        <v>-1.323388384983025E-2</v>
      </c>
    </row>
    <row r="25" spans="1:56" x14ac:dyDescent="0.35">
      <c r="A25" s="1" t="s">
        <v>9</v>
      </c>
      <c r="B25" s="1" t="s">
        <v>2411</v>
      </c>
      <c r="K25" s="1">
        <v>2.72</v>
      </c>
    </row>
    <row r="26" spans="1:56" x14ac:dyDescent="0.35">
      <c r="A26" s="1" t="s">
        <v>9</v>
      </c>
      <c r="B26" s="1" t="s">
        <v>2410</v>
      </c>
      <c r="K26" s="1">
        <v>2.72</v>
      </c>
    </row>
    <row r="27" spans="1:56" x14ac:dyDescent="0.35">
      <c r="A27" s="1">
        <v>4</v>
      </c>
      <c r="B27" s="1" t="s">
        <v>2409</v>
      </c>
      <c r="C27" s="1">
        <v>971.00000227987766</v>
      </c>
      <c r="D27" s="1">
        <v>0</v>
      </c>
      <c r="E27">
        <f>(R27-S27*(1000-T27)/(1000-U27))*AK27</f>
        <v>-6.0140762496969682</v>
      </c>
      <c r="F27">
        <f>IF(AV27&lt;&gt;0,1/(1/AV27-1/N27),0)</f>
        <v>1.8290827117001471</v>
      </c>
      <c r="G27">
        <f>((AY27-AL27/2)*S27-E27)/(AY27+AL27/2)</f>
        <v>393.579693319542</v>
      </c>
      <c r="H27">
        <f>AL27*1000</f>
        <v>22.721236640664369</v>
      </c>
      <c r="I27">
        <f>(AQ27-AW27)</f>
        <v>1.5383835036647988</v>
      </c>
      <c r="J27">
        <f>(P27+AP27*D27)</f>
        <v>32.8524169921875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31.130229949951172</v>
      </c>
      <c r="P27" s="1">
        <v>32.8524169921875</v>
      </c>
      <c r="Q27" s="1">
        <v>31.319982528686523</v>
      </c>
      <c r="R27" s="1">
        <v>399.95953369140625</v>
      </c>
      <c r="S27" s="1">
        <v>397.2340087890625</v>
      </c>
      <c r="T27" s="1">
        <v>19.605377197265625</v>
      </c>
      <c r="U27" s="1">
        <v>39.359146118164063</v>
      </c>
      <c r="V27" s="1">
        <v>38.051712036132813</v>
      </c>
      <c r="W27" s="1">
        <v>76.391441345214844</v>
      </c>
      <c r="X27" s="1">
        <v>300.54669189453125</v>
      </c>
      <c r="Y27" s="1">
        <v>100.19838714599609</v>
      </c>
      <c r="Z27" s="1">
        <v>0.26193812489509583</v>
      </c>
      <c r="AA27" s="1">
        <v>88.212791442871094</v>
      </c>
      <c r="AB27" s="1">
        <v>18.4002685546875</v>
      </c>
      <c r="AC27" s="1">
        <v>0.77191132307052612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1.1049510731416587</v>
      </c>
      <c r="AL27">
        <f>(U27-T27)/(1000-U27)*AK27</f>
        <v>2.2721236640664368E-2</v>
      </c>
      <c r="AM27">
        <f>(P27+273.15)</f>
        <v>306.00241699218748</v>
      </c>
      <c r="AN27">
        <f>(O27+273.15)</f>
        <v>304.28022994995115</v>
      </c>
      <c r="AO27">
        <f>(Y27*AG27+Z27*AH27)*AI27</f>
        <v>16.031741585022019</v>
      </c>
      <c r="AP27">
        <f>((AO27+0.00000010773*(AN27^4-AM27^4))-AL27*44100)/(L27*51.4+0.00000043092*AM27^3)</f>
        <v>-8.2308294662008432</v>
      </c>
      <c r="AQ27">
        <f>0.61365*EXP(17.502*J27/(240.97+J27))</f>
        <v>5.0103636515558945</v>
      </c>
      <c r="AR27">
        <f>AQ27*1000/AA27</f>
        <v>56.798606750821811</v>
      </c>
      <c r="AS27">
        <f>(AR27-U27)</f>
        <v>17.439460632657749</v>
      </c>
      <c r="AT27">
        <f>IF(D27,P27,(O27+P27)/2)</f>
        <v>31.991323471069336</v>
      </c>
      <c r="AU27">
        <f>0.61365*EXP(17.502*AT27/(240.97+AT27))</f>
        <v>4.7727387025589909</v>
      </c>
      <c r="AV27">
        <f>IF(AS27&lt;&gt;0,(1000-(AR27+U27)/2)/AS27*AL27,0)</f>
        <v>1.2402232825524484</v>
      </c>
      <c r="AW27">
        <f>U27*AA27/1000</f>
        <v>3.4719801478910957</v>
      </c>
      <c r="AX27">
        <f>(AU27-AW27)</f>
        <v>1.3007585546678953</v>
      </c>
      <c r="AY27">
        <f>1/(1.6/F27+1.37/N27)</f>
        <v>0.8127531427486373</v>
      </c>
      <c r="AZ27">
        <f>G27*AA27*0.001</f>
        <v>34.718763402945925</v>
      </c>
      <c r="BA27">
        <f>G27/S27</f>
        <v>0.99080059766116102</v>
      </c>
      <c r="BB27">
        <f>(1-AL27*AA27/AQ27/F27)*100</f>
        <v>78.129387934594192</v>
      </c>
      <c r="BC27">
        <f>(S27-E27/(N27/1.35))</f>
        <v>399.3415744176487</v>
      </c>
      <c r="BD27">
        <f>E27*BB27/100/BC27</f>
        <v>-1.1766270443191748E-2</v>
      </c>
    </row>
    <row r="28" spans="1:56" x14ac:dyDescent="0.35">
      <c r="A28" s="1" t="s">
        <v>9</v>
      </c>
      <c r="B28" s="1" t="s">
        <v>2408</v>
      </c>
      <c r="K28" s="1">
        <v>2.72</v>
      </c>
    </row>
    <row r="29" spans="1:56" x14ac:dyDescent="0.35">
      <c r="A29" s="1" t="s">
        <v>9</v>
      </c>
      <c r="B29" s="1" t="s">
        <v>2407</v>
      </c>
      <c r="K29" s="1">
        <v>2.72</v>
      </c>
    </row>
    <row r="30" spans="1:56" x14ac:dyDescent="0.35">
      <c r="A30" s="1">
        <v>5</v>
      </c>
      <c r="B30" s="1" t="s">
        <v>2406</v>
      </c>
      <c r="C30" s="1">
        <v>1175.0000022798777</v>
      </c>
      <c r="D30" s="1">
        <v>0</v>
      </c>
      <c r="E30">
        <f>(R30-S30*(1000-T30)/(1000-U30))*AK30</f>
        <v>-4.9930294049916428</v>
      </c>
      <c r="F30">
        <f>IF(AV30&lt;&gt;0,1/(1/AV30-1/N30),0)</f>
        <v>1.4616256140207404</v>
      </c>
      <c r="G30">
        <f>((AY30-AL30/2)*S30-E30)/(AY30+AL30/2)</f>
        <v>390.99044095385511</v>
      </c>
      <c r="H30">
        <f>AL30*1000</f>
        <v>22.609268983112262</v>
      </c>
      <c r="I30">
        <f>(AQ30-AW30)</f>
        <v>1.788887741761517</v>
      </c>
      <c r="J30">
        <f>(P30+AP30*D30)</f>
        <v>33.748912811279297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31.112472534179688</v>
      </c>
      <c r="P30" s="1">
        <v>33.748912811279297</v>
      </c>
      <c r="Q30" s="1">
        <v>31.286977767944336</v>
      </c>
      <c r="R30" s="1">
        <v>400.26052856445313</v>
      </c>
      <c r="S30" s="1">
        <v>396.6627197265625</v>
      </c>
      <c r="T30" s="1">
        <v>19.792207717895508</v>
      </c>
      <c r="U30" s="1">
        <v>39.447700500488281</v>
      </c>
      <c r="V30" s="1">
        <v>38.452682495117188</v>
      </c>
      <c r="W30" s="1">
        <v>76.639747619628906</v>
      </c>
      <c r="X30" s="1">
        <v>300.53323364257813</v>
      </c>
      <c r="Y30" s="1">
        <v>149.51512145996094</v>
      </c>
      <c r="Z30" s="1">
        <v>0.28158551454544067</v>
      </c>
      <c r="AA30" s="1">
        <v>88.211578369140625</v>
      </c>
      <c r="AB30" s="1">
        <v>18.528692245483398</v>
      </c>
      <c r="AC30" s="1">
        <v>0.77687692642211914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1.104901594274184</v>
      </c>
      <c r="AL30">
        <f>(U30-T30)/(1000-U30)*AK30</f>
        <v>2.2609268983112264E-2</v>
      </c>
      <c r="AM30">
        <f>(P30+273.15)</f>
        <v>306.89891281127927</v>
      </c>
      <c r="AN30">
        <f>(O30+273.15)</f>
        <v>304.26247253417966</v>
      </c>
      <c r="AO30">
        <f>(Y30*AG30+Z30*AH30)*AI30</f>
        <v>23.922418898886008</v>
      </c>
      <c r="AP30">
        <f>((AO30+0.00000010773*(AN30^4-AM30^4))-AL30*44100)/(L30*51.4+0.00000043092*AM30^3)</f>
        <v>-8.2113072260857951</v>
      </c>
      <c r="AQ30">
        <f>0.61365*EXP(17.502*J30/(240.97+J30))</f>
        <v>5.2686316659427268</v>
      </c>
      <c r="AR30">
        <f>AQ30*1000/AA30</f>
        <v>59.727212270196389</v>
      </c>
      <c r="AS30">
        <f>(AR30-U30)</f>
        <v>20.279511769708108</v>
      </c>
      <c r="AT30">
        <f>IF(D30,P30,(O30+P30)/2)</f>
        <v>32.430692672729492</v>
      </c>
      <c r="AU30">
        <f>0.61365*EXP(17.502*AT30/(240.97+AT30))</f>
        <v>4.8927301130188123</v>
      </c>
      <c r="AV30">
        <f>IF(AS30&lt;&gt;0,(1000-(AR30+U30)/2)/AS30*AL30,0)</f>
        <v>1.0595981346851231</v>
      </c>
      <c r="AW30">
        <f>U30*AA30/1000</f>
        <v>3.4797439241812098</v>
      </c>
      <c r="AX30">
        <f>(AU30-AW30)</f>
        <v>1.4129861888376025</v>
      </c>
      <c r="AY30">
        <f>1/(1.6/F30+1.37/N30)</f>
        <v>0.68951154189353325</v>
      </c>
      <c r="AZ30">
        <f>G30*AA30*0.001</f>
        <v>34.48988392378584</v>
      </c>
      <c r="BA30">
        <f>G30/S30</f>
        <v>0.98569999525890017</v>
      </c>
      <c r="BB30">
        <f>(1-AL30*AA30/AQ30/F30)*100</f>
        <v>74.101290113270537</v>
      </c>
      <c r="BC30">
        <f>(S30-E30/(N30/1.35))</f>
        <v>398.41247093016767</v>
      </c>
      <c r="BD30">
        <f>E30*BB30/100/BC30</f>
        <v>-9.2866049001821237E-3</v>
      </c>
    </row>
    <row r="31" spans="1:56" x14ac:dyDescent="0.35">
      <c r="A31" s="1" t="s">
        <v>9</v>
      </c>
      <c r="B31" s="1" t="s">
        <v>2405</v>
      </c>
      <c r="K31" s="1">
        <v>2.72</v>
      </c>
    </row>
    <row r="32" spans="1:56" x14ac:dyDescent="0.35">
      <c r="A32" s="1" t="s">
        <v>9</v>
      </c>
      <c r="B32" s="1" t="s">
        <v>2404</v>
      </c>
      <c r="K32" s="1">
        <v>2.72</v>
      </c>
    </row>
    <row r="33" spans="1:56" x14ac:dyDescent="0.35">
      <c r="A33" s="1">
        <v>6</v>
      </c>
      <c r="B33" s="1" t="s">
        <v>2403</v>
      </c>
      <c r="C33" s="1">
        <v>1379.0000022798777</v>
      </c>
      <c r="D33" s="1">
        <v>0</v>
      </c>
      <c r="E33">
        <f>(R33-S33*(1000-T33)/(1000-U33))*AK33</f>
        <v>-4.7221017369555263</v>
      </c>
      <c r="F33">
        <f>IF(AV33&lt;&gt;0,1/(1/AV33-1/N33),0)</f>
        <v>1.8184344787294535</v>
      </c>
      <c r="G33">
        <f>((AY33-AL33/2)*S33-E33)/(AY33+AL33/2)</f>
        <v>390.81585035384779</v>
      </c>
      <c r="H33">
        <f>AL33*1000</f>
        <v>22.727933496774327</v>
      </c>
      <c r="I33">
        <f>(AQ33-AW33)</f>
        <v>1.5441416888228838</v>
      </c>
      <c r="J33">
        <f>(P33+AP33*D33)</f>
        <v>32.990627288818359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31.091693878173828</v>
      </c>
      <c r="P33" s="1">
        <v>32.990627288818359</v>
      </c>
      <c r="Q33" s="1">
        <v>31.259485244750977</v>
      </c>
      <c r="R33" s="1">
        <v>399.90325927734375</v>
      </c>
      <c r="S33" s="1">
        <v>396.0291748046875</v>
      </c>
      <c r="T33" s="1">
        <v>19.980039596557617</v>
      </c>
      <c r="U33" s="1">
        <v>39.740333557128906</v>
      </c>
      <c r="V33" s="1">
        <v>38.860790252685547</v>
      </c>
      <c r="W33" s="1">
        <v>77.294181823730469</v>
      </c>
      <c r="X33" s="1">
        <v>300.416748046875</v>
      </c>
      <c r="Y33" s="1">
        <v>300.56488037109375</v>
      </c>
      <c r="Z33" s="1">
        <v>0.35099536180496216</v>
      </c>
      <c r="AA33" s="1">
        <v>88.205230712890625</v>
      </c>
      <c r="AB33" s="1">
        <v>18.534761428833008</v>
      </c>
      <c r="AC33" s="1">
        <v>0.78108280897140503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1.1044733384076284</v>
      </c>
      <c r="AL33">
        <f>(U33-T33)/(1000-U33)*AK33</f>
        <v>2.2727933496774325E-2</v>
      </c>
      <c r="AM33">
        <f>(P33+273.15)</f>
        <v>306.14062728881834</v>
      </c>
      <c r="AN33">
        <f>(O33+273.15)</f>
        <v>304.24169387817381</v>
      </c>
      <c r="AO33">
        <f>(Y33*AG33+Z33*AH33)*AI33</f>
        <v>48.090379784471224</v>
      </c>
      <c r="AP33">
        <f>((AO33+0.00000010773*(AN33^4-AM33^4))-AL33*44100)/(L33*51.4+0.00000043092*AM33^3)</f>
        <v>-7.9879111719614366</v>
      </c>
      <c r="AQ33">
        <f>0.61365*EXP(17.502*J33/(240.97+J33))</f>
        <v>5.0494469788366683</v>
      </c>
      <c r="AR33">
        <f>AQ33*1000/AA33</f>
        <v>57.246570730852639</v>
      </c>
      <c r="AS33">
        <f>(AR33-U33)</f>
        <v>17.506237173723733</v>
      </c>
      <c r="AT33">
        <f>IF(D33,P33,(O33+P33)/2)</f>
        <v>32.041160583496094</v>
      </c>
      <c r="AU33">
        <f>0.61365*EXP(17.502*AT33/(240.97+AT33))</f>
        <v>4.7862190868291874</v>
      </c>
      <c r="AV33">
        <f>IF(AS33&lt;&gt;0,(1000-(AR33+U33)/2)/AS33*AL33,0)</f>
        <v>1.2353184368983787</v>
      </c>
      <c r="AW33">
        <f>U33*AA33/1000</f>
        <v>3.5053052900137844</v>
      </c>
      <c r="AX33">
        <f>(AU33-AW33)</f>
        <v>1.280913796815403</v>
      </c>
      <c r="AY33">
        <f>1/(1.6/F33+1.37/N33)</f>
        <v>0.80938353345727865</v>
      </c>
      <c r="AZ33">
        <f>G33*AA33*0.001</f>
        <v>34.472002246715682</v>
      </c>
      <c r="BA33">
        <f>G33/S33</f>
        <v>0.98683600910612002</v>
      </c>
      <c r="BB33">
        <f>(1-AL33*AA33/AQ33/F33)*100</f>
        <v>78.167030071408604</v>
      </c>
      <c r="BC33">
        <f>(S33-E33/(N33/1.35))</f>
        <v>397.68398244301699</v>
      </c>
      <c r="BD33">
        <f>E33*BB33/100/BC33</f>
        <v>-9.2815573361882276E-3</v>
      </c>
    </row>
    <row r="34" spans="1:56" x14ac:dyDescent="0.35">
      <c r="A34" s="1" t="s">
        <v>9</v>
      </c>
      <c r="B34" s="1" t="s">
        <v>2402</v>
      </c>
      <c r="K34" s="1">
        <v>2.72</v>
      </c>
    </row>
    <row r="35" spans="1:56" x14ac:dyDescent="0.35">
      <c r="A35" s="1" t="s">
        <v>9</v>
      </c>
      <c r="B35" s="1" t="s">
        <v>2401</v>
      </c>
      <c r="K35" s="1">
        <v>2.72</v>
      </c>
    </row>
    <row r="36" spans="1:56" x14ac:dyDescent="0.35">
      <c r="A36" s="1">
        <v>7</v>
      </c>
      <c r="B36" s="1" t="s">
        <v>2400</v>
      </c>
      <c r="C36" s="1">
        <v>1583.0000022798777</v>
      </c>
      <c r="D36" s="1">
        <v>0</v>
      </c>
      <c r="E36">
        <f>(R36-S36*(1000-T36)/(1000-U36))*AK36</f>
        <v>-4.3435954887658008</v>
      </c>
      <c r="F36">
        <f>IF(AV36&lt;&gt;0,1/(1/AV36-1/N36),0)</f>
        <v>1.6217886874931726</v>
      </c>
      <c r="G36">
        <f>((AY36-AL36/2)*S36-E36)/(AY36+AL36/2)</f>
        <v>389.37155229075654</v>
      </c>
      <c r="H36">
        <f>AL36*1000</f>
        <v>23.069608195344198</v>
      </c>
      <c r="I36">
        <f>(AQ36-AW36)</f>
        <v>1.6939843056516932</v>
      </c>
      <c r="J36">
        <f>(P36+AP36*D36)</f>
        <v>33.651298522949219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31.086606979370117</v>
      </c>
      <c r="P36" s="1">
        <v>33.651298522949219</v>
      </c>
      <c r="Q36" s="1">
        <v>31.249191284179688</v>
      </c>
      <c r="R36" s="1">
        <v>400.02627563476563</v>
      </c>
      <c r="S36" s="1">
        <v>395.69598388671875</v>
      </c>
      <c r="T36" s="1">
        <v>20.166362762451172</v>
      </c>
      <c r="U36" s="1">
        <v>40.204536437988281</v>
      </c>
      <c r="V36" s="1">
        <v>39.231517791748047</v>
      </c>
      <c r="W36" s="1">
        <v>78.213653564453125</v>
      </c>
      <c r="X36" s="1">
        <v>300.5589599609375</v>
      </c>
      <c r="Y36" s="1">
        <v>500.28839111328125</v>
      </c>
      <c r="Z36" s="1">
        <v>0.26193991303443909</v>
      </c>
      <c r="AA36" s="1">
        <v>88.198394775390625</v>
      </c>
      <c r="AB36" s="1">
        <v>18.756275177001953</v>
      </c>
      <c r="AC36" s="1">
        <v>0.78826510906219482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1.1049961763269758</v>
      </c>
      <c r="AL36">
        <f>(U36-T36)/(1000-U36)*AK36</f>
        <v>2.3069608195344198E-2</v>
      </c>
      <c r="AM36">
        <f>(P36+273.15)</f>
        <v>306.8012985229492</v>
      </c>
      <c r="AN36">
        <f>(O36+273.15)</f>
        <v>304.23660697937009</v>
      </c>
      <c r="AO36">
        <f>(Y36*AG36+Z36*AH36)*AI36</f>
        <v>80.04614078895429</v>
      </c>
      <c r="AP36">
        <f>((AO36+0.00000010773*(AN36^4-AM36^4))-AL36*44100)/(L36*51.4+0.00000043092*AM36^3)</f>
        <v>-7.9121904823320106</v>
      </c>
      <c r="AQ36">
        <f>0.61365*EXP(17.502*J36/(240.97+J36))</f>
        <v>5.239959882170961</v>
      </c>
      <c r="AR36">
        <f>AQ36*1000/AA36</f>
        <v>59.411057259207958</v>
      </c>
      <c r="AS36">
        <f>(AR36-U36)</f>
        <v>19.206520821219677</v>
      </c>
      <c r="AT36">
        <f>IF(D36,P36,(O36+P36)/2)</f>
        <v>32.368952751159668</v>
      </c>
      <c r="AU36">
        <f>0.61365*EXP(17.502*AT36/(240.97+AT36))</f>
        <v>4.8757120366685642</v>
      </c>
      <c r="AV36">
        <f>IF(AS36&lt;&gt;0,(1000-(AR36+U36)/2)/AS36*AL36,0)</f>
        <v>1.141308310912591</v>
      </c>
      <c r="AW36">
        <f>U36*AA36/1000</f>
        <v>3.5459755765192678</v>
      </c>
      <c r="AX36">
        <f>(AU36-AW36)</f>
        <v>1.3297364601492965</v>
      </c>
      <c r="AY36">
        <f>1/(1.6/F36+1.37/N36)</f>
        <v>0.74504794193549284</v>
      </c>
      <c r="AZ36">
        <f>G36*AA36*0.001</f>
        <v>34.341945883246801</v>
      </c>
      <c r="BA36">
        <f>G36/S36</f>
        <v>0.98401694266936812</v>
      </c>
      <c r="BB36">
        <f>(1-AL36*AA36/AQ36/F36)*100</f>
        <v>76.056994187704234</v>
      </c>
      <c r="BC36">
        <f>(S36-E36/(N36/1.35))</f>
        <v>397.21814825187226</v>
      </c>
      <c r="BD36">
        <f>E36*BB36/100/BC36</f>
        <v>-8.3168611075977381E-3</v>
      </c>
    </row>
    <row r="37" spans="1:56" x14ac:dyDescent="0.35">
      <c r="A37" s="1" t="s">
        <v>9</v>
      </c>
      <c r="B37" s="1" t="s">
        <v>2399</v>
      </c>
      <c r="K37" s="1">
        <v>2.72</v>
      </c>
    </row>
    <row r="38" spans="1:56" x14ac:dyDescent="0.35">
      <c r="A38" s="1" t="s">
        <v>9</v>
      </c>
      <c r="B38" s="1" t="s">
        <v>2398</v>
      </c>
      <c r="K38" s="1">
        <v>2.72</v>
      </c>
    </row>
    <row r="39" spans="1:56" x14ac:dyDescent="0.35">
      <c r="A39" s="1">
        <v>8</v>
      </c>
      <c r="B39" s="1" t="s">
        <v>2397</v>
      </c>
      <c r="C39" s="1">
        <v>1787.5000022687018</v>
      </c>
      <c r="D39" s="1">
        <v>0</v>
      </c>
      <c r="E39">
        <f>(R39-S39*(1000-T39)/(1000-U39))*AK39</f>
        <v>-4.0222484086368944</v>
      </c>
      <c r="F39">
        <f>IF(AV39&lt;&gt;0,1/(1/AV39-1/N39),0)</f>
        <v>1.6794953575028226</v>
      </c>
      <c r="G39">
        <f>((AY39-AL39/2)*S39-E39)/(AY39+AL39/2)</f>
        <v>388.51671668191119</v>
      </c>
      <c r="H39">
        <f>AL39*1000</f>
        <v>23.623322817995749</v>
      </c>
      <c r="I39">
        <f>(AQ39-AW39)</f>
        <v>1.6915587947883037</v>
      </c>
      <c r="J39">
        <f>(P39+AP39*D39)</f>
        <v>33.842700958251953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31.13983154296875</v>
      </c>
      <c r="P39" s="1">
        <v>33.842700958251953</v>
      </c>
      <c r="Q39" s="1">
        <v>31.274908065795898</v>
      </c>
      <c r="R39" s="1">
        <v>400.18215942382813</v>
      </c>
      <c r="S39" s="1">
        <v>395.367919921875</v>
      </c>
      <c r="T39" s="1">
        <v>20.357576370239258</v>
      </c>
      <c r="U39" s="1">
        <v>40.870414733886719</v>
      </c>
      <c r="V39" s="1">
        <v>39.484085083007813</v>
      </c>
      <c r="W39" s="1">
        <v>79.269302368164063</v>
      </c>
      <c r="X39" s="1">
        <v>300.44253540039063</v>
      </c>
      <c r="Y39" s="1">
        <v>750.18365478515625</v>
      </c>
      <c r="Z39" s="1">
        <v>0.28158360719680786</v>
      </c>
      <c r="AA39" s="1">
        <v>88.199478149414063</v>
      </c>
      <c r="AB39" s="1">
        <v>19.052759170532227</v>
      </c>
      <c r="AC39" s="1">
        <v>0.79412961006164551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1.1045681448543772</v>
      </c>
      <c r="AL39">
        <f>(U39-T39)/(1000-U39)*AK39</f>
        <v>2.362332281799575E-2</v>
      </c>
      <c r="AM39">
        <f>(P39+273.15)</f>
        <v>306.99270095825193</v>
      </c>
      <c r="AN39">
        <f>(O39+273.15)</f>
        <v>304.28983154296873</v>
      </c>
      <c r="AO39">
        <f>(Y39*AG39+Z39*AH39)*AI39</f>
        <v>120.02938208275918</v>
      </c>
      <c r="AP39">
        <f>((AO39+0.00000010773*(AN39^4-AM39^4))-AL39*44100)/(L39*51.4+0.00000043092*AM39^3)</f>
        <v>-7.7977911509210189</v>
      </c>
      <c r="AQ39">
        <f>0.61365*EXP(17.502*J39/(240.97+J39))</f>
        <v>5.296308046067236</v>
      </c>
      <c r="AR39">
        <f>AQ39*1000/AA39</f>
        <v>60.04919935121432</v>
      </c>
      <c r="AS39">
        <f>(AR39-U39)</f>
        <v>19.178784617327601</v>
      </c>
      <c r="AT39">
        <f>IF(D39,P39,(O39+P39)/2)</f>
        <v>32.491266250610352</v>
      </c>
      <c r="AU39">
        <f>0.61365*EXP(17.502*AT39/(240.97+AT39))</f>
        <v>4.9094769157878861</v>
      </c>
      <c r="AV39">
        <f>IF(AS39&lt;&gt;0,(1000-(AR39+U39)/2)/AS39*AL39,0)</f>
        <v>1.1695889470821645</v>
      </c>
      <c r="AW39">
        <f>U39*AA39/1000</f>
        <v>3.6047492512789323</v>
      </c>
      <c r="AX39">
        <f>(AU39-AW39)</f>
        <v>1.3047276645089538</v>
      </c>
      <c r="AY39">
        <f>1/(1.6/F39+1.37/N39)</f>
        <v>0.76435208812606603</v>
      </c>
      <c r="AZ39">
        <f>G39*AA39*0.001</f>
        <v>34.266971663668322</v>
      </c>
      <c r="BA39">
        <f>G39/S39</f>
        <v>0.98267132234371057</v>
      </c>
      <c r="BB39">
        <f>(1-AL39*AA39/AQ39/F39)*100</f>
        <v>76.576329198957069</v>
      </c>
      <c r="BC39">
        <f>(S39-E39/(N39/1.35))</f>
        <v>396.77747180377969</v>
      </c>
      <c r="BD39">
        <f>E39*BB39/100/BC39</f>
        <v>-7.7627647774337651E-3</v>
      </c>
    </row>
    <row r="40" spans="1:56" x14ac:dyDescent="0.35">
      <c r="A40" s="1" t="s">
        <v>9</v>
      </c>
      <c r="B40" s="1" t="s">
        <v>2396</v>
      </c>
      <c r="K40" s="1">
        <v>2.72</v>
      </c>
    </row>
    <row r="41" spans="1:56" x14ac:dyDescent="0.35">
      <c r="A41" s="1" t="s">
        <v>9</v>
      </c>
      <c r="B41" s="1" t="s">
        <v>2395</v>
      </c>
      <c r="K41" s="1">
        <v>2.72</v>
      </c>
    </row>
    <row r="42" spans="1:56" x14ac:dyDescent="0.35">
      <c r="A42" s="1">
        <v>9</v>
      </c>
      <c r="B42" s="1" t="s">
        <v>2394</v>
      </c>
      <c r="C42" s="1">
        <v>1992.5000022687018</v>
      </c>
      <c r="D42" s="1">
        <v>0</v>
      </c>
      <c r="E42">
        <f>(R42-S42*(1000-T42)/(1000-U42))*AK42</f>
        <v>-4.3031085044118074</v>
      </c>
      <c r="F42">
        <f>IF(AV42&lt;&gt;0,1/(1/AV42-1/N42),0)</f>
        <v>1.6883692686290288</v>
      </c>
      <c r="G42">
        <f>((AY42-AL42/2)*S42-E42)/(AY42+AL42/2)</f>
        <v>388.35538511150872</v>
      </c>
      <c r="H42">
        <f>AL42*1000</f>
        <v>24.28008208971778</v>
      </c>
      <c r="I42">
        <f>(AQ42-AW42)</f>
        <v>1.730409147012947</v>
      </c>
      <c r="J42">
        <f>(P42+AP42*D42)</f>
        <v>34.189075469970703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31.188121795654297</v>
      </c>
      <c r="P42" s="1">
        <v>34.189075469970703</v>
      </c>
      <c r="Q42" s="1">
        <v>31.311000823974609</v>
      </c>
      <c r="R42" s="1">
        <v>399.93222045898438</v>
      </c>
      <c r="S42" s="1">
        <v>395.14370727539063</v>
      </c>
      <c r="T42" s="1">
        <v>20.543115615844727</v>
      </c>
      <c r="U42" s="1">
        <v>41.603069305419922</v>
      </c>
      <c r="V42" s="1">
        <v>39.732807159423828</v>
      </c>
      <c r="W42" s="1">
        <v>80.465240478515625</v>
      </c>
      <c r="X42" s="1">
        <v>300.54330444335938</v>
      </c>
      <c r="Y42" s="1">
        <v>999.569091796875</v>
      </c>
      <c r="Z42" s="1">
        <v>0.23312631249427795</v>
      </c>
      <c r="AA42" s="1">
        <v>88.1956787109375</v>
      </c>
      <c r="AB42" s="1">
        <v>19.386615753173828</v>
      </c>
      <c r="AC42" s="1">
        <v>0.79997146129608154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1.1049386192770563</v>
      </c>
      <c r="AL42">
        <f>(U42-T42)/(1000-U42)*AK42</f>
        <v>2.428008208971778E-2</v>
      </c>
      <c r="AM42">
        <f>(P42+273.15)</f>
        <v>307.33907546997068</v>
      </c>
      <c r="AN42">
        <f>(O42+273.15)</f>
        <v>304.33812179565427</v>
      </c>
      <c r="AO42">
        <f>(Y42*AG42+Z42*AH42)*AI42</f>
        <v>159.93105111276236</v>
      </c>
      <c r="AP42">
        <f>((AO42+0.00000010773*(AN42^4-AM42^4))-AL42*44100)/(L42*51.4+0.00000043092*AM42^3)</f>
        <v>-7.7363396508763769</v>
      </c>
      <c r="AQ42">
        <f>0.61365*EXP(17.502*J42/(240.97+J42))</f>
        <v>5.3996200808626282</v>
      </c>
      <c r="AR42">
        <f>AQ42*1000/AA42</f>
        <v>61.223181903956473</v>
      </c>
      <c r="AS42">
        <f>(AR42-U42)</f>
        <v>19.620112598536551</v>
      </c>
      <c r="AT42">
        <f>IF(D42,P42,(O42+P42)/2)</f>
        <v>32.6885986328125</v>
      </c>
      <c r="AU42">
        <f>0.61365*EXP(17.502*AT42/(240.97+AT42))</f>
        <v>4.964379963480285</v>
      </c>
      <c r="AV42">
        <f>IF(AS42&lt;&gt;0,(1000-(AR42+U42)/2)/AS42*AL42,0)</f>
        <v>1.1738855760320612</v>
      </c>
      <c r="AW42">
        <f>U42*AA42/1000</f>
        <v>3.6692109338496812</v>
      </c>
      <c r="AX42">
        <f>(AU42-AW42)</f>
        <v>1.2951690296306038</v>
      </c>
      <c r="AY42">
        <f>1/(1.6/F42+1.37/N42)</f>
        <v>0.76728866279915897</v>
      </c>
      <c r="AZ42">
        <f>G42*AA42*0.001</f>
        <v>34.251266770957024</v>
      </c>
      <c r="BA42">
        <f>G42/S42</f>
        <v>0.9828206243984271</v>
      </c>
      <c r="BB42">
        <f>(1-AL42*AA42/AQ42/F42)*100</f>
        <v>76.510876299199722</v>
      </c>
      <c r="BC42">
        <f>(S42-E42/(N42/1.35))</f>
        <v>396.6516834305703</v>
      </c>
      <c r="BD42">
        <f>E42*BB42/100/BC42</f>
        <v>-8.3003455231954199E-3</v>
      </c>
    </row>
    <row r="43" spans="1:56" x14ac:dyDescent="0.35">
      <c r="A43" s="1" t="s">
        <v>9</v>
      </c>
      <c r="B43" s="1" t="s">
        <v>2393</v>
      </c>
      <c r="K43" s="1">
        <v>2.72</v>
      </c>
    </row>
    <row r="44" spans="1:56" x14ac:dyDescent="0.35">
      <c r="A44" s="1" t="s">
        <v>9</v>
      </c>
      <c r="B44" s="1" t="s">
        <v>2392</v>
      </c>
      <c r="K44" s="1">
        <v>2.72</v>
      </c>
    </row>
    <row r="45" spans="1:56" x14ac:dyDescent="0.35">
      <c r="A45" s="1">
        <v>10</v>
      </c>
      <c r="B45" s="1" t="s">
        <v>2391</v>
      </c>
      <c r="C45" s="1">
        <v>2197.0000022575259</v>
      </c>
      <c r="D45" s="1">
        <v>0</v>
      </c>
      <c r="E45">
        <f>(R45-S45*(1000-T45)/(1000-U45))*AK45</f>
        <v>-3.9047016644601684</v>
      </c>
      <c r="F45">
        <f>IF(AV45&lt;&gt;0,1/(1/AV45-1/N45),0)</f>
        <v>1.7321768537283326</v>
      </c>
      <c r="G45">
        <f>((AY45-AL45/2)*S45-E45)/(AY45+AL45/2)</f>
        <v>387.26959584916062</v>
      </c>
      <c r="H45">
        <f>AL45*1000</f>
        <v>24.927998375908675</v>
      </c>
      <c r="I45">
        <f>(AQ45-AW45)</f>
        <v>1.7438132099730108</v>
      </c>
      <c r="J45">
        <f>(P45+AP45*D45)</f>
        <v>34.445907592773438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31.263704299926758</v>
      </c>
      <c r="P45" s="1">
        <v>34.445907592773438</v>
      </c>
      <c r="Q45" s="1">
        <v>31.366558074951172</v>
      </c>
      <c r="R45" s="1">
        <v>400.11618041992188</v>
      </c>
      <c r="S45" s="1">
        <v>394.74380493164063</v>
      </c>
      <c r="T45" s="1">
        <v>20.725702285766602</v>
      </c>
      <c r="U45" s="1">
        <v>42.333614349365234</v>
      </c>
      <c r="V45" s="1">
        <v>39.912750244140625</v>
      </c>
      <c r="W45" s="1">
        <v>81.524429321289063</v>
      </c>
      <c r="X45" s="1">
        <v>300.50918579101563</v>
      </c>
      <c r="Y45" s="1">
        <v>1251.1866455078125</v>
      </c>
      <c r="Z45" s="1">
        <v>0.45707902312278748</v>
      </c>
      <c r="AA45" s="1">
        <v>88.1932373046875</v>
      </c>
      <c r="AB45" s="1">
        <v>19.588861465454102</v>
      </c>
      <c r="AC45" s="1">
        <v>0.80340772867202759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1.1048131830552044</v>
      </c>
      <c r="AL45">
        <f>(U45-T45)/(1000-U45)*AK45</f>
        <v>2.4927998375908676E-2</v>
      </c>
      <c r="AM45">
        <f>(P45+273.15)</f>
        <v>307.59590759277341</v>
      </c>
      <c r="AN45">
        <f>(O45+273.15)</f>
        <v>304.41370429992674</v>
      </c>
      <c r="AO45">
        <f>(Y45*AG45+Z45*AH45)*AI45</f>
        <v>200.18985880665787</v>
      </c>
      <c r="AP45">
        <f>((AO45+0.00000010773*(AN45^4-AM45^4))-AL45*44100)/(L45*51.4+0.00000043092*AM45^3)</f>
        <v>-7.6577568355386214</v>
      </c>
      <c r="AQ45">
        <f>0.61365*EXP(17.502*J45/(240.97+J45))</f>
        <v>5.477351706251703</v>
      </c>
      <c r="AR45">
        <f>AQ45*1000/AA45</f>
        <v>62.106255237334167</v>
      </c>
      <c r="AS45">
        <f>(AR45-U45)</f>
        <v>19.772640887968933</v>
      </c>
      <c r="AT45">
        <f>IF(D45,P45,(O45+P45)/2)</f>
        <v>32.854805946350098</v>
      </c>
      <c r="AU45">
        <f>0.61365*EXP(17.502*AT45/(240.97+AT45))</f>
        <v>5.0110369616313681</v>
      </c>
      <c r="AV45">
        <f>IF(AS45&lt;&gt;0,(1000-(AR45+U45)/2)/AS45*AL45,0)</f>
        <v>1.1948965269766205</v>
      </c>
      <c r="AW45">
        <f>U45*AA45/1000</f>
        <v>3.7335384962786922</v>
      </c>
      <c r="AX45">
        <f>(AU45-AW45)</f>
        <v>1.277498465352676</v>
      </c>
      <c r="AY45">
        <f>1/(1.6/F45+1.37/N45)</f>
        <v>0.78166300452256987</v>
      </c>
      <c r="AZ45">
        <f>G45*AA45*0.001</f>
        <v>34.154559367615448</v>
      </c>
      <c r="BA45">
        <f>G45/S45</f>
        <v>0.98106567097671271</v>
      </c>
      <c r="BB45">
        <f>(1-AL45*AA45/AQ45/F45)*100</f>
        <v>76.828196717991645</v>
      </c>
      <c r="BC45">
        <f>(S45-E45/(N45/1.35))</f>
        <v>396.11216387426532</v>
      </c>
      <c r="BD45">
        <f>E45*BB45/100/BC45</f>
        <v>-7.5733899375389794E-3</v>
      </c>
    </row>
    <row r="46" spans="1:56" x14ac:dyDescent="0.35">
      <c r="A46" s="1" t="s">
        <v>9</v>
      </c>
      <c r="B46" s="1" t="s">
        <v>2390</v>
      </c>
      <c r="K46" s="1">
        <v>2.72</v>
      </c>
    </row>
    <row r="47" spans="1:56" x14ac:dyDescent="0.35">
      <c r="A47" s="1" t="s">
        <v>9</v>
      </c>
      <c r="B47" s="1" t="s">
        <v>2389</v>
      </c>
      <c r="K47" s="1">
        <v>2.72</v>
      </c>
    </row>
    <row r="48" spans="1:56" x14ac:dyDescent="0.35">
      <c r="A48" s="1">
        <v>11</v>
      </c>
      <c r="B48" s="1" t="s">
        <v>2388</v>
      </c>
      <c r="C48" s="1">
        <v>2402.50000224635</v>
      </c>
      <c r="D48" s="1">
        <v>0</v>
      </c>
      <c r="E48">
        <f>(R48-S48*(1000-T48)/(1000-U48))*AK48</f>
        <v>-4.1131471042782008</v>
      </c>
      <c r="F48">
        <f>IF(AV48&lt;&gt;0,1/(1/AV48-1/N48),0)</f>
        <v>1.6193158718351555</v>
      </c>
      <c r="G48">
        <f>((AY48-AL48/2)*S48-E48)/(AY48+AL48/2)</f>
        <v>386.59788123325592</v>
      </c>
      <c r="H48">
        <f>AL48*1000</f>
        <v>25.848146471649269</v>
      </c>
      <c r="I48">
        <f>(AQ48-AW48)</f>
        <v>1.8914539261362679</v>
      </c>
      <c r="J48">
        <f>(P48+AP48*D48)</f>
        <v>35.208637237548828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31.328584671020508</v>
      </c>
      <c r="P48" s="1">
        <v>35.208637237548828</v>
      </c>
      <c r="Q48" s="1">
        <v>31.416187286376953</v>
      </c>
      <c r="R48" s="1">
        <v>400.16152954101563</v>
      </c>
      <c r="S48" s="1">
        <v>394.6380615234375</v>
      </c>
      <c r="T48" s="1">
        <v>20.905109405517578</v>
      </c>
      <c r="U48" s="1">
        <v>43.341758728027344</v>
      </c>
      <c r="V48" s="1">
        <v>40.110492706298828</v>
      </c>
      <c r="W48" s="1">
        <v>83.1595458984375</v>
      </c>
      <c r="X48" s="1">
        <v>299.77618408203125</v>
      </c>
      <c r="Y48" s="1">
        <v>1599.0543212890625</v>
      </c>
      <c r="Z48" s="1">
        <v>0.27634143829345703</v>
      </c>
      <c r="AA48" s="1">
        <v>88.194511413574219</v>
      </c>
      <c r="AB48" s="1">
        <v>20.103567123413086</v>
      </c>
      <c r="AC48" s="1">
        <v>0.81133770942687988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1.1021183238309968</v>
      </c>
      <c r="AL48">
        <f>(U48-T48)/(1000-U48)*AK48</f>
        <v>2.5848146471649267E-2</v>
      </c>
      <c r="AM48">
        <f>(P48+273.15)</f>
        <v>308.35863723754881</v>
      </c>
      <c r="AN48">
        <f>(O48+273.15)</f>
        <v>304.47858467102049</v>
      </c>
      <c r="AO48">
        <f>(Y48*AG48+Z48*AH48)*AI48</f>
        <v>255.84868568758611</v>
      </c>
      <c r="AP48">
        <f>((AO48+0.00000010773*(AN48^4-AM48^4))-AL48*44100)/(L48*51.4+0.00000043092*AM48^3)</f>
        <v>-7.6008074303957978</v>
      </c>
      <c r="AQ48">
        <f>0.61365*EXP(17.502*J48/(240.97+J48))</f>
        <v>5.7139591609596554</v>
      </c>
      <c r="AR48">
        <f>AQ48*1000/AA48</f>
        <v>64.788149164577234</v>
      </c>
      <c r="AS48">
        <f>(AR48-U48)</f>
        <v>21.446390436549891</v>
      </c>
      <c r="AT48">
        <f>IF(D48,P48,(O48+P48)/2)</f>
        <v>33.268610954284668</v>
      </c>
      <c r="AU48">
        <f>0.61365*EXP(17.502*AT48/(240.97+AT48))</f>
        <v>5.1288596683217111</v>
      </c>
      <c r="AV48">
        <f>IF(AS48&lt;&gt;0,(1000-(AR48+U48)/2)/AS48*AL48,0)</f>
        <v>1.1400831154035302</v>
      </c>
      <c r="AW48">
        <f>U48*AA48/1000</f>
        <v>3.8225052348233874</v>
      </c>
      <c r="AX48">
        <f>(AU48-AW48)</f>
        <v>1.3063544334983237</v>
      </c>
      <c r="AY48">
        <f>1/(1.6/F48+1.37/N48)</f>
        <v>0.74421259454528155</v>
      </c>
      <c r="AZ48">
        <f>G48*AA48*0.001</f>
        <v>34.095811248890001</v>
      </c>
      <c r="BA48">
        <f>G48/S48</f>
        <v>0.97962644490208639</v>
      </c>
      <c r="BB48">
        <f>(1-AL48*AA48/AQ48/F48)*100</f>
        <v>75.36218102645968</v>
      </c>
      <c r="BC48">
        <f>(S48-E48/(N48/1.35))</f>
        <v>396.07946783462825</v>
      </c>
      <c r="BD48">
        <f>E48*BB48/100/BC48</f>
        <v>-7.8260996045998975E-3</v>
      </c>
    </row>
    <row r="49" spans="1:56" x14ac:dyDescent="0.35">
      <c r="A49" s="1" t="s">
        <v>9</v>
      </c>
      <c r="B49" s="1" t="s">
        <v>2387</v>
      </c>
      <c r="K49" s="1">
        <v>2.72</v>
      </c>
    </row>
    <row r="50" spans="1:56" x14ac:dyDescent="0.35">
      <c r="A50" s="1" t="s">
        <v>9</v>
      </c>
      <c r="B50" s="1" t="s">
        <v>2382</v>
      </c>
      <c r="K50" s="1">
        <v>2.72</v>
      </c>
    </row>
    <row r="51" spans="1:56" x14ac:dyDescent="0.35">
      <c r="A51" s="1">
        <v>12</v>
      </c>
      <c r="B51" s="1" t="s">
        <v>2386</v>
      </c>
      <c r="C51" s="1">
        <v>2608.50000224635</v>
      </c>
      <c r="D51" s="1">
        <v>0</v>
      </c>
      <c r="E51">
        <f>(R51-S51*(1000-T51)/(1000-U51))*AK51</f>
        <v>-4.5801392345320231</v>
      </c>
      <c r="F51">
        <f>IF(AV51&lt;&gt;0,1/(1/AV51-1/N51),0)</f>
        <v>1.4327595669126429</v>
      </c>
      <c r="G51">
        <f>((AY51-AL51/2)*S51-E51)/(AY51+AL51/2)</f>
        <v>385.42954820136237</v>
      </c>
      <c r="H51">
        <f>AL51*1000</f>
        <v>27.398484266852748</v>
      </c>
      <c r="I51">
        <f>(AQ51-AW51)</f>
        <v>2.1816387962789374</v>
      </c>
      <c r="J51">
        <f>(P51+AP51*D51)</f>
        <v>36.472660064697266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31.486600875854492</v>
      </c>
      <c r="P51" s="1">
        <v>36.472660064697266</v>
      </c>
      <c r="Q51" s="1">
        <v>31.537307739257813</v>
      </c>
      <c r="R51" s="1">
        <v>400.0343017578125</v>
      </c>
      <c r="S51" s="1">
        <v>394.41555786132813</v>
      </c>
      <c r="T51" s="1">
        <v>21.101276397705078</v>
      </c>
      <c r="U51" s="1">
        <v>44.720718383789063</v>
      </c>
      <c r="V51" s="1">
        <v>40.123729705810547</v>
      </c>
      <c r="W51" s="1">
        <v>85.035713195800781</v>
      </c>
      <c r="X51" s="1">
        <v>301.40896606445313</v>
      </c>
      <c r="Y51" s="1">
        <v>1999.963623046875</v>
      </c>
      <c r="Z51" s="1">
        <v>0.36278548836708069</v>
      </c>
      <c r="AA51" s="1">
        <v>88.192108154296875</v>
      </c>
      <c r="AB51" s="1">
        <v>20.689836502075195</v>
      </c>
      <c r="AC51" s="1">
        <v>0.82064920663833618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1.1081211987663715</v>
      </c>
      <c r="AL51">
        <f>(U51-T51)/(1000-U51)*AK51</f>
        <v>2.7398484266852749E-2</v>
      </c>
      <c r="AM51">
        <f>(P51+273.15)</f>
        <v>309.62266006469724</v>
      </c>
      <c r="AN51">
        <f>(O51+273.15)</f>
        <v>304.63660087585447</v>
      </c>
      <c r="AO51">
        <f>(Y51*AG51+Z51*AH51)*AI51</f>
        <v>319.99417253507272</v>
      </c>
      <c r="AP51">
        <f>((AO51+0.00000010773*(AN51^4-AM51^4))-AL51*44100)/(L51*51.4+0.00000043092*AM51^3)</f>
        <v>-7.7407474925626873</v>
      </c>
      <c r="AQ51">
        <f>0.61365*EXP(17.502*J51/(240.97+J51))</f>
        <v>6.1256532287199148</v>
      </c>
      <c r="AR51">
        <f>AQ51*1000/AA51</f>
        <v>69.458065544852985</v>
      </c>
      <c r="AS51">
        <f>(AR51-U51)</f>
        <v>24.737347161063923</v>
      </c>
      <c r="AT51">
        <f>IF(D51,P51,(O51+P51)/2)</f>
        <v>33.979630470275879</v>
      </c>
      <c r="AU51">
        <f>0.61365*EXP(17.502*AT51/(240.97+AT51))</f>
        <v>5.3369422451159814</v>
      </c>
      <c r="AV51">
        <f>IF(AS51&lt;&gt;0,(1000-(AR51+U51)/2)/AS51*AL51,0)</f>
        <v>1.0443448641080157</v>
      </c>
      <c r="AW51">
        <f>U51*AA51/1000</f>
        <v>3.9440144324409774</v>
      </c>
      <c r="AX51">
        <f>(AU51-AW51)</f>
        <v>1.392927812675004</v>
      </c>
      <c r="AY51">
        <f>1/(1.6/F51+1.37/N51)</f>
        <v>0.67918330058990961</v>
      </c>
      <c r="AZ51">
        <f>G51*AA51*0.001</f>
        <v>33.991844400836328</v>
      </c>
      <c r="BA51">
        <f>G51/S51</f>
        <v>0.97721689857090999</v>
      </c>
      <c r="BB51">
        <f>(1-AL51*AA51/AQ51/F51)*100</f>
        <v>72.468457967874755</v>
      </c>
      <c r="BC51">
        <f>(S51-E51/(N51/1.35))</f>
        <v>396.02061633150055</v>
      </c>
      <c r="BD51">
        <f>E51*BB51/100/BC51</f>
        <v>-8.3812714267092192E-3</v>
      </c>
    </row>
    <row r="52" spans="1:56" x14ac:dyDescent="0.35">
      <c r="A52" s="1" t="s">
        <v>9</v>
      </c>
      <c r="B52" s="1" t="s">
        <v>2385</v>
      </c>
      <c r="K52" s="1">
        <v>1.6347199999999997</v>
      </c>
    </row>
    <row r="53" spans="1:56" x14ac:dyDescent="0.35">
      <c r="A53" s="1" t="s">
        <v>9</v>
      </c>
      <c r="B53" s="1" t="s">
        <v>2384</v>
      </c>
      <c r="K53" s="1">
        <v>1.6347199999999997</v>
      </c>
    </row>
    <row r="54" spans="1:56" x14ac:dyDescent="0.35">
      <c r="A54" s="1" t="s">
        <v>9</v>
      </c>
      <c r="B54" s="1" t="s">
        <v>2383</v>
      </c>
      <c r="K54" s="1">
        <v>1.6347199999999997</v>
      </c>
    </row>
    <row r="55" spans="1:56" x14ac:dyDescent="0.35">
      <c r="A55" s="1" t="s">
        <v>9</v>
      </c>
      <c r="B55" s="1" t="s">
        <v>2382</v>
      </c>
      <c r="K55" s="1">
        <v>1.6347199999999997</v>
      </c>
    </row>
    <row r="56" spans="1:56" x14ac:dyDescent="0.35">
      <c r="K56" s="1">
        <v>1.6347199999999997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DCB2D-CB95-4E95-9FE2-8D6793426B6D}">
  <dimension ref="A1:BD55"/>
  <sheetViews>
    <sheetView topLeftCell="A8" zoomScale="5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2069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2068</v>
      </c>
    </row>
    <row r="12" spans="1:56" x14ac:dyDescent="0.35">
      <c r="A12" s="1" t="s">
        <v>9</v>
      </c>
      <c r="B12" s="1" t="s">
        <v>2067</v>
      </c>
    </row>
    <row r="13" spans="1:56" x14ac:dyDescent="0.35">
      <c r="A13" s="1" t="s">
        <v>9</v>
      </c>
      <c r="B13" s="1" t="s">
        <v>2066</v>
      </c>
    </row>
    <row r="14" spans="1:56" x14ac:dyDescent="0.35">
      <c r="A14" s="1" t="s">
        <v>9</v>
      </c>
      <c r="B14" s="1" t="s">
        <v>2065</v>
      </c>
    </row>
    <row r="15" spans="1:56" x14ac:dyDescent="0.35">
      <c r="A15" s="1" t="s">
        <v>9</v>
      </c>
      <c r="B15" s="1" t="s">
        <v>2064</v>
      </c>
    </row>
    <row r="16" spans="1:56" x14ac:dyDescent="0.35">
      <c r="A16" s="1" t="s">
        <v>9</v>
      </c>
      <c r="B16" s="1" t="s">
        <v>2063</v>
      </c>
    </row>
    <row r="17" spans="1:56" x14ac:dyDescent="0.35">
      <c r="A17" s="1" t="s">
        <v>9</v>
      </c>
      <c r="B17" s="1" t="s">
        <v>2062</v>
      </c>
    </row>
    <row r="18" spans="1:56" x14ac:dyDescent="0.35">
      <c r="A18" s="1">
        <v>1</v>
      </c>
      <c r="B18" s="1" t="s">
        <v>2061</v>
      </c>
      <c r="C18" s="1">
        <v>433.00000189989805</v>
      </c>
      <c r="D18" s="1">
        <v>0</v>
      </c>
      <c r="E18">
        <f>(R18-S18*(1000-T18)/(1000-U18))*AK18</f>
        <v>-10.306591684208303</v>
      </c>
      <c r="F18">
        <f>IF(AV18&lt;&gt;0,1/(1/AV18-1/N18),0)</f>
        <v>7.0897763555812565E-2</v>
      </c>
      <c r="G18">
        <f>((AY18-AL18/2)*S18-E18)/(AY18+AL18/2)</f>
        <v>425.58746215652917</v>
      </c>
      <c r="H18">
        <f>AL18*1000</f>
        <v>22.361767882011545</v>
      </c>
      <c r="I18">
        <f>(AQ18-AW18)</f>
        <v>23.401603679636036</v>
      </c>
      <c r="J18">
        <f>(P18+AP18*D18)</f>
        <v>66.494285583496094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31.628839492797852</v>
      </c>
      <c r="P18" s="1">
        <v>66.494285583496094</v>
      </c>
      <c r="Q18" s="1">
        <v>31.729045867919922</v>
      </c>
      <c r="R18" s="1">
        <v>400.03466796875</v>
      </c>
      <c r="S18" s="1">
        <v>401.24603271484375</v>
      </c>
      <c r="T18" s="1">
        <v>21.622589111328125</v>
      </c>
      <c r="U18" s="1">
        <v>41.093868255615234</v>
      </c>
      <c r="V18" s="1">
        <v>40.777790069580078</v>
      </c>
      <c r="W18" s="1">
        <v>77.498451232910156</v>
      </c>
      <c r="X18" s="1">
        <v>299.541259765625</v>
      </c>
      <c r="Y18" s="1">
        <v>0.1662629097700119</v>
      </c>
      <c r="Z18" s="1">
        <v>0.20169080793857574</v>
      </c>
      <c r="AA18" s="1">
        <v>88.178138732910156</v>
      </c>
      <c r="AB18" s="1">
        <v>19.2593994140625</v>
      </c>
      <c r="AC18" s="1">
        <v>0.801494300365448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1.1012546314912681</v>
      </c>
      <c r="AL18">
        <f>(U18-T18)/(1000-U18)*AK18</f>
        <v>2.2361767882011545E-2</v>
      </c>
      <c r="AM18">
        <f>(P18+273.15)</f>
        <v>339.64428558349607</v>
      </c>
      <c r="AN18">
        <f>(O18+273.15)</f>
        <v>304.77883949279783</v>
      </c>
      <c r="AO18">
        <f>(Y18*AG18+Z18*AH18)*AI18</f>
        <v>2.6602064968599404E-2</v>
      </c>
      <c r="AP18">
        <f>((AO18+0.00000010773*(AN18^4-AM18^4))-AL18*44100)/(L18*51.4+0.00000043092*AM18^3)</f>
        <v>-11.744071065494511</v>
      </c>
      <c r="AQ18">
        <f>0.61365*EXP(17.502*J18/(240.97+J18))</f>
        <v>27.02518449575161</v>
      </c>
      <c r="AR18">
        <f>AQ18*1000/AA18</f>
        <v>306.48395264511493</v>
      </c>
      <c r="AS18">
        <f>(AR18-U18)</f>
        <v>265.39008438949969</v>
      </c>
      <c r="AT18">
        <f>IF(D18,P18,(O18+P18)/2)</f>
        <v>49.061562538146973</v>
      </c>
      <c r="AU18">
        <f>0.61365*EXP(17.502*AT18/(240.97+AT18))</f>
        <v>11.849635626206217</v>
      </c>
      <c r="AV18">
        <f>IF(AS18&lt;&gt;0,(1000-(AR18+U18)/2)/AS18*AL18,0)</f>
        <v>6.9616544448349346E-2</v>
      </c>
      <c r="AW18">
        <f>U18*AA18/1000</f>
        <v>3.6235808161155729</v>
      </c>
      <c r="AX18">
        <f>(AU18-AW18)</f>
        <v>8.2260548100906448</v>
      </c>
      <c r="AY18">
        <f>1/(1.6/F18+1.37/N18)</f>
        <v>4.3623664011153696E-2</v>
      </c>
      <c r="AZ18">
        <f>G18*AA18*0.001</f>
        <v>37.527510281025577</v>
      </c>
      <c r="BA18">
        <f>G18/S18</f>
        <v>1.0606645984185576</v>
      </c>
      <c r="BB18">
        <f>(1-AL18*AA18/AQ18/F18)*100</f>
        <v>-2.911962322611239</v>
      </c>
      <c r="BC18">
        <f>(S18-E18/(N18/1.35))</f>
        <v>404.85786227596782</v>
      </c>
      <c r="BD18">
        <f>E18*BB18/100/BC18</f>
        <v>7.413072452201805E-4</v>
      </c>
    </row>
    <row r="19" spans="1:56" x14ac:dyDescent="0.35">
      <c r="A19" s="1" t="s">
        <v>9</v>
      </c>
      <c r="B19" s="1" t="s">
        <v>2060</v>
      </c>
      <c r="K19" s="1">
        <v>2.72</v>
      </c>
    </row>
    <row r="20" spans="1:56" x14ac:dyDescent="0.35">
      <c r="A20" s="1" t="s">
        <v>9</v>
      </c>
      <c r="B20" s="1" t="s">
        <v>2059</v>
      </c>
      <c r="K20" s="1">
        <v>2.72</v>
      </c>
    </row>
    <row r="21" spans="1:56" x14ac:dyDescent="0.35">
      <c r="A21" s="1">
        <v>2</v>
      </c>
      <c r="B21" s="1" t="s">
        <v>2058</v>
      </c>
      <c r="C21" s="1">
        <v>637.50000191107392</v>
      </c>
      <c r="D21" s="1">
        <v>0</v>
      </c>
      <c r="E21">
        <f>(R21-S21*(1000-T21)/(1000-U21))*AK21</f>
        <v>-9.537224145697639</v>
      </c>
      <c r="F21">
        <f>IF(AV21&lt;&gt;0,1/(1/AV21-1/N21),0)</f>
        <v>0.1467915511561316</v>
      </c>
      <c r="G21">
        <f>((AY21-AL21/2)*S21-E21)/(AY21+AL21/2)</f>
        <v>410.46005790558479</v>
      </c>
      <c r="H21">
        <f>AL21*1000</f>
        <v>21.404722183480882</v>
      </c>
      <c r="I21">
        <f>(AQ21-AW21)</f>
        <v>11.907029684096685</v>
      </c>
      <c r="J21">
        <f>(P21+AP21*D21)</f>
        <v>54.483245849609375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31.637641906738281</v>
      </c>
      <c r="P21" s="1">
        <v>54.483245849609375</v>
      </c>
      <c r="Q21" s="1">
        <v>31.768033981323242</v>
      </c>
      <c r="R21" s="1">
        <v>399.9749755859375</v>
      </c>
      <c r="S21" s="1">
        <v>400.84390258789063</v>
      </c>
      <c r="T21" s="1">
        <v>21.80327033996582</v>
      </c>
      <c r="U21" s="1">
        <v>40.446739196777344</v>
      </c>
      <c r="V21" s="1">
        <v>41.098903656005859</v>
      </c>
      <c r="W21" s="1">
        <v>76.241622924804688</v>
      </c>
      <c r="X21" s="1">
        <v>299.654541015625</v>
      </c>
      <c r="Y21" s="1">
        <v>26.289142608642578</v>
      </c>
      <c r="Z21" s="1">
        <v>0.16501955687999725</v>
      </c>
      <c r="AA21" s="1">
        <v>88.180068969726563</v>
      </c>
      <c r="AB21" s="1">
        <v>19.027294158935547</v>
      </c>
      <c r="AC21" s="1">
        <v>0.80543756484985352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1.1016711066750917</v>
      </c>
      <c r="AL21">
        <f>(U21-T21)/(1000-U21)*AK21</f>
        <v>2.1404722183480881E-2</v>
      </c>
      <c r="AM21">
        <f>(P21+273.15)</f>
        <v>327.63324584960935</v>
      </c>
      <c r="AN21">
        <f>(O21+273.15)</f>
        <v>304.78764190673826</v>
      </c>
      <c r="AO21">
        <f>(Y21*AG21+Z21*AH21)*AI21</f>
        <v>4.2062627233655121</v>
      </c>
      <c r="AP21">
        <f>((AO21+0.00000010773*(AN21^4-AM21^4))-AL21*44100)/(L21*51.4+0.00000043092*AM21^3)</f>
        <v>-9.9984853295461207</v>
      </c>
      <c r="AQ21">
        <f>0.61365*EXP(17.502*J21/(240.97+J21))</f>
        <v>15.473625936069054</v>
      </c>
      <c r="AR21">
        <f>AQ21*1000/AA21</f>
        <v>175.47758940153884</v>
      </c>
      <c r="AS21">
        <f>(AR21-U21)</f>
        <v>135.03085020476149</v>
      </c>
      <c r="AT21">
        <f>IF(D21,P21,(O21+P21)/2)</f>
        <v>43.060443878173828</v>
      </c>
      <c r="AU21">
        <f>0.61365*EXP(17.502*AT21/(240.97+AT21))</f>
        <v>8.7151307677713987</v>
      </c>
      <c r="AV21">
        <f>IF(AS21&lt;&gt;0,(1000-(AR21+U21)/2)/AS21*AL21,0)</f>
        <v>0.14140340538014914</v>
      </c>
      <c r="AW21">
        <f>U21*AA21/1000</f>
        <v>3.5665962519723688</v>
      </c>
      <c r="AX21">
        <f>(AU21-AW21)</f>
        <v>5.1485345157990299</v>
      </c>
      <c r="AY21">
        <f>1/(1.6/F21+1.37/N21)</f>
        <v>8.8845924084159367E-2</v>
      </c>
      <c r="AZ21">
        <f>G21*AA21*0.001</f>
        <v>36.194396215432427</v>
      </c>
      <c r="BA21">
        <f>G21/S21</f>
        <v>1.0239897757097245</v>
      </c>
      <c r="BB21">
        <f>(1-AL21*AA21/AQ21/F21)*100</f>
        <v>16.902707067422838</v>
      </c>
      <c r="BC21">
        <f>(S21-E21/(N21/1.35))</f>
        <v>404.1861159165972</v>
      </c>
      <c r="BD21">
        <f>E21*BB21/100/BC21</f>
        <v>-3.9883830647053564E-3</v>
      </c>
    </row>
    <row r="22" spans="1:56" x14ac:dyDescent="0.35">
      <c r="A22" s="1" t="s">
        <v>9</v>
      </c>
      <c r="B22" s="1" t="s">
        <v>2057</v>
      </c>
      <c r="K22" s="1">
        <v>2.72</v>
      </c>
    </row>
    <row r="23" spans="1:56" x14ac:dyDescent="0.35">
      <c r="A23" s="1" t="s">
        <v>9</v>
      </c>
      <c r="B23" s="1" t="s">
        <v>2056</v>
      </c>
      <c r="K23" s="1">
        <v>2.72</v>
      </c>
    </row>
    <row r="24" spans="1:56" x14ac:dyDescent="0.35">
      <c r="A24" s="1">
        <v>3</v>
      </c>
      <c r="B24" s="1" t="s">
        <v>2055</v>
      </c>
      <c r="C24" s="1">
        <v>841.50000191107392</v>
      </c>
      <c r="D24" s="1">
        <v>0</v>
      </c>
      <c r="E24">
        <f>(R24-S24*(1000-T24)/(1000-U24))*AK24</f>
        <v>-9.103413069048754</v>
      </c>
      <c r="F24">
        <f>IF(AV24&lt;&gt;0,1/(1/AV24-1/N24),0)</f>
        <v>0.14819096744926086</v>
      </c>
      <c r="G24">
        <f>((AY24-AL24/2)*S24-E24)/(AY24+AL24/2)</f>
        <v>408.57634254721654</v>
      </c>
      <c r="H24">
        <f>AL24*1000</f>
        <v>20.757196062202716</v>
      </c>
      <c r="I24">
        <f>(AQ24-AW24)</f>
        <v>11.477441568144934</v>
      </c>
      <c r="J24">
        <f>(P24+AP24*D24)</f>
        <v>53.854133605957031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31.604463577270508</v>
      </c>
      <c r="P24" s="1">
        <v>53.854133605957031</v>
      </c>
      <c r="Q24" s="1">
        <v>31.744247436523438</v>
      </c>
      <c r="R24" s="1">
        <v>400.01199340820313</v>
      </c>
      <c r="S24" s="1">
        <v>400.7249755859375</v>
      </c>
      <c r="T24" s="1">
        <v>21.96946907043457</v>
      </c>
      <c r="U24" s="1">
        <v>40.055976867675781</v>
      </c>
      <c r="V24" s="1">
        <v>41.48822021484375</v>
      </c>
      <c r="W24" s="1">
        <v>75.643669128417969</v>
      </c>
      <c r="X24" s="1">
        <v>299.66000366210938</v>
      </c>
      <c r="Y24" s="1">
        <v>50.993877410888672</v>
      </c>
      <c r="Z24" s="1">
        <v>0.16763782501220703</v>
      </c>
      <c r="AA24" s="1">
        <v>88.175773620605469</v>
      </c>
      <c r="AB24" s="1">
        <v>18.8175048828125</v>
      </c>
      <c r="AC24" s="1">
        <v>0.79398834705352783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1.1016911899342252</v>
      </c>
      <c r="AL24">
        <f>(U24-T24)/(1000-U24)*AK24</f>
        <v>2.0757196062202717E-2</v>
      </c>
      <c r="AM24">
        <f>(P24+273.15)</f>
        <v>327.00413360595701</v>
      </c>
      <c r="AN24">
        <f>(O24+273.15)</f>
        <v>304.75446357727049</v>
      </c>
      <c r="AO24">
        <f>(Y24*AG24+Z24*AH24)*AI24</f>
        <v>8.1590202033738706</v>
      </c>
      <c r="AP24">
        <f>((AO24+0.00000010773*(AN24^4-AM24^4))-AL24*44100)/(L24*51.4+0.00000043092*AM24^3)</f>
        <v>-9.6727587921950295</v>
      </c>
      <c r="AQ24">
        <f>0.61365*EXP(17.502*J24/(240.97+J24))</f>
        <v>15.009408316581323</v>
      </c>
      <c r="AR24">
        <f>AQ24*1000/AA24</f>
        <v>170.22145313022611</v>
      </c>
      <c r="AS24">
        <f>(AR24-U24)</f>
        <v>130.16547626255033</v>
      </c>
      <c r="AT24">
        <f>IF(D24,P24,(O24+P24)/2)</f>
        <v>42.72929859161377</v>
      </c>
      <c r="AU24">
        <f>0.61365*EXP(17.502*AT24/(240.97+AT24))</f>
        <v>8.5653824850572118</v>
      </c>
      <c r="AV24">
        <f>IF(AS24&lt;&gt;0,(1000-(AR24+U24)/2)/AS24*AL24,0)</f>
        <v>0.14270151867131886</v>
      </c>
      <c r="AW24">
        <f>U24*AA24/1000</f>
        <v>3.531966748436389</v>
      </c>
      <c r="AX24">
        <f>(AU24-AW24)</f>
        <v>5.0334157366208228</v>
      </c>
      <c r="AY24">
        <f>1/(1.6/F24+1.37/N24)</f>
        <v>8.9665914938916763E-2</v>
      </c>
      <c r="AZ24">
        <f>G24*AA24*0.001</f>
        <v>36.026535087178324</v>
      </c>
      <c r="BA24">
        <f>G24/S24</f>
        <v>1.019592906456102</v>
      </c>
      <c r="BB24">
        <f>(1-AL24*AA24/AQ24/F24)*100</f>
        <v>17.71272879989877</v>
      </c>
      <c r="BC24">
        <f>(S24-E24/(N24/1.35))</f>
        <v>403.9151646840748</v>
      </c>
      <c r="BD24">
        <f>E24*BB24/100/BC24</f>
        <v>-3.9920830150468514E-3</v>
      </c>
    </row>
    <row r="25" spans="1:56" x14ac:dyDescent="0.35">
      <c r="A25" s="1" t="s">
        <v>9</v>
      </c>
      <c r="B25" s="1" t="s">
        <v>2054</v>
      </c>
      <c r="K25" s="1">
        <v>2.72</v>
      </c>
    </row>
    <row r="26" spans="1:56" x14ac:dyDescent="0.35">
      <c r="A26" s="1" t="s">
        <v>9</v>
      </c>
      <c r="B26" s="1" t="s">
        <v>2053</v>
      </c>
      <c r="K26" s="1">
        <v>2.72</v>
      </c>
    </row>
    <row r="27" spans="1:56" x14ac:dyDescent="0.35">
      <c r="A27" s="1">
        <v>4</v>
      </c>
      <c r="B27" s="1" t="s">
        <v>2052</v>
      </c>
      <c r="C27" s="1">
        <v>1045.5000019110739</v>
      </c>
      <c r="D27" s="1">
        <v>0</v>
      </c>
      <c r="E27">
        <f>(R27-S27*(1000-T27)/(1000-U27))*AK27</f>
        <v>-8.5895027155823573</v>
      </c>
      <c r="F27">
        <f>IF(AV27&lt;&gt;0,1/(1/AV27-1/N27),0)</f>
        <v>0.13957932962698436</v>
      </c>
      <c r="G27">
        <f>((AY27-AL27/2)*S27-E27)/(AY27+AL27/2)</f>
        <v>404.30219230518281</v>
      </c>
      <c r="H27">
        <f>AL27*1000</f>
        <v>20.522389549619167</v>
      </c>
      <c r="I27">
        <f>(AQ27-AW27)</f>
        <v>11.984061351591121</v>
      </c>
      <c r="J27">
        <f>(P27+AP27*D27)</f>
        <v>54.532363891601563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31.533647537231445</v>
      </c>
      <c r="P27" s="1">
        <v>54.532363891601563</v>
      </c>
      <c r="Q27" s="1">
        <v>31.700939178466797</v>
      </c>
      <c r="R27" s="1">
        <v>400.03314208984375</v>
      </c>
      <c r="S27" s="1">
        <v>400.37142944335938</v>
      </c>
      <c r="T27" s="1">
        <v>22.120159149169922</v>
      </c>
      <c r="U27" s="1">
        <v>39.991943359375</v>
      </c>
      <c r="V27" s="1">
        <v>41.941116333007813</v>
      </c>
      <c r="W27" s="1">
        <v>75.827064514160156</v>
      </c>
      <c r="X27" s="1">
        <v>299.84982299804688</v>
      </c>
      <c r="Y27" s="1">
        <v>100.95352935791016</v>
      </c>
      <c r="Z27" s="1">
        <v>0.20430859923362732</v>
      </c>
      <c r="AA27" s="1">
        <v>88.175819396972656</v>
      </c>
      <c r="AB27" s="1">
        <v>18.759260177612305</v>
      </c>
      <c r="AC27" s="1">
        <v>0.79508757591247559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1.1023890551398781</v>
      </c>
      <c r="AL27">
        <f>(U27-T27)/(1000-U27)*AK27</f>
        <v>2.0522389549619168E-2</v>
      </c>
      <c r="AM27">
        <f>(P27+273.15)</f>
        <v>327.68236389160154</v>
      </c>
      <c r="AN27">
        <f>(O27+273.15)</f>
        <v>304.68364753723142</v>
      </c>
      <c r="AO27">
        <f>(Y27*AG27+Z27*AH27)*AI27</f>
        <v>16.15256433622767</v>
      </c>
      <c r="AP27">
        <f>((AO27+0.00000010773*(AN27^4-AM27^4))-AL27*44100)/(L27*51.4+0.00000043092*AM27^3)</f>
        <v>-9.6077063198906796</v>
      </c>
      <c r="AQ27">
        <f>0.61365*EXP(17.502*J27/(240.97+J27))</f>
        <v>15.510383726581331</v>
      </c>
      <c r="AR27">
        <f>AQ27*1000/AA27</f>
        <v>175.90291570473173</v>
      </c>
      <c r="AS27">
        <f>(AR27-U27)</f>
        <v>135.91097234535673</v>
      </c>
      <c r="AT27">
        <f>IF(D27,P27,(O27+P27)/2)</f>
        <v>43.033005714416504</v>
      </c>
      <c r="AU27">
        <f>0.61365*EXP(17.502*AT27/(240.97+AT27))</f>
        <v>8.7026373774918948</v>
      </c>
      <c r="AV27">
        <f>IF(AS27&lt;&gt;0,(1000-(AR27+U27)/2)/AS27*AL27,0)</f>
        <v>0.1346988402331723</v>
      </c>
      <c r="AW27">
        <f>U27*AA27/1000</f>
        <v>3.52632237499021</v>
      </c>
      <c r="AX27">
        <f>(AU27-AW27)</f>
        <v>5.1763150025016849</v>
      </c>
      <c r="AY27">
        <f>1/(1.6/F27+1.37/N27)</f>
        <v>8.4612062431777282E-2</v>
      </c>
      <c r="AZ27">
        <f>G27*AA27*0.001</f>
        <v>35.64967709050191</v>
      </c>
      <c r="BA27">
        <f>G27/S27</f>
        <v>1.0098177906133023</v>
      </c>
      <c r="BB27">
        <f>(1-AL27*AA27/AQ27/F27)*100</f>
        <v>16.41395419414421</v>
      </c>
      <c r="BC27">
        <f>(S27-E27/(N27/1.35))</f>
        <v>403.38152441695092</v>
      </c>
      <c r="BD27">
        <f>E27*BB27/100/BC27</f>
        <v>-3.495145305125966E-3</v>
      </c>
    </row>
    <row r="28" spans="1:56" x14ac:dyDescent="0.35">
      <c r="A28" s="1" t="s">
        <v>9</v>
      </c>
      <c r="B28" s="1" t="s">
        <v>2051</v>
      </c>
      <c r="K28" s="1">
        <v>2.72</v>
      </c>
    </row>
    <row r="29" spans="1:56" x14ac:dyDescent="0.35">
      <c r="A29" s="1" t="s">
        <v>9</v>
      </c>
      <c r="B29" s="1" t="s">
        <v>2050</v>
      </c>
      <c r="K29" s="1">
        <v>2.72</v>
      </c>
    </row>
    <row r="30" spans="1:56" x14ac:dyDescent="0.35">
      <c r="A30" s="1">
        <v>5</v>
      </c>
      <c r="B30" s="1" t="s">
        <v>2049</v>
      </c>
      <c r="C30" s="1">
        <v>1249.5000019110739</v>
      </c>
      <c r="D30" s="1">
        <v>0</v>
      </c>
      <c r="E30">
        <f>(R30-S30*(1000-T30)/(1000-U30))*AK30</f>
        <v>-8.3110592984592628</v>
      </c>
      <c r="F30">
        <f>IF(AV30&lt;&gt;0,1/(1/AV30-1/N30),0)</f>
        <v>0.14457276484574494</v>
      </c>
      <c r="G30">
        <f>((AY30-AL30/2)*S30-E30)/(AY30+AL30/2)</f>
        <v>401.46646079080801</v>
      </c>
      <c r="H30">
        <f>AL30*1000</f>
        <v>20.438598123398069</v>
      </c>
      <c r="I30">
        <f>(AQ30-AW30)</f>
        <v>11.567172739878703</v>
      </c>
      <c r="J30">
        <f>(P30+AP30*D30)</f>
        <v>53.980419158935547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31.531152725219727</v>
      </c>
      <c r="P30" s="1">
        <v>53.980419158935547</v>
      </c>
      <c r="Q30" s="1">
        <v>31.686679840087891</v>
      </c>
      <c r="R30" s="1">
        <v>399.97894287109375</v>
      </c>
      <c r="S30" s="1">
        <v>400.10018920898438</v>
      </c>
      <c r="T30" s="1">
        <v>22.273714065551758</v>
      </c>
      <c r="U30" s="1">
        <v>40.082614898681641</v>
      </c>
      <c r="V30" s="1">
        <v>42.239803314208984</v>
      </c>
      <c r="W30" s="1">
        <v>76.012542724609375</v>
      </c>
      <c r="X30" s="1">
        <v>299.65170288085938</v>
      </c>
      <c r="Y30" s="1">
        <v>150.81399536132813</v>
      </c>
      <c r="Z30" s="1">
        <v>3.798101469874382E-2</v>
      </c>
      <c r="AA30" s="1">
        <v>88.179061889648438</v>
      </c>
      <c r="AB30" s="1">
        <v>18.863054275512695</v>
      </c>
      <c r="AC30" s="1">
        <v>0.79257082939147949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1.1016606723561004</v>
      </c>
      <c r="AL30">
        <f>(U30-T30)/(1000-U30)*AK30</f>
        <v>2.0438598123398068E-2</v>
      </c>
      <c r="AM30">
        <f>(P30+273.15)</f>
        <v>327.13041915893552</v>
      </c>
      <c r="AN30">
        <f>(O30+273.15)</f>
        <v>304.6811527252197</v>
      </c>
      <c r="AO30">
        <f>(Y30*AG30+Z30*AH30)*AI30</f>
        <v>24.130238718459623</v>
      </c>
      <c r="AP30">
        <f>((AO30+0.00000010773*(AN30^4-AM30^4))-AL30*44100)/(L30*51.4+0.00000043092*AM30^3)</f>
        <v>-9.453777224086636</v>
      </c>
      <c r="AQ30">
        <f>0.61365*EXP(17.502*J30/(240.97+J30))</f>
        <v>15.101620119728496</v>
      </c>
      <c r="AR30">
        <f>AQ30*1000/AA30</f>
        <v>171.26083898043049</v>
      </c>
      <c r="AS30">
        <f>(AR30-U30)</f>
        <v>131.17822408174885</v>
      </c>
      <c r="AT30">
        <f>IF(D30,P30,(O30+P30)/2)</f>
        <v>42.755785942077637</v>
      </c>
      <c r="AU30">
        <f>0.61365*EXP(17.502*AT30/(240.97+AT30))</f>
        <v>8.5772779182360281</v>
      </c>
      <c r="AV30">
        <f>IF(AS30&lt;&gt;0,(1000-(AR30+U30)/2)/AS30*AL30,0)</f>
        <v>0.13934337266285801</v>
      </c>
      <c r="AW30">
        <f>U30*AA30/1000</f>
        <v>3.5344473798497931</v>
      </c>
      <c r="AX30">
        <f>(AU30-AW30)</f>
        <v>5.0428305383862355</v>
      </c>
      <c r="AY30">
        <f>1/(1.6/F30+1.37/N30)</f>
        <v>8.7544808673755206E-2</v>
      </c>
      <c r="AZ30">
        <f>G30*AA30*0.001</f>
        <v>35.400935892690782</v>
      </c>
      <c r="BA30">
        <f>G30/S30</f>
        <v>1.0034148236333624</v>
      </c>
      <c r="BB30">
        <f>(1-AL30*AA30/AQ30/F30)*100</f>
        <v>17.452000953304115</v>
      </c>
      <c r="BC30">
        <f>(S30-E30/(N30/1.35))</f>
        <v>403.01270680725344</v>
      </c>
      <c r="BD30">
        <f>E30*BB30/100/BC30</f>
        <v>-3.5990084766495396E-3</v>
      </c>
    </row>
    <row r="31" spans="1:56" x14ac:dyDescent="0.35">
      <c r="A31" s="1" t="s">
        <v>9</v>
      </c>
      <c r="B31" s="1" t="s">
        <v>2048</v>
      </c>
      <c r="K31" s="1">
        <v>2.72</v>
      </c>
    </row>
    <row r="32" spans="1:56" x14ac:dyDescent="0.35">
      <c r="A32" s="1" t="s">
        <v>9</v>
      </c>
      <c r="B32" s="1" t="s">
        <v>2047</v>
      </c>
      <c r="K32" s="1">
        <v>2.72</v>
      </c>
    </row>
    <row r="33" spans="1:56" x14ac:dyDescent="0.35">
      <c r="A33" s="1">
        <v>6</v>
      </c>
      <c r="B33" s="1" t="s">
        <v>2046</v>
      </c>
      <c r="C33" s="1">
        <v>1453.5000019110739</v>
      </c>
      <c r="D33" s="1">
        <v>0</v>
      </c>
      <c r="E33">
        <f>(R33-S33*(1000-T33)/(1000-U33))*AK33</f>
        <v>-7.2138376637258936</v>
      </c>
      <c r="F33">
        <f>IF(AV33&lt;&gt;0,1/(1/AV33-1/N33),0)</f>
        <v>0.14787141333548451</v>
      </c>
      <c r="G33">
        <f>((AY33-AL33/2)*S33-E33)/(AY33+AL33/2)</f>
        <v>388.67840744993083</v>
      </c>
      <c r="H33">
        <f>AL33*1000</f>
        <v>20.647552399561167</v>
      </c>
      <c r="I33">
        <f>(AQ33-AW33)</f>
        <v>11.438808951150104</v>
      </c>
      <c r="J33">
        <f>(P33+AP33*D33)</f>
        <v>53.845157623291016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31.543428421020508</v>
      </c>
      <c r="P33" s="1">
        <v>53.845157623291016</v>
      </c>
      <c r="Q33" s="1">
        <v>31.686546325683594</v>
      </c>
      <c r="R33" s="1">
        <v>399.85812377929688</v>
      </c>
      <c r="S33" s="1">
        <v>398.929443359375</v>
      </c>
      <c r="T33" s="1">
        <v>22.434848785400391</v>
      </c>
      <c r="U33" s="1">
        <v>40.419708251953125</v>
      </c>
      <c r="V33" s="1">
        <v>42.514434814453125</v>
      </c>
      <c r="W33" s="1">
        <v>76.5960693359375</v>
      </c>
      <c r="X33" s="1">
        <v>299.64825439453125</v>
      </c>
      <c r="Y33" s="1">
        <v>299.65396118164063</v>
      </c>
      <c r="Z33" s="1">
        <v>0.2488413006067276</v>
      </c>
      <c r="AA33" s="1">
        <v>88.176383972167969</v>
      </c>
      <c r="AB33" s="1">
        <v>18.968070983886719</v>
      </c>
      <c r="AC33" s="1">
        <v>0.79746568202972412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1.101647994097541</v>
      </c>
      <c r="AL33">
        <f>(U33-T33)/(1000-U33)*AK33</f>
        <v>2.0647552399561168E-2</v>
      </c>
      <c r="AM33">
        <f>(P33+273.15)</f>
        <v>326.99515762329099</v>
      </c>
      <c r="AN33">
        <f>(O33+273.15)</f>
        <v>304.69342842102049</v>
      </c>
      <c r="AO33">
        <f>(Y33*AG33+Z33*AH33)*AI33</f>
        <v>47.944632717416425</v>
      </c>
      <c r="AP33">
        <f>((AO33+0.00000010773*(AN33^4-AM33^4))-AL33*44100)/(L33*51.4+0.00000043092*AM33^3)</f>
        <v>-9.3209612326810447</v>
      </c>
      <c r="AQ33">
        <f>0.61365*EXP(17.502*J33/(240.97+J33))</f>
        <v>15.002872666017328</v>
      </c>
      <c r="AR33">
        <f>AQ33*1000/AA33</f>
        <v>170.14615467507537</v>
      </c>
      <c r="AS33">
        <f>(AR33-U33)</f>
        <v>129.72644642312224</v>
      </c>
      <c r="AT33">
        <f>IF(D33,P33,(O33+P33)/2)</f>
        <v>42.694293022155762</v>
      </c>
      <c r="AU33">
        <f>0.61365*EXP(17.502*AT33/(240.97+AT33))</f>
        <v>8.5496834366144192</v>
      </c>
      <c r="AV33">
        <f>IF(AS33&lt;&gt;0,(1000-(AR33+U33)/2)/AS33*AL33,0)</f>
        <v>0.14240517693003055</v>
      </c>
      <c r="AW33">
        <f>U33*AA33/1000</f>
        <v>3.564063714867225</v>
      </c>
      <c r="AX33">
        <f>(AU33-AW33)</f>
        <v>4.9856197217471943</v>
      </c>
      <c r="AY33">
        <f>1/(1.6/F33+1.37/N33)</f>
        <v>8.9478715060836808E-2</v>
      </c>
      <c r="AZ33">
        <f>G33*AA33*0.001</f>
        <v>34.272256496995858</v>
      </c>
      <c r="BA33">
        <f>G33/S33</f>
        <v>0.97430363669545061</v>
      </c>
      <c r="BB33">
        <f>(1-AL33*AA33/AQ33/F33)*100</f>
        <v>17.934198637205867</v>
      </c>
      <c r="BC33">
        <f>(S33-E33/(N33/1.35))</f>
        <v>401.45745193110457</v>
      </c>
      <c r="BD33">
        <f>E33*BB33/100/BC33</f>
        <v>-3.222617913193442E-3</v>
      </c>
    </row>
    <row r="34" spans="1:56" x14ac:dyDescent="0.35">
      <c r="A34" s="1" t="s">
        <v>9</v>
      </c>
      <c r="B34" s="1" t="s">
        <v>2045</v>
      </c>
      <c r="K34" s="1">
        <v>2.72</v>
      </c>
    </row>
    <row r="35" spans="1:56" x14ac:dyDescent="0.35">
      <c r="A35" s="1" t="s">
        <v>9</v>
      </c>
      <c r="B35" s="1" t="s">
        <v>2044</v>
      </c>
      <c r="K35" s="1">
        <v>2.72</v>
      </c>
    </row>
    <row r="36" spans="1:56" x14ac:dyDescent="0.35">
      <c r="A36" s="1">
        <v>7</v>
      </c>
      <c r="B36" s="1" t="s">
        <v>2043</v>
      </c>
      <c r="C36" s="1">
        <v>1657.5000019110739</v>
      </c>
      <c r="D36" s="1">
        <v>0</v>
      </c>
      <c r="E36">
        <f>(R36-S36*(1000-T36)/(1000-U36))*AK36</f>
        <v>-6.1848949257546071</v>
      </c>
      <c r="F36">
        <f>IF(AV36&lt;&gt;0,1/(1/AV36-1/N36),0)</f>
        <v>0.15607340075257431</v>
      </c>
      <c r="G36">
        <f>((AY36-AL36/2)*S36-E36)/(AY36+AL36/2)</f>
        <v>376.84508663706083</v>
      </c>
      <c r="H36">
        <f>AL36*1000</f>
        <v>21.099610162463875</v>
      </c>
      <c r="I36">
        <f>(AQ36-AW36)</f>
        <v>11.113728516749161</v>
      </c>
      <c r="J36">
        <f>(P36+AP36*D36)</f>
        <v>53.460594177246094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31.551860809326172</v>
      </c>
      <c r="P36" s="1">
        <v>53.460594177246094</v>
      </c>
      <c r="Q36" s="1">
        <v>31.693647384643555</v>
      </c>
      <c r="R36" s="1">
        <v>399.95004272460938</v>
      </c>
      <c r="S36" s="1">
        <v>397.94244384765625</v>
      </c>
      <c r="T36" s="1">
        <v>22.587837219238281</v>
      </c>
      <c r="U36" s="1">
        <v>40.957256317138672</v>
      </c>
      <c r="V36" s="1">
        <v>42.78338623046875</v>
      </c>
      <c r="W36" s="1">
        <v>77.576713562011719</v>
      </c>
      <c r="X36" s="1">
        <v>299.63040161132813</v>
      </c>
      <c r="Y36" s="1">
        <v>499.42398071289063</v>
      </c>
      <c r="Z36" s="1">
        <v>0.14406344294548035</v>
      </c>
      <c r="AA36" s="1">
        <v>88.175407409667969</v>
      </c>
      <c r="AB36" s="1">
        <v>19.024581909179688</v>
      </c>
      <c r="AC36" s="1">
        <v>0.79794120788574219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1.1015823588651767</v>
      </c>
      <c r="AL36">
        <f>(U36-T36)/(1000-U36)*AK36</f>
        <v>2.1099610162463877E-2</v>
      </c>
      <c r="AM36">
        <f>(P36+273.15)</f>
        <v>326.61059417724607</v>
      </c>
      <c r="AN36">
        <f>(O36+273.15)</f>
        <v>304.70186080932615</v>
      </c>
      <c r="AO36">
        <f>(Y36*AG36+Z36*AH36)*AI36</f>
        <v>79.907835127983162</v>
      </c>
      <c r="AP36">
        <f>((AO36+0.00000010773*(AN36^4-AM36^4))-AL36*44100)/(L36*51.4+0.00000043092*AM36^3)</f>
        <v>-9.1816278708529282</v>
      </c>
      <c r="AQ36">
        <f>0.61365*EXP(17.502*J36/(240.97+J36))</f>
        <v>14.72515127889506</v>
      </c>
      <c r="AR36">
        <f>AQ36*1000/AA36</f>
        <v>166.99839231228236</v>
      </c>
      <c r="AS36">
        <f>(AR36-U36)</f>
        <v>126.04113599514369</v>
      </c>
      <c r="AT36">
        <f>IF(D36,P36,(O36+P36)/2)</f>
        <v>42.506227493286133</v>
      </c>
      <c r="AU36">
        <f>0.61365*EXP(17.502*AT36/(240.97+AT36))</f>
        <v>8.4657667230038669</v>
      </c>
      <c r="AV36">
        <f>IF(AS36&lt;&gt;0,(1000-(AR36+U36)/2)/AS36*AL36,0)</f>
        <v>0.14999641549256393</v>
      </c>
      <c r="AW36">
        <f>U36*AA36/1000</f>
        <v>3.6114227621458994</v>
      </c>
      <c r="AX36">
        <f>(AU36-AW36)</f>
        <v>4.8543439608579675</v>
      </c>
      <c r="AY36">
        <f>1/(1.6/F36+1.37/N36)</f>
        <v>9.4275433665659158E-2</v>
      </c>
      <c r="AZ36">
        <f>G36*AA36*0.001</f>
        <v>33.228469044554465</v>
      </c>
      <c r="BA36">
        <f>G36/S36</f>
        <v>0.94698389795617754</v>
      </c>
      <c r="BB36">
        <f>(1-AL36*AA36/AQ36/F36)*100</f>
        <v>19.046944103139872</v>
      </c>
      <c r="BC36">
        <f>(S36-E36/(N36/1.35))</f>
        <v>400.10987096709033</v>
      </c>
      <c r="BD36">
        <f>E36*BB36/100/BC36</f>
        <v>-2.9442749725195091E-3</v>
      </c>
    </row>
    <row r="37" spans="1:56" x14ac:dyDescent="0.35">
      <c r="A37" s="1" t="s">
        <v>9</v>
      </c>
      <c r="B37" s="1" t="s">
        <v>2042</v>
      </c>
      <c r="K37" s="1">
        <v>2.72</v>
      </c>
    </row>
    <row r="38" spans="1:56" x14ac:dyDescent="0.35">
      <c r="A38" s="1" t="s">
        <v>9</v>
      </c>
      <c r="B38" s="1" t="s">
        <v>2041</v>
      </c>
      <c r="K38" s="1">
        <v>2.72</v>
      </c>
    </row>
    <row r="39" spans="1:56" x14ac:dyDescent="0.35">
      <c r="A39" s="1">
        <v>8</v>
      </c>
      <c r="B39" s="1" t="s">
        <v>2040</v>
      </c>
      <c r="C39" s="1">
        <v>1861.5000019110739</v>
      </c>
      <c r="D39" s="1">
        <v>0</v>
      </c>
      <c r="E39">
        <f>(R39-S39*(1000-T39)/(1000-U39))*AK39</f>
        <v>-5.6003123530964674</v>
      </c>
      <c r="F39">
        <f>IF(AV39&lt;&gt;0,1/(1/AV39-1/N39),0)</f>
        <v>0.16518769994656834</v>
      </c>
      <c r="G39">
        <f>((AY39-AL39/2)*S39-E39)/(AY39+AL39/2)</f>
        <v>370.34309368073212</v>
      </c>
      <c r="H39">
        <f>AL39*1000</f>
        <v>21.595404743534679</v>
      </c>
      <c r="I39">
        <f>(AQ39-AW39)</f>
        <v>10.786229494970115</v>
      </c>
      <c r="J39">
        <f>(P39+AP39*D39)</f>
        <v>53.070461273193359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31.571914672851563</v>
      </c>
      <c r="P39" s="1">
        <v>53.070461273193359</v>
      </c>
      <c r="Q39" s="1">
        <v>31.703725814819336</v>
      </c>
      <c r="R39" s="1">
        <v>400.04977416992188</v>
      </c>
      <c r="S39" s="1">
        <v>397.34439086914063</v>
      </c>
      <c r="T39" s="1">
        <v>22.742870330810547</v>
      </c>
      <c r="U39" s="1">
        <v>41.530807495117188</v>
      </c>
      <c r="V39" s="1">
        <v>43.024639129638672</v>
      </c>
      <c r="W39" s="1">
        <v>78.567390441894531</v>
      </c>
      <c r="X39" s="1">
        <v>299.66036987304688</v>
      </c>
      <c r="Y39" s="1">
        <v>750.498779296875</v>
      </c>
      <c r="Z39" s="1">
        <v>0.21216970682144165</v>
      </c>
      <c r="AA39" s="1">
        <v>88.168510437011719</v>
      </c>
      <c r="AB39" s="1">
        <v>19.329351425170898</v>
      </c>
      <c r="AC39" s="1">
        <v>0.79693907499313354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1.1016925362979662</v>
      </c>
      <c r="AL39">
        <f>(U39-T39)/(1000-U39)*AK39</f>
        <v>2.159540474353468E-2</v>
      </c>
      <c r="AM39">
        <f>(P39+273.15)</f>
        <v>326.22046127319334</v>
      </c>
      <c r="AN39">
        <f>(O39+273.15)</f>
        <v>304.72191467285154</v>
      </c>
      <c r="AO39">
        <f>(Y39*AG39+Z39*AH39)*AI39</f>
        <v>120.07980200350721</v>
      </c>
      <c r="AP39">
        <f>((AO39+0.00000010773*(AN39^4-AM39^4))-AL39*44100)/(L39*51.4+0.00000043092*AM39^3)</f>
        <v>-8.9903311645446173</v>
      </c>
      <c r="AQ39">
        <f>0.61365*EXP(17.502*J39/(240.97+J39))</f>
        <v>14.44793892906088</v>
      </c>
      <c r="AR39">
        <f>AQ39*1000/AA39</f>
        <v>163.86733605284849</v>
      </c>
      <c r="AS39">
        <f>(AR39-U39)</f>
        <v>122.3365285577313</v>
      </c>
      <c r="AT39">
        <f>IF(D39,P39,(O39+P39)/2)</f>
        <v>42.321187973022461</v>
      </c>
      <c r="AU39">
        <f>0.61365*EXP(17.502*AT39/(240.97+AT39))</f>
        <v>8.3838970104422312</v>
      </c>
      <c r="AV39">
        <f>IF(AS39&lt;&gt;0,(1000-(AR39+U39)/2)/AS39*AL39,0)</f>
        <v>0.15839567257825055</v>
      </c>
      <c r="AW39">
        <f>U39*AA39/1000</f>
        <v>3.6617094340907643</v>
      </c>
      <c r="AX39">
        <f>(AU39-AW39)</f>
        <v>4.7221875763514669</v>
      </c>
      <c r="AY39">
        <f>1/(1.6/F39+1.37/N39)</f>
        <v>9.958590510822371E-2</v>
      </c>
      <c r="AZ39">
        <f>G39*AA39*0.001</f>
        <v>32.65259892046484</v>
      </c>
      <c r="BA39">
        <f>G39/S39</f>
        <v>0.93204560625771871</v>
      </c>
      <c r="BB39">
        <f>(1-AL39*AA39/AQ39/F39)*100</f>
        <v>20.220511352270254</v>
      </c>
      <c r="BC39">
        <f>(S39-E39/(N39/1.35))</f>
        <v>399.30695757675886</v>
      </c>
      <c r="BD39">
        <f>E39*BB39/100/BC39</f>
        <v>-2.8359430599272264E-3</v>
      </c>
    </row>
    <row r="40" spans="1:56" x14ac:dyDescent="0.35">
      <c r="A40" s="1" t="s">
        <v>9</v>
      </c>
      <c r="B40" s="1" t="s">
        <v>2039</v>
      </c>
      <c r="K40" s="1">
        <v>2.72</v>
      </c>
    </row>
    <row r="41" spans="1:56" x14ac:dyDescent="0.35">
      <c r="A41" s="1" t="s">
        <v>9</v>
      </c>
      <c r="B41" s="1" t="s">
        <v>2038</v>
      </c>
      <c r="K41" s="1">
        <v>2.72</v>
      </c>
    </row>
    <row r="42" spans="1:56" x14ac:dyDescent="0.35">
      <c r="A42" s="1">
        <v>9</v>
      </c>
      <c r="B42" s="1" t="s">
        <v>2037</v>
      </c>
      <c r="C42" s="1">
        <v>2066.0000018998981</v>
      </c>
      <c r="D42" s="1">
        <v>0</v>
      </c>
      <c r="E42">
        <f>(R42-S42*(1000-T42)/(1000-U42))*AK42</f>
        <v>-4.8450350233914623</v>
      </c>
      <c r="F42">
        <f>IF(AV42&lt;&gt;0,1/(1/AV42-1/N42),0)</f>
        <v>0.18840823526492068</v>
      </c>
      <c r="G42">
        <f>((AY42-AL42/2)*S42-E42)/(AY42+AL42/2)</f>
        <v>364.51507586376641</v>
      </c>
      <c r="H42">
        <f>AL42*1000</f>
        <v>22.229082824380967</v>
      </c>
      <c r="I42">
        <f>(AQ42-AW42)</f>
        <v>9.8404611578545289</v>
      </c>
      <c r="J42">
        <f>(P42+AP42*D42)</f>
        <v>51.779682159423828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31.608009338378906</v>
      </c>
      <c r="P42" s="1">
        <v>51.779682159423828</v>
      </c>
      <c r="Q42" s="1">
        <v>31.723125457763672</v>
      </c>
      <c r="R42" s="1">
        <v>400.08590698242188</v>
      </c>
      <c r="S42" s="1">
        <v>396.4832763671875</v>
      </c>
      <c r="T42" s="1">
        <v>22.892013549804688</v>
      </c>
      <c r="U42" s="1">
        <v>42.220100402832031</v>
      </c>
      <c r="V42" s="1">
        <v>43.213306427001953</v>
      </c>
      <c r="W42" s="1">
        <v>79.698982238769531</v>
      </c>
      <c r="X42" s="1">
        <v>299.61758422851563</v>
      </c>
      <c r="Y42" s="1">
        <v>998.952880859375</v>
      </c>
      <c r="Z42" s="1">
        <v>0.26193976402282715</v>
      </c>
      <c r="AA42" s="1">
        <v>88.158653259277344</v>
      </c>
      <c r="AB42" s="1">
        <v>19.439676284790039</v>
      </c>
      <c r="AC42" s="1">
        <v>0.80741864442825317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1.1015352361342483</v>
      </c>
      <c r="AL42">
        <f>(U42-T42)/(1000-U42)*AK42</f>
        <v>2.2229082824380967E-2</v>
      </c>
      <c r="AM42">
        <f>(P42+273.15)</f>
        <v>324.92968215942381</v>
      </c>
      <c r="AN42">
        <f>(O42+273.15)</f>
        <v>304.75800933837888</v>
      </c>
      <c r="AO42">
        <f>(Y42*AG42+Z42*AH42)*AI42</f>
        <v>159.8324573649661</v>
      </c>
      <c r="AP42">
        <f>((AO42+0.00000010773*(AN42^4-AM42^4))-AL42*44100)/(L42*51.4+0.00000043092*AM42^3)</f>
        <v>-8.7511004148265403</v>
      </c>
      <c r="AQ42">
        <f>0.61365*EXP(17.502*J42/(240.97+J42))</f>
        <v>13.562528349839674</v>
      </c>
      <c r="AR42">
        <f>AQ42*1000/AA42</f>
        <v>153.84228148258862</v>
      </c>
      <c r="AS42">
        <f>(AR42-U42)</f>
        <v>111.62218107975659</v>
      </c>
      <c r="AT42">
        <f>IF(D42,P42,(O42+P42)/2)</f>
        <v>41.693845748901367</v>
      </c>
      <c r="AU42">
        <f>0.61365*EXP(17.502*AT42/(240.97+AT42))</f>
        <v>8.1114118867130216</v>
      </c>
      <c r="AV42">
        <f>IF(AS42&lt;&gt;0,(1000-(AR42+U42)/2)/AS42*AL42,0)</f>
        <v>0.17962325379770727</v>
      </c>
      <c r="AW42">
        <f>U42*AA42/1000</f>
        <v>3.7220671919851447</v>
      </c>
      <c r="AX42">
        <f>(AU42-AW42)</f>
        <v>4.3893446947278765</v>
      </c>
      <c r="AY42">
        <f>1/(1.6/F42+1.37/N42)</f>
        <v>0.11302208507799916</v>
      </c>
      <c r="AZ42">
        <f>G42*AA42*0.001</f>
        <v>32.135158180852962</v>
      </c>
      <c r="BA42">
        <f>G42/S42</f>
        <v>0.91937062063163799</v>
      </c>
      <c r="BB42">
        <f>(1-AL42*AA42/AQ42/F42)*100</f>
        <v>23.308726347116249</v>
      </c>
      <c r="BC42">
        <f>(S42-E42/(N42/1.35))</f>
        <v>398.18116459817071</v>
      </c>
      <c r="BD42">
        <f>E42*BB42/100/BC42</f>
        <v>-2.8361862775802527E-3</v>
      </c>
    </row>
    <row r="43" spans="1:56" x14ac:dyDescent="0.35">
      <c r="A43" s="1" t="s">
        <v>9</v>
      </c>
      <c r="B43" s="1" t="s">
        <v>2036</v>
      </c>
      <c r="K43" s="1">
        <v>2.72</v>
      </c>
    </row>
    <row r="44" spans="1:56" x14ac:dyDescent="0.35">
      <c r="A44" s="1" t="s">
        <v>9</v>
      </c>
      <c r="B44" s="1" t="s">
        <v>2035</v>
      </c>
      <c r="K44" s="1">
        <v>2.72</v>
      </c>
    </row>
    <row r="45" spans="1:56" x14ac:dyDescent="0.35">
      <c r="A45" s="1">
        <v>10</v>
      </c>
      <c r="B45" s="1" t="s">
        <v>2034</v>
      </c>
      <c r="C45" s="1">
        <v>2271.0000018998981</v>
      </c>
      <c r="D45" s="1">
        <v>0</v>
      </c>
      <c r="E45">
        <f>(R45-S45*(1000-T45)/(1000-U45))*AK45</f>
        <v>-4.3698251393720664</v>
      </c>
      <c r="F45">
        <f>IF(AV45&lt;&gt;0,1/(1/AV45-1/N45),0)</f>
        <v>0.19837873344095966</v>
      </c>
      <c r="G45">
        <f>((AY45-AL45/2)*S45-E45)/(AY45+AL45/2)</f>
        <v>359.36328206470114</v>
      </c>
      <c r="H45">
        <f>AL45*1000</f>
        <v>22.98945223968126</v>
      </c>
      <c r="I45">
        <f>(AQ45-AW45)</f>
        <v>9.6897574289189556</v>
      </c>
      <c r="J45">
        <f>(P45+AP45*D45)</f>
        <v>51.657501220703125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31.671857833862305</v>
      </c>
      <c r="P45" s="1">
        <v>51.657501220703125</v>
      </c>
      <c r="Q45" s="1">
        <v>31.762418746948242</v>
      </c>
      <c r="R45" s="1">
        <v>399.93743896484375</v>
      </c>
      <c r="S45" s="1">
        <v>395.64791870117188</v>
      </c>
      <c r="T45" s="1">
        <v>23.03931999206543</v>
      </c>
      <c r="U45" s="1">
        <v>43.008514404296875</v>
      </c>
      <c r="V45" s="1">
        <v>43.332511901855469</v>
      </c>
      <c r="W45" s="1">
        <v>80.890708923339844</v>
      </c>
      <c r="X45" s="1">
        <v>299.67123413085938</v>
      </c>
      <c r="Y45" s="1">
        <v>1249.91552734375</v>
      </c>
      <c r="Z45" s="1">
        <v>0.20169030129909515</v>
      </c>
      <c r="AA45" s="1">
        <v>88.155471801757813</v>
      </c>
      <c r="AB45" s="1">
        <v>19.705181121826172</v>
      </c>
      <c r="AC45" s="1">
        <v>0.81978267431259155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1.1017324784222768</v>
      </c>
      <c r="AL45">
        <f>(U45-T45)/(1000-U45)*AK45</f>
        <v>2.2989452239681258E-2</v>
      </c>
      <c r="AM45">
        <f>(P45+273.15)</f>
        <v>324.8075012207031</v>
      </c>
      <c r="AN45">
        <f>(O45+273.15)</f>
        <v>304.82185783386228</v>
      </c>
      <c r="AO45">
        <f>(Y45*AG45+Z45*AH45)*AI45</f>
        <v>199.98647990495374</v>
      </c>
      <c r="AP45">
        <f>((AO45+0.00000010773*(AN45^4-AM45^4))-AL45*44100)/(L45*51.4+0.00000043092*AM45^3)</f>
        <v>-8.6784870890854808</v>
      </c>
      <c r="AQ45">
        <f>0.61365*EXP(17.502*J45/(240.97+J45))</f>
        <v>13.481193307722442</v>
      </c>
      <c r="AR45">
        <f>AQ45*1000/AA45</f>
        <v>152.92520171678814</v>
      </c>
      <c r="AS45">
        <f>(AR45-U45)</f>
        <v>109.91668731249126</v>
      </c>
      <c r="AT45">
        <f>IF(D45,P45,(O45+P45)/2)</f>
        <v>41.664679527282715</v>
      </c>
      <c r="AU45">
        <f>0.61365*EXP(17.502*AT45/(240.97+AT45))</f>
        <v>8.098932384194832</v>
      </c>
      <c r="AV45">
        <f>IF(AS45&lt;&gt;0,(1000-(AR45+U45)/2)/AS45*AL45,0)</f>
        <v>0.18866332621789395</v>
      </c>
      <c r="AW45">
        <f>U45*AA45/1000</f>
        <v>3.7914358788034876</v>
      </c>
      <c r="AX45">
        <f>(AU45-AW45)</f>
        <v>4.3074965053913443</v>
      </c>
      <c r="AY45">
        <f>1/(1.6/F45+1.37/N45)</f>
        <v>0.11875058510335833</v>
      </c>
      <c r="AZ45">
        <f>G45*AA45*0.001</f>
        <v>31.679839678641901</v>
      </c>
      <c r="BA45">
        <f>G45/S45</f>
        <v>0.908290591403626</v>
      </c>
      <c r="BB45">
        <f>(1-AL45*AA45/AQ45/F45)*100</f>
        <v>24.220026608370993</v>
      </c>
      <c r="BC45">
        <f>(S45-E45/(N45/1.35))</f>
        <v>397.17927495345361</v>
      </c>
      <c r="BD45">
        <f>E45*BB45/100/BC45</f>
        <v>-2.6647231571164747E-3</v>
      </c>
    </row>
    <row r="46" spans="1:56" x14ac:dyDescent="0.35">
      <c r="A46" s="1" t="s">
        <v>9</v>
      </c>
      <c r="B46" s="1" t="s">
        <v>2033</v>
      </c>
      <c r="K46" s="1">
        <v>2.72</v>
      </c>
    </row>
    <row r="47" spans="1:56" x14ac:dyDescent="0.35">
      <c r="A47" s="1" t="s">
        <v>9</v>
      </c>
      <c r="B47" s="1" t="s">
        <v>2032</v>
      </c>
      <c r="K47" s="1">
        <v>2.72</v>
      </c>
    </row>
    <row r="48" spans="1:56" x14ac:dyDescent="0.35">
      <c r="A48" s="1">
        <v>11</v>
      </c>
      <c r="B48" s="1" t="s">
        <v>2031</v>
      </c>
      <c r="C48" s="1">
        <v>2476.5000018887222</v>
      </c>
      <c r="D48" s="1">
        <v>0</v>
      </c>
      <c r="E48">
        <f>(R48-S48*(1000-T48)/(1000-U48))*AK48</f>
        <v>-4.2198478279152631</v>
      </c>
      <c r="F48">
        <f>IF(AV48&lt;&gt;0,1/(1/AV48-1/N48),0)</f>
        <v>0.22234987651188651</v>
      </c>
      <c r="G48">
        <f>((AY48-AL48/2)*S48-E48)/(AY48+AL48/2)</f>
        <v>358.70981384762104</v>
      </c>
      <c r="H48">
        <f>AL48*1000</f>
        <v>23.995433665517222</v>
      </c>
      <c r="I48">
        <f>(AQ48-AW48)</f>
        <v>9.0999150714656061</v>
      </c>
      <c r="J48">
        <f>(P48+AP48*D48)</f>
        <v>50.890663146972656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31.729423522949219</v>
      </c>
      <c r="P48" s="1">
        <v>50.890663146972656</v>
      </c>
      <c r="Q48" s="1">
        <v>31.813179016113281</v>
      </c>
      <c r="R48" s="1">
        <v>399.91995239257813</v>
      </c>
      <c r="S48" s="1">
        <v>395.14328002929688</v>
      </c>
      <c r="T48" s="1">
        <v>23.194408416748047</v>
      </c>
      <c r="U48" s="1">
        <v>44.018699645996094</v>
      </c>
      <c r="V48" s="1">
        <v>43.480175018310547</v>
      </c>
      <c r="W48" s="1">
        <v>82.517333984375</v>
      </c>
      <c r="X48" s="1">
        <v>299.62405395507813</v>
      </c>
      <c r="Y48" s="1">
        <v>1600.845458984375</v>
      </c>
      <c r="Z48" s="1">
        <v>8.2509279251098633E-2</v>
      </c>
      <c r="AA48" s="1">
        <v>88.15179443359375</v>
      </c>
      <c r="AB48" s="1">
        <v>20.179521560668945</v>
      </c>
      <c r="AC48" s="1">
        <v>0.82680952548980713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1.1015590218936693</v>
      </c>
      <c r="AL48">
        <f>(U48-T48)/(1000-U48)*AK48</f>
        <v>2.3995433665517221E-2</v>
      </c>
      <c r="AM48">
        <f>(P48+273.15)</f>
        <v>324.04066314697263</v>
      </c>
      <c r="AN48">
        <f>(O48+273.15)</f>
        <v>304.8794235229492</v>
      </c>
      <c r="AO48">
        <f>(Y48*AG48+Z48*AH48)*AI48</f>
        <v>256.1352677124305</v>
      </c>
      <c r="AP48">
        <f>((AO48+0.00000010773*(AN48^4-AM48^4))-AL48*44100)/(L48*51.4+0.00000043092*AM48^3)</f>
        <v>-8.4950729825666293</v>
      </c>
      <c r="AQ48">
        <f>0.61365*EXP(17.502*J48/(240.97+J48))</f>
        <v>12.98024243389356</v>
      </c>
      <c r="AR48">
        <f>AQ48*1000/AA48</f>
        <v>147.24876013354213</v>
      </c>
      <c r="AS48">
        <f>(AR48-U48)</f>
        <v>103.23006048754604</v>
      </c>
      <c r="AT48">
        <f>IF(D48,P48,(O48+P48)/2)</f>
        <v>41.310043334960938</v>
      </c>
      <c r="AU48">
        <f>0.61365*EXP(17.502*AT48/(240.97+AT48))</f>
        <v>7.948517298313746</v>
      </c>
      <c r="AV48">
        <f>IF(AS48&lt;&gt;0,(1000-(AR48+U48)/2)/AS48*AL48,0)</f>
        <v>0.21021648869787593</v>
      </c>
      <c r="AW48">
        <f>U48*AA48/1000</f>
        <v>3.8803273624279537</v>
      </c>
      <c r="AX48">
        <f>(AU48-AW48)</f>
        <v>4.0681899358857923</v>
      </c>
      <c r="AY48">
        <f>1/(1.6/F48+1.37/N48)</f>
        <v>0.13242407686001464</v>
      </c>
      <c r="AZ48">
        <f>G48*AA48*0.001</f>
        <v>31.620913771608173</v>
      </c>
      <c r="BA48">
        <f>G48/S48</f>
        <v>0.90779682200599598</v>
      </c>
      <c r="BB48">
        <f>(1-AL48*AA48/AQ48/F48)*100</f>
        <v>26.710786000894782</v>
      </c>
      <c r="BC48">
        <f>(S48-E48/(N48/1.35))</f>
        <v>396.62207841340887</v>
      </c>
      <c r="BD48">
        <f>E48*BB48/100/BC48</f>
        <v>-2.8418854729085254E-3</v>
      </c>
    </row>
    <row r="49" spans="1:56" x14ac:dyDescent="0.35">
      <c r="A49" s="1" t="s">
        <v>9</v>
      </c>
      <c r="B49" s="1" t="s">
        <v>2030</v>
      </c>
      <c r="K49" s="1">
        <v>2.72</v>
      </c>
    </row>
    <row r="50" spans="1:56" x14ac:dyDescent="0.35">
      <c r="A50" s="1" t="s">
        <v>9</v>
      </c>
      <c r="B50" s="1" t="s">
        <v>2025</v>
      </c>
      <c r="K50" s="1">
        <v>2.72</v>
      </c>
    </row>
    <row r="51" spans="1:56" x14ac:dyDescent="0.35">
      <c r="A51" s="1">
        <v>12</v>
      </c>
      <c r="B51" s="1" t="s">
        <v>2029</v>
      </c>
      <c r="C51" s="1">
        <v>2682.0000018775463</v>
      </c>
      <c r="D51" s="1">
        <v>0</v>
      </c>
      <c r="E51">
        <f>(R51-S51*(1000-T51)/(1000-U51))*AK51</f>
        <v>-4.2602898807565026</v>
      </c>
      <c r="F51">
        <f>IF(AV51&lt;&gt;0,1/(1/AV51-1/N51),0)</f>
        <v>0.2410079183629672</v>
      </c>
      <c r="G51">
        <f>((AY51-AL51/2)*S51-E51)/(AY51+AL51/2)</f>
        <v>358.02175497053457</v>
      </c>
      <c r="H51">
        <f>AL51*1000</f>
        <v>25.309601743728784</v>
      </c>
      <c r="I51">
        <f>(AQ51-AW51)</f>
        <v>8.89460765242357</v>
      </c>
      <c r="J51">
        <f>(P51+AP51*D51)</f>
        <v>50.743923187255859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31.867504119873047</v>
      </c>
      <c r="P51" s="1">
        <v>50.743923187255859</v>
      </c>
      <c r="Q51" s="1">
        <v>31.899909973144531</v>
      </c>
      <c r="R51" s="1">
        <v>400.0675048828125</v>
      </c>
      <c r="S51" s="1">
        <v>394.86361694335938</v>
      </c>
      <c r="T51" s="1">
        <v>23.350889205932617</v>
      </c>
      <c r="U51" s="1">
        <v>45.282199859619141</v>
      </c>
      <c r="V51" s="1">
        <v>43.431343078613281</v>
      </c>
      <c r="W51" s="1">
        <v>84.222343444824219</v>
      </c>
      <c r="X51" s="1">
        <v>299.68475341796875</v>
      </c>
      <c r="Y51" s="1">
        <v>2000.9853515625</v>
      </c>
      <c r="Z51" s="1">
        <v>0.11656378954648972</v>
      </c>
      <c r="AA51" s="1">
        <v>88.149986267089844</v>
      </c>
      <c r="AB51" s="1">
        <v>20.703706741333008</v>
      </c>
      <c r="AC51" s="1">
        <v>0.83882564306259155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1.1017821816837083</v>
      </c>
      <c r="AL51">
        <f>(U51-T51)/(1000-U51)*AK51</f>
        <v>2.5309601743728784E-2</v>
      </c>
      <c r="AM51">
        <f>(P51+273.15)</f>
        <v>323.89392318725584</v>
      </c>
      <c r="AN51">
        <f>(O51+273.15)</f>
        <v>305.01750411987302</v>
      </c>
      <c r="AO51">
        <f>(Y51*AG51+Z51*AH51)*AI51</f>
        <v>320.15764909391874</v>
      </c>
      <c r="AP51">
        <f>((AO51+0.00000010773*(AN51^4-AM51^4))-AL51*44100)/(L51*51.4+0.00000043092*AM51^3)</f>
        <v>-8.4169656953527685</v>
      </c>
      <c r="AQ51">
        <f>0.61365*EXP(17.502*J51/(240.97+J51))</f>
        <v>12.886232948192616</v>
      </c>
      <c r="AR51">
        <f>AQ51*1000/AA51</f>
        <v>146.18530863008877</v>
      </c>
      <c r="AS51">
        <f>(AR51-U51)</f>
        <v>100.90310877046963</v>
      </c>
      <c r="AT51">
        <f>IF(D51,P51,(O51+P51)/2)</f>
        <v>41.305713653564453</v>
      </c>
      <c r="AU51">
        <f>0.61365*EXP(17.502*AT51/(240.97+AT51))</f>
        <v>7.9466959656812657</v>
      </c>
      <c r="AV51">
        <f>IF(AS51&lt;&gt;0,(1000-(AR51+U51)/2)/AS51*AL51,0)</f>
        <v>0.22681777429098932</v>
      </c>
      <c r="AW51">
        <f>U51*AA51/1000</f>
        <v>3.9916252957690448</v>
      </c>
      <c r="AX51">
        <f>(AU51-AW51)</f>
        <v>3.9550706699122209</v>
      </c>
      <c r="AY51">
        <f>1/(1.6/F51+1.37/N51)</f>
        <v>0.14297118272791576</v>
      </c>
      <c r="AZ51">
        <f>G51*AA51*0.001</f>
        <v>31.559612783972028</v>
      </c>
      <c r="BA51">
        <f>G51/S51</f>
        <v>0.9066972483866258</v>
      </c>
      <c r="BB51">
        <f>(1-AL51*AA51/AQ51/F51)*100</f>
        <v>28.16265537676259</v>
      </c>
      <c r="BC51">
        <f>(S51-E51/(N51/1.35))</f>
        <v>396.35658779170012</v>
      </c>
      <c r="BD51">
        <f>E51*BB51/100/BC51</f>
        <v>-3.0270993194620194E-3</v>
      </c>
    </row>
    <row r="52" spans="1:56" x14ac:dyDescent="0.35">
      <c r="A52" s="1" t="s">
        <v>9</v>
      </c>
      <c r="B52" s="1" t="s">
        <v>2028</v>
      </c>
      <c r="K52" s="1">
        <v>1.6428799999999999</v>
      </c>
    </row>
    <row r="53" spans="1:56" x14ac:dyDescent="0.35">
      <c r="A53" s="1" t="s">
        <v>9</v>
      </c>
      <c r="B53" s="1" t="s">
        <v>2027</v>
      </c>
      <c r="K53" s="1">
        <v>1.6428799999999999</v>
      </c>
    </row>
    <row r="54" spans="1:56" x14ac:dyDescent="0.35">
      <c r="A54" s="1" t="s">
        <v>9</v>
      </c>
      <c r="B54" s="1" t="s">
        <v>2026</v>
      </c>
    </row>
    <row r="55" spans="1:56" x14ac:dyDescent="0.35">
      <c r="A55" s="1" t="s">
        <v>9</v>
      </c>
      <c r="B55" s="1" t="s">
        <v>2025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8FA4-684C-49C9-9E36-CD6C974E9893}">
  <dimension ref="A1:BH56"/>
  <sheetViews>
    <sheetView zoomScale="4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3004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3003</v>
      </c>
    </row>
    <row r="12" spans="1:60" x14ac:dyDescent="0.35">
      <c r="A12" s="1" t="s">
        <v>9</v>
      </c>
      <c r="B12" s="1" t="s">
        <v>3002</v>
      </c>
    </row>
    <row r="13" spans="1:60" x14ac:dyDescent="0.35">
      <c r="A13" s="1" t="s">
        <v>9</v>
      </c>
      <c r="B13" s="1" t="s">
        <v>3001</v>
      </c>
    </row>
    <row r="14" spans="1:60" x14ac:dyDescent="0.35">
      <c r="A14" s="1" t="s">
        <v>9</v>
      </c>
      <c r="B14" s="1" t="s">
        <v>3000</v>
      </c>
    </row>
    <row r="15" spans="1:60" x14ac:dyDescent="0.35">
      <c r="A15" s="1" t="s">
        <v>9</v>
      </c>
      <c r="B15" s="1" t="s">
        <v>2999</v>
      </c>
    </row>
    <row r="16" spans="1:60" x14ac:dyDescent="0.35">
      <c r="A16" s="1" t="s">
        <v>9</v>
      </c>
      <c r="B16" s="1" t="s">
        <v>2998</v>
      </c>
    </row>
    <row r="17" spans="1:60" x14ac:dyDescent="0.35">
      <c r="A17" s="1" t="s">
        <v>9</v>
      </c>
      <c r="B17" s="1" t="s">
        <v>2997</v>
      </c>
    </row>
    <row r="18" spans="1:60" x14ac:dyDescent="0.35">
      <c r="A18" s="1">
        <v>1</v>
      </c>
      <c r="B18" s="1" t="s">
        <v>2996</v>
      </c>
      <c r="C18" s="1">
        <v>401.99999948590994</v>
      </c>
      <c r="D18" s="1">
        <v>0</v>
      </c>
      <c r="E18">
        <f>(R18-S18*(1000-T18)/(1000-U18))*AO18</f>
        <v>-9.4162212820629385</v>
      </c>
      <c r="F18">
        <f>IF(AZ18&lt;&gt;0,1/(1/AZ18-1/N18),0)</f>
        <v>42.488744552109509</v>
      </c>
      <c r="G18">
        <f>((BC18-AP18/2)*S18-E18)/(BC18+AP18/2)</f>
        <v>388.31853779901752</v>
      </c>
      <c r="H18">
        <f>AP18*1000</f>
        <v>47.547321963187727</v>
      </c>
      <c r="I18">
        <f>(AU18-BA18)</f>
        <v>1.026585193950778</v>
      </c>
      <c r="J18">
        <f>(P18+AT18*D18)</f>
        <v>31.857940673828125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33.20751953125</v>
      </c>
      <c r="P18" s="1">
        <v>31.857940673828125</v>
      </c>
      <c r="Q18" s="1">
        <v>33.356712341308594</v>
      </c>
      <c r="R18" s="1">
        <v>399.91705322265625</v>
      </c>
      <c r="S18" s="1">
        <v>391.58273315429688</v>
      </c>
      <c r="T18" s="1">
        <v>0.82505333423614502</v>
      </c>
      <c r="U18" s="1">
        <v>42.074913024902344</v>
      </c>
      <c r="V18" s="1">
        <v>1.4234030246734619</v>
      </c>
      <c r="W18" s="1">
        <v>72.588714599609375</v>
      </c>
      <c r="X18" s="1">
        <v>300.33367919921875</v>
      </c>
      <c r="Y18" s="1">
        <v>8.7542049586772919E-2</v>
      </c>
      <c r="Z18" s="1">
        <v>2.0580265671014786E-2</v>
      </c>
      <c r="AA18" s="1">
        <v>88.18170166015625</v>
      </c>
      <c r="AB18" s="1">
        <v>15.225854873657227</v>
      </c>
      <c r="AC18" s="1">
        <v>1.73978590965271</v>
      </c>
      <c r="AD18" s="1">
        <v>6.3964076340198517E-2</v>
      </c>
      <c r="AE18" s="1">
        <v>9.4016809016466141E-3</v>
      </c>
      <c r="AF18" s="1">
        <v>4.4379968196153641E-2</v>
      </c>
      <c r="AG18" s="1">
        <v>1.2900887057185173E-2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1.1041679382324217</v>
      </c>
      <c r="AP18">
        <f>(U18-T18)/(1000-U18)*AO18</f>
        <v>4.7547321963187728E-2</v>
      </c>
      <c r="AQ18">
        <f>(P18+273.15)</f>
        <v>305.0079406738281</v>
      </c>
      <c r="AR18">
        <f>(O18+273.15)</f>
        <v>306.35751953124998</v>
      </c>
      <c r="AS18">
        <f>(Y18*AK18+Z18*AL18)*AM18</f>
        <v>1.4006727620808901E-2</v>
      </c>
      <c r="AT18">
        <f>((AS18+0.00000010773*(AR18^4-AQ18^4))-AP18*44100)/(L18*0.92*2*29.3+0.00000043092*AQ18^3)</f>
        <v>-16.301530365124709</v>
      </c>
      <c r="AU18">
        <f>0.61365*EXP(17.502*J18/(240.97+J18))</f>
        <v>4.7368226216897389</v>
      </c>
      <c r="AV18">
        <f>AU18*1000/AA18</f>
        <v>53.716616174464349</v>
      </c>
      <c r="AW18">
        <f>(AV18-U18)</f>
        <v>11.641703149562005</v>
      </c>
      <c r="AX18">
        <f>IF(D18,P18,(O18+P18)/2)</f>
        <v>32.532730102539063</v>
      </c>
      <c r="AY18">
        <f>0.61365*EXP(17.502*AX18/(240.97+AX18))</f>
        <v>4.9209691865275262</v>
      </c>
      <c r="AZ18">
        <f>IF(AW18&lt;&gt;0,(1000-(AV18+U18)/2)/AW18*AP18,0)</f>
        <v>3.8886068508624292</v>
      </c>
      <c r="BA18">
        <f>U18*AA18/1000</f>
        <v>3.7102374277389609</v>
      </c>
      <c r="BB18">
        <f>(AY18-BA18)</f>
        <v>1.2107317587885653</v>
      </c>
      <c r="BC18">
        <f>1/(1.6/F18+1.37/N18)</f>
        <v>2.7954476186411759</v>
      </c>
      <c r="BD18">
        <f>G18*AA18*0.001</f>
        <v>34.242589449301072</v>
      </c>
      <c r="BE18">
        <f>G18/S18</f>
        <v>0.99166409782937714</v>
      </c>
      <c r="BF18">
        <f>(1-AP18*AA18/AU18/F18)*100</f>
        <v>97.916739808158212</v>
      </c>
      <c r="BG18">
        <f>(S18-E18/(N18/1.35))</f>
        <v>394.55256146227913</v>
      </c>
      <c r="BH18">
        <f>E18*BF18/100/BG18</f>
        <v>-2.3368386859147185E-2</v>
      </c>
    </row>
    <row r="19" spans="1:60" x14ac:dyDescent="0.35">
      <c r="A19" s="1" t="s">
        <v>9</v>
      </c>
      <c r="B19" s="1" t="s">
        <v>2995</v>
      </c>
      <c r="K19" s="1">
        <v>2.72</v>
      </c>
    </row>
    <row r="20" spans="1:60" x14ac:dyDescent="0.35">
      <c r="A20" s="1" t="s">
        <v>9</v>
      </c>
      <c r="B20" s="1" t="s">
        <v>2994</v>
      </c>
      <c r="K20" s="1">
        <v>2.72</v>
      </c>
    </row>
    <row r="21" spans="1:60" x14ac:dyDescent="0.35">
      <c r="A21" s="1">
        <v>2</v>
      </c>
      <c r="B21" s="1" t="s">
        <v>2993</v>
      </c>
      <c r="C21" s="1">
        <v>606.49999949708581</v>
      </c>
      <c r="D21" s="1">
        <v>0</v>
      </c>
      <c r="E21">
        <f>(R21-S21*(1000-T21)/(1000-U21))*AO21</f>
        <v>-8.4298031541884466</v>
      </c>
      <c r="F21">
        <f>IF(AZ21&lt;&gt;0,1/(1/AZ21-1/N21),0)</f>
        <v>27.764121263378911</v>
      </c>
      <c r="G21">
        <f>((BC21-AP21/2)*S21-E21)/(BC21+AP21/2)</f>
        <v>387.26315378815059</v>
      </c>
      <c r="H21">
        <f>AP21*1000</f>
        <v>46.750103200627436</v>
      </c>
      <c r="I21">
        <f>(AU21-BA21)</f>
        <v>1.0589094805217276</v>
      </c>
      <c r="J21">
        <f>(P21+AT21*D21)</f>
        <v>31.755823135375977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33.153030395507813</v>
      </c>
      <c r="P21" s="1">
        <v>31.755823135375977</v>
      </c>
      <c r="Q21" s="1">
        <v>33.330764770507813</v>
      </c>
      <c r="R21" s="1">
        <v>399.8680419921875</v>
      </c>
      <c r="S21" s="1">
        <v>390.9498291015625</v>
      </c>
      <c r="T21" s="1">
        <v>0.81135809421539307</v>
      </c>
      <c r="U21" s="1">
        <v>41.398487091064453</v>
      </c>
      <c r="V21" s="1">
        <v>1.4040567874908447</v>
      </c>
      <c r="W21" s="1">
        <v>71.640159606933594</v>
      </c>
      <c r="X21" s="1">
        <v>300.33175659179688</v>
      </c>
      <c r="Y21" s="1">
        <v>25.302150726318359</v>
      </c>
      <c r="Z21" s="1">
        <v>7.0887669920921326E-2</v>
      </c>
      <c r="AA21" s="1">
        <v>88.181365966796875</v>
      </c>
      <c r="AB21" s="1">
        <v>15.196667671203613</v>
      </c>
      <c r="AC21" s="1">
        <v>1.774601936340332</v>
      </c>
      <c r="AD21" s="1">
        <v>8.9961811900138855E-2</v>
      </c>
      <c r="AE21" s="1">
        <v>1.2796237133443356E-2</v>
      </c>
      <c r="AF21" s="1">
        <v>2.9856037348508835E-2</v>
      </c>
      <c r="AG21" s="1">
        <v>6.7569692619144917E-3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1.1041608698227823</v>
      </c>
      <c r="AP21">
        <f>(U21-T21)/(1000-U21)*AO21</f>
        <v>4.6750103200627433E-2</v>
      </c>
      <c r="AQ21">
        <f>(P21+273.15)</f>
        <v>304.90582313537595</v>
      </c>
      <c r="AR21">
        <f>(O21+273.15)</f>
        <v>306.30303039550779</v>
      </c>
      <c r="AS21">
        <f>(Y21*AK21+Z21*AL21)*AM21</f>
        <v>4.0483440257233951</v>
      </c>
      <c r="AT21">
        <f>((AS21+0.00000010773*(AR21^4-AQ21^4))-AP21*44100)/(L21*0.92*2*29.3+0.00000043092*AQ21^3)</f>
        <v>-15.991453531311546</v>
      </c>
      <c r="AU21">
        <f>0.61365*EXP(17.502*J21/(240.97+J21))</f>
        <v>4.7094846211705983</v>
      </c>
      <c r="AV21">
        <f>AU21*1000/AA21</f>
        <v>53.406800513204466</v>
      </c>
      <c r="AW21">
        <f>(AV21-U21)</f>
        <v>12.008313422140013</v>
      </c>
      <c r="AX21">
        <f>IF(D21,P21,(O21+P21)/2)</f>
        <v>32.454426765441895</v>
      </c>
      <c r="AY21">
        <f>0.61365*EXP(17.502*AX21/(240.97+AX21))</f>
        <v>4.8992859542559541</v>
      </c>
      <c r="AZ21">
        <f>IF(AW21&lt;&gt;0,(1000-(AV21+U21)/2)/AW21*AP21,0)</f>
        <v>3.7085994631674613</v>
      </c>
      <c r="BA21">
        <f>U21*AA21/1000</f>
        <v>3.6505751406488707</v>
      </c>
      <c r="BB21">
        <f>(AY21-BA21)</f>
        <v>1.2487108136070835</v>
      </c>
      <c r="BC21">
        <f>1/(1.6/F21+1.37/N21)</f>
        <v>2.6476336121552775</v>
      </c>
      <c r="BD21">
        <f>G21*AA21*0.001</f>
        <v>34.149393889648849</v>
      </c>
      <c r="BE21">
        <f>G21/S21</f>
        <v>0.99056995287123106</v>
      </c>
      <c r="BF21">
        <f>(1-AP21*AA21/AU21/F21)*100</f>
        <v>96.847158922173477</v>
      </c>
      <c r="BG21">
        <f>(S21-E21/(N21/1.35))</f>
        <v>393.60854614825263</v>
      </c>
      <c r="BH21">
        <f>E21*BF21/100/BG21</f>
        <v>-2.074148271792935E-2</v>
      </c>
    </row>
    <row r="22" spans="1:60" x14ac:dyDescent="0.35">
      <c r="A22" s="1" t="s">
        <v>9</v>
      </c>
      <c r="B22" s="1" t="s">
        <v>2992</v>
      </c>
      <c r="K22" s="1">
        <v>2.72</v>
      </c>
    </row>
    <row r="23" spans="1:60" x14ac:dyDescent="0.35">
      <c r="A23" s="1" t="s">
        <v>9</v>
      </c>
      <c r="B23" s="1" t="s">
        <v>2991</v>
      </c>
      <c r="K23" s="1">
        <v>2.72</v>
      </c>
    </row>
    <row r="24" spans="1:60" x14ac:dyDescent="0.35">
      <c r="A24" s="1">
        <v>3</v>
      </c>
      <c r="B24" s="1" t="s">
        <v>2990</v>
      </c>
      <c r="C24" s="1">
        <v>811.49999949708581</v>
      </c>
      <c r="D24" s="1">
        <v>0</v>
      </c>
      <c r="E24">
        <f>(R24-S24*(1000-T24)/(1000-U24))*AO24</f>
        <v>-8.8419904320281653</v>
      </c>
      <c r="F24">
        <f>IF(AZ24&lt;&gt;0,1/(1/AZ24-1/N24),0)</f>
        <v>24.613303798467086</v>
      </c>
      <c r="G24">
        <f>((BC24-AP24/2)*S24-E24)/(BC24+AP24/2)</f>
        <v>387.93739387593013</v>
      </c>
      <c r="H24">
        <f>AP24*1000</f>
        <v>46.148197266086569</v>
      </c>
      <c r="I24">
        <f>(AU24-BA24)</f>
        <v>1.063677294391713</v>
      </c>
      <c r="J24">
        <f>(P24+AT24*D24)</f>
        <v>31.599782943725586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33.060356140136719</v>
      </c>
      <c r="P24" s="1">
        <v>31.599782943725586</v>
      </c>
      <c r="Q24" s="1">
        <v>33.257232666015625</v>
      </c>
      <c r="R24" s="1">
        <v>399.80929565429688</v>
      </c>
      <c r="S24" s="1">
        <v>391.45767211914063</v>
      </c>
      <c r="T24" s="1">
        <v>0.79495102167129517</v>
      </c>
      <c r="U24" s="1">
        <v>40.874721527099609</v>
      </c>
      <c r="V24" s="1">
        <v>1.3828064203262329</v>
      </c>
      <c r="W24" s="1">
        <v>71.10101318359375</v>
      </c>
      <c r="X24" s="1">
        <v>300.38189697265625</v>
      </c>
      <c r="Y24" s="1">
        <v>48.912773132324219</v>
      </c>
      <c r="Z24" s="1">
        <v>1.3720232062041759E-2</v>
      </c>
      <c r="AA24" s="1">
        <v>88.179168701171875</v>
      </c>
      <c r="AB24" s="1">
        <v>15.349756240844727</v>
      </c>
      <c r="AC24" s="1">
        <v>1.768968939781189</v>
      </c>
      <c r="AD24" s="1">
        <v>4.162239283323288E-2</v>
      </c>
      <c r="AE24" s="1">
        <v>4.2866356670856476E-3</v>
      </c>
      <c r="AF24" s="1">
        <v>3.6015454679727554E-2</v>
      </c>
      <c r="AG24" s="1">
        <v>1.4220880344510078E-2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1.1043452094582948</v>
      </c>
      <c r="AP24">
        <f>(U24-T24)/(1000-U24)*AO24</f>
        <v>4.6148197266086571E-2</v>
      </c>
      <c r="AQ24">
        <f>(P24+273.15)</f>
        <v>304.74978294372556</v>
      </c>
      <c r="AR24">
        <f>(O24+273.15)</f>
        <v>306.2103561401367</v>
      </c>
      <c r="AS24">
        <f>(Y24*AK24+Z24*AL24)*AM24</f>
        <v>7.8260435262461669</v>
      </c>
      <c r="AT24">
        <f>((AS24+0.00000010773*(AR24^4-AQ24^4))-AP24*44100)/(L24*0.92*2*29.3+0.00000043092*AQ24^3)</f>
        <v>-15.75019242834162</v>
      </c>
      <c r="AU24">
        <f>0.61365*EXP(17.502*J24/(240.97+J24))</f>
        <v>4.6679762595432512</v>
      </c>
      <c r="AV24">
        <f>AU24*1000/AA24</f>
        <v>52.937403791619268</v>
      </c>
      <c r="AW24">
        <f>(AV24-U24)</f>
        <v>12.062682264519658</v>
      </c>
      <c r="AX24">
        <f>IF(D24,P24,(O24+P24)/2)</f>
        <v>32.330069541931152</v>
      </c>
      <c r="AY24">
        <f>0.61365*EXP(17.502*AX24/(240.97+AX24))</f>
        <v>4.8650206768151154</v>
      </c>
      <c r="AZ24">
        <f>IF(AW24&lt;&gt;0,(1000-(AV24+U24)/2)/AW24*AP24,0)</f>
        <v>3.6462509804206036</v>
      </c>
      <c r="BA24">
        <f>U24*AA24/1000</f>
        <v>3.6042989651515382</v>
      </c>
      <c r="BB24">
        <f>(AY24-BA24)</f>
        <v>1.2607217116635772</v>
      </c>
      <c r="BC24">
        <f>1/(1.6/F24+1.37/N24)</f>
        <v>2.5969106880915227</v>
      </c>
      <c r="BD24">
        <f>G24*AA24*0.001</f>
        <v>34.207996900078598</v>
      </c>
      <c r="BE24">
        <f>G24/S24</f>
        <v>0.99100725699370351</v>
      </c>
      <c r="BF24">
        <f>(1-AP24*AA24/AU24/F24)*100</f>
        <v>96.458215036309497</v>
      </c>
      <c r="BG24">
        <f>(S24-E24/(N24/1.35))</f>
        <v>394.24639093716235</v>
      </c>
      <c r="BH24">
        <f>E24*BF24/100/BG24</f>
        <v>-2.1633238351635338E-2</v>
      </c>
    </row>
    <row r="25" spans="1:60" x14ac:dyDescent="0.35">
      <c r="A25" s="1" t="s">
        <v>9</v>
      </c>
      <c r="B25" s="1" t="s">
        <v>2989</v>
      </c>
      <c r="K25" s="1">
        <v>2.72</v>
      </c>
    </row>
    <row r="26" spans="1:60" x14ac:dyDescent="0.35">
      <c r="A26" s="1" t="s">
        <v>9</v>
      </c>
      <c r="B26" s="1" t="s">
        <v>2988</v>
      </c>
      <c r="K26" s="1">
        <v>2.72</v>
      </c>
    </row>
    <row r="27" spans="1:60" x14ac:dyDescent="0.35">
      <c r="A27" s="1">
        <v>4</v>
      </c>
      <c r="B27" s="1" t="s">
        <v>2987</v>
      </c>
      <c r="C27" s="1">
        <v>1016.4999994970858</v>
      </c>
      <c r="D27" s="1">
        <v>0</v>
      </c>
      <c r="E27">
        <f>(R27-S27*(1000-T27)/(1000-U27))*AO27</f>
        <v>-7.802760992453055</v>
      </c>
      <c r="F27">
        <f>IF(AZ27&lt;&gt;0,1/(1/AZ27-1/N27),0)</f>
        <v>24.2660162230964</v>
      </c>
      <c r="G27">
        <f>((BC27-AP27/2)*S27-E27)/(BC27+AP27/2)</f>
        <v>386.98989134306504</v>
      </c>
      <c r="H27">
        <f>AP27*1000</f>
        <v>45.960175290370465</v>
      </c>
      <c r="I27">
        <f>(AU27-BA27)</f>
        <v>1.0617960124792791</v>
      </c>
      <c r="J27">
        <f>(P27+AT27*D27)</f>
        <v>31.540760040283203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32.985805511474609</v>
      </c>
      <c r="P27" s="1">
        <v>31.540760040283203</v>
      </c>
      <c r="Q27" s="1">
        <v>33.185642242431641</v>
      </c>
      <c r="R27" s="1">
        <v>400.08218383789063</v>
      </c>
      <c r="S27" s="1">
        <v>390.87799072265625</v>
      </c>
      <c r="T27" s="1">
        <v>0.78518104553222656</v>
      </c>
      <c r="U27" s="1">
        <v>40.718173980712891</v>
      </c>
      <c r="V27" s="1">
        <v>1.3715697526931763</v>
      </c>
      <c r="W27" s="1">
        <v>71.127311706542969</v>
      </c>
      <c r="X27" s="1">
        <v>300.306640625</v>
      </c>
      <c r="Y27" s="1">
        <v>100.51696014404297</v>
      </c>
      <c r="Z27" s="1">
        <v>2.4010209366679192E-2</v>
      </c>
      <c r="AA27" s="1">
        <v>88.180839538574219</v>
      </c>
      <c r="AB27" s="1">
        <v>15.232182502746582</v>
      </c>
      <c r="AC27" s="1">
        <v>1.7622909545898438</v>
      </c>
      <c r="AD27" s="1">
        <v>7.3336169123649597E-2</v>
      </c>
      <c r="AE27" s="1">
        <v>6.4654522575438023E-3</v>
      </c>
      <c r="AF27" s="1">
        <v>3.1843036413192749E-2</v>
      </c>
      <c r="AG27" s="1">
        <v>1.1238648556172848E-2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1.1040685317095587</v>
      </c>
      <c r="AP27">
        <f>(U27-T27)/(1000-U27)*AO27</f>
        <v>4.5960175290370463E-2</v>
      </c>
      <c r="AQ27">
        <f>(P27+273.15)</f>
        <v>304.69076004028318</v>
      </c>
      <c r="AR27">
        <f>(O27+273.15)</f>
        <v>306.13580551147459</v>
      </c>
      <c r="AS27">
        <f>(Y27*AK27+Z27*AL27)*AM27</f>
        <v>16.082713263570213</v>
      </c>
      <c r="AT27">
        <f>((AS27+0.00000010773*(AR27^4-AQ27^4))-AP27*44100)/(L27*0.92*2*29.3+0.00000043092*AQ27^3)</f>
        <v>-15.622933439504711</v>
      </c>
      <c r="AU27">
        <f>0.61365*EXP(17.502*J27/(240.97+J27))</f>
        <v>4.6523587785762706</v>
      </c>
      <c r="AV27">
        <f>AU27*1000/AA27</f>
        <v>52.759293321777932</v>
      </c>
      <c r="AW27">
        <f>(AV27-U27)</f>
        <v>12.041119341065041</v>
      </c>
      <c r="AX27">
        <f>IF(D27,P27,(O27+P27)/2)</f>
        <v>32.263282775878906</v>
      </c>
      <c r="AY27">
        <f>0.61365*EXP(17.502*AX27/(240.97+AX27))</f>
        <v>4.8467045515322411</v>
      </c>
      <c r="AZ27">
        <f>IF(AW27&lt;&gt;0,(1000-(AV27+U27)/2)/AW27*AP27,0)</f>
        <v>3.6385367222042748</v>
      </c>
      <c r="BA27">
        <f>U27*AA27/1000</f>
        <v>3.5905627660969914</v>
      </c>
      <c r="BB27">
        <f>(AY27-BA27)</f>
        <v>1.2561417854352497</v>
      </c>
      <c r="BC27">
        <f>1/(1.6/F27+1.37/N27)</f>
        <v>2.5906516604652645</v>
      </c>
      <c r="BD27">
        <f>G27*AA27*0.001</f>
        <v>34.125093511573091</v>
      </c>
      <c r="BE27">
        <f>G27/S27</f>
        <v>0.9900529078846243</v>
      </c>
      <c r="BF27">
        <f>(1-AP27*AA27/AU27/F27)*100</f>
        <v>96.41008452662885</v>
      </c>
      <c r="BG27">
        <f>(S27-E27/(N27/1.35))</f>
        <v>393.33894186023724</v>
      </c>
      <c r="BH27">
        <f>E27*BF27/100/BG27</f>
        <v>-1.9125104757381974E-2</v>
      </c>
    </row>
    <row r="28" spans="1:60" x14ac:dyDescent="0.35">
      <c r="A28" s="1" t="s">
        <v>9</v>
      </c>
      <c r="B28" s="1" t="s">
        <v>2986</v>
      </c>
      <c r="K28" s="1">
        <v>2.72</v>
      </c>
    </row>
    <row r="29" spans="1:60" x14ac:dyDescent="0.35">
      <c r="A29" s="1" t="s">
        <v>9</v>
      </c>
      <c r="B29" s="1" t="s">
        <v>2985</v>
      </c>
      <c r="K29" s="1">
        <v>2.72</v>
      </c>
    </row>
    <row r="30" spans="1:60" x14ac:dyDescent="0.35">
      <c r="A30" s="1">
        <v>5</v>
      </c>
      <c r="B30" s="1" t="s">
        <v>2984</v>
      </c>
      <c r="C30" s="1">
        <v>1221.9999994859099</v>
      </c>
      <c r="D30" s="1">
        <v>0</v>
      </c>
      <c r="E30">
        <f>(R30-S30*(1000-T30)/(1000-U30))*AO30</f>
        <v>-7.6155882095666891</v>
      </c>
      <c r="F30">
        <f>IF(AZ30&lt;&gt;0,1/(1/AZ30-1/N30),0)</f>
        <v>26.40848447200149</v>
      </c>
      <c r="G30">
        <f>((BC30-AP30/2)*S30-E30)/(BC30+AP30/2)</f>
        <v>386.79426734265735</v>
      </c>
      <c r="H30">
        <f>AP30*1000</f>
        <v>46.002338003026765</v>
      </c>
      <c r="I30">
        <f>(AU30-BA30)</f>
        <v>1.0498716341679866</v>
      </c>
      <c r="J30">
        <f>(P30+AT30*D30)</f>
        <v>31.504549026489258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32.926631927490234</v>
      </c>
      <c r="P30" s="1">
        <v>31.504549026489258</v>
      </c>
      <c r="Q30" s="1">
        <v>33.127147674560547</v>
      </c>
      <c r="R30" s="1">
        <v>400.08413696289063</v>
      </c>
      <c r="S30" s="1">
        <v>390.70272827148438</v>
      </c>
      <c r="T30" s="1">
        <v>0.77681434154510498</v>
      </c>
      <c r="U30" s="1">
        <v>40.745559692382813</v>
      </c>
      <c r="V30" s="1">
        <v>1.3614566326141357</v>
      </c>
      <c r="W30" s="1">
        <v>71.411285400390625</v>
      </c>
      <c r="X30" s="1">
        <v>300.3046875</v>
      </c>
      <c r="Y30" s="1">
        <v>149.3604736328125</v>
      </c>
      <c r="Z30" s="1">
        <v>0.1680716872215271</v>
      </c>
      <c r="AA30" s="1">
        <v>88.17962646484375</v>
      </c>
      <c r="AB30" s="1">
        <v>15.208548545837402</v>
      </c>
      <c r="AC30" s="1">
        <v>1.7576490640640259</v>
      </c>
      <c r="AD30" s="1">
        <v>0.10646262764930725</v>
      </c>
      <c r="AE30" s="1">
        <v>3.8981656543910503E-3</v>
      </c>
      <c r="AF30" s="1">
        <v>3.0738797038793564E-2</v>
      </c>
      <c r="AG30" s="1">
        <v>1.0974322445690632E-2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1.1040613511029409</v>
      </c>
      <c r="AP30">
        <f>(U30-T30)/(1000-U30)*AO30</f>
        <v>4.6002338003026763E-2</v>
      </c>
      <c r="AQ30">
        <f>(P30+273.15)</f>
        <v>304.65454902648924</v>
      </c>
      <c r="AR30">
        <f>(O30+273.15)</f>
        <v>306.07663192749021</v>
      </c>
      <c r="AS30">
        <f>(Y30*AK30+Z30*AL30)*AM30</f>
        <v>23.897675247095322</v>
      </c>
      <c r="AT30">
        <f>((AS30+0.00000010773*(AR30^4-AQ30^4))-AP30*44100)/(L30*0.92*2*29.3+0.00000043092*AQ30^3)</f>
        <v>-15.579053165038609</v>
      </c>
      <c r="AU30">
        <f>0.61365*EXP(17.502*J30/(240.97+J30))</f>
        <v>4.6427998679432969</v>
      </c>
      <c r="AV30">
        <f>AU30*1000/AA30</f>
        <v>52.651616411579269</v>
      </c>
      <c r="AW30">
        <f>(AV30-U30)</f>
        <v>11.906056719196457</v>
      </c>
      <c r="AX30">
        <f>IF(D30,P30,(O30+P30)/2)</f>
        <v>32.215590476989746</v>
      </c>
      <c r="AY30">
        <f>0.61365*EXP(17.502*AX30/(240.97+AX30))</f>
        <v>4.8336618047987532</v>
      </c>
      <c r="AZ30">
        <f>IF(AW30&lt;&gt;0,(1000-(AV30+U30)/2)/AW30*AP30,0)</f>
        <v>3.6833432601146852</v>
      </c>
      <c r="BA30">
        <f>U30*AA30/1000</f>
        <v>3.5929282337753103</v>
      </c>
      <c r="BB30">
        <f>(AY30-BA30)</f>
        <v>1.2407335710234428</v>
      </c>
      <c r="BC30">
        <f>1/(1.6/F30+1.37/N30)</f>
        <v>2.6270574969786353</v>
      </c>
      <c r="BD30">
        <f>G30*AA30*0.001</f>
        <v>34.107374013018436</v>
      </c>
      <c r="BE30">
        <f>G30/S30</f>
        <v>0.98999633059610681</v>
      </c>
      <c r="BF30">
        <f>(1-AP30*AA30/AU30/F30)*100</f>
        <v>96.691548920278919</v>
      </c>
      <c r="BG30">
        <f>(S30-E30/(N30/1.35))</f>
        <v>393.10464606517417</v>
      </c>
      <c r="BH30">
        <f>E30*BF30/100/BG30</f>
        <v>-1.8731984658353101E-2</v>
      </c>
    </row>
    <row r="31" spans="1:60" x14ac:dyDescent="0.35">
      <c r="A31" s="1" t="s">
        <v>9</v>
      </c>
      <c r="B31" s="1" t="s">
        <v>2983</v>
      </c>
      <c r="K31" s="1">
        <v>2.72</v>
      </c>
    </row>
    <row r="32" spans="1:60" x14ac:dyDescent="0.35">
      <c r="A32" s="1" t="s">
        <v>9</v>
      </c>
      <c r="B32" s="1" t="s">
        <v>2982</v>
      </c>
      <c r="K32" s="1">
        <v>2.72</v>
      </c>
    </row>
    <row r="33" spans="1:60" x14ac:dyDescent="0.35">
      <c r="A33" s="1">
        <v>6</v>
      </c>
      <c r="B33" s="1" t="s">
        <v>2981</v>
      </c>
      <c r="C33" s="1">
        <v>1427.4999994970858</v>
      </c>
      <c r="D33" s="1">
        <v>0</v>
      </c>
      <c r="E33">
        <f>(R33-S33*(1000-T33)/(1000-U33))*AO33</f>
        <v>-6.7822330971897715</v>
      </c>
      <c r="F33">
        <f>IF(AZ33&lt;&gt;0,1/(1/AZ33-1/N33),0)</f>
        <v>33.148544151070539</v>
      </c>
      <c r="G33">
        <f>((BC33-AP33/2)*S33-E33)/(BC33+AP33/2)</f>
        <v>385.68325842180377</v>
      </c>
      <c r="H33">
        <f>AP33*1000</f>
        <v>46.29846136673774</v>
      </c>
      <c r="I33">
        <f>(AU33-BA33)</f>
        <v>1.02655930564298</v>
      </c>
      <c r="J33">
        <f>(P33+AT33*D33)</f>
        <v>31.495710372924805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32.894393920898438</v>
      </c>
      <c r="P33" s="1">
        <v>31.495710372924805</v>
      </c>
      <c r="Q33" s="1">
        <v>33.087234497070313</v>
      </c>
      <c r="R33" s="1">
        <v>399.99966430664063</v>
      </c>
      <c r="S33" s="1">
        <v>389.79739379882813</v>
      </c>
      <c r="T33" s="1">
        <v>0.77014857530593872</v>
      </c>
      <c r="U33" s="1">
        <v>40.983165740966797</v>
      </c>
      <c r="V33" s="1">
        <v>1.35223388671875</v>
      </c>
      <c r="W33" s="1">
        <v>71.958610534667969</v>
      </c>
      <c r="X33" s="1">
        <v>300.32745361328125</v>
      </c>
      <c r="Y33" s="1">
        <v>299.6319580078125</v>
      </c>
      <c r="Z33" s="1">
        <v>4.0017783641815186E-2</v>
      </c>
      <c r="AA33" s="1">
        <v>88.180351257324219</v>
      </c>
      <c r="AB33" s="1">
        <v>15.263376235961914</v>
      </c>
      <c r="AC33" s="1">
        <v>1.7449921369552612</v>
      </c>
      <c r="AD33" s="1">
        <v>4.3873153626918793E-2</v>
      </c>
      <c r="AE33" s="1">
        <v>6.8544913083314896E-3</v>
      </c>
      <c r="AF33" s="1">
        <v>2.4432368576526642E-2</v>
      </c>
      <c r="AG33" s="1">
        <v>1.0933994315564632E-2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1.1041450500488279</v>
      </c>
      <c r="AP33">
        <f>(U33-T33)/(1000-U33)*AO33</f>
        <v>4.6298461366737743E-2</v>
      </c>
      <c r="AQ33">
        <f>(P33+273.15)</f>
        <v>304.64571037292478</v>
      </c>
      <c r="AR33">
        <f>(O33+273.15)</f>
        <v>306.04439392089841</v>
      </c>
      <c r="AS33">
        <f>(Y33*AK33+Z33*AL33)*AM33</f>
        <v>47.941112209682615</v>
      </c>
      <c r="AT33">
        <f>((AS33+0.00000010773*(AR33^4-AQ33^4))-AP33*44100)/(L33*0.92*2*29.3+0.00000043092*AQ33^3)</f>
        <v>-15.495352280093313</v>
      </c>
      <c r="AU33">
        <f>0.61365*EXP(17.502*J33/(240.97+J33))</f>
        <v>4.6404692563185685</v>
      </c>
      <c r="AV33">
        <f>AU33*1000/AA33</f>
        <v>52.624753589118107</v>
      </c>
      <c r="AW33">
        <f>(AV33-U33)</f>
        <v>11.64158784815131</v>
      </c>
      <c r="AX33">
        <f>IF(D33,P33,(O33+P33)/2)</f>
        <v>32.195052146911621</v>
      </c>
      <c r="AY33">
        <f>0.61365*EXP(17.502*AX33/(240.97+AX33))</f>
        <v>4.8280544621294776</v>
      </c>
      <c r="AZ33">
        <f>IF(AW33&lt;&gt;0,(1000-(AV33+U33)/2)/AW33*AP33,0)</f>
        <v>3.7908497211901833</v>
      </c>
      <c r="BA33">
        <f>U33*AA33/1000</f>
        <v>3.6139099506755885</v>
      </c>
      <c r="BB33">
        <f>(AY33-BA33)</f>
        <v>1.2141445114538891</v>
      </c>
      <c r="BC33">
        <f>1/(1.6/F33+1.37/N33)</f>
        <v>2.7149197554198219</v>
      </c>
      <c r="BD33">
        <f>G33*AA33*0.001</f>
        <v>34.009685201704009</v>
      </c>
      <c r="BE33">
        <f>G33/S33</f>
        <v>0.9894454518104151</v>
      </c>
      <c r="BF33">
        <f>(1-AP33*AA33/AU33/F33)*100</f>
        <v>97.345932134912317</v>
      </c>
      <c r="BG33">
        <f>(S33-E33/(N33/1.35))</f>
        <v>391.93647562794121</v>
      </c>
      <c r="BH33">
        <f>E33*BF33/100/BG33</f>
        <v>-1.6845148228278969E-2</v>
      </c>
    </row>
    <row r="34" spans="1:60" x14ac:dyDescent="0.35">
      <c r="A34" s="1" t="s">
        <v>9</v>
      </c>
      <c r="B34" s="1" t="s">
        <v>2980</v>
      </c>
      <c r="K34" s="1">
        <v>2.72</v>
      </c>
    </row>
    <row r="35" spans="1:60" x14ac:dyDescent="0.35">
      <c r="A35" s="1" t="s">
        <v>9</v>
      </c>
      <c r="B35" s="1" t="s">
        <v>2979</v>
      </c>
      <c r="K35" s="1">
        <v>2.72</v>
      </c>
    </row>
    <row r="36" spans="1:60" x14ac:dyDescent="0.35">
      <c r="A36" s="1">
        <v>7</v>
      </c>
      <c r="B36" s="1" t="s">
        <v>2978</v>
      </c>
      <c r="C36" s="1">
        <v>1632.9999994859099</v>
      </c>
      <c r="D36" s="1">
        <v>0</v>
      </c>
      <c r="E36">
        <f>(R36-S36*(1000-T36)/(1000-U36))*AO36</f>
        <v>-6.6902908778051824</v>
      </c>
      <c r="F36">
        <f>IF(AZ36&lt;&gt;0,1/(1/AZ36-1/N36),0)</f>
        <v>53.079766407236491</v>
      </c>
      <c r="G36">
        <f>((BC36-AP36/2)*S36-E36)/(BC36+AP36/2)</f>
        <v>385.54739208786782</v>
      </c>
      <c r="H36">
        <f>AP36*1000</f>
        <v>46.879856854684164</v>
      </c>
      <c r="I36">
        <f>(AU36-BA36)</f>
        <v>0.99452753962569762</v>
      </c>
      <c r="J36">
        <f>(P36+AT36*D36)</f>
        <v>31.535419464111328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32.884872436523438</v>
      </c>
      <c r="P36" s="1">
        <v>31.535419464111328</v>
      </c>
      <c r="Q36" s="1">
        <v>33.062976837158203</v>
      </c>
      <c r="R36" s="1">
        <v>400.04800415039063</v>
      </c>
      <c r="S36" s="1">
        <v>389.56723022460938</v>
      </c>
      <c r="T36" s="1">
        <v>0.76758754253387451</v>
      </c>
      <c r="U36" s="1">
        <v>41.464206695556641</v>
      </c>
      <c r="V36" s="1">
        <v>1.3484928607940674</v>
      </c>
      <c r="W36" s="1">
        <v>72.84405517578125</v>
      </c>
      <c r="X36" s="1">
        <v>300.33447265625</v>
      </c>
      <c r="Y36" s="1">
        <v>498.92813110351563</v>
      </c>
      <c r="Z36" s="1">
        <v>0.2092350572347641</v>
      </c>
      <c r="AA36" s="1">
        <v>88.182571411132813</v>
      </c>
      <c r="AB36" s="1">
        <v>15.382694244384766</v>
      </c>
      <c r="AC36" s="1">
        <v>1.7473499774932861</v>
      </c>
      <c r="AD36" s="1">
        <v>5.6635662913322449E-2</v>
      </c>
      <c r="AE36" s="1">
        <v>8.1795100122690201E-3</v>
      </c>
      <c r="AF36" s="1">
        <v>2.4788251146674156E-2</v>
      </c>
      <c r="AG36" s="1">
        <v>1.9200766459107399E-2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1.1041708553538601</v>
      </c>
      <c r="AP36">
        <f>(U36-T36)/(1000-U36)*AO36</f>
        <v>4.6879856854684161E-2</v>
      </c>
      <c r="AQ36">
        <f>(P36+273.15)</f>
        <v>304.68541946411131</v>
      </c>
      <c r="AR36">
        <f>(O36+273.15)</f>
        <v>306.03487243652341</v>
      </c>
      <c r="AS36">
        <f>(Y36*AK36+Z36*AL36)*AM36</f>
        <v>79.828499192256459</v>
      </c>
      <c r="AT36">
        <f>((AS36+0.00000010773*(AR36^4-AQ36^4))-AP36*44100)/(L36*0.92*2*29.3+0.00000043092*AQ36^3)</f>
        <v>-15.450512668285448</v>
      </c>
      <c r="AU36">
        <f>0.61365*EXP(17.502*J36/(240.97+J36))</f>
        <v>4.6509479075625926</v>
      </c>
      <c r="AV36">
        <f>AU36*1000/AA36</f>
        <v>52.742257717554182</v>
      </c>
      <c r="AW36">
        <f>(AV36-U36)</f>
        <v>11.278051021997541</v>
      </c>
      <c r="AX36">
        <f>IF(D36,P36,(O36+P36)/2)</f>
        <v>32.210145950317383</v>
      </c>
      <c r="AY36">
        <f>0.61365*EXP(17.502*AX36/(240.97+AX36))</f>
        <v>4.8321747967607092</v>
      </c>
      <c r="AZ36">
        <f>IF(AW36&lt;&gt;0,(1000-(AV36+U36)/2)/AW36*AP36,0)</f>
        <v>3.9609382848434533</v>
      </c>
      <c r="BA36">
        <f>U36*AA36/1000</f>
        <v>3.656420367936895</v>
      </c>
      <c r="BB36">
        <f>(AY36-BA36)</f>
        <v>1.1757544288238142</v>
      </c>
      <c r="BC36">
        <f>1/(1.6/F36+1.37/N36)</f>
        <v>2.8554235274482025</v>
      </c>
      <c r="BD36">
        <f>G36*AA36*0.001</f>
        <v>33.998560435164428</v>
      </c>
      <c r="BE36">
        <f>G36/S36</f>
        <v>0.98968127238416881</v>
      </c>
      <c r="BF36">
        <f>(1-AP36*AA36/AU36/F36)*100</f>
        <v>98.325448311714752</v>
      </c>
      <c r="BG36">
        <f>(S36-E36/(N36/1.35))</f>
        <v>391.677313945283</v>
      </c>
      <c r="BH36">
        <f>E36*BF36/100/BG36</f>
        <v>-1.6795097047358425E-2</v>
      </c>
    </row>
    <row r="37" spans="1:60" x14ac:dyDescent="0.35">
      <c r="A37" s="1" t="s">
        <v>9</v>
      </c>
      <c r="B37" s="1" t="s">
        <v>2977</v>
      </c>
      <c r="K37" s="1">
        <v>2.72</v>
      </c>
    </row>
    <row r="38" spans="1:60" x14ac:dyDescent="0.35">
      <c r="A38" s="1" t="s">
        <v>9</v>
      </c>
      <c r="B38" s="1" t="s">
        <v>2976</v>
      </c>
      <c r="K38" s="1">
        <v>2.72</v>
      </c>
    </row>
    <row r="39" spans="1:60" x14ac:dyDescent="0.35">
      <c r="A39" s="1">
        <v>8</v>
      </c>
      <c r="B39" s="1" t="s">
        <v>2975</v>
      </c>
      <c r="C39" s="1">
        <v>1837.9999994859099</v>
      </c>
      <c r="D39" s="1">
        <v>0</v>
      </c>
      <c r="E39">
        <f>(R39-S39*(1000-T39)/(1000-U39))*AO39</f>
        <v>-6.550253260063986</v>
      </c>
      <c r="F39">
        <f>IF(AZ39&lt;&gt;0,1/(1/AZ39-1/N39),0)</f>
        <v>144.88700468176236</v>
      </c>
      <c r="G39">
        <f>((BC39-AP39/2)*S39-E39)/(BC39+AP39/2)</f>
        <v>385.16894311486544</v>
      </c>
      <c r="H39">
        <f>AP39*1000</f>
        <v>47.644037572299403</v>
      </c>
      <c r="I39">
        <f>(AU39-BA39)</f>
        <v>0.96247840526060457</v>
      </c>
      <c r="J39">
        <f>(P39+AT39*D39)</f>
        <v>31.624719619750977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32.896087646484375</v>
      </c>
      <c r="P39" s="1">
        <v>31.624719619750977</v>
      </c>
      <c r="Q39" s="1">
        <v>33.060386657714844</v>
      </c>
      <c r="R39" s="1">
        <v>399.96380615234375</v>
      </c>
      <c r="S39" s="1">
        <v>389.10736083984375</v>
      </c>
      <c r="T39" s="1">
        <v>0.76711177825927734</v>
      </c>
      <c r="U39" s="1">
        <v>42.096321105957031</v>
      </c>
      <c r="V39" s="1">
        <v>1.3467885255813599</v>
      </c>
      <c r="W39" s="1">
        <v>73.906883239746094</v>
      </c>
      <c r="X39" s="1">
        <v>300.36007690429688</v>
      </c>
      <c r="Y39" s="1">
        <v>750.38824462890625</v>
      </c>
      <c r="Z39" s="1">
        <v>6.1740495264530182E-2</v>
      </c>
      <c r="AA39" s="1">
        <v>88.18133544921875</v>
      </c>
      <c r="AB39" s="1">
        <v>15.329381942749023</v>
      </c>
      <c r="AC39" s="1">
        <v>1.7207125425338745</v>
      </c>
      <c r="AD39" s="1">
        <v>6.033029779791832E-2</v>
      </c>
      <c r="AE39" s="1">
        <v>8.6163319647312164E-3</v>
      </c>
      <c r="AF39" s="1">
        <v>1.8935445696115494E-2</v>
      </c>
      <c r="AG39" s="1">
        <v>1.5836860984563828E-2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1.1042649886187381</v>
      </c>
      <c r="AP39">
        <f>(U39-T39)/(1000-U39)*AO39</f>
        <v>4.7644037572299403E-2</v>
      </c>
      <c r="AQ39">
        <f>(P39+273.15)</f>
        <v>304.77471961975095</v>
      </c>
      <c r="AR39">
        <f>(O39+273.15)</f>
        <v>306.04608764648435</v>
      </c>
      <c r="AS39">
        <f>(Y39*AK39+Z39*AL39)*AM39</f>
        <v>120.06211645702751</v>
      </c>
      <c r="AT39">
        <f>((AS39+0.00000010773*(AR39^4-AQ39^4))-AP39*44100)/(L39*0.92*2*29.3+0.00000043092*AQ39^3)</f>
        <v>-15.405454846956335</v>
      </c>
      <c r="AU39">
        <f>0.61365*EXP(17.502*J39/(240.97+J39))</f>
        <v>4.6745882178830289</v>
      </c>
      <c r="AV39">
        <f>AU39*1000/AA39</f>
        <v>53.011084421317229</v>
      </c>
      <c r="AW39">
        <f>(AV39-U39)</f>
        <v>10.914763315360197</v>
      </c>
      <c r="AX39">
        <f>IF(D39,P39,(O39+P39)/2)</f>
        <v>32.260403633117676</v>
      </c>
      <c r="AY39">
        <f>0.61365*EXP(17.502*AX39/(240.97+AX39))</f>
        <v>4.8459163042873676</v>
      </c>
      <c r="AZ39">
        <f>IF(AW39&lt;&gt;0,(1000-(AV39+U39)/2)/AW39*AP39,0)</f>
        <v>4.1575237006986976</v>
      </c>
      <c r="BA39">
        <f>U39*AA39/1000</f>
        <v>3.7121098126224243</v>
      </c>
      <c r="BB39">
        <f>(AY39-BA39)</f>
        <v>1.1338064916649433</v>
      </c>
      <c r="BC39">
        <f>1/(1.6/F39+1.37/N39)</f>
        <v>3.0201396167241263</v>
      </c>
      <c r="BD39">
        <f>G39*AA39*0.001</f>
        <v>33.964711777433003</v>
      </c>
      <c r="BE39">
        <f>G39/S39</f>
        <v>0.98987832634037642</v>
      </c>
      <c r="BF39">
        <f>(1-AP39*AA39/AU39/F39)*100</f>
        <v>99.379684781785301</v>
      </c>
      <c r="BG39">
        <f>(S39-E39/(N39/1.35))</f>
        <v>391.17327740801613</v>
      </c>
      <c r="BH39">
        <f>E39*BF39/100/BG39</f>
        <v>-1.6641272342001769E-2</v>
      </c>
    </row>
    <row r="40" spans="1:60" x14ac:dyDescent="0.35">
      <c r="A40" s="1" t="s">
        <v>9</v>
      </c>
      <c r="B40" s="1" t="s">
        <v>2974</v>
      </c>
      <c r="K40" s="1">
        <v>2.72</v>
      </c>
    </row>
    <row r="41" spans="1:60" x14ac:dyDescent="0.35">
      <c r="A41" s="1" t="s">
        <v>9</v>
      </c>
      <c r="B41" s="1" t="s">
        <v>2973</v>
      </c>
      <c r="K41" s="1">
        <v>2.72</v>
      </c>
    </row>
    <row r="42" spans="1:60" x14ac:dyDescent="0.35">
      <c r="A42" s="1">
        <v>9</v>
      </c>
      <c r="B42" s="1" t="s">
        <v>2972</v>
      </c>
      <c r="C42" s="1">
        <v>2043.9999994859099</v>
      </c>
      <c r="D42" s="1">
        <v>0</v>
      </c>
      <c r="E42">
        <f>(R42-S42*(1000-T42)/(1000-U42))*AO42</f>
        <v>-6.3666950841442516</v>
      </c>
      <c r="F42">
        <f>IF(AZ42&lt;&gt;0,1/(1/AZ42-1/N42),0)</f>
        <v>-110.2412208711079</v>
      </c>
      <c r="G42">
        <f>((BC42-AP42/2)*S42-E42)/(BC42+AP42/2)</f>
        <v>384.80717271532933</v>
      </c>
      <c r="H42">
        <f>AP42*1000</f>
        <v>48.574256032778564</v>
      </c>
      <c r="I42">
        <f>(AU42-BA42)</f>
        <v>0.91562136119870052</v>
      </c>
      <c r="J42">
        <f>(P42+AT42*D42)</f>
        <v>31.704465866088867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32.929271697998047</v>
      </c>
      <c r="P42" s="1">
        <v>31.704465866088867</v>
      </c>
      <c r="Q42" s="1">
        <v>33.077724456787109</v>
      </c>
      <c r="R42" s="1">
        <v>399.93008422851563</v>
      </c>
      <c r="S42" s="1">
        <v>388.60128784179688</v>
      </c>
      <c r="T42" s="1">
        <v>0.76356309652328491</v>
      </c>
      <c r="U42" s="1">
        <v>42.868007659912109</v>
      </c>
      <c r="V42" s="1">
        <v>1.3380624055862427</v>
      </c>
      <c r="W42" s="1">
        <v>75.121589660644531</v>
      </c>
      <c r="X42" s="1">
        <v>300.343994140625</v>
      </c>
      <c r="Y42" s="1">
        <v>1001.0665893554688</v>
      </c>
      <c r="Z42" s="1">
        <v>0.17492997646331787</v>
      </c>
      <c r="AA42" s="1">
        <v>88.181526184082031</v>
      </c>
      <c r="AB42" s="1">
        <v>15.234016418457031</v>
      </c>
      <c r="AC42" s="1">
        <v>1.7027077674865723</v>
      </c>
      <c r="AD42" s="1">
        <v>0.11090831458568573</v>
      </c>
      <c r="AE42" s="1">
        <v>6.4080459997057915E-3</v>
      </c>
      <c r="AF42" s="1">
        <v>5.5438246577978134E-2</v>
      </c>
      <c r="AG42" s="1">
        <v>1.7673233523964882E-2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1.1042058608111209</v>
      </c>
      <c r="AP42">
        <f>(U42-T42)/(1000-U42)*AO42</f>
        <v>4.8574256032778561E-2</v>
      </c>
      <c r="AQ42">
        <f>(P42+273.15)</f>
        <v>304.85446586608884</v>
      </c>
      <c r="AR42">
        <f>(O42+273.15)</f>
        <v>306.07927169799802</v>
      </c>
      <c r="AS42">
        <f>(Y42*AK42+Z42*AL42)*AM42</f>
        <v>160.17065071678189</v>
      </c>
      <c r="AT42">
        <f>((AS42+0.00000010773*(AR42^4-AQ42^4))-AP42*44100)/(L42*0.92*2*29.3+0.00000043092*AQ42^3)</f>
        <v>-15.415877225177901</v>
      </c>
      <c r="AU42">
        <f>0.61365*EXP(17.502*J42/(240.97+J42))</f>
        <v>4.6957877011206692</v>
      </c>
      <c r="AV42">
        <f>AU42*1000/AA42</f>
        <v>53.251377066416921</v>
      </c>
      <c r="AW42">
        <f>(AV42-U42)</f>
        <v>10.383369406504812</v>
      </c>
      <c r="AX42">
        <f>IF(D42,P42,(O42+P42)/2)</f>
        <v>32.316868782043457</v>
      </c>
      <c r="AY42">
        <f>0.61365*EXP(17.502*AX42/(240.97+AX42))</f>
        <v>4.8613956274909134</v>
      </c>
      <c r="AZ42">
        <f>IF(AW42&lt;&gt;0,(1000-(AV42+U42)/2)/AW42*AP42,0)</f>
        <v>4.4532550486074438</v>
      </c>
      <c r="BA42">
        <f>U42*AA42/1000</f>
        <v>3.7801663399219687</v>
      </c>
      <c r="BB42">
        <f>(AY42-BA42)</f>
        <v>1.0812292875689447</v>
      </c>
      <c r="BC42">
        <f>1/(1.6/F42+1.37/N42)</f>
        <v>3.2727460270626967</v>
      </c>
      <c r="BD42">
        <f>G42*AA42*0.001</f>
        <v>33.932883776619391</v>
      </c>
      <c r="BE42">
        <f>G42/S42</f>
        <v>0.99023648339525794</v>
      </c>
      <c r="BF42">
        <f>(1-AP42*AA42/AU42/F42)*100</f>
        <v>100.82743007133736</v>
      </c>
      <c r="BG42">
        <f>(S42-E42/(N42/1.35))</f>
        <v>390.60931109473393</v>
      </c>
      <c r="BH42">
        <f>E42*BF42/100/BG42</f>
        <v>-1.6434260145590684E-2</v>
      </c>
    </row>
    <row r="43" spans="1:60" x14ac:dyDescent="0.35">
      <c r="A43" s="1" t="s">
        <v>9</v>
      </c>
      <c r="B43" s="1" t="s">
        <v>2971</v>
      </c>
      <c r="K43" s="1">
        <v>2.72</v>
      </c>
    </row>
    <row r="44" spans="1:60" x14ac:dyDescent="0.35">
      <c r="A44" s="1" t="s">
        <v>9</v>
      </c>
      <c r="B44" s="1" t="s">
        <v>2970</v>
      </c>
      <c r="K44" s="1">
        <v>2.72</v>
      </c>
    </row>
    <row r="45" spans="1:60" x14ac:dyDescent="0.35">
      <c r="A45" s="1">
        <v>10</v>
      </c>
      <c r="B45" s="1" t="s">
        <v>2969</v>
      </c>
      <c r="C45" s="1">
        <v>2249.9999994859099</v>
      </c>
      <c r="D45" s="1">
        <v>0</v>
      </c>
      <c r="E45">
        <f>(R45-S45*(1000-T45)/(1000-U45))*AO45</f>
        <v>-7.8215382942579632</v>
      </c>
      <c r="F45">
        <f>IF(AZ45&lt;&gt;0,1/(1/AZ45-1/N45),0)</f>
        <v>-45.741854181080789</v>
      </c>
      <c r="G45">
        <f>((BC45-AP45/2)*S45-E45)/(BC45+AP45/2)</f>
        <v>386.43800856377777</v>
      </c>
      <c r="H45">
        <f>AP45*1000</f>
        <v>49.59254340064642</v>
      </c>
      <c r="I45">
        <f>(AU45-BA45)</f>
        <v>0.8809299403418418</v>
      </c>
      <c r="J45">
        <f>(P45+AT45*D45)</f>
        <v>31.853916168212891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32.980068206787109</v>
      </c>
      <c r="P45" s="1">
        <v>31.853916168212891</v>
      </c>
      <c r="Q45" s="1">
        <v>33.111381530761719</v>
      </c>
      <c r="R45" s="1">
        <v>400.11370849609375</v>
      </c>
      <c r="S45" s="1">
        <v>389.69476318359375</v>
      </c>
      <c r="T45" s="1">
        <v>0.76632207632064819</v>
      </c>
      <c r="U45" s="1">
        <v>43.716239929199219</v>
      </c>
      <c r="V45" s="1">
        <v>1.3390157222747803</v>
      </c>
      <c r="W45" s="1">
        <v>76.3865966796875</v>
      </c>
      <c r="X45" s="1">
        <v>300.33761596679688</v>
      </c>
      <c r="Y45" s="1">
        <v>1250.5758056640625</v>
      </c>
      <c r="Z45" s="1">
        <v>0.14634905755519867</v>
      </c>
      <c r="AA45" s="1">
        <v>88.178047180175781</v>
      </c>
      <c r="AB45" s="1">
        <v>15.262802124023438</v>
      </c>
      <c r="AC45" s="1">
        <v>1.7077498435974121</v>
      </c>
      <c r="AD45" s="1">
        <v>4.4471573084592819E-2</v>
      </c>
      <c r="AE45" s="1">
        <v>7.352790329605341E-3</v>
      </c>
      <c r="AF45" s="1">
        <v>3.1688336282968521E-2</v>
      </c>
      <c r="AG45" s="1">
        <v>2.089046873152256E-2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1.1041824116426353</v>
      </c>
      <c r="AP45">
        <f>(U45-T45)/(1000-U45)*AO45</f>
        <v>4.9592543400646422E-2</v>
      </c>
      <c r="AQ45">
        <f>(P45+273.15)</f>
        <v>305.00391616821287</v>
      </c>
      <c r="AR45">
        <f>(O45+273.15)</f>
        <v>306.13006820678709</v>
      </c>
      <c r="AS45">
        <f>(Y45*AK45+Z45*AL45)*AM45</f>
        <v>200.0921244338424</v>
      </c>
      <c r="AT45">
        <f>((AS45+0.00000010773*(AR45^4-AQ45^4))-AP45*44100)/(L45*0.92*2*29.3+0.00000043092*AQ45^3)</f>
        <v>-15.462161138962959</v>
      </c>
      <c r="AU45">
        <f>0.61365*EXP(17.502*J45/(240.97+J45))</f>
        <v>4.735742607358655</v>
      </c>
      <c r="AV45">
        <f>AU45*1000/AA45</f>
        <v>53.70659431459201</v>
      </c>
      <c r="AW45">
        <f>(AV45-U45)</f>
        <v>9.9903543853927914</v>
      </c>
      <c r="AX45">
        <f>IF(D45,P45,(O45+P45)/2)</f>
        <v>32.4169921875</v>
      </c>
      <c r="AY45">
        <f>0.61365*EXP(17.502*AX45/(240.97+AX45))</f>
        <v>4.8889492359805384</v>
      </c>
      <c r="AZ45">
        <f>IF(AW45&lt;&gt;0,(1000-(AV45+U45)/2)/AW45*AP45,0)</f>
        <v>4.7222369210346056</v>
      </c>
      <c r="BA45">
        <f>U45*AA45/1000</f>
        <v>3.8548126670168132</v>
      </c>
      <c r="BB45">
        <f>(AY45-BA45)</f>
        <v>1.0341365689637252</v>
      </c>
      <c r="BC45">
        <f>1/(1.6/F45+1.37/N45)</f>
        <v>3.507682378035728</v>
      </c>
      <c r="BD45">
        <f>G45*AA45*0.001</f>
        <v>34.075348951349966</v>
      </c>
      <c r="BE45">
        <f>G45/S45</f>
        <v>0.99164280629996138</v>
      </c>
      <c r="BF45">
        <f>(1-AP45*AA45/AU45/F45)*100</f>
        <v>102.0187149698486</v>
      </c>
      <c r="BG45">
        <f>(S45-E45/(N45/1.35))</f>
        <v>392.16163658667563</v>
      </c>
      <c r="BH45">
        <f>E45*BF45/100/BG45</f>
        <v>-2.0347306095844932E-2</v>
      </c>
    </row>
    <row r="46" spans="1:60" x14ac:dyDescent="0.35">
      <c r="A46" s="1" t="s">
        <v>9</v>
      </c>
      <c r="B46" s="1" t="s">
        <v>2968</v>
      </c>
      <c r="K46" s="1">
        <v>2.72</v>
      </c>
    </row>
    <row r="47" spans="1:60" x14ac:dyDescent="0.35">
      <c r="A47" s="1" t="s">
        <v>9</v>
      </c>
      <c r="B47" s="1" t="s">
        <v>2967</v>
      </c>
      <c r="K47" s="1">
        <v>2.72</v>
      </c>
    </row>
    <row r="48" spans="1:60" x14ac:dyDescent="0.35">
      <c r="A48" s="1">
        <v>11</v>
      </c>
      <c r="B48" s="1" t="s">
        <v>2966</v>
      </c>
      <c r="C48" s="1">
        <v>2454.9999994859099</v>
      </c>
      <c r="D48" s="1">
        <v>0</v>
      </c>
      <c r="E48">
        <f>(R48-S48*(1000-T48)/(1000-U48))*AO48</f>
        <v>-8.0685251587599502</v>
      </c>
      <c r="F48">
        <f>IF(AZ48&lt;&gt;0,1/(1/AZ48-1/N48),0)</f>
        <v>-24.809096870699644</v>
      </c>
      <c r="G48">
        <f>((BC48-AP48/2)*S48-E48)/(BC48+AP48/2)</f>
        <v>386.38350244679663</v>
      </c>
      <c r="H48">
        <f>AP48*1000</f>
        <v>50.870215057966689</v>
      </c>
      <c r="I48">
        <f>(AU48-BA48)</f>
        <v>0.82423182938553419</v>
      </c>
      <c r="J48">
        <f>(P48+AT48*D48)</f>
        <v>31.989202499389648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33.046710968017578</v>
      </c>
      <c r="P48" s="1">
        <v>31.989202499389648</v>
      </c>
      <c r="Q48" s="1">
        <v>33.156356811523438</v>
      </c>
      <c r="R48" s="1">
        <v>399.99481201171875</v>
      </c>
      <c r="S48" s="1">
        <v>389.36419677734375</v>
      </c>
      <c r="T48" s="1">
        <v>0.7683640718460083</v>
      </c>
      <c r="U48" s="1">
        <v>44.774642944335938</v>
      </c>
      <c r="V48" s="1">
        <v>1.3374963998794556</v>
      </c>
      <c r="W48" s="1">
        <v>77.939506530761719</v>
      </c>
      <c r="X48" s="1">
        <v>300.34725952148438</v>
      </c>
      <c r="Y48" s="1">
        <v>1600.156005859375</v>
      </c>
      <c r="Z48" s="1">
        <v>0.18407934904098511</v>
      </c>
      <c r="AA48" s="1">
        <v>88.173431396484375</v>
      </c>
      <c r="AB48" s="1">
        <v>15.206767082214355</v>
      </c>
      <c r="AC48" s="1">
        <v>1.6877049207687378</v>
      </c>
      <c r="AD48" s="1">
        <v>5.8695808053016663E-2</v>
      </c>
      <c r="AE48" s="1">
        <v>1.1373653076589108E-2</v>
      </c>
      <c r="AF48" s="1">
        <v>3.4059751778841019E-2</v>
      </c>
      <c r="AG48" s="1">
        <v>2.369394339621067E-2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1.1042178658878099</v>
      </c>
      <c r="AP48">
        <f>(U48-T48)/(1000-U48)*AO48</f>
        <v>5.087021505796669E-2</v>
      </c>
      <c r="AQ48">
        <f>(P48+273.15)</f>
        <v>305.13920249938963</v>
      </c>
      <c r="AR48">
        <f>(O48+273.15)</f>
        <v>306.19671096801756</v>
      </c>
      <c r="AS48">
        <f>(Y48*AK48+Z48*AL48)*AM48</f>
        <v>256.02495521489618</v>
      </c>
      <c r="AT48">
        <f>((AS48+0.00000010773*(AR48^4-AQ48^4))-AP48*44100)/(L48*0.92*2*29.3+0.00000043092*AQ48^3)</f>
        <v>-15.469932986217604</v>
      </c>
      <c r="AU48">
        <f>0.61365*EXP(17.502*J48/(240.97+J48))</f>
        <v>4.7721657373400221</v>
      </c>
      <c r="AV48">
        <f>AU48*1000/AA48</f>
        <v>54.122490888228</v>
      </c>
      <c r="AW48">
        <f>(AV48-U48)</f>
        <v>9.347847943892063</v>
      </c>
      <c r="AX48">
        <f>IF(D48,P48,(O48+P48)/2)</f>
        <v>32.517956733703613</v>
      </c>
      <c r="AY48">
        <f>0.61365*EXP(17.502*AX48/(240.97+AX48))</f>
        <v>4.9168718644285718</v>
      </c>
      <c r="AZ48">
        <f>IF(AW48&lt;&gt;0,(1000-(AV48+U48)/2)/AW48*AP48,0)</f>
        <v>5.1728222490206894</v>
      </c>
      <c r="BA48">
        <f>U48*AA48/1000</f>
        <v>3.947933907954488</v>
      </c>
      <c r="BB48">
        <f>(AY48-BA48)</f>
        <v>0.96893795647408387</v>
      </c>
      <c r="BC48">
        <f>1/(1.6/F48+1.37/N48)</f>
        <v>3.912746391618978</v>
      </c>
      <c r="BD48">
        <f>G48*AA48*0.001</f>
        <v>34.068759245725978</v>
      </c>
      <c r="BE48">
        <f>G48/S48</f>
        <v>0.99234471388171419</v>
      </c>
      <c r="BF48">
        <f>(1-AP48*AA48/AU48/F48)*100</f>
        <v>103.78856587229643</v>
      </c>
      <c r="BG48">
        <f>(S48-E48/(N48/1.35))</f>
        <v>391.9089685814854</v>
      </c>
      <c r="BH48">
        <f>E48*BF48/100/BG48</f>
        <v>-2.1367733888899822E-2</v>
      </c>
    </row>
    <row r="49" spans="1:60" x14ac:dyDescent="0.35">
      <c r="A49" s="1" t="s">
        <v>9</v>
      </c>
      <c r="B49" s="1" t="s">
        <v>2965</v>
      </c>
      <c r="K49" s="1">
        <v>2.72</v>
      </c>
    </row>
    <row r="50" spans="1:60" x14ac:dyDescent="0.35">
      <c r="A50" s="1" t="s">
        <v>9</v>
      </c>
      <c r="B50" s="1" t="s">
        <v>2960</v>
      </c>
      <c r="K50" s="1">
        <v>2.72</v>
      </c>
    </row>
    <row r="51" spans="1:60" x14ac:dyDescent="0.35">
      <c r="A51" s="1">
        <v>12</v>
      </c>
      <c r="B51" s="1" t="s">
        <v>2964</v>
      </c>
      <c r="C51" s="1">
        <v>2661.4999994747341</v>
      </c>
      <c r="D51" s="1">
        <v>0</v>
      </c>
      <c r="E51">
        <f>(R51-S51*(1000-T51)/(1000-U51))*AO51</f>
        <v>-8.6778932509696638</v>
      </c>
      <c r="F51">
        <f>IF(AZ51&lt;&gt;0,1/(1/AZ51-1/N51),0)</f>
        <v>-15.855280533834176</v>
      </c>
      <c r="G51">
        <f>((BC51-AP51/2)*S51-E51)/(BC51+AP51/2)</f>
        <v>386.69888676810058</v>
      </c>
      <c r="H51">
        <f>AP51*1000</f>
        <v>52.58470388695703</v>
      </c>
      <c r="I51">
        <f>(AU51-BA51)</f>
        <v>0.75085045108377546</v>
      </c>
      <c r="J51">
        <f>(P51+AT51*D51)</f>
        <v>32.178573608398438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33.137447357177734</v>
      </c>
      <c r="P51" s="1">
        <v>32.178573608398438</v>
      </c>
      <c r="Q51" s="1">
        <v>33.217594146728516</v>
      </c>
      <c r="R51" s="1">
        <v>399.94696044921875</v>
      </c>
      <c r="S51" s="1">
        <v>389.26828002929688</v>
      </c>
      <c r="T51" s="1">
        <v>0.77097678184509277</v>
      </c>
      <c r="U51" s="1">
        <v>46.192596435546875</v>
      </c>
      <c r="V51" s="1">
        <v>1.3351421356201172</v>
      </c>
      <c r="W51" s="1">
        <v>79.99420166015625</v>
      </c>
      <c r="X51" s="1">
        <v>300.34915161132813</v>
      </c>
      <c r="Y51" s="1">
        <v>2000.0042724609375</v>
      </c>
      <c r="Z51" s="1">
        <v>8.8038168847560883E-2</v>
      </c>
      <c r="AA51" s="1">
        <v>88.168006896972656</v>
      </c>
      <c r="AB51" s="1">
        <v>14.970231056213379</v>
      </c>
      <c r="AC51" s="1">
        <v>1.6691184043884277</v>
      </c>
      <c r="AD51" s="1">
        <v>6.6459380090236664E-2</v>
      </c>
      <c r="AE51" s="1">
        <v>1.4475752599537373E-2</v>
      </c>
      <c r="AF51" s="1">
        <v>2.405264601111412E-2</v>
      </c>
      <c r="AG51" s="1">
        <v>3.1793933361768723E-2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1.1042248221004707</v>
      </c>
      <c r="AP51">
        <f>(U51-T51)/(1000-U51)*AO51</f>
        <v>5.2584703886957032E-2</v>
      </c>
      <c r="AQ51">
        <f>(P51+273.15)</f>
        <v>305.32857360839841</v>
      </c>
      <c r="AR51">
        <f>(O51+273.15)</f>
        <v>306.28744735717771</v>
      </c>
      <c r="AS51">
        <f>(Y51*AK51+Z51*AL51)*AM51</f>
        <v>320.00067644117735</v>
      </c>
      <c r="AT51">
        <f>((AS51+0.00000010773*(AR51^4-AQ51^4))-AP51*44100)/(L51*0.92*2*29.3+0.00000043092*AQ51^3)</f>
        <v>-15.56768739988104</v>
      </c>
      <c r="AU51">
        <f>0.61365*EXP(17.502*J51/(240.97+J51))</f>
        <v>4.8235596122021471</v>
      </c>
      <c r="AV51">
        <f>AU51*1000/AA51</f>
        <v>54.708729186071338</v>
      </c>
      <c r="AW51">
        <f>(AV51-U51)</f>
        <v>8.5161327505244628</v>
      </c>
      <c r="AX51">
        <f>IF(D51,P51,(O51+P51)/2)</f>
        <v>32.658010482788086</v>
      </c>
      <c r="AY51">
        <f>0.61365*EXP(17.502*AX51/(240.97+AX51))</f>
        <v>4.9558347053842597</v>
      </c>
      <c r="AZ51">
        <f>IF(AW51&lt;&gt;0,(1000-(AV51+U51)/2)/AW51*AP51,0)</f>
        <v>5.8631977899915766</v>
      </c>
      <c r="BA51">
        <f>U51*AA51/1000</f>
        <v>4.0727091611183717</v>
      </c>
      <c r="BB51">
        <f>(AY51-BA51)</f>
        <v>0.88312554426588807</v>
      </c>
      <c r="BC51">
        <f>1/(1.6/F51+1.37/N51)</f>
        <v>4.5629872126280349</v>
      </c>
      <c r="BD51">
        <f>G51*AA51*0.001</f>
        <v>34.09447011562154</v>
      </c>
      <c r="BE51">
        <f>G51/S51</f>
        <v>0.99339942812447257</v>
      </c>
      <c r="BF51">
        <f>(1-AP51*AA51/AU51/F51)*100</f>
        <v>106.06218066852226</v>
      </c>
      <c r="BG51">
        <f>(S51-E51/(N51/1.35))</f>
        <v>392.00524343089739</v>
      </c>
      <c r="BH51">
        <f>E51*BF51/100/BG51</f>
        <v>-2.3479182924978956E-2</v>
      </c>
    </row>
    <row r="52" spans="1:60" x14ac:dyDescent="0.35">
      <c r="A52" s="1" t="s">
        <v>9</v>
      </c>
      <c r="B52" s="1" t="s">
        <v>2963</v>
      </c>
      <c r="K52" s="1">
        <v>2.7118400000000005</v>
      </c>
    </row>
    <row r="53" spans="1:60" x14ac:dyDescent="0.35">
      <c r="A53" s="1" t="s">
        <v>9</v>
      </c>
      <c r="B53" s="1" t="s">
        <v>2962</v>
      </c>
      <c r="K53" s="1">
        <v>2.7118400000000005</v>
      </c>
    </row>
    <row r="54" spans="1:60" x14ac:dyDescent="0.35">
      <c r="A54" s="1" t="s">
        <v>9</v>
      </c>
      <c r="B54" s="1" t="s">
        <v>2961</v>
      </c>
      <c r="K54" s="1">
        <v>2.7118400000000005</v>
      </c>
    </row>
    <row r="55" spans="1:60" x14ac:dyDescent="0.35">
      <c r="A55" s="1" t="s">
        <v>9</v>
      </c>
      <c r="B55" s="1" t="s">
        <v>2960</v>
      </c>
      <c r="K55" s="1">
        <v>2.7118400000000005</v>
      </c>
    </row>
    <row r="56" spans="1:60" x14ac:dyDescent="0.35">
      <c r="K56" s="1">
        <v>2.7118400000000005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4760-2E5B-475E-B78E-FC64C5A62CC7}">
  <dimension ref="A1:BD64"/>
  <sheetViews>
    <sheetView tabSelected="1" topLeftCell="A11" zoomScale="57" workbookViewId="0">
      <selection activeCell="O56" sqref="O56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2473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2472</v>
      </c>
    </row>
    <row r="12" spans="1:56" x14ac:dyDescent="0.35">
      <c r="A12" s="1" t="s">
        <v>9</v>
      </c>
      <c r="B12" s="1" t="s">
        <v>2471</v>
      </c>
    </row>
    <row r="13" spans="1:56" x14ac:dyDescent="0.35">
      <c r="A13" s="1" t="s">
        <v>9</v>
      </c>
      <c r="B13" s="1" t="s">
        <v>2470</v>
      </c>
    </row>
    <row r="14" spans="1:56" x14ac:dyDescent="0.35">
      <c r="A14" s="1" t="s">
        <v>9</v>
      </c>
      <c r="B14" s="1" t="s">
        <v>2469</v>
      </c>
    </row>
    <row r="15" spans="1:56" x14ac:dyDescent="0.35">
      <c r="A15" s="1" t="s">
        <v>9</v>
      </c>
      <c r="B15" s="1" t="s">
        <v>2468</v>
      </c>
    </row>
    <row r="16" spans="1:56" x14ac:dyDescent="0.35">
      <c r="A16" s="1" t="s">
        <v>9</v>
      </c>
      <c r="B16" s="1" t="s">
        <v>2467</v>
      </c>
    </row>
    <row r="17" spans="1:56" x14ac:dyDescent="0.35">
      <c r="A17" s="1" t="s">
        <v>9</v>
      </c>
      <c r="B17" s="1" t="s">
        <v>2466</v>
      </c>
    </row>
    <row r="18" spans="1:56" x14ac:dyDescent="0.35">
      <c r="A18" s="1">
        <v>1</v>
      </c>
      <c r="B18" s="1" t="s">
        <v>2465</v>
      </c>
      <c r="C18" s="1">
        <v>482.50000059232116</v>
      </c>
      <c r="D18" s="1">
        <v>0</v>
      </c>
      <c r="E18">
        <f>(R18-S18*(1000-T18)/(1000-U18))*AK18</f>
        <v>-6.5225478021085133</v>
      </c>
      <c r="F18">
        <f>IF(AV18&lt;&gt;0,1/(1/AV18-1/N18),0)</f>
        <v>2.4931771530545634</v>
      </c>
      <c r="G18">
        <f>((AY18-AL18/2)*S18-E18)/(AY18+AL18/2)</f>
        <v>384.3758434723394</v>
      </c>
      <c r="H18">
        <f>AL18*1000</f>
        <v>37.730665162745773</v>
      </c>
      <c r="I18">
        <f>(AQ18-AW18)</f>
        <v>2.0976880260244504</v>
      </c>
      <c r="J18">
        <f>(P18+AP18*D18)</f>
        <v>32.854927062988281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32.327198028564453</v>
      </c>
      <c r="P18" s="1">
        <v>32.854927062988281</v>
      </c>
      <c r="Q18" s="1">
        <v>32.444099426269531</v>
      </c>
      <c r="R18" s="1">
        <v>400.00933837890625</v>
      </c>
      <c r="S18" s="1">
        <v>392.48779296875</v>
      </c>
      <c r="T18" s="1">
        <v>-5.1811572164297104E-2</v>
      </c>
      <c r="U18" s="1">
        <v>33.064323425292969</v>
      </c>
      <c r="V18" s="1">
        <v>-9.3853488564491272E-2</v>
      </c>
      <c r="W18" s="1">
        <v>59.893997192382813</v>
      </c>
      <c r="X18" s="1">
        <v>299.65484619140625</v>
      </c>
      <c r="Y18" s="1">
        <v>0.28801384568214417</v>
      </c>
      <c r="Z18" s="1">
        <v>0.41385817527770996</v>
      </c>
      <c r="AA18" s="1">
        <v>88.112586975097656</v>
      </c>
      <c r="AB18" s="1">
        <v>18.131965637207031</v>
      </c>
      <c r="AC18" s="1">
        <v>0.66333210468292236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1.1016722286448757</v>
      </c>
      <c r="AL18">
        <f>(U18-T18)/(1000-U18)*AK18</f>
        <v>3.7730665162745772E-2</v>
      </c>
      <c r="AM18">
        <f>(P18+273.15)</f>
        <v>306.00492706298826</v>
      </c>
      <c r="AN18">
        <f>(O18+273.15)</f>
        <v>305.47719802856443</v>
      </c>
      <c r="AO18">
        <f>(Y18*AG18+Z18*AH18)*AI18</f>
        <v>4.6082214279125289E-2</v>
      </c>
      <c r="AP18">
        <f>((AO18+0.00000010773*(AN18^4-AM18^4))-AL18*44100)/(L18*51.4+0.00000043092*AM18^3)</f>
        <v>-13.652154534033423</v>
      </c>
      <c r="AQ18">
        <f>0.61365*EXP(17.502*J18/(240.97+J18))</f>
        <v>5.0110710996083361</v>
      </c>
      <c r="AR18">
        <f>AQ18*1000/AA18</f>
        <v>56.871228863414977</v>
      </c>
      <c r="AS18">
        <f>(AR18-U18)</f>
        <v>23.806905438122008</v>
      </c>
      <c r="AT18">
        <f>IF(D18,P18,(O18+P18)/2)</f>
        <v>32.591062545776367</v>
      </c>
      <c r="AU18">
        <f>0.61365*EXP(17.502*AT18/(240.97+AT18))</f>
        <v>4.9371764510136504</v>
      </c>
      <c r="AV18">
        <f>IF(AS18&lt;&gt;0,(1000-(AR18+U18)/2)/AS18*AL18,0)</f>
        <v>1.5135944968399204</v>
      </c>
      <c r="AW18">
        <f>U18*AA18/1000</f>
        <v>2.9133830735838857</v>
      </c>
      <c r="AX18">
        <f>(AU18-AW18)</f>
        <v>2.0237933774297647</v>
      </c>
      <c r="AY18">
        <f>1/(1.6/F18+1.37/N18)</f>
        <v>1.0026249637434477</v>
      </c>
      <c r="AZ18">
        <f>G18*AA18*0.001</f>
        <v>33.868349939083025</v>
      </c>
      <c r="BA18">
        <f>G18/S18</f>
        <v>0.9793319699574542</v>
      </c>
      <c r="BB18">
        <f>(1-AL18*AA18/AQ18/F18)*100</f>
        <v>73.389764958608012</v>
      </c>
      <c r="BC18">
        <f>(S18-E18/(N18/1.35))</f>
        <v>394.7735467549989</v>
      </c>
      <c r="BD18">
        <f>E18*BB18/100/BC18</f>
        <v>-1.2125641499102488E-2</v>
      </c>
    </row>
    <row r="19" spans="1:56" x14ac:dyDescent="0.35">
      <c r="A19" s="1" t="s">
        <v>9</v>
      </c>
      <c r="B19" s="1" t="s">
        <v>2464</v>
      </c>
      <c r="K19" s="1">
        <v>2.72</v>
      </c>
    </row>
    <row r="20" spans="1:56" x14ac:dyDescent="0.35">
      <c r="A20" s="1" t="s">
        <v>9</v>
      </c>
      <c r="B20" s="1" t="s">
        <v>2463</v>
      </c>
      <c r="K20" s="1">
        <v>2.72</v>
      </c>
    </row>
    <row r="21" spans="1:56" x14ac:dyDescent="0.35">
      <c r="A21" s="1">
        <v>2</v>
      </c>
      <c r="B21" s="1" t="s">
        <v>2462</v>
      </c>
      <c r="C21" s="1">
        <v>685.5000006146729</v>
      </c>
      <c r="D21" s="1">
        <v>0</v>
      </c>
      <c r="E21">
        <f>(R21-S21*(1000-T21)/(1000-U21))*AK21</f>
        <v>-6.595356429425502</v>
      </c>
      <c r="F21">
        <f>IF(AV21&lt;&gt;0,1/(1/AV21-1/N21),0)</f>
        <v>2.3405222103731642</v>
      </c>
      <c r="G21">
        <f>((AY21-AL21/2)*S21-E21)/(AY21+AL21/2)</f>
        <v>384.79222995658125</v>
      </c>
      <c r="H21">
        <f>AL21*1000</f>
        <v>36.819064315095389</v>
      </c>
      <c r="I21">
        <f>(AQ21-AW21)</f>
        <v>2.1293560977806334</v>
      </c>
      <c r="J21">
        <f>(P21+AP21*D21)</f>
        <v>32.724468231201172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32.232215881347656</v>
      </c>
      <c r="P21" s="1">
        <v>32.724468231201172</v>
      </c>
      <c r="Q21" s="1">
        <v>32.408931732177734</v>
      </c>
      <c r="R21" s="1">
        <v>399.95697021484375</v>
      </c>
      <c r="S21" s="1">
        <v>392.815185546875</v>
      </c>
      <c r="T21" s="1">
        <v>-5.3259085863828659E-2</v>
      </c>
      <c r="U21" s="1">
        <v>32.289382934570313</v>
      </c>
      <c r="V21" s="1">
        <v>-9.6993200480937958E-2</v>
      </c>
      <c r="W21" s="1">
        <v>58.804058074951172</v>
      </c>
      <c r="X21" s="1">
        <v>299.648193359375</v>
      </c>
      <c r="Y21" s="1">
        <v>25.198616027832031</v>
      </c>
      <c r="Z21" s="1">
        <v>0.2684771716594696</v>
      </c>
      <c r="AA21" s="1">
        <v>88.111343383789063</v>
      </c>
      <c r="AB21" s="1">
        <v>17.995218276977539</v>
      </c>
      <c r="AC21" s="1">
        <v>0.66892826557159424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1.1016477697035842</v>
      </c>
      <c r="AL21">
        <f>(U21-T21)/(1000-U21)*AK21</f>
        <v>3.6819064315095386E-2</v>
      </c>
      <c r="AM21">
        <f>(P21+273.15)</f>
        <v>305.87446823120115</v>
      </c>
      <c r="AN21">
        <f>(O21+273.15)</f>
        <v>305.38221588134763</v>
      </c>
      <c r="AO21">
        <f>(Y21*AG21+Z21*AH21)*AI21</f>
        <v>4.0317784743358516</v>
      </c>
      <c r="AP21">
        <f>((AO21+0.00000010773*(AN21^4-AM21^4))-AL21*44100)/(L21*51.4+0.00000043092*AM21^3)</f>
        <v>-13.289095914974705</v>
      </c>
      <c r="AQ21">
        <f>0.61365*EXP(17.502*J21/(240.97+J21))</f>
        <v>4.9744170051792169</v>
      </c>
      <c r="AR21">
        <f>AQ21*1000/AA21</f>
        <v>56.456034083057943</v>
      </c>
      <c r="AS21">
        <f>(AR21-U21)</f>
        <v>24.166651148487631</v>
      </c>
      <c r="AT21">
        <f>IF(D21,P21,(O21+P21)/2)</f>
        <v>32.478342056274414</v>
      </c>
      <c r="AU21">
        <f>0.61365*EXP(17.502*AT21/(240.97+AT21))</f>
        <v>4.9058995778383441</v>
      </c>
      <c r="AV21">
        <f>IF(AS21&lt;&gt;0,(1000-(AR21+U21)/2)/AS21*AL21,0)</f>
        <v>1.455944495184071</v>
      </c>
      <c r="AW21">
        <f>U21*AA21/1000</f>
        <v>2.8450609073985835</v>
      </c>
      <c r="AX21">
        <f>(AU21-AW21)</f>
        <v>2.0608386704397605</v>
      </c>
      <c r="AY21">
        <f>1/(1.6/F21+1.37/N21)</f>
        <v>0.96224292972189451</v>
      </c>
      <c r="AZ21">
        <f>G21*AA21*0.001</f>
        <v>33.904560305118252</v>
      </c>
      <c r="BA21">
        <f>G21/S21</f>
        <v>0.97957574990609331</v>
      </c>
      <c r="BB21">
        <f>(1-AL21*AA21/AQ21/F21)*100</f>
        <v>72.135605239804818</v>
      </c>
      <c r="BC21">
        <f>(S21-E21/(N21/1.35))</f>
        <v>395.12645430068113</v>
      </c>
      <c r="BD21">
        <f>E21*BB21/100/BC21</f>
        <v>-1.2040702985854888E-2</v>
      </c>
    </row>
    <row r="22" spans="1:56" x14ac:dyDescent="0.35">
      <c r="A22" s="1" t="s">
        <v>9</v>
      </c>
      <c r="B22" s="1" t="s">
        <v>2461</v>
      </c>
      <c r="K22" s="1">
        <v>2.72</v>
      </c>
    </row>
    <row r="23" spans="1:56" x14ac:dyDescent="0.35">
      <c r="A23" s="1" t="s">
        <v>9</v>
      </c>
      <c r="B23" s="1" t="s">
        <v>2460</v>
      </c>
      <c r="K23" s="1">
        <v>2.72</v>
      </c>
    </row>
    <row r="24" spans="1:56" x14ac:dyDescent="0.35">
      <c r="A24" s="1">
        <v>3</v>
      </c>
      <c r="B24" s="1" t="s">
        <v>2459</v>
      </c>
      <c r="C24" s="1">
        <v>888.5000006146729</v>
      </c>
      <c r="D24" s="1">
        <v>0</v>
      </c>
      <c r="E24">
        <f>(R24-S24*(1000-T24)/(1000-U24))*AK24</f>
        <v>-6.1141176194543059</v>
      </c>
      <c r="F24">
        <f>IF(AV24&lt;&gt;0,1/(1/AV24-1/N24),0)</f>
        <v>2.2211221486266037</v>
      </c>
      <c r="G24">
        <f>((AY24-AL24/2)*S24-E24)/(AY24+AL24/2)</f>
        <v>384.12298152893476</v>
      </c>
      <c r="H24">
        <f>AL24*1000</f>
        <v>35.954417235019527</v>
      </c>
      <c r="I24">
        <f>(AQ24-AW24)</f>
        <v>2.1502325474604196</v>
      </c>
      <c r="J24">
        <f>(P24+AP24*D24)</f>
        <v>32.566810607910156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32.120754241943359</v>
      </c>
      <c r="P24" s="1">
        <v>32.566810607910156</v>
      </c>
      <c r="Q24" s="1">
        <v>32.323875427246094</v>
      </c>
      <c r="R24" s="1">
        <v>399.8304443359375</v>
      </c>
      <c r="S24" s="1">
        <v>392.5679931640625</v>
      </c>
      <c r="T24" s="1">
        <v>-5.4194938391447067E-2</v>
      </c>
      <c r="U24" s="1">
        <v>31.553827285766602</v>
      </c>
      <c r="V24" s="1">
        <v>-9.9319562315940857E-2</v>
      </c>
      <c r="W24" s="1">
        <v>57.82666015625</v>
      </c>
      <c r="X24" s="1">
        <v>299.63967895507813</v>
      </c>
      <c r="Y24" s="1">
        <v>50.13726806640625</v>
      </c>
      <c r="Z24" s="1">
        <v>0.34837847948074341</v>
      </c>
      <c r="AA24" s="1">
        <v>88.109756469726563</v>
      </c>
      <c r="AB24" s="1">
        <v>17.838632583618164</v>
      </c>
      <c r="AC24" s="1">
        <v>0.66115468740463257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1.1016164667466106</v>
      </c>
      <c r="AL24">
        <f>(U24-T24)/(1000-U24)*AK24</f>
        <v>3.5954417235019527E-2</v>
      </c>
      <c r="AM24">
        <f>(P24+273.15)</f>
        <v>305.71681060791013</v>
      </c>
      <c r="AN24">
        <f>(O24+273.15)</f>
        <v>305.27075424194334</v>
      </c>
      <c r="AO24">
        <f>(Y24*AG24+Z24*AH24)*AI24</f>
        <v>8.0219627113201568</v>
      </c>
      <c r="AP24">
        <f>((AO24+0.00000010773*(AN24^4-AM24^4))-AL24*44100)/(L24*51.4+0.00000043092*AM24^3)</f>
        <v>-12.942102767158721</v>
      </c>
      <c r="AQ24">
        <f>0.61365*EXP(17.502*J24/(240.97+J24))</f>
        <v>4.9304325852971278</v>
      </c>
      <c r="AR24">
        <f>AQ24*1000/AA24</f>
        <v>55.957850558708152</v>
      </c>
      <c r="AS24">
        <f>(AR24-U24)</f>
        <v>24.404023272941551</v>
      </c>
      <c r="AT24">
        <f>IF(D24,P24,(O24+P24)/2)</f>
        <v>32.343782424926758</v>
      </c>
      <c r="AU24">
        <f>0.61365*EXP(17.502*AT24/(240.97+AT24))</f>
        <v>4.8687888510805299</v>
      </c>
      <c r="AV24">
        <f>IF(AS24&lt;&gt;0,(1000-(AR24+U24)/2)/AS24*AL24,0)</f>
        <v>1.4088333370859365</v>
      </c>
      <c r="AW24">
        <f>U24*AA24/1000</f>
        <v>2.7802000378367082</v>
      </c>
      <c r="AX24">
        <f>(AU24-AW24)</f>
        <v>2.0885888132438217</v>
      </c>
      <c r="AY24">
        <f>1/(1.6/F24+1.37/N24)</f>
        <v>0.92937918892754479</v>
      </c>
      <c r="AZ24">
        <f>G24*AA24*0.001</f>
        <v>33.844982356939717</v>
      </c>
      <c r="BA24">
        <f>G24/S24</f>
        <v>0.97848777337382575</v>
      </c>
      <c r="BB24">
        <f>(1-AL24*AA24/AQ24/F24)*100</f>
        <v>71.071974810896776</v>
      </c>
      <c r="BC24">
        <f>(S24-E24/(N24/1.35))</f>
        <v>394.71061716962686</v>
      </c>
      <c r="BD24">
        <f>E24*BB24/100/BC24</f>
        <v>-1.10091392158821E-2</v>
      </c>
    </row>
    <row r="25" spans="1:56" x14ac:dyDescent="0.35">
      <c r="A25" s="1" t="s">
        <v>9</v>
      </c>
      <c r="B25" s="1" t="s">
        <v>2458</v>
      </c>
      <c r="K25" s="1">
        <v>2.72</v>
      </c>
    </row>
    <row r="26" spans="1:56" x14ac:dyDescent="0.35">
      <c r="A26" s="1" t="s">
        <v>9</v>
      </c>
      <c r="B26" s="1" t="s">
        <v>2457</v>
      </c>
      <c r="K26" s="1">
        <v>2.72</v>
      </c>
    </row>
    <row r="27" spans="1:56" x14ac:dyDescent="0.35">
      <c r="A27" s="1">
        <v>4</v>
      </c>
      <c r="B27" s="1" t="s">
        <v>2456</v>
      </c>
      <c r="C27" s="1">
        <v>1091.5000006146729</v>
      </c>
      <c r="D27" s="1">
        <v>0</v>
      </c>
      <c r="E27">
        <f>(R27-S27*(1000-T27)/(1000-U27))*AK27</f>
        <v>-5.2368145156369286</v>
      </c>
      <c r="F27">
        <f>IF(AV27&lt;&gt;0,1/(1/AV27-1/N27),0)</f>
        <v>0.17690142583994761</v>
      </c>
      <c r="G27">
        <f>((AY27-AL27/2)*S27-E27)/(AY27+AL27/2)</f>
        <v>322.82006805970968</v>
      </c>
      <c r="H27">
        <f>AL27*1000</f>
        <v>35.309607963301545</v>
      </c>
      <c r="I27">
        <f>(AQ27-AW27)</f>
        <v>16.138776638955257</v>
      </c>
      <c r="J27">
        <f>(P27+AP27*D27)</f>
        <v>58.648078918457031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32.067733764648438</v>
      </c>
      <c r="P27" s="1">
        <v>58.648078918457031</v>
      </c>
      <c r="Q27" s="1">
        <v>32.251171112060547</v>
      </c>
      <c r="R27" s="1">
        <v>400.08584594726563</v>
      </c>
      <c r="S27" s="1">
        <v>392.2681884765625</v>
      </c>
      <c r="T27" s="1">
        <v>-5.5514797568321228E-2</v>
      </c>
      <c r="U27" s="1">
        <v>30.996440887451172</v>
      </c>
      <c r="V27" s="1">
        <v>-0.1020393967628479</v>
      </c>
      <c r="W27" s="1">
        <v>56.973243713378906</v>
      </c>
      <c r="X27" s="1">
        <v>299.70791625976563</v>
      </c>
      <c r="Y27" s="1">
        <v>99.154823303222656</v>
      </c>
      <c r="Z27" s="1">
        <v>0.24097952246665955</v>
      </c>
      <c r="AA27" s="1">
        <v>88.105827331542969</v>
      </c>
      <c r="AB27" s="1">
        <v>17.625350952148438</v>
      </c>
      <c r="AC27" s="1">
        <v>0.67070525884628296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1.1018673391903147</v>
      </c>
      <c r="AL27">
        <f>(U27-T27)/(1000-U27)*AK27</f>
        <v>3.5309607963301542E-2</v>
      </c>
      <c r="AM27">
        <f>(P27+273.15)</f>
        <v>331.79807891845701</v>
      </c>
      <c r="AN27">
        <f>(O27+273.15)</f>
        <v>305.21773376464841</v>
      </c>
      <c r="AO27">
        <f>(Y27*AG27+Z27*AH27)*AI27</f>
        <v>15.864771373910344</v>
      </c>
      <c r="AP27">
        <f>((AO27+0.00000010773*(AN27^4-AM27^4))-AL27*44100)/(L27*51.4+0.00000043092*AM27^3)</f>
        <v>-15.205580468237697</v>
      </c>
      <c r="AQ27">
        <f>0.61365*EXP(17.502*J27/(240.97+J27))</f>
        <v>18.869743707677408</v>
      </c>
      <c r="AR27">
        <f>AQ27*1000/AA27</f>
        <v>214.1713468811819</v>
      </c>
      <c r="AS27">
        <f>(AR27-U27)</f>
        <v>183.17490599373073</v>
      </c>
      <c r="AT27">
        <f>IF(D27,P27,(O27+P27)/2)</f>
        <v>45.357906341552734</v>
      </c>
      <c r="AU27">
        <f>0.61365*EXP(17.502*AT27/(240.97+AT27))</f>
        <v>9.8178703183045997</v>
      </c>
      <c r="AV27">
        <f>IF(AS27&lt;&gt;0,(1000-(AR27+U27)/2)/AS27*AL27,0)</f>
        <v>0.16913462332385046</v>
      </c>
      <c r="AW27">
        <f>U27*AA27/1000</f>
        <v>2.7309670687221517</v>
      </c>
      <c r="AX27">
        <f>(AU27-AW27)</f>
        <v>7.0869032495824484</v>
      </c>
      <c r="AY27">
        <f>1/(1.6/F27+1.37/N27)</f>
        <v>0.10638053900877853</v>
      </c>
      <c r="AZ27">
        <f>G27*AA27*0.001</f>
        <v>28.442329175625733</v>
      </c>
      <c r="BA27">
        <f>G27/S27</f>
        <v>0.82295755185612696</v>
      </c>
      <c r="BB27">
        <f>(1-AL27*AA27/AQ27/F27)*100</f>
        <v>6.8033730181724872</v>
      </c>
      <c r="BC27">
        <f>(S27-E27/(N27/1.35))</f>
        <v>394.10337144036242</v>
      </c>
      <c r="BD27">
        <f>E27*BB27/100/BC27</f>
        <v>-9.0402684063944103E-4</v>
      </c>
    </row>
    <row r="28" spans="1:56" x14ac:dyDescent="0.35">
      <c r="A28" s="1" t="s">
        <v>9</v>
      </c>
      <c r="B28" s="1" t="s">
        <v>2455</v>
      </c>
      <c r="K28" s="1">
        <v>2.72</v>
      </c>
    </row>
    <row r="29" spans="1:56" x14ac:dyDescent="0.35">
      <c r="A29" s="1" t="s">
        <v>9</v>
      </c>
      <c r="B29" s="1" t="s">
        <v>2454</v>
      </c>
      <c r="K29" s="1">
        <v>2.72</v>
      </c>
    </row>
    <row r="30" spans="1:56" x14ac:dyDescent="0.35">
      <c r="A30" s="1">
        <v>5</v>
      </c>
      <c r="B30" s="1" t="s">
        <v>2453</v>
      </c>
      <c r="C30" s="1">
        <v>1294.5000006146729</v>
      </c>
      <c r="D30" s="1">
        <v>0</v>
      </c>
      <c r="E30">
        <f>(R30-S30*(1000-T30)/(1000-U30))*AK30</f>
        <v>-4.2855101079412048</v>
      </c>
      <c r="F30">
        <f>IF(AV30&lt;&gt;0,1/(1/AV30-1/N30),0)</f>
        <v>2.0242076283430639</v>
      </c>
      <c r="G30">
        <f>((AY30-AL30/2)*S30-E30)/(AY30+AL30/2)</f>
        <v>381.59679121768079</v>
      </c>
      <c r="H30">
        <f>AL30*1000</f>
        <v>34.03224033072555</v>
      </c>
      <c r="I30">
        <f>(AQ30-AW30)</f>
        <v>2.1642124756532573</v>
      </c>
      <c r="J30">
        <f>(P30+AP30*D30)</f>
        <v>32.091014862060547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31.987403869628906</v>
      </c>
      <c r="P30" s="1">
        <v>32.091014862060547</v>
      </c>
      <c r="Q30" s="1">
        <v>32.179252624511719</v>
      </c>
      <c r="R30" s="1">
        <v>399.9798583984375</v>
      </c>
      <c r="S30" s="1">
        <v>391.76712036132813</v>
      </c>
      <c r="T30" s="1">
        <v>-5.4916564375162125E-2</v>
      </c>
      <c r="U30" s="1">
        <v>29.914226531982422</v>
      </c>
      <c r="V30" s="1">
        <v>-0.10139612853527069</v>
      </c>
      <c r="W30" s="1">
        <v>55.232639312744141</v>
      </c>
      <c r="X30" s="1">
        <v>299.63687133789063</v>
      </c>
      <c r="Y30" s="1">
        <v>150.21253967285156</v>
      </c>
      <c r="Z30" s="1">
        <v>0.12834972143173218</v>
      </c>
      <c r="AA30" s="1">
        <v>88.10272216796875</v>
      </c>
      <c r="AB30" s="1">
        <v>17.626873016357422</v>
      </c>
      <c r="AC30" s="1">
        <v>0.6725878119468689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1.1016061446245977</v>
      </c>
      <c r="AL30">
        <f>(U30-T30)/(1000-U30)*AK30</f>
        <v>3.4032240330725549E-2</v>
      </c>
      <c r="AM30">
        <f>(P30+273.15)</f>
        <v>305.24101486206052</v>
      </c>
      <c r="AN30">
        <f>(O30+273.15)</f>
        <v>305.13740386962888</v>
      </c>
      <c r="AO30">
        <f>(Y30*AG30+Z30*AH30)*AI30</f>
        <v>24.034005810454346</v>
      </c>
      <c r="AP30">
        <f>((AO30+0.00000010773*(AN30^4-AM30^4))-AL30*44100)/(L30*51.4+0.00000043092*AM30^3)</f>
        <v>-12.089428382256569</v>
      </c>
      <c r="AQ30">
        <f>0.61365*EXP(17.502*J30/(240.97+J30))</f>
        <v>4.7997372646701839</v>
      </c>
      <c r="AR30">
        <f>AQ30*1000/AA30</f>
        <v>54.478875868550752</v>
      </c>
      <c r="AS30">
        <f>(AR30-U30)</f>
        <v>24.56464933656833</v>
      </c>
      <c r="AT30">
        <f>IF(D30,P30,(O30+P30)/2)</f>
        <v>32.039209365844727</v>
      </c>
      <c r="AU30">
        <f>0.61365*EXP(17.502*AT30/(240.97+AT30))</f>
        <v>4.7856906813957369</v>
      </c>
      <c r="AV30">
        <f>IF(AS30&lt;&gt;0,(1000-(AR30+U30)/2)/AS30*AL30,0)</f>
        <v>1.3269555250937679</v>
      </c>
      <c r="AW30">
        <f>U30*AA30/1000</f>
        <v>2.6355247890169267</v>
      </c>
      <c r="AX30">
        <f>(AU30-AW30)</f>
        <v>2.1501658923788103</v>
      </c>
      <c r="AY30">
        <f>1/(1.6/F30+1.37/N30)</f>
        <v>0.8725522072788815</v>
      </c>
      <c r="AZ30">
        <f>G30*AA30*0.001</f>
        <v>33.619716076839708</v>
      </c>
      <c r="BA30">
        <f>G30/S30</f>
        <v>0.97403986037861678</v>
      </c>
      <c r="BB30">
        <f>(1-AL30*AA30/AQ30/F30)*100</f>
        <v>69.139188301529288</v>
      </c>
      <c r="BC30">
        <f>(S30-E30/(N30/1.35))</f>
        <v>393.26892935567048</v>
      </c>
      <c r="BD30">
        <f>E30*BB30/100/BC30</f>
        <v>-7.5342003449523675E-3</v>
      </c>
    </row>
    <row r="31" spans="1:56" x14ac:dyDescent="0.35">
      <c r="A31" s="1" t="s">
        <v>9</v>
      </c>
      <c r="B31" s="1" t="s">
        <v>2452</v>
      </c>
      <c r="K31" s="1">
        <v>2.72</v>
      </c>
    </row>
    <row r="32" spans="1:56" x14ac:dyDescent="0.35">
      <c r="A32" s="1" t="s">
        <v>9</v>
      </c>
      <c r="B32" s="1" t="s">
        <v>2451</v>
      </c>
      <c r="K32" s="1">
        <v>2.72</v>
      </c>
    </row>
    <row r="33" spans="1:56" x14ac:dyDescent="0.35">
      <c r="A33" s="1">
        <v>6</v>
      </c>
      <c r="B33" s="1" t="s">
        <v>2450</v>
      </c>
      <c r="C33" s="1">
        <v>1497.5000006146729</v>
      </c>
      <c r="D33" s="1">
        <v>0</v>
      </c>
      <c r="E33">
        <f>(R33-S33*(1000-T33)/(1000-U33))*AK33</f>
        <v>-2.8842158428320368</v>
      </c>
      <c r="F33">
        <f>IF(AV33&lt;&gt;0,1/(1/AV33-1/N33),0)</f>
        <v>1.7971981241504633</v>
      </c>
      <c r="G33">
        <f>((AY33-AL33/2)*S33-E33)/(AY33+AL33/2)</f>
        <v>379.13403544406145</v>
      </c>
      <c r="H33">
        <f>AL33*1000</f>
        <v>32.42426045641767</v>
      </c>
      <c r="I33">
        <f>(AQ33-AW33)</f>
        <v>2.2349014630696136</v>
      </c>
      <c r="J33">
        <f>(P33+AP33*D33)</f>
        <v>31.902290344238281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31.948335647583008</v>
      </c>
      <c r="P33" s="1">
        <v>31.902290344238281</v>
      </c>
      <c r="Q33" s="1">
        <v>32.136699676513672</v>
      </c>
      <c r="R33" s="1">
        <v>399.9910888671875</v>
      </c>
      <c r="S33" s="1">
        <v>391.09832763671875</v>
      </c>
      <c r="T33" s="1">
        <v>-5.8233696967363358E-2</v>
      </c>
      <c r="U33" s="1">
        <v>28.533962249755859</v>
      </c>
      <c r="V33" s="1">
        <v>-0.10775531083345413</v>
      </c>
      <c r="W33" s="1">
        <v>52.799087524414063</v>
      </c>
      <c r="X33" s="1">
        <v>299.6533203125</v>
      </c>
      <c r="Y33" s="1">
        <v>300.7435302734375</v>
      </c>
      <c r="Z33" s="1">
        <v>0.26062825322151184</v>
      </c>
      <c r="AA33" s="1">
        <v>88.099822998046875</v>
      </c>
      <c r="AB33" s="1">
        <v>17.44941520690918</v>
      </c>
      <c r="AC33" s="1">
        <v>0.69335347414016724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1.1016666187959556</v>
      </c>
      <c r="AL33">
        <f>(U33-T33)/(1000-U33)*AK33</f>
        <v>3.2424260456417671E-2</v>
      </c>
      <c r="AM33">
        <f>(P33+273.15)</f>
        <v>305.05229034423826</v>
      </c>
      <c r="AN33">
        <f>(O33+273.15)</f>
        <v>305.09833564758299</v>
      </c>
      <c r="AO33">
        <f>(Y33*AG33+Z33*AH33)*AI33</f>
        <v>48.118963768207323</v>
      </c>
      <c r="AP33">
        <f>((AO33+0.00000010773*(AN33^4-AM33^4))-AL33*44100)/(L33*51.4+0.00000043092*AM33^3)</f>
        <v>-11.299534126058459</v>
      </c>
      <c r="AQ33">
        <f>0.61365*EXP(17.502*J33/(240.97+J33))</f>
        <v>4.7487384867060562</v>
      </c>
      <c r="AR33">
        <f>AQ33*1000/AA33</f>
        <v>53.901793727909457</v>
      </c>
      <c r="AS33">
        <f>(AR33-U33)</f>
        <v>25.367831478153597</v>
      </c>
      <c r="AT33">
        <f>IF(D33,P33,(O33+P33)/2)</f>
        <v>31.925312995910645</v>
      </c>
      <c r="AU33">
        <f>0.61365*EXP(17.502*AT33/(240.97+AT33))</f>
        <v>4.7549344939070064</v>
      </c>
      <c r="AV33">
        <f>IF(AS33&lt;&gt;0,(1000-(AR33+U33)/2)/AS33*AL33,0)</f>
        <v>1.2254812269554562</v>
      </c>
      <c r="AW33">
        <f>U33*AA33/1000</f>
        <v>2.5138370236364427</v>
      </c>
      <c r="AX33">
        <f>(AU33-AW33)</f>
        <v>2.2410974702705637</v>
      </c>
      <c r="AY33">
        <f>1/(1.6/F33+1.37/N33)</f>
        <v>0.80262930550192679</v>
      </c>
      <c r="AZ33">
        <f>G33*AA33*0.001</f>
        <v>33.401641415157044</v>
      </c>
      <c r="BA33">
        <f>G33/S33</f>
        <v>0.96940848030480298</v>
      </c>
      <c r="BB33">
        <f>(1-AL33*AA33/AQ33/F33)*100</f>
        <v>66.528829123162183</v>
      </c>
      <c r="BC33">
        <f>(S33-E33/(N33/1.35))</f>
        <v>392.10906875861303</v>
      </c>
      <c r="BD33">
        <f>E33*BB33/100/BC33</f>
        <v>-4.8936257345329479E-3</v>
      </c>
    </row>
    <row r="34" spans="1:56" x14ac:dyDescent="0.35">
      <c r="A34" s="1" t="s">
        <v>9</v>
      </c>
      <c r="B34" s="1" t="s">
        <v>2449</v>
      </c>
      <c r="K34" s="1">
        <v>2.72</v>
      </c>
    </row>
    <row r="35" spans="1:56" x14ac:dyDescent="0.35">
      <c r="A35" s="1" t="s">
        <v>9</v>
      </c>
      <c r="B35" s="1" t="s">
        <v>2448</v>
      </c>
      <c r="K35" s="1">
        <v>2.72</v>
      </c>
    </row>
    <row r="36" spans="1:56" x14ac:dyDescent="0.35">
      <c r="A36" s="1">
        <v>7</v>
      </c>
      <c r="B36" s="1" t="s">
        <v>2447</v>
      </c>
      <c r="C36" s="1">
        <v>1700.5000006146729</v>
      </c>
      <c r="D36" s="1">
        <v>0</v>
      </c>
      <c r="E36">
        <f>(R36-S36*(1000-T36)/(1000-U36))*AK36</f>
        <v>-1.9210204730918623</v>
      </c>
      <c r="F36">
        <f>IF(AV36&lt;&gt;0,1/(1/AV36-1/N36),0)</f>
        <v>1.6478821298062172</v>
      </c>
      <c r="G36">
        <f>((AY36-AL36/2)*S36-E36)/(AY36+AL36/2)</f>
        <v>377.14307133359375</v>
      </c>
      <c r="H36">
        <f>AL36*1000</f>
        <v>31.441440694411174</v>
      </c>
      <c r="I36">
        <f>(AQ36-AW36)</f>
        <v>2.3021608258231838</v>
      </c>
      <c r="J36">
        <f>(P36+AP36*D36)</f>
        <v>31.875728607177734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31.951604843139648</v>
      </c>
      <c r="P36" s="1">
        <v>31.875728607177734</v>
      </c>
      <c r="Q36" s="1">
        <v>32.12841796875</v>
      </c>
      <c r="R36" s="1">
        <v>400.00909423828125</v>
      </c>
      <c r="S36" s="1">
        <v>390.60586547851563</v>
      </c>
      <c r="T36" s="1">
        <v>-5.7459134608507156E-2</v>
      </c>
      <c r="U36" s="1">
        <v>27.689579010009766</v>
      </c>
      <c r="V36" s="1">
        <v>-0.10630197823047638</v>
      </c>
      <c r="W36" s="1">
        <v>51.226963043212891</v>
      </c>
      <c r="X36" s="1">
        <v>299.68130493164063</v>
      </c>
      <c r="Y36" s="1">
        <v>499.92300415039063</v>
      </c>
      <c r="Z36" s="1">
        <v>0.34182655811309814</v>
      </c>
      <c r="AA36" s="1">
        <v>88.099494934082031</v>
      </c>
      <c r="AB36" s="1">
        <v>17.472560882568359</v>
      </c>
      <c r="AC36" s="1">
        <v>0.69122660160064697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1.1017695034251489</v>
      </c>
      <c r="AL36">
        <f>(U36-T36)/(1000-U36)*AK36</f>
        <v>3.1441440694411175E-2</v>
      </c>
      <c r="AM36">
        <f>(P36+273.15)</f>
        <v>305.02572860717771</v>
      </c>
      <c r="AN36">
        <f>(O36+273.15)</f>
        <v>305.10160484313963</v>
      </c>
      <c r="AO36">
        <f>(Y36*AG36+Z36*AH36)*AI36</f>
        <v>79.987678876198515</v>
      </c>
      <c r="AP36">
        <f>((AO36+0.00000010773*(AN36^4-AM36^4))-AL36*44100)/(L36*51.4+0.00000043092*AM36^3)</f>
        <v>-10.681542229547395</v>
      </c>
      <c r="AQ36">
        <f>0.61365*EXP(17.502*J36/(240.97+J36))</f>
        <v>4.7415987515424032</v>
      </c>
      <c r="AR36">
        <f>AQ36*1000/AA36</f>
        <v>53.820952720446023</v>
      </c>
      <c r="AS36">
        <f>(AR36-U36)</f>
        <v>26.131373710436257</v>
      </c>
      <c r="AT36">
        <f>IF(D36,P36,(O36+P36)/2)</f>
        <v>31.913666725158691</v>
      </c>
      <c r="AU36">
        <f>0.61365*EXP(17.502*AT36/(240.97+AT36))</f>
        <v>4.7517992939671334</v>
      </c>
      <c r="AV36">
        <f>IF(AS36&lt;&gt;0,(1000-(AR36+U36)/2)/AS36*AL36,0)</f>
        <v>1.1541695723282792</v>
      </c>
      <c r="AW36">
        <f>U36*AA36/1000</f>
        <v>2.4394379257192194</v>
      </c>
      <c r="AX36">
        <f>(AU36-AW36)</f>
        <v>2.3123613682479141</v>
      </c>
      <c r="AY36">
        <f>1/(1.6/F36+1.37/N36)</f>
        <v>0.75382166214164015</v>
      </c>
      <c r="AZ36">
        <f>G36*AA36*0.001</f>
        <v>33.226114102378084</v>
      </c>
      <c r="BA36">
        <f>G36/S36</f>
        <v>0.96553355867191304</v>
      </c>
      <c r="BB36">
        <f>(1-AL36*AA36/AQ36/F36)*100</f>
        <v>64.549292047169914</v>
      </c>
      <c r="BC36">
        <f>(S36-E36/(N36/1.35))</f>
        <v>391.27906557655274</v>
      </c>
      <c r="BD36">
        <f>E36*BB36/100/BC36</f>
        <v>-3.1691067183337147E-3</v>
      </c>
    </row>
    <row r="37" spans="1:56" x14ac:dyDescent="0.35">
      <c r="A37" s="1" t="s">
        <v>9</v>
      </c>
      <c r="B37" s="1" t="s">
        <v>2446</v>
      </c>
      <c r="K37" s="1">
        <v>2.72</v>
      </c>
    </row>
    <row r="38" spans="1:56" x14ac:dyDescent="0.35">
      <c r="A38" s="1" t="s">
        <v>9</v>
      </c>
      <c r="B38" s="1" t="s">
        <v>2445</v>
      </c>
      <c r="K38" s="1">
        <v>2.72</v>
      </c>
    </row>
    <row r="39" spans="1:56" x14ac:dyDescent="0.35">
      <c r="A39" s="1">
        <v>8</v>
      </c>
      <c r="B39" s="1" t="s">
        <v>2444</v>
      </c>
      <c r="C39" s="1">
        <v>1903.5000006146729</v>
      </c>
      <c r="D39" s="1">
        <v>0</v>
      </c>
      <c r="E39">
        <f>(R39-S39*(1000-T39)/(1000-U39))*AK39</f>
        <v>-1.3991511652518314</v>
      </c>
      <c r="F39">
        <f>IF(AV39&lt;&gt;0,1/(1/AV39-1/N39),0)</f>
        <v>1.5276750931677843</v>
      </c>
      <c r="G39">
        <f>((AY39-AL39/2)*S39-E39)/(AY39+AL39/2)</f>
        <v>375.97392563866424</v>
      </c>
      <c r="H39">
        <f>AL39*1000</f>
        <v>30.578042724952027</v>
      </c>
      <c r="I39">
        <f>(AQ39-AW39)</f>
        <v>2.3631933096049718</v>
      </c>
      <c r="J39">
        <f>(P39+AP39*D39)</f>
        <v>31.861175537109375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31.976411819458008</v>
      </c>
      <c r="P39" s="1">
        <v>31.861175537109375</v>
      </c>
      <c r="Q39" s="1">
        <v>32.130802154541016</v>
      </c>
      <c r="R39" s="1">
        <v>400.01904296875</v>
      </c>
      <c r="S39" s="1">
        <v>390.45083618164063</v>
      </c>
      <c r="T39" s="1">
        <v>-5.6773513555526733E-2</v>
      </c>
      <c r="U39" s="1">
        <v>26.953578948974609</v>
      </c>
      <c r="V39" s="1">
        <v>-0.10488177090883255</v>
      </c>
      <c r="W39" s="1">
        <v>49.793270111083984</v>
      </c>
      <c r="X39" s="1">
        <v>299.62765502929688</v>
      </c>
      <c r="Y39" s="1">
        <v>750.24822998046875</v>
      </c>
      <c r="Z39" s="1">
        <v>0.43481811881065369</v>
      </c>
      <c r="AA39" s="1">
        <v>88.095817565917969</v>
      </c>
      <c r="AB39" s="1">
        <v>17.284215927124023</v>
      </c>
      <c r="AC39" s="1">
        <v>0.70171093940734863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1.1015722611371206</v>
      </c>
      <c r="AL39">
        <f>(U39-T39)/(1000-U39)*AK39</f>
        <v>3.0578042724952029E-2</v>
      </c>
      <c r="AM39">
        <f>(P39+273.15)</f>
        <v>305.01117553710935</v>
      </c>
      <c r="AN39">
        <f>(O39+273.15)</f>
        <v>305.12641181945799</v>
      </c>
      <c r="AO39">
        <f>(Y39*AG39+Z39*AH39)*AI39</f>
        <v>120.03971411377825</v>
      </c>
      <c r="AP39">
        <f>((AO39+0.00000010773*(AN39^4-AM39^4))-AL39*44100)/(L39*51.4+0.00000043092*AM39^3)</f>
        <v>-10.038581366021477</v>
      </c>
      <c r="AQ39">
        <f>0.61365*EXP(17.502*J39/(240.97+J39))</f>
        <v>4.7376908834424061</v>
      </c>
      <c r="AR39">
        <f>AQ39*1000/AA39</f>
        <v>53.778840066923877</v>
      </c>
      <c r="AS39">
        <f>(AR39-U39)</f>
        <v>26.825261117949267</v>
      </c>
      <c r="AT39">
        <f>IF(D39,P39,(O39+P39)/2)</f>
        <v>31.918793678283691</v>
      </c>
      <c r="AU39">
        <f>0.61365*EXP(17.502*AT39/(240.97+AT39))</f>
        <v>4.7531792584312882</v>
      </c>
      <c r="AV39">
        <f>IF(AS39&lt;&gt;0,(1000-(AR39+U39)/2)/AS39*AL39,0)</f>
        <v>1.0938839669426061</v>
      </c>
      <c r="AW39">
        <f>U39*AA39/1000</f>
        <v>2.3744975738374343</v>
      </c>
      <c r="AX39">
        <f>(AU39-AW39)</f>
        <v>2.3786816845938539</v>
      </c>
      <c r="AY39">
        <f>1/(1.6/F39+1.37/N39)</f>
        <v>0.71277178651598505</v>
      </c>
      <c r="AZ39">
        <f>G39*AA39*0.001</f>
        <v>33.121730362605774</v>
      </c>
      <c r="BA39">
        <f>G39/S39</f>
        <v>0.96292257769364431</v>
      </c>
      <c r="BB39">
        <f>(1-AL39*AA39/AQ39/F39)*100</f>
        <v>62.780781132129015</v>
      </c>
      <c r="BC39">
        <f>(S39-E39/(N39/1.35))</f>
        <v>390.941153028759</v>
      </c>
      <c r="BD39">
        <f>E39*BB39/100/BC39</f>
        <v>-2.2468804421308056E-3</v>
      </c>
    </row>
    <row r="40" spans="1:56" x14ac:dyDescent="0.35">
      <c r="A40" s="1" t="s">
        <v>9</v>
      </c>
      <c r="B40" s="1" t="s">
        <v>2443</v>
      </c>
      <c r="K40" s="1">
        <v>2.72</v>
      </c>
    </row>
    <row r="41" spans="1:56" x14ac:dyDescent="0.35">
      <c r="A41" s="1" t="s">
        <v>9</v>
      </c>
      <c r="B41" s="1" t="s">
        <v>2442</v>
      </c>
      <c r="K41" s="1">
        <v>2.72</v>
      </c>
    </row>
    <row r="42" spans="1:56" x14ac:dyDescent="0.35">
      <c r="A42" s="1">
        <v>9</v>
      </c>
      <c r="B42" s="1" t="s">
        <v>2441</v>
      </c>
      <c r="C42" s="1">
        <v>2106.0000006258488</v>
      </c>
      <c r="D42" s="1">
        <v>0</v>
      </c>
      <c r="E42">
        <f>(R42-S42*(1000-T42)/(1000-U42))*AK42</f>
        <v>-2.6531291783324487</v>
      </c>
      <c r="F42">
        <f>IF(AV42&lt;&gt;0,1/(1/AV42-1/N42),0)</f>
        <v>1.17695346851067</v>
      </c>
      <c r="G42">
        <f>((AY42-AL42/2)*S42-E42)/(AY42+AL42/2)</f>
        <v>378.92440338957107</v>
      </c>
      <c r="H42">
        <f>AL42*1000</f>
        <v>27.5613222259481</v>
      </c>
      <c r="I42">
        <f>(AQ42-AW42)</f>
        <v>2.5880760310260498</v>
      </c>
      <c r="J42">
        <f>(P42+AP42*D42)</f>
        <v>31.844808578491211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32.004302978515625</v>
      </c>
      <c r="P42" s="1">
        <v>31.844808578491211</v>
      </c>
      <c r="Q42" s="1">
        <v>32.148616790771484</v>
      </c>
      <c r="R42" s="1">
        <v>400.02239990234375</v>
      </c>
      <c r="S42" s="1">
        <v>392.60916137695313</v>
      </c>
      <c r="T42" s="1">
        <v>-5.4867371916770935E-2</v>
      </c>
      <c r="U42" s="1">
        <v>24.351421356201172</v>
      </c>
      <c r="V42" s="1">
        <v>-0.10119885951280594</v>
      </c>
      <c r="W42" s="1">
        <v>44.914417266845703</v>
      </c>
      <c r="X42" s="1">
        <v>299.68197631835938</v>
      </c>
      <c r="Y42" s="1">
        <v>1000.1062622070313</v>
      </c>
      <c r="Z42" s="1">
        <v>0.37587836384773254</v>
      </c>
      <c r="AA42" s="1">
        <v>88.094375610351563</v>
      </c>
      <c r="AB42" s="1">
        <v>17.216537475585938</v>
      </c>
      <c r="AC42" s="1">
        <v>0.72146010398864746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1.101771971758674</v>
      </c>
      <c r="AL42">
        <f>(U42-T42)/(1000-U42)*AK42</f>
        <v>2.75613222259481E-2</v>
      </c>
      <c r="AM42">
        <f>(P42+273.15)</f>
        <v>304.99480857849119</v>
      </c>
      <c r="AN42">
        <f>(O42+273.15)</f>
        <v>305.1543029785156</v>
      </c>
      <c r="AO42">
        <f>(Y42*AG42+Z42*AH42)*AI42</f>
        <v>160.01699837646629</v>
      </c>
      <c r="AP42">
        <f>((AO42+0.00000010773*(AN42^4-AM42^4))-AL42*44100)/(L42*51.4+0.00000043092*AM42^3)</f>
        <v>-8.6188352679641991</v>
      </c>
      <c r="AQ42">
        <f>0.61365*EXP(17.502*J42/(240.97+J42))</f>
        <v>4.7332992906251725</v>
      </c>
      <c r="AR42">
        <f>AQ42*1000/AA42</f>
        <v>53.7298693342346</v>
      </c>
      <c r="AS42">
        <f>(AR42-U42)</f>
        <v>29.378447978033428</v>
      </c>
      <c r="AT42">
        <f>IF(D42,P42,(O42+P42)/2)</f>
        <v>31.924555778503418</v>
      </c>
      <c r="AU42">
        <f>0.61365*EXP(17.502*AT42/(240.97+AT42))</f>
        <v>4.754730594705749</v>
      </c>
      <c r="AV42">
        <f>IF(AS42&lt;&gt;0,(1000-(AR42+U42)/2)/AS42*AL42,0)</f>
        <v>0.90152176995472777</v>
      </c>
      <c r="AW42">
        <f>U42*AA42/1000</f>
        <v>2.1452232595991227</v>
      </c>
      <c r="AX42">
        <f>(AU42-AW42)</f>
        <v>2.6095073351066262</v>
      </c>
      <c r="AY42">
        <f>1/(1.6/F42+1.37/N42)</f>
        <v>0.58306573067327394</v>
      </c>
      <c r="AZ42">
        <f>G42*AA42*0.001</f>
        <v>33.381108720129248</v>
      </c>
      <c r="BA42">
        <f>G42/S42</f>
        <v>0.96514406862186541</v>
      </c>
      <c r="BB42">
        <f>(1-AL42*AA42/AQ42/F42)*100</f>
        <v>56.416212237836227</v>
      </c>
      <c r="BC42">
        <f>(S42-E42/(N42/1.35))</f>
        <v>393.53892076680694</v>
      </c>
      <c r="BD42">
        <f>E42*BB42/100/BC42</f>
        <v>-3.803423014108753E-3</v>
      </c>
    </row>
    <row r="43" spans="1:56" x14ac:dyDescent="0.35">
      <c r="A43" s="1" t="s">
        <v>9</v>
      </c>
      <c r="B43" s="1" t="s">
        <v>2440</v>
      </c>
      <c r="K43" s="1">
        <v>2.72</v>
      </c>
    </row>
    <row r="44" spans="1:56" x14ac:dyDescent="0.35">
      <c r="A44" s="1" t="s">
        <v>9</v>
      </c>
      <c r="B44" s="1" t="s">
        <v>2439</v>
      </c>
      <c r="K44" s="1">
        <v>2.72</v>
      </c>
    </row>
    <row r="45" spans="1:56" x14ac:dyDescent="0.35">
      <c r="A45" s="1">
        <v>10</v>
      </c>
      <c r="B45" s="1" t="s">
        <v>2438</v>
      </c>
      <c r="C45" s="1">
        <v>2309.0000006258488</v>
      </c>
      <c r="D45" s="1">
        <v>0</v>
      </c>
      <c r="E45">
        <f>(R45-S45*(1000-T45)/(1000-U45))*AK45</f>
        <v>-2.3331773089879349</v>
      </c>
      <c r="F45">
        <f>IF(AV45&lt;&gt;0,1/(1/AV45-1/N45),0)</f>
        <v>0.70970137037085568</v>
      </c>
      <c r="G45">
        <f>((AY45-AL45/2)*S45-E45)/(AY45+AL45/2)</f>
        <v>378.71798459120083</v>
      </c>
      <c r="H45">
        <f>AL45*1000</f>
        <v>21.581924356442865</v>
      </c>
      <c r="I45">
        <f>(AQ45-AW45)</f>
        <v>3.0565966105556202</v>
      </c>
      <c r="J45">
        <f>(P45+AP45*D45)</f>
        <v>31.887353897094727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32.062000274658203</v>
      </c>
      <c r="P45" s="1">
        <v>31.887353897094727</v>
      </c>
      <c r="Q45" s="1">
        <v>32.194976806640625</v>
      </c>
      <c r="R45" s="1">
        <v>400.011962890625</v>
      </c>
      <c r="S45" s="1">
        <v>394.40350341796875</v>
      </c>
      <c r="T45" s="1">
        <v>-5.1387626677751541E-2</v>
      </c>
      <c r="U45" s="1">
        <v>19.162967681884766</v>
      </c>
      <c r="V45" s="1">
        <v>-9.4470441341400146E-2</v>
      </c>
      <c r="W45" s="1">
        <v>35.228988647460938</v>
      </c>
      <c r="X45" s="1">
        <v>299.66091918945313</v>
      </c>
      <c r="Y45" s="1">
        <v>1250.9661865234375</v>
      </c>
      <c r="Z45" s="1">
        <v>0.34444007277488708</v>
      </c>
      <c r="AA45" s="1">
        <v>88.093132019042969</v>
      </c>
      <c r="AB45" s="1">
        <v>17.157556533813477</v>
      </c>
      <c r="AC45" s="1">
        <v>0.72234666347503662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1.1016945558435773</v>
      </c>
      <c r="AL45">
        <f>(U45-T45)/(1000-U45)*AK45</f>
        <v>2.1581924356442864E-2</v>
      </c>
      <c r="AM45">
        <f>(P45+273.15)</f>
        <v>305.0373538970947</v>
      </c>
      <c r="AN45">
        <f>(O45+273.15)</f>
        <v>305.21200027465818</v>
      </c>
      <c r="AO45">
        <f>(Y45*AG45+Z45*AH45)*AI45</f>
        <v>200.15458536994629</v>
      </c>
      <c r="AP45">
        <f>((AO45+0.00000010773*(AN45^4-AM45^4))-AL45*44100)/(L45*51.4+0.00000043092*AM45^3)</f>
        <v>-6.1313507798406688</v>
      </c>
      <c r="AQ45">
        <f>0.61365*EXP(17.502*J45/(240.97+J45))</f>
        <v>4.7447224524325486</v>
      </c>
      <c r="AR45">
        <f>AQ45*1000/AA45</f>
        <v>53.860299250194537</v>
      </c>
      <c r="AS45">
        <f>(AR45-U45)</f>
        <v>34.697331568309771</v>
      </c>
      <c r="AT45">
        <f>IF(D45,P45,(O45+P45)/2)</f>
        <v>31.974677085876465</v>
      </c>
      <c r="AU45">
        <f>0.61365*EXP(17.502*AT45/(240.97+AT45))</f>
        <v>4.7682434105682079</v>
      </c>
      <c r="AV45">
        <f>IF(AS45&lt;&gt;0,(1000-(AR45+U45)/2)/AS45*AL45,0)</f>
        <v>0.59929487672303938</v>
      </c>
      <c r="AW45">
        <f>U45*AA45/1000</f>
        <v>1.6881258418769285</v>
      </c>
      <c r="AX45">
        <f>(AU45-AW45)</f>
        <v>3.0801175686912794</v>
      </c>
      <c r="AY45">
        <f>1/(1.6/F45+1.37/N45)</f>
        <v>0.38312710555890506</v>
      </c>
      <c r="AZ45">
        <f>G45*AA45*0.001</f>
        <v>33.362453414578539</v>
      </c>
      <c r="BA45">
        <f>G45/S45</f>
        <v>0.96022976801464865</v>
      </c>
      <c r="BB45">
        <f>(1-AL45*AA45/AQ45/F45)*100</f>
        <v>43.539364750552423</v>
      </c>
      <c r="BC45">
        <f>(S45-E45/(N45/1.35))</f>
        <v>395.22113926055852</v>
      </c>
      <c r="BD45">
        <f>E45*BB45/100/BC45</f>
        <v>-2.5703346251619852E-3</v>
      </c>
    </row>
    <row r="46" spans="1:56" x14ac:dyDescent="0.35">
      <c r="A46" s="1" t="s">
        <v>9</v>
      </c>
      <c r="B46" s="1" t="s">
        <v>2437</v>
      </c>
      <c r="K46" s="1">
        <v>2.72</v>
      </c>
    </row>
    <row r="47" spans="1:56" x14ac:dyDescent="0.35">
      <c r="A47" s="1" t="s">
        <v>9</v>
      </c>
      <c r="B47" s="1" t="s">
        <v>2436</v>
      </c>
      <c r="K47" s="1">
        <v>2.72</v>
      </c>
    </row>
    <row r="48" spans="1:56" x14ac:dyDescent="0.35">
      <c r="A48" s="1">
        <v>11</v>
      </c>
      <c r="B48" s="1" t="s">
        <v>2435</v>
      </c>
      <c r="C48" s="1">
        <v>2512.0000006258488</v>
      </c>
      <c r="D48" s="1">
        <v>0</v>
      </c>
      <c r="E48">
        <f>(R48-S48*(1000-T48)/(1000-U48))*AK48</f>
        <v>-1.7503931904162149</v>
      </c>
      <c r="F48">
        <f>IF(AV48&lt;&gt;0,1/(1/AV48-1/N48),0)</f>
        <v>0.46858568632724334</v>
      </c>
      <c r="G48">
        <f>((AY48-AL48/2)*S48-E48)/(AY48+AL48/2)</f>
        <v>377.71373630265566</v>
      </c>
      <c r="H48">
        <f>AL48*1000</f>
        <v>16.828565472770947</v>
      </c>
      <c r="I48">
        <f>(AQ48-AW48)</f>
        <v>3.4262383870774364</v>
      </c>
      <c r="J48">
        <f>(P48+AP48*D48)</f>
        <v>31.89781379699707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32.145977020263672</v>
      </c>
      <c r="P48" s="1">
        <v>31.89781379699707</v>
      </c>
      <c r="Q48" s="1">
        <v>32.257732391357422</v>
      </c>
      <c r="R48" s="1">
        <v>400.102783203125</v>
      </c>
      <c r="S48" s="1">
        <v>395.64797973632813</v>
      </c>
      <c r="T48" s="1">
        <v>-4.6914439648389816E-2</v>
      </c>
      <c r="U48" s="1">
        <v>14.999250411987305</v>
      </c>
      <c r="V48" s="1">
        <v>-8.5836067795753479E-2</v>
      </c>
      <c r="W48" s="1">
        <v>27.443078994750977</v>
      </c>
      <c r="X48" s="1">
        <v>299.65859985351563</v>
      </c>
      <c r="Y48" s="1">
        <v>1600.03857421875</v>
      </c>
      <c r="Z48" s="1">
        <v>0.42564615607261658</v>
      </c>
      <c r="AA48" s="1">
        <v>88.090812683105469</v>
      </c>
      <c r="AB48" s="1">
        <v>17.021114349365234</v>
      </c>
      <c r="AC48" s="1">
        <v>0.70434355735778809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1.1016860288732189</v>
      </c>
      <c r="AL48">
        <f>(U48-T48)/(1000-U48)*AK48</f>
        <v>1.6828565472770948E-2</v>
      </c>
      <c r="AM48">
        <f>(P48+273.15)</f>
        <v>305.04781379699705</v>
      </c>
      <c r="AN48">
        <f>(O48+273.15)</f>
        <v>305.29597702026365</v>
      </c>
      <c r="AO48">
        <f>(Y48*AG48+Z48*AH48)*AI48</f>
        <v>256.00616615281615</v>
      </c>
      <c r="AP48">
        <f>((AO48+0.00000010773*(AN48^4-AM48^4))-AL48*44100)/(L48*51.4+0.00000043092*AM48^3)</f>
        <v>-3.9521111143222596</v>
      </c>
      <c r="AQ48">
        <f>0.61365*EXP(17.502*J48/(240.97+J48))</f>
        <v>4.7475345455068023</v>
      </c>
      <c r="AR48">
        <f>AQ48*1000/AA48</f>
        <v>53.893639993825488</v>
      </c>
      <c r="AS48">
        <f>(AR48-U48)</f>
        <v>38.894389581838183</v>
      </c>
      <c r="AT48">
        <f>IF(D48,P48,(O48+P48)/2)</f>
        <v>32.021895408630371</v>
      </c>
      <c r="AU48">
        <f>0.61365*EXP(17.502*AT48/(240.97+AT48))</f>
        <v>4.7810041467059232</v>
      </c>
      <c r="AV48">
        <f>IF(AS48&lt;&gt;0,(1000-(AR48+U48)/2)/AS48*AL48,0)</f>
        <v>0.41776928212692843</v>
      </c>
      <c r="AW48">
        <f>U48*AA48/1000</f>
        <v>1.3212961584293661</v>
      </c>
      <c r="AX48">
        <f>(AU48-AW48)</f>
        <v>3.4597079882765573</v>
      </c>
      <c r="AY48">
        <f>1/(1.6/F48+1.37/N48)</f>
        <v>0.26524068123781103</v>
      </c>
      <c r="AZ48">
        <f>G48*AA48*0.001</f>
        <v>33.273109992473131</v>
      </c>
      <c r="BA48">
        <f>G48/S48</f>
        <v>0.95467121190502635</v>
      </c>
      <c r="BB48">
        <f>(1-AL48*AA48/AQ48/F48)*100</f>
        <v>33.362213689553222</v>
      </c>
      <c r="BC48">
        <f>(S48-E48/(N48/1.35))</f>
        <v>396.26138541518338</v>
      </c>
      <c r="BD48">
        <f>E48*BB48/100/BC48</f>
        <v>-1.4736987707802782E-3</v>
      </c>
    </row>
    <row r="49" spans="1:56" x14ac:dyDescent="0.35">
      <c r="A49" s="1" t="s">
        <v>9</v>
      </c>
      <c r="B49" s="1" t="s">
        <v>2434</v>
      </c>
      <c r="K49" s="1">
        <v>2.72</v>
      </c>
    </row>
    <row r="50" spans="1:56" x14ac:dyDescent="0.35">
      <c r="A50" s="1" t="s">
        <v>9</v>
      </c>
      <c r="B50" s="1" t="s">
        <v>2433</v>
      </c>
      <c r="K50" s="1">
        <v>2.72</v>
      </c>
    </row>
    <row r="51" spans="1:56" x14ac:dyDescent="0.35">
      <c r="A51" s="1">
        <v>12</v>
      </c>
      <c r="B51" s="1" t="s">
        <v>2432</v>
      </c>
      <c r="C51" s="1">
        <v>2714.0000006258488</v>
      </c>
      <c r="D51" s="1">
        <v>0</v>
      </c>
      <c r="E51">
        <f>(R51-S51*(1000-T51)/(1000-U51))*AK51</f>
        <v>-1.2314113001614326</v>
      </c>
      <c r="F51">
        <f>IF(AV51&lt;&gt;0,1/(1/AV51-1/N51),0)</f>
        <v>0.33108109012294629</v>
      </c>
      <c r="G51">
        <f>((AY51-AL51/2)*S51-E51)/(AY51+AL51/2)</f>
        <v>376.07327855920562</v>
      </c>
      <c r="H51">
        <f>AL51*1000</f>
        <v>13.280419451390461</v>
      </c>
      <c r="I51">
        <f>(AQ51-AW51)</f>
        <v>3.7107875567561157</v>
      </c>
      <c r="J51">
        <f>(P51+AP51*D51)</f>
        <v>31.931392669677734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32.260528564453125</v>
      </c>
      <c r="P51" s="1">
        <v>31.931392669677734</v>
      </c>
      <c r="Q51" s="1">
        <v>32.343452453613281</v>
      </c>
      <c r="R51" s="1">
        <v>399.95278930664063</v>
      </c>
      <c r="S51" s="1">
        <v>396.29339599609375</v>
      </c>
      <c r="T51" s="1">
        <v>-3.9635326713323593E-2</v>
      </c>
      <c r="U51" s="1">
        <v>11.871801376342773</v>
      </c>
      <c r="V51" s="1">
        <v>-7.2049163281917572E-2</v>
      </c>
      <c r="W51" s="1">
        <v>21.58057975769043</v>
      </c>
      <c r="X51" s="1">
        <v>299.66073608398438</v>
      </c>
      <c r="Y51" s="1">
        <v>1999.8280029296875</v>
      </c>
      <c r="Z51" s="1">
        <v>0.30908414721488953</v>
      </c>
      <c r="AA51" s="1">
        <v>88.089775085449219</v>
      </c>
      <c r="AB51" s="1">
        <v>17.177522659301758</v>
      </c>
      <c r="AC51" s="1">
        <v>0.69185334444046021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1.1016938826617071</v>
      </c>
      <c r="AL51">
        <f>(U51-T51)/(1000-U51)*AK51</f>
        <v>1.3280419451390461E-2</v>
      </c>
      <c r="AM51">
        <f>(P51+273.15)</f>
        <v>305.08139266967771</v>
      </c>
      <c r="AN51">
        <f>(O51+273.15)</f>
        <v>305.4105285644531</v>
      </c>
      <c r="AO51">
        <f>(Y51*AG51+Z51*AH51)*AI51</f>
        <v>319.97247331680774</v>
      </c>
      <c r="AP51">
        <f>((AO51+0.00000010773*(AN51^4-AM51^4))-AL51*44100)/(L51*51.4+0.00000043092*AM51^3)</f>
        <v>-2.1405257876849189</v>
      </c>
      <c r="AQ51">
        <f>0.61365*EXP(17.502*J51/(240.97+J51))</f>
        <v>4.756571869857277</v>
      </c>
      <c r="AR51">
        <f>AQ51*1000/AA51</f>
        <v>53.996867005770959</v>
      </c>
      <c r="AS51">
        <f>(AR51-U51)</f>
        <v>42.125065629428185</v>
      </c>
      <c r="AT51">
        <f>IF(D51,P51,(O51+P51)/2)</f>
        <v>32.09596061706543</v>
      </c>
      <c r="AU51">
        <f>0.61365*EXP(17.502*AT51/(240.97+AT51))</f>
        <v>4.8010801353812518</v>
      </c>
      <c r="AV51">
        <f>IF(AS51&lt;&gt;0,(1000-(AR51+U51)/2)/AS51*AL51,0)</f>
        <v>0.30487875774391499</v>
      </c>
      <c r="AW51">
        <f>U51*AA51/1000</f>
        <v>1.0457843131011615</v>
      </c>
      <c r="AX51">
        <f>(AU51-AW51)</f>
        <v>3.7552958222800905</v>
      </c>
      <c r="AY51">
        <f>1/(1.6/F51+1.37/N51)</f>
        <v>0.19274197670650853</v>
      </c>
      <c r="AZ51">
        <f>G51*AA51*0.001</f>
        <v>33.128210523927912</v>
      </c>
      <c r="BA51">
        <f>G51/S51</f>
        <v>0.94897690034408888</v>
      </c>
      <c r="BB51">
        <f>(1-AL51*AA51/AQ51/F51)*100</f>
        <v>25.713678493960423</v>
      </c>
      <c r="BC51">
        <f>(S51-E51/(N51/1.35))</f>
        <v>396.7249302871669</v>
      </c>
      <c r="BD51">
        <f>E51*BB51/100/BC51</f>
        <v>-7.9813774857206488E-4</v>
      </c>
    </row>
    <row r="52" spans="1:56" x14ac:dyDescent="0.35">
      <c r="A52" s="1" t="s">
        <v>9</v>
      </c>
      <c r="B52" s="1" t="s">
        <v>2431</v>
      </c>
      <c r="K52" s="1"/>
    </row>
    <row r="53" spans="1:56" x14ac:dyDescent="0.35">
      <c r="A53" s="1" t="s">
        <v>9</v>
      </c>
      <c r="B53" s="1" t="s">
        <v>2430</v>
      </c>
      <c r="K53" s="1">
        <v>1.8060799999999997</v>
      </c>
    </row>
    <row r="54" spans="1:56" x14ac:dyDescent="0.35">
      <c r="A54" s="1" t="s">
        <v>9</v>
      </c>
      <c r="B54" s="1" t="s">
        <v>2429</v>
      </c>
      <c r="K54" s="1">
        <v>1.8060799999999997</v>
      </c>
    </row>
    <row r="55" spans="1:56" x14ac:dyDescent="0.35">
      <c r="A55" s="1" t="s">
        <v>9</v>
      </c>
      <c r="B55" s="1" t="s">
        <v>2428</v>
      </c>
      <c r="K55" s="1">
        <v>1.8060799999999997</v>
      </c>
    </row>
    <row r="56" spans="1:56" x14ac:dyDescent="0.35">
      <c r="A56" s="1" t="s">
        <v>9</v>
      </c>
      <c r="B56" s="1" t="s">
        <v>2427</v>
      </c>
      <c r="K56" s="1">
        <v>1.8060799999999997</v>
      </c>
    </row>
    <row r="57" spans="1:56" x14ac:dyDescent="0.35">
      <c r="A57" s="1"/>
      <c r="B57" s="1"/>
      <c r="C57" s="1"/>
      <c r="D57" s="1"/>
      <c r="K57" s="1"/>
      <c r="M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56" x14ac:dyDescent="0.35">
      <c r="K58" s="1">
        <v>1.8060799999999997</v>
      </c>
    </row>
    <row r="59" spans="1:56" x14ac:dyDescent="0.35">
      <c r="K59" s="1">
        <v>1.8060799999999997</v>
      </c>
    </row>
    <row r="60" spans="1:56" x14ac:dyDescent="0.35">
      <c r="K60" s="1">
        <v>1.8060799999999997</v>
      </c>
    </row>
    <row r="61" spans="1:56" x14ac:dyDescent="0.35">
      <c r="K61" s="1">
        <v>1.8060799999999997</v>
      </c>
    </row>
    <row r="62" spans="1:56" x14ac:dyDescent="0.35">
      <c r="K62" s="1">
        <v>1.8060799999999997</v>
      </c>
    </row>
    <row r="63" spans="1:56" x14ac:dyDescent="0.35">
      <c r="K63" s="1">
        <v>1.8060799999999997</v>
      </c>
    </row>
    <row r="64" spans="1:56" x14ac:dyDescent="0.35">
      <c r="K64" s="1">
        <v>1.8060799999999997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82F8-BE19-4A23-9345-21D3158715C5}">
  <dimension ref="A1:BD55"/>
  <sheetViews>
    <sheetView topLeftCell="A2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3814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3813</v>
      </c>
    </row>
    <row r="12" spans="1:56" x14ac:dyDescent="0.35">
      <c r="A12" s="1" t="s">
        <v>9</v>
      </c>
      <c r="B12" s="1" t="s">
        <v>3812</v>
      </c>
    </row>
    <row r="13" spans="1:56" x14ac:dyDescent="0.35">
      <c r="A13" s="1" t="s">
        <v>9</v>
      </c>
      <c r="B13" s="1" t="s">
        <v>3811</v>
      </c>
    </row>
    <row r="14" spans="1:56" x14ac:dyDescent="0.35">
      <c r="A14" s="1" t="s">
        <v>9</v>
      </c>
      <c r="B14" s="1" t="s">
        <v>3810</v>
      </c>
    </row>
    <row r="15" spans="1:56" x14ac:dyDescent="0.35">
      <c r="A15" s="1" t="s">
        <v>9</v>
      </c>
      <c r="B15" s="1" t="s">
        <v>3809</v>
      </c>
    </row>
    <row r="16" spans="1:56" x14ac:dyDescent="0.35">
      <c r="A16" s="1" t="s">
        <v>9</v>
      </c>
      <c r="B16" s="1" t="s">
        <v>3808</v>
      </c>
    </row>
    <row r="17" spans="1:56" x14ac:dyDescent="0.35">
      <c r="A17" s="1" t="s">
        <v>9</v>
      </c>
      <c r="B17" s="1" t="s">
        <v>3807</v>
      </c>
    </row>
    <row r="18" spans="1:56" x14ac:dyDescent="0.35">
      <c r="A18" s="1">
        <v>1</v>
      </c>
      <c r="B18" s="1" t="s">
        <v>3806</v>
      </c>
      <c r="C18" s="1">
        <v>438.50000255927444</v>
      </c>
      <c r="D18" s="1">
        <v>0</v>
      </c>
      <c r="E18">
        <f>(R18-S18*(1000-T18)/(1000-U18))*AK18</f>
        <v>-8.9957957451494064</v>
      </c>
      <c r="F18">
        <f>IF(AV18&lt;&gt;0,1/(1/AV18-1/N18),0)</f>
        <v>2.4505435572157128</v>
      </c>
      <c r="G18">
        <f>((AY18-AL18/2)*S18-E18)/(AY18+AL18/2)</f>
        <v>401.01147308626179</v>
      </c>
      <c r="H18">
        <f>AL18*1000</f>
        <v>21.082568538149236</v>
      </c>
      <c r="I18">
        <f>(AQ18-AW18)</f>
        <v>1.1818243441501561</v>
      </c>
      <c r="J18">
        <f>(P18+AP18*D18)</f>
        <v>31.867231369018555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31.638278961181641</v>
      </c>
      <c r="P18" s="1">
        <v>31.867231369018555</v>
      </c>
      <c r="Q18" s="1">
        <v>31.766363143920898</v>
      </c>
      <c r="R18" s="1">
        <v>399.95751953125</v>
      </c>
      <c r="S18" s="1">
        <v>400.45953369140625</v>
      </c>
      <c r="T18" s="1">
        <v>22.01262092590332</v>
      </c>
      <c r="U18" s="1">
        <v>40.375995635986328</v>
      </c>
      <c r="V18" s="1">
        <v>41.458625793457031</v>
      </c>
      <c r="W18" s="1">
        <v>76.04425048828125</v>
      </c>
      <c r="X18" s="1">
        <v>299.66845703125</v>
      </c>
      <c r="Y18" s="1">
        <v>0.28147178888320923</v>
      </c>
      <c r="Z18" s="1">
        <v>0.34837889671325684</v>
      </c>
      <c r="AA18" s="1">
        <v>88.109092712402344</v>
      </c>
      <c r="AB18" s="1">
        <v>-5.0077834129333496</v>
      </c>
      <c r="AC18" s="1">
        <v>-4.2412668466567993E-2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1.1017222684972423</v>
      </c>
      <c r="AL18">
        <f>(U18-T18)/(1000-U18)*AK18</f>
        <v>2.1082568538149236E-2</v>
      </c>
      <c r="AM18">
        <f>(P18+273.15)</f>
        <v>305.01723136901853</v>
      </c>
      <c r="AN18">
        <f>(O18+273.15)</f>
        <v>304.78827896118162</v>
      </c>
      <c r="AO18">
        <f>(Y18*AG18+Z18*AH18)*AI18</f>
        <v>4.5035485214691917E-2</v>
      </c>
      <c r="AP18">
        <f>((AO18+0.00000010773*(AN18^4-AM18^4))-AL18*44100)/(L18*51.4+0.00000043092*AM18^3)</f>
        <v>-7.6287921673609356</v>
      </c>
      <c r="AQ18">
        <f>0.61365*EXP(17.502*J18/(240.97+J18))</f>
        <v>4.739316686996828</v>
      </c>
      <c r="AR18">
        <f>AQ18*1000/AA18</f>
        <v>53.789189527424519</v>
      </c>
      <c r="AS18">
        <f>(AR18-U18)</f>
        <v>13.413193891438191</v>
      </c>
      <c r="AT18">
        <f>IF(D18,P18,(O18+P18)/2)</f>
        <v>31.752755165100098</v>
      </c>
      <c r="AU18">
        <f>0.61365*EXP(17.502*AT18/(240.97+AT18))</f>
        <v>4.7086654214865229</v>
      </c>
      <c r="AV18">
        <f>IF(AS18&lt;&gt;0,(1000-(AR18+U18)/2)/AS18*AL18,0)</f>
        <v>1.4977750053934091</v>
      </c>
      <c r="AW18">
        <f>U18*AA18/1000</f>
        <v>3.5574923428466718</v>
      </c>
      <c r="AX18">
        <f>(AU18-AW18)</f>
        <v>1.1511730786398511</v>
      </c>
      <c r="AY18">
        <f>1/(1.6/F18+1.37/N18)</f>
        <v>0.99152558122392564</v>
      </c>
      <c r="AZ18">
        <f>G18*AA18*0.001</f>
        <v>35.33275706089448</v>
      </c>
      <c r="BA18">
        <f>G18/S18</f>
        <v>1.0013782650890286</v>
      </c>
      <c r="BB18">
        <f>(1-AL18*AA18/AQ18/F18)*100</f>
        <v>84.005668462900459</v>
      </c>
      <c r="BC18">
        <f>(S18-E18/(N18/1.35))</f>
        <v>403.61200950433164</v>
      </c>
      <c r="BD18">
        <f>E18*BB18/100/BC18</f>
        <v>-1.8723373366789805E-2</v>
      </c>
    </row>
    <row r="19" spans="1:56" x14ac:dyDescent="0.35">
      <c r="A19" s="1" t="s">
        <v>9</v>
      </c>
      <c r="B19" s="1" t="s">
        <v>3805</v>
      </c>
      <c r="K19" s="1">
        <v>2.72</v>
      </c>
    </row>
    <row r="20" spans="1:56" x14ac:dyDescent="0.35">
      <c r="A20" s="1" t="s">
        <v>9</v>
      </c>
      <c r="B20" s="1" t="s">
        <v>3804</v>
      </c>
      <c r="K20" s="1">
        <v>2.72</v>
      </c>
    </row>
    <row r="21" spans="1:56" x14ac:dyDescent="0.35">
      <c r="A21" s="1">
        <v>2</v>
      </c>
      <c r="B21" s="1" t="s">
        <v>3803</v>
      </c>
      <c r="C21" s="1">
        <v>643.00000257045031</v>
      </c>
      <c r="D21" s="1">
        <v>0</v>
      </c>
      <c r="E21">
        <f>(R21-S21*(1000-T21)/(1000-U21))*AK21</f>
        <v>-7.5281727145141399</v>
      </c>
      <c r="F21">
        <f>IF(AV21&lt;&gt;0,1/(1/AV21-1/N21),0)</f>
        <v>2.0748471784197275</v>
      </c>
      <c r="G21">
        <f>((AY21-AL21/2)*S21-E21)/(AY21+AL21/2)</f>
        <v>399.11138436925631</v>
      </c>
      <c r="H21">
        <f>AL21*1000</f>
        <v>19.812397126169419</v>
      </c>
      <c r="I21">
        <f>(AQ21-AW21)</f>
        <v>1.2343663386089969</v>
      </c>
      <c r="J21">
        <f>(P21+AP21*D21)</f>
        <v>31.747730255126953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31.543849945068359</v>
      </c>
      <c r="P21" s="1">
        <v>31.747730255126953</v>
      </c>
      <c r="Q21" s="1">
        <v>31.701076507568359</v>
      </c>
      <c r="R21" s="1">
        <v>399.8953857421875</v>
      </c>
      <c r="S21" s="1">
        <v>399.54345703125</v>
      </c>
      <c r="T21" s="1">
        <v>22.143680572509766</v>
      </c>
      <c r="U21" s="1">
        <v>39.4173583984375</v>
      </c>
      <c r="V21" s="1">
        <v>41.928791046142578</v>
      </c>
      <c r="W21" s="1">
        <v>74.63629150390625</v>
      </c>
      <c r="X21" s="1">
        <v>299.67868041992188</v>
      </c>
      <c r="Y21" s="1">
        <v>24.797195434570313</v>
      </c>
      <c r="Z21" s="1">
        <v>0.31694856286048889</v>
      </c>
      <c r="AA21" s="1">
        <v>88.107315063476563</v>
      </c>
      <c r="AB21" s="1">
        <v>-5.5312118530273438</v>
      </c>
      <c r="AC21" s="1">
        <v>-2.3291688412427902E-2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1.1017598544850067</v>
      </c>
      <c r="AL21">
        <f>(U21-T21)/(1000-U21)*AK21</f>
        <v>1.9812397126169418E-2</v>
      </c>
      <c r="AM21">
        <f>(P21+273.15)</f>
        <v>304.89773025512693</v>
      </c>
      <c r="AN21">
        <f>(O21+273.15)</f>
        <v>304.69384994506834</v>
      </c>
      <c r="AO21">
        <f>(Y21*AG21+Z21*AH21)*AI21</f>
        <v>3.9675511808495685</v>
      </c>
      <c r="AP21">
        <f>((AO21+0.00000010773*(AN21^4-AM21^4))-AL21*44100)/(L21*51.4+0.00000043092*AM21^3)</f>
        <v>-7.1367545329460453</v>
      </c>
      <c r="AQ21">
        <f>0.61365*EXP(17.502*J21/(240.97+J21))</f>
        <v>4.7073239539901035</v>
      </c>
      <c r="AR21">
        <f>AQ21*1000/AA21</f>
        <v>53.427163801311281</v>
      </c>
      <c r="AS21">
        <f>(AR21-U21)</f>
        <v>14.009805402873781</v>
      </c>
      <c r="AT21">
        <f>IF(D21,P21,(O21+P21)/2)</f>
        <v>31.645790100097656</v>
      </c>
      <c r="AU21">
        <f>0.61365*EXP(17.502*AT21/(240.97+AT21))</f>
        <v>4.6801814094896299</v>
      </c>
      <c r="AV21">
        <f>IF(AS21&lt;&gt;0,(1000-(AR21+U21)/2)/AS21*AL21,0)</f>
        <v>1.3485312829461997</v>
      </c>
      <c r="AW21">
        <f>U21*AA21/1000</f>
        <v>3.4729576153811066</v>
      </c>
      <c r="AX21">
        <f>(AU21-AW21)</f>
        <v>1.2072237941085233</v>
      </c>
      <c r="AY21">
        <f>1/(1.6/F21+1.37/N21)</f>
        <v>0.88749129833596596</v>
      </c>
      <c r="AZ21">
        <f>G21*AA21*0.001</f>
        <v>35.164632488042365</v>
      </c>
      <c r="BA21">
        <f>G21/S21</f>
        <v>0.9989185840629099</v>
      </c>
      <c r="BB21">
        <f>(1-AL21*AA21/AQ21/F21)*100</f>
        <v>82.127356616940602</v>
      </c>
      <c r="BC21">
        <f>(S21-E21/(N21/1.35))</f>
        <v>402.18162079912207</v>
      </c>
      <c r="BD21">
        <f>E21*BB21/100/BC21</f>
        <v>-1.5372878650455083E-2</v>
      </c>
    </row>
    <row r="22" spans="1:56" x14ac:dyDescent="0.35">
      <c r="A22" s="1" t="s">
        <v>9</v>
      </c>
      <c r="B22" s="1" t="s">
        <v>3802</v>
      </c>
      <c r="K22" s="1">
        <v>2.72</v>
      </c>
    </row>
    <row r="23" spans="1:56" x14ac:dyDescent="0.35">
      <c r="A23" s="1" t="s">
        <v>9</v>
      </c>
      <c r="B23" s="1" t="s">
        <v>3801</v>
      </c>
      <c r="K23" s="1">
        <v>2.72</v>
      </c>
    </row>
    <row r="24" spans="1:56" x14ac:dyDescent="0.35">
      <c r="A24" s="1">
        <v>3</v>
      </c>
      <c r="B24" s="1" t="s">
        <v>3800</v>
      </c>
      <c r="C24" s="1">
        <v>848.00000257045031</v>
      </c>
      <c r="D24" s="1">
        <v>0</v>
      </c>
      <c r="E24">
        <f>(R24-S24*(1000-T24)/(1000-U24))*AK24</f>
        <v>-6.7324871744385657</v>
      </c>
      <c r="F24">
        <f>IF(AV24&lt;&gt;0,1/(1/AV24-1/N24),0)</f>
        <v>1.9791041322758505</v>
      </c>
      <c r="G24">
        <f>((AY24-AL24/2)*S24-E24)/(AY24+AL24/2)</f>
        <v>398.35923746470485</v>
      </c>
      <c r="H24">
        <f>AL24*1000</f>
        <v>18.875321980811119</v>
      </c>
      <c r="I24">
        <f>(AQ24-AW24)</f>
        <v>1.213959635284092</v>
      </c>
      <c r="J24">
        <f>(P24+AP24*D24)</f>
        <v>31.434206008911133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31.314233779907227</v>
      </c>
      <c r="P24" s="1">
        <v>31.434206008911133</v>
      </c>
      <c r="Q24" s="1">
        <v>31.519786834716797</v>
      </c>
      <c r="R24" s="1">
        <v>400.01504516601563</v>
      </c>
      <c r="S24" s="1">
        <v>399.28515625</v>
      </c>
      <c r="T24" s="1">
        <v>22.238895416259766</v>
      </c>
      <c r="U24" s="1">
        <v>38.708003997802734</v>
      </c>
      <c r="V24" s="1">
        <v>42.660514831542969</v>
      </c>
      <c r="W24" s="1">
        <v>74.252944946289063</v>
      </c>
      <c r="X24" s="1">
        <v>299.67361450195313</v>
      </c>
      <c r="Y24" s="1">
        <v>51.199779510498047</v>
      </c>
      <c r="Z24" s="1">
        <v>0.48851677775382996</v>
      </c>
      <c r="AA24" s="1">
        <v>88.103744506835938</v>
      </c>
      <c r="AB24" s="1">
        <v>-5.6106505393981934</v>
      </c>
      <c r="AC24" s="1">
        <v>-2.0170122385025024E-2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1.1017412297865921</v>
      </c>
      <c r="AL24">
        <f>(U24-T24)/(1000-U24)*AK24</f>
        <v>1.887532198081112E-2</v>
      </c>
      <c r="AM24">
        <f>(P24+273.15)</f>
        <v>304.58420600891111</v>
      </c>
      <c r="AN24">
        <f>(O24+273.15)</f>
        <v>304.4642337799072</v>
      </c>
      <c r="AO24">
        <f>(Y24*AG24+Z24*AH24)*AI24</f>
        <v>8.1919645385750073</v>
      </c>
      <c r="AP24">
        <f>((AO24+0.00000010773*(AN24^4-AM24^4))-AL24*44100)/(L24*51.4+0.00000043092*AM24^3)</f>
        <v>-6.7577397245620592</v>
      </c>
      <c r="AQ24">
        <f>0.61365*EXP(17.502*J24/(240.97+J24))</f>
        <v>4.624279729876088</v>
      </c>
      <c r="AR24">
        <f>AQ24*1000/AA24</f>
        <v>52.486755878092012</v>
      </c>
      <c r="AS24">
        <f>(AR24-U24)</f>
        <v>13.778751880289278</v>
      </c>
      <c r="AT24">
        <f>IF(D24,P24,(O24+P24)/2)</f>
        <v>31.37421989440918</v>
      </c>
      <c r="AU24">
        <f>0.61365*EXP(17.502*AT24/(240.97+AT24))</f>
        <v>4.6085372470570167</v>
      </c>
      <c r="AV24">
        <f>IF(AS24&lt;&gt;0,(1000-(AR24+U24)/2)/AS24*AL24,0)</f>
        <v>1.3074229733950893</v>
      </c>
      <c r="AW24">
        <f>U24*AA24/1000</f>
        <v>3.410320094591996</v>
      </c>
      <c r="AX24">
        <f>(AU24-AW24)</f>
        <v>1.1982171524650207</v>
      </c>
      <c r="AY24">
        <f>1/(1.6/F24+1.37/N24)</f>
        <v>0.85904964557431052</v>
      </c>
      <c r="AZ24">
        <f>G24*AA24*0.001</f>
        <v>35.096940479528342</v>
      </c>
      <c r="BA24">
        <f>G24/S24</f>
        <v>0.99768105883526659</v>
      </c>
      <c r="BB24">
        <f>(1-AL24*AA24/AQ24/F24)*100</f>
        <v>81.829118651819641</v>
      </c>
      <c r="BC24">
        <f>(S24-E24/(N24/1.35))</f>
        <v>401.64448093672291</v>
      </c>
      <c r="BD24">
        <f>E24*BB24/100/BC24</f>
        <v>-1.3716446209696108E-2</v>
      </c>
    </row>
    <row r="25" spans="1:56" x14ac:dyDescent="0.35">
      <c r="A25" s="1" t="s">
        <v>9</v>
      </c>
      <c r="B25" s="1" t="s">
        <v>3799</v>
      </c>
      <c r="K25" s="1">
        <v>2.72</v>
      </c>
    </row>
    <row r="26" spans="1:56" x14ac:dyDescent="0.35">
      <c r="A26" s="1" t="s">
        <v>9</v>
      </c>
      <c r="B26" s="1" t="s">
        <v>3798</v>
      </c>
      <c r="K26" s="1">
        <v>2.72</v>
      </c>
    </row>
    <row r="27" spans="1:56" x14ac:dyDescent="0.35">
      <c r="A27" s="1">
        <v>4</v>
      </c>
      <c r="B27" s="1" t="s">
        <v>3797</v>
      </c>
      <c r="C27" s="1">
        <v>1052.0000025704503</v>
      </c>
      <c r="D27" s="1">
        <v>0</v>
      </c>
      <c r="E27">
        <f>(R27-S27*(1000-T27)/(1000-U27))*AK27</f>
        <v>-6.2869993006147364</v>
      </c>
      <c r="F27">
        <f>IF(AV27&lt;&gt;0,1/(1/AV27-1/N27),0)</f>
        <v>1.9748785473457031</v>
      </c>
      <c r="G27">
        <f>((AY27-AL27/2)*S27-E27)/(AY27+AL27/2)</f>
        <v>397.77324019660432</v>
      </c>
      <c r="H27">
        <f>AL27*1000</f>
        <v>18.479844496147773</v>
      </c>
      <c r="I27">
        <f>(AQ27-AW27)</f>
        <v>1.190748994967608</v>
      </c>
      <c r="J27">
        <f>(P27+AP27*D27)</f>
        <v>31.256757736206055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31.151130676269531</v>
      </c>
      <c r="P27" s="1">
        <v>31.256757736206055</v>
      </c>
      <c r="Q27" s="1">
        <v>31.360536575317383</v>
      </c>
      <c r="R27" s="1">
        <v>400.01370239257813</v>
      </c>
      <c r="S27" s="1">
        <v>399.02691650390625</v>
      </c>
      <c r="T27" s="1">
        <v>22.310976028442383</v>
      </c>
      <c r="U27" s="1">
        <v>38.442832946777344</v>
      </c>
      <c r="V27" s="1">
        <v>43.199760437011719</v>
      </c>
      <c r="W27" s="1">
        <v>74.435165405273438</v>
      </c>
      <c r="X27" s="1">
        <v>299.61114501953125</v>
      </c>
      <c r="Y27" s="1">
        <v>101.41666412353516</v>
      </c>
      <c r="Z27" s="1">
        <v>0.3824324905872345</v>
      </c>
      <c r="AA27" s="1">
        <v>88.107376098632813</v>
      </c>
      <c r="AB27" s="1">
        <v>-5.8744978904724121</v>
      </c>
      <c r="AC27" s="1">
        <v>-2.0444398745894432E-2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1.1015115625718059</v>
      </c>
      <c r="AL27">
        <f>(U27-T27)/(1000-U27)*AK27</f>
        <v>1.8479844496147774E-2</v>
      </c>
      <c r="AM27">
        <f>(P27+273.15)</f>
        <v>304.40675773620603</v>
      </c>
      <c r="AN27">
        <f>(O27+273.15)</f>
        <v>304.30113067626951</v>
      </c>
      <c r="AO27">
        <f>(Y27*AG27+Z27*AH27)*AI27</f>
        <v>16.226665897071371</v>
      </c>
      <c r="AP27">
        <f>((AO27+0.00000010773*(AN27^4-AM27^4))-AL27*44100)/(L27*51.4+0.00000043092*AM27^3)</f>
        <v>-6.5489296725462767</v>
      </c>
      <c r="AQ27">
        <f>0.61365*EXP(17.502*J27/(240.97+J27))</f>
        <v>4.5778461357062321</v>
      </c>
      <c r="AR27">
        <f>AQ27*1000/AA27</f>
        <v>51.957581060880877</v>
      </c>
      <c r="AS27">
        <f>(AR27-U27)</f>
        <v>13.514748114103533</v>
      </c>
      <c r="AT27">
        <f>IF(D27,P27,(O27+P27)/2)</f>
        <v>31.203944206237793</v>
      </c>
      <c r="AU27">
        <f>0.61365*EXP(17.502*AT27/(240.97+AT27))</f>
        <v>4.5641048597357949</v>
      </c>
      <c r="AV27">
        <f>IF(AS27&lt;&gt;0,(1000-(AR27+U27)/2)/AS27*AL27,0)</f>
        <v>1.305577547620741</v>
      </c>
      <c r="AW27">
        <f>U27*AA27/1000</f>
        <v>3.3870971407386241</v>
      </c>
      <c r="AX27">
        <f>(AU27-AW27)</f>
        <v>1.1770077189971708</v>
      </c>
      <c r="AY27">
        <f>1/(1.6/F27+1.37/N27)</f>
        <v>0.85777500004400264</v>
      </c>
      <c r="AZ27">
        <f>G27*AA27*0.001</f>
        <v>35.046756475974028</v>
      </c>
      <c r="BA27">
        <f>G27/S27</f>
        <v>0.99685816606487088</v>
      </c>
      <c r="BB27">
        <f>(1-AL27*AA27/AQ27/F27)*100</f>
        <v>81.990195588036713</v>
      </c>
      <c r="BC27">
        <f>(S27-E27/(N27/1.35))</f>
        <v>401.23012495733894</v>
      </c>
      <c r="BD27">
        <f>E27*BB27/100/BC27</f>
        <v>-1.2847298102904416E-2</v>
      </c>
    </row>
    <row r="28" spans="1:56" x14ac:dyDescent="0.35">
      <c r="A28" s="1" t="s">
        <v>9</v>
      </c>
      <c r="B28" s="1" t="s">
        <v>3796</v>
      </c>
      <c r="K28" s="1">
        <v>2.72</v>
      </c>
    </row>
    <row r="29" spans="1:56" x14ac:dyDescent="0.35">
      <c r="A29" s="1" t="s">
        <v>9</v>
      </c>
      <c r="B29" s="1" t="s">
        <v>3795</v>
      </c>
      <c r="K29" s="1">
        <v>2.72</v>
      </c>
    </row>
    <row r="30" spans="1:56" x14ac:dyDescent="0.35">
      <c r="A30" s="1">
        <v>5</v>
      </c>
      <c r="B30" s="1" t="s">
        <v>3794</v>
      </c>
      <c r="C30" s="1">
        <v>1256.0000025704503</v>
      </c>
      <c r="D30" s="1">
        <v>0</v>
      </c>
      <c r="E30">
        <f>(R30-S30*(1000-T30)/(1000-U30))*AK30</f>
        <v>-5.96170838890162</v>
      </c>
      <c r="F30">
        <f>IF(AV30&lt;&gt;0,1/(1/AV30-1/N30),0)</f>
        <v>2.0327937163645919</v>
      </c>
      <c r="G30">
        <f>((AY30-AL30/2)*S30-E30)/(AY30+AL30/2)</f>
        <v>397.27339203450532</v>
      </c>
      <c r="H30">
        <f>AL30*1000</f>
        <v>18.389111929442134</v>
      </c>
      <c r="I30">
        <f>(AQ30-AW30)</f>
        <v>1.162746508085422</v>
      </c>
      <c r="J30">
        <f>(P30+AP30*D30)</f>
        <v>31.14263916015625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31.051067352294922</v>
      </c>
      <c r="P30" s="1">
        <v>31.14263916015625</v>
      </c>
      <c r="Q30" s="1">
        <v>31.249353408813477</v>
      </c>
      <c r="R30" s="1">
        <v>400.0711669921875</v>
      </c>
      <c r="S30" s="1">
        <v>398.82528686523438</v>
      </c>
      <c r="T30" s="1">
        <v>22.372770309448242</v>
      </c>
      <c r="U30" s="1">
        <v>38.4259033203125</v>
      </c>
      <c r="V30" s="1">
        <v>43.565116882324219</v>
      </c>
      <c r="W30" s="1">
        <v>74.824394226074219</v>
      </c>
      <c r="X30" s="1">
        <v>299.60745239257813</v>
      </c>
      <c r="Y30" s="1">
        <v>149.45942687988281</v>
      </c>
      <c r="Z30" s="1">
        <v>0.31040018796920776</v>
      </c>
      <c r="AA30" s="1">
        <v>88.103401184082031</v>
      </c>
      <c r="AB30" s="1">
        <v>-5.7468671798706055</v>
      </c>
      <c r="AC30" s="1">
        <v>-1.7394166439771652E-2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1.1014979867374193</v>
      </c>
      <c r="AL30">
        <f>(U30-T30)/(1000-U30)*AK30</f>
        <v>1.8389111929442134E-2</v>
      </c>
      <c r="AM30">
        <f>(P30+273.15)</f>
        <v>304.29263916015623</v>
      </c>
      <c r="AN30">
        <f>(O30+273.15)</f>
        <v>304.2010673522949</v>
      </c>
      <c r="AO30">
        <f>(Y30*AG30+Z30*AH30)*AI30</f>
        <v>23.913507766272687</v>
      </c>
      <c r="AP30">
        <f>((AO30+0.00000010773*(AN30^4-AM30^4))-AL30*44100)/(L30*51.4+0.00000043092*AM30^3)</f>
        <v>-6.4525651248672506</v>
      </c>
      <c r="AQ30">
        <f>0.61365*EXP(17.502*J30/(240.97+J30))</f>
        <v>4.5481992841756638</v>
      </c>
      <c r="AR30">
        <f>AQ30*1000/AA30</f>
        <v>51.623424556252019</v>
      </c>
      <c r="AS30">
        <f>(AR30-U30)</f>
        <v>13.197521235939519</v>
      </c>
      <c r="AT30">
        <f>IF(D30,P30,(O30+P30)/2)</f>
        <v>31.096853256225586</v>
      </c>
      <c r="AU30">
        <f>0.61365*EXP(17.502*AT30/(240.97+AT30))</f>
        <v>4.5363516584918449</v>
      </c>
      <c r="AV30">
        <f>IF(AS30&lt;&gt;0,(1000-(AR30+U30)/2)/AS30*AL30,0)</f>
        <v>1.3306399005347296</v>
      </c>
      <c r="AW30">
        <f>U30*AA30/1000</f>
        <v>3.3854527760902418</v>
      </c>
      <c r="AX30">
        <f>(AU30-AW30)</f>
        <v>1.1508988824016031</v>
      </c>
      <c r="AY30">
        <f>1/(1.6/F30+1.37/N30)</f>
        <v>0.87510148290430068</v>
      </c>
      <c r="AZ30">
        <f>G30*AA30*0.001</f>
        <v>35.00113703817712</v>
      </c>
      <c r="BA30">
        <f>G30/S30</f>
        <v>0.99610883541781681</v>
      </c>
      <c r="BB30">
        <f>(1-AL30*AA30/AQ30/F30)*100</f>
        <v>82.476508768725566</v>
      </c>
      <c r="BC30">
        <f>(S30-E30/(N30/1.35))</f>
        <v>400.9145007638337</v>
      </c>
      <c r="BD30">
        <f>E30*BB30/100/BC30</f>
        <v>-1.2264482658447791E-2</v>
      </c>
    </row>
    <row r="31" spans="1:56" x14ac:dyDescent="0.35">
      <c r="A31" s="1" t="s">
        <v>9</v>
      </c>
      <c r="B31" s="1" t="s">
        <v>3793</v>
      </c>
      <c r="K31" s="1">
        <v>2.72</v>
      </c>
    </row>
    <row r="32" spans="1:56" x14ac:dyDescent="0.35">
      <c r="A32" s="1" t="s">
        <v>9</v>
      </c>
      <c r="B32" s="1" t="s">
        <v>3792</v>
      </c>
      <c r="K32" s="1">
        <v>2.72</v>
      </c>
    </row>
    <row r="33" spans="1:56" x14ac:dyDescent="0.35">
      <c r="A33" s="1">
        <v>6</v>
      </c>
      <c r="B33" s="1" t="s">
        <v>3791</v>
      </c>
      <c r="C33" s="1">
        <v>1461.0000025704503</v>
      </c>
      <c r="D33" s="1">
        <v>0</v>
      </c>
      <c r="E33">
        <f>(R33-S33*(1000-T33)/(1000-U33))*AK33</f>
        <v>-5.528010440060255</v>
      </c>
      <c r="F33">
        <f>IF(AV33&lt;&gt;0,1/(1/AV33-1/N33),0)</f>
        <v>2.2598729453187323</v>
      </c>
      <c r="G33">
        <f>((AY33-AL33/2)*S33-E33)/(AY33+AL33/2)</f>
        <v>396.25207532336827</v>
      </c>
      <c r="H33">
        <f>AL33*1000</f>
        <v>18.573771345303321</v>
      </c>
      <c r="I33">
        <f>(AQ33-AW33)</f>
        <v>1.0973169013830391</v>
      </c>
      <c r="J33">
        <f>(P33+AP33*D33)</f>
        <v>30.962606430053711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30.972694396972656</v>
      </c>
      <c r="P33" s="1">
        <v>30.962606430053711</v>
      </c>
      <c r="Q33" s="1">
        <v>31.170827865600586</v>
      </c>
      <c r="R33" s="1">
        <v>399.91604614257813</v>
      </c>
      <c r="S33" s="1">
        <v>398.219970703125</v>
      </c>
      <c r="T33" s="1">
        <v>22.433954238891602</v>
      </c>
      <c r="U33" s="1">
        <v>38.642787933349609</v>
      </c>
      <c r="V33" s="1">
        <v>43.878475189208984</v>
      </c>
      <c r="W33" s="1">
        <v>75.581260681152344</v>
      </c>
      <c r="X33" s="1">
        <v>299.64154052734375</v>
      </c>
      <c r="Y33" s="1">
        <v>300.6827392578125</v>
      </c>
      <c r="Z33" s="1">
        <v>0.31170898675918579</v>
      </c>
      <c r="AA33" s="1">
        <v>88.100570678710938</v>
      </c>
      <c r="AB33" s="1">
        <v>-5.7818312644958496</v>
      </c>
      <c r="AC33" s="1">
        <v>-1.5836626291275024E-2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1.101623310762293</v>
      </c>
      <c r="AL33">
        <f>(U33-T33)/(1000-U33)*AK33</f>
        <v>1.857377134530332E-2</v>
      </c>
      <c r="AM33">
        <f>(P33+273.15)</f>
        <v>304.11260643005369</v>
      </c>
      <c r="AN33">
        <f>(O33+273.15)</f>
        <v>304.12269439697263</v>
      </c>
      <c r="AO33">
        <f>(Y33*AG33+Z33*AH33)*AI33</f>
        <v>48.109237205924728</v>
      </c>
      <c r="AP33">
        <f>((AO33+0.00000010773*(AN33^4-AM33^4))-AL33*44100)/(L33*51.4+0.00000043092*AM33^3)</f>
        <v>-6.3121607782128786</v>
      </c>
      <c r="AQ33">
        <f>0.61365*EXP(17.502*J33/(240.97+J33))</f>
        <v>4.5017685709275446</v>
      </c>
      <c r="AR33">
        <f>AQ33*1000/AA33</f>
        <v>51.098063681616701</v>
      </c>
      <c r="AS33">
        <f>(AR33-U33)</f>
        <v>12.455275748267091</v>
      </c>
      <c r="AT33">
        <f>IF(D33,P33,(O33+P33)/2)</f>
        <v>30.967650413513184</v>
      </c>
      <c r="AU33">
        <f>0.61365*EXP(17.502*AT33/(240.97+AT33))</f>
        <v>4.5030637783293237</v>
      </c>
      <c r="AV33">
        <f>IF(AS33&lt;&gt;0,(1000-(AR33+U33)/2)/AS33*AL33,0)</f>
        <v>1.4243248142183407</v>
      </c>
      <c r="AW33">
        <f>U33*AA33/1000</f>
        <v>3.4044516695445055</v>
      </c>
      <c r="AX33">
        <f>(AU33-AW33)</f>
        <v>1.0986121087848182</v>
      </c>
      <c r="AY33">
        <f>1/(1.6/F33+1.37/N33)</f>
        <v>0.94017224723305881</v>
      </c>
      <c r="AZ33">
        <f>G33*AA33*0.001</f>
        <v>34.910033968612296</v>
      </c>
      <c r="BA33">
        <f>G33/S33</f>
        <v>0.99505827049235607</v>
      </c>
      <c r="BB33">
        <f>(1-AL33*AA33/AQ33/F33)*100</f>
        <v>83.91534949878276</v>
      </c>
      <c r="BC33">
        <f>(S33-E33/(N33/1.35))</f>
        <v>400.15720001552751</v>
      </c>
      <c r="BD33">
        <f>E33*BB33/100/BC33</f>
        <v>-1.1592567323356317E-2</v>
      </c>
    </row>
    <row r="34" spans="1:56" x14ac:dyDescent="0.35">
      <c r="A34" s="1" t="s">
        <v>9</v>
      </c>
      <c r="B34" s="1" t="s">
        <v>3790</v>
      </c>
      <c r="K34" s="1">
        <v>2.72</v>
      </c>
    </row>
    <row r="35" spans="1:56" x14ac:dyDescent="0.35">
      <c r="A35" s="1" t="s">
        <v>9</v>
      </c>
      <c r="B35" s="1" t="s">
        <v>3789</v>
      </c>
      <c r="K35" s="1">
        <v>2.72</v>
      </c>
    </row>
    <row r="36" spans="1:56" x14ac:dyDescent="0.35">
      <c r="A36" s="1">
        <v>7</v>
      </c>
      <c r="B36" s="1" t="s">
        <v>3788</v>
      </c>
      <c r="C36" s="1">
        <v>1666.0000025704503</v>
      </c>
      <c r="D36" s="1">
        <v>0</v>
      </c>
      <c r="E36">
        <f>(R36-S36*(1000-T36)/(1000-U36))*AK36</f>
        <v>-5.1664849884513018</v>
      </c>
      <c r="F36">
        <f>IF(AV36&lt;&gt;0,1/(1/AV36-1/N36),0)</f>
        <v>2.2683566422565868</v>
      </c>
      <c r="G36">
        <f>((AY36-AL36/2)*S36-E36)/(AY36+AL36/2)</f>
        <v>395.56953020786733</v>
      </c>
      <c r="H36">
        <f>AL36*1000</f>
        <v>18.890928525550656</v>
      </c>
      <c r="I36">
        <f>(AQ36-AW36)</f>
        <v>1.1128902383688595</v>
      </c>
      <c r="J36">
        <f>(P36+AP36*D36)</f>
        <v>31.140556335449219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31.000514984130859</v>
      </c>
      <c r="P36" s="1">
        <v>31.140556335449219</v>
      </c>
      <c r="Q36" s="1">
        <v>31.14874267578125</v>
      </c>
      <c r="R36" s="1">
        <v>400.177490234375</v>
      </c>
      <c r="S36" s="1">
        <v>398.0411376953125</v>
      </c>
      <c r="T36" s="1">
        <v>22.504173278808594</v>
      </c>
      <c r="U36" s="1">
        <v>38.987884521484375</v>
      </c>
      <c r="V36" s="1">
        <v>43.944950103759766</v>
      </c>
      <c r="W36" s="1">
        <v>76.133468627929688</v>
      </c>
      <c r="X36" s="1">
        <v>299.56845092773438</v>
      </c>
      <c r="Y36" s="1">
        <v>499.46054077148438</v>
      </c>
      <c r="Z36" s="1">
        <v>0.20824013650417328</v>
      </c>
      <c r="AA36" s="1">
        <v>88.098381042480469</v>
      </c>
      <c r="AB36" s="1">
        <v>-5.6946377754211426</v>
      </c>
      <c r="AC36" s="1">
        <v>-1.0663705877959728E-2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1.101354598999023</v>
      </c>
      <c r="AL36">
        <f>(U36-T36)/(1000-U36)*AK36</f>
        <v>1.8890928525550656E-2</v>
      </c>
      <c r="AM36">
        <f>(P36+273.15)</f>
        <v>304.2905563354492</v>
      </c>
      <c r="AN36">
        <f>(O36+273.15)</f>
        <v>304.15051498413084</v>
      </c>
      <c r="AO36">
        <f>(Y36*AG36+Z36*AH36)*AI36</f>
        <v>79.913684737227413</v>
      </c>
      <c r="AP36">
        <f>((AO36+0.00000010773*(AN36^4-AM36^4))-AL36*44100)/(L36*51.4+0.00000043092*AM36^3)</f>
        <v>-6.1800991500904949</v>
      </c>
      <c r="AQ36">
        <f>0.61365*EXP(17.502*J36/(240.97+J36))</f>
        <v>4.5476597449828162</v>
      </c>
      <c r="AR36">
        <f>AQ36*1000/AA36</f>
        <v>51.620241951891984</v>
      </c>
      <c r="AS36">
        <f>(AR36-U36)</f>
        <v>12.632357430407609</v>
      </c>
      <c r="AT36">
        <f>IF(D36,P36,(O36+P36)/2)</f>
        <v>31.070535659790039</v>
      </c>
      <c r="AU36">
        <f>0.61365*EXP(17.502*AT36/(240.97+AT36))</f>
        <v>4.5295538529565951</v>
      </c>
      <c r="AV36">
        <f>IF(AS36&lt;&gt;0,(1000-(AR36+U36)/2)/AS36*AL36,0)</f>
        <v>1.4276901840678373</v>
      </c>
      <c r="AW36">
        <f>U36*AA36/1000</f>
        <v>3.4347695066139567</v>
      </c>
      <c r="AX36">
        <f>(AU36-AW36)</f>
        <v>1.0947843463426383</v>
      </c>
      <c r="AY36">
        <f>1/(1.6/F36+1.37/N36)</f>
        <v>0.94251867483756635</v>
      </c>
      <c r="AZ36">
        <f>G36*AA36*0.001</f>
        <v>34.849035201047684</v>
      </c>
      <c r="BA36">
        <f>G36/S36</f>
        <v>0.99379057274894766</v>
      </c>
      <c r="BB36">
        <f>(1-AL36*AA36/AQ36/F36)*100</f>
        <v>83.86674747906649</v>
      </c>
      <c r="BC36">
        <f>(S36-E36/(N36/1.35))</f>
        <v>399.85167446441568</v>
      </c>
      <c r="BD36">
        <f>E36*BB36/100/BC36</f>
        <v>-1.0836425593595801E-2</v>
      </c>
    </row>
    <row r="37" spans="1:56" x14ac:dyDescent="0.35">
      <c r="A37" s="1" t="s">
        <v>9</v>
      </c>
      <c r="B37" s="1" t="s">
        <v>3787</v>
      </c>
      <c r="K37" s="1">
        <v>2.72</v>
      </c>
    </row>
    <row r="38" spans="1:56" x14ac:dyDescent="0.35">
      <c r="A38" s="1" t="s">
        <v>9</v>
      </c>
      <c r="B38" s="1" t="s">
        <v>3786</v>
      </c>
      <c r="K38" s="1">
        <v>2.72</v>
      </c>
    </row>
    <row r="39" spans="1:56" x14ac:dyDescent="0.35">
      <c r="A39" s="1">
        <v>8</v>
      </c>
      <c r="B39" s="1" t="s">
        <v>3785</v>
      </c>
      <c r="C39" s="1">
        <v>1870.0000025704503</v>
      </c>
      <c r="D39" s="1">
        <v>0</v>
      </c>
      <c r="E39">
        <f>(R39-S39*(1000-T39)/(1000-U39))*AK39</f>
        <v>-5.1783440766277886</v>
      </c>
      <c r="F39">
        <f>IF(AV39&lt;&gt;0,1/(1/AV39-1/N39),0)</f>
        <v>2.5637785167995752</v>
      </c>
      <c r="G39">
        <f>((AY39-AL39/2)*S39-E39)/(AY39+AL39/2)</f>
        <v>395.3343974694647</v>
      </c>
      <c r="H39">
        <f>AL39*1000</f>
        <v>19.330031110531735</v>
      </c>
      <c r="I39">
        <f>(AQ39-AW39)</f>
        <v>1.0560062796912715</v>
      </c>
      <c r="J39">
        <f>(P39+AP39*D39)</f>
        <v>31.066873550415039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30.970104217529297</v>
      </c>
      <c r="P39" s="1">
        <v>31.066873550415039</v>
      </c>
      <c r="Q39" s="1">
        <v>31.120128631591797</v>
      </c>
      <c r="R39" s="1">
        <v>400.04974365234375</v>
      </c>
      <c r="S39" s="1">
        <v>397.77096557617188</v>
      </c>
      <c r="T39" s="1">
        <v>22.5653076171875</v>
      </c>
      <c r="U39" s="1">
        <v>39.418972015380859</v>
      </c>
      <c r="V39" s="1">
        <v>44.138965606689453</v>
      </c>
      <c r="W39" s="1">
        <v>77.105644226074219</v>
      </c>
      <c r="X39" s="1">
        <v>299.66851806640625</v>
      </c>
      <c r="Y39" s="1">
        <v>750.19940185546875</v>
      </c>
      <c r="Z39" s="1">
        <v>0.31826832890510559</v>
      </c>
      <c r="AA39" s="1">
        <v>88.094696044921875</v>
      </c>
      <c r="AB39" s="1">
        <v>-5.5495142936706543</v>
      </c>
      <c r="AC39" s="1">
        <v>-1.8827158957719803E-2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1.1017224928911993</v>
      </c>
      <c r="AL39">
        <f>(U39-T39)/(1000-U39)*AK39</f>
        <v>1.9330031110531734E-2</v>
      </c>
      <c r="AM39">
        <f>(P39+273.15)</f>
        <v>304.21687355041502</v>
      </c>
      <c r="AN39">
        <f>(O39+273.15)</f>
        <v>304.12010421752927</v>
      </c>
      <c r="AO39">
        <f>(Y39*AG39+Z39*AH39)*AI39</f>
        <v>120.03190161395287</v>
      </c>
      <c r="AP39">
        <f>((AO39+0.00000010773*(AN39^4-AM39^4))-AL39*44100)/(L39*51.4+0.00000043092*AM39^3)</f>
        <v>-6.0063200796269642</v>
      </c>
      <c r="AQ39">
        <f>0.61365*EXP(17.502*J39/(240.97+J39))</f>
        <v>4.5286086377895298</v>
      </c>
      <c r="AR39">
        <f>AQ39*1000/AA39</f>
        <v>51.406144082502649</v>
      </c>
      <c r="AS39">
        <f>(AR39-U39)</f>
        <v>11.98717206712179</v>
      </c>
      <c r="AT39">
        <f>IF(D39,P39,(O39+P39)/2)</f>
        <v>31.018488883972168</v>
      </c>
      <c r="AU39">
        <f>0.61365*EXP(17.502*AT39/(240.97+AT39))</f>
        <v>4.51613634880104</v>
      </c>
      <c r="AV39">
        <f>IF(AS39&lt;&gt;0,(1000-(AR39+U39)/2)/AS39*AL39,0)</f>
        <v>1.5393292802768097</v>
      </c>
      <c r="AW39">
        <f>U39*AA39/1000</f>
        <v>3.4726023580982583</v>
      </c>
      <c r="AX39">
        <f>(AU39-AW39)</f>
        <v>1.0435339907027816</v>
      </c>
      <c r="AY39">
        <f>1/(1.6/F39+1.37/N39)</f>
        <v>1.020710887303699</v>
      </c>
      <c r="AZ39">
        <f>G39*AA39*0.001</f>
        <v>34.826863581174827</v>
      </c>
      <c r="BA39">
        <f>G39/S39</f>
        <v>0.99387444454831486</v>
      </c>
      <c r="BB39">
        <f>(1-AL39*AA39/AQ39/F39)*100</f>
        <v>85.333144279082219</v>
      </c>
      <c r="BC39">
        <f>(S39-E39/(N39/1.35))</f>
        <v>399.58565822983479</v>
      </c>
      <c r="BD39">
        <f>E39*BB39/100/BC39</f>
        <v>-1.1058564618539076E-2</v>
      </c>
    </row>
    <row r="40" spans="1:56" x14ac:dyDescent="0.35">
      <c r="A40" s="1" t="s">
        <v>9</v>
      </c>
      <c r="B40" s="1" t="s">
        <v>3784</v>
      </c>
      <c r="K40" s="1">
        <v>2.72</v>
      </c>
    </row>
    <row r="41" spans="1:56" x14ac:dyDescent="0.35">
      <c r="A41" s="1" t="s">
        <v>9</v>
      </c>
      <c r="B41" s="1" t="s">
        <v>3783</v>
      </c>
      <c r="K41" s="1">
        <v>2.72</v>
      </c>
    </row>
    <row r="42" spans="1:56" x14ac:dyDescent="0.35">
      <c r="A42" s="1">
        <v>9</v>
      </c>
      <c r="B42" s="1" t="s">
        <v>3782</v>
      </c>
      <c r="C42" s="1">
        <v>2075.5000025592744</v>
      </c>
      <c r="D42" s="1">
        <v>0</v>
      </c>
      <c r="E42">
        <f>(R42-S42*(1000-T42)/(1000-U42))*AK42</f>
        <v>-4.9920115778941136</v>
      </c>
      <c r="F42">
        <f>IF(AV42&lt;&gt;0,1/(1/AV42-1/N42),0)</f>
        <v>2.826766937533868</v>
      </c>
      <c r="G42">
        <f>((AY42-AL42/2)*S42-E42)/(AY42+AL42/2)</f>
        <v>394.73965126700085</v>
      </c>
      <c r="H42">
        <f>AL42*1000</f>
        <v>19.705840643094671</v>
      </c>
      <c r="I42">
        <f>(AQ42-AW42)</f>
        <v>1.0162912386295622</v>
      </c>
      <c r="J42">
        <f>(P42+AP42*D42)</f>
        <v>31.04380989074707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30.984165191650391</v>
      </c>
      <c r="P42" s="1">
        <v>31.04380989074707</v>
      </c>
      <c r="Q42" s="1">
        <v>31.112619400024414</v>
      </c>
      <c r="R42" s="1">
        <v>399.90753173828125</v>
      </c>
      <c r="S42" s="1">
        <v>397.33151245117188</v>
      </c>
      <c r="T42" s="1">
        <v>22.623682022094727</v>
      </c>
      <c r="U42" s="1">
        <v>39.800121307373047</v>
      </c>
      <c r="V42" s="1">
        <v>44.220062255859375</v>
      </c>
      <c r="W42" s="1">
        <v>77.792984008789063</v>
      </c>
      <c r="X42" s="1">
        <v>299.6348876953125</v>
      </c>
      <c r="Y42" s="1">
        <v>1001.2030029296875</v>
      </c>
      <c r="Z42" s="1">
        <v>0.43352007865905762</v>
      </c>
      <c r="AA42" s="1">
        <v>88.099441528320313</v>
      </c>
      <c r="AB42" s="1">
        <v>-5.4967465400695801</v>
      </c>
      <c r="AC42" s="1">
        <v>-1.7102915793657303E-2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1.1015988518210016</v>
      </c>
      <c r="AL42">
        <f>(U42-T42)/(1000-U42)*AK42</f>
        <v>1.970584064309467E-2</v>
      </c>
      <c r="AM42">
        <f>(P42+273.15)</f>
        <v>304.19380989074705</v>
      </c>
      <c r="AN42">
        <f>(O42+273.15)</f>
        <v>304.13416519165037</v>
      </c>
      <c r="AO42">
        <f>(Y42*AG42+Z42*AH42)*AI42</f>
        <v>160.19247688816904</v>
      </c>
      <c r="AP42">
        <f>((AO42+0.00000010773*(AN42^4-AM42^4))-AL42*44100)/(L42*51.4+0.00000043092*AM42^3)</f>
        <v>-5.8096433454629546</v>
      </c>
      <c r="AQ42">
        <f>0.61365*EXP(17.502*J42/(240.97+J42))</f>
        <v>4.5226596985685292</v>
      </c>
      <c r="AR42">
        <f>AQ42*1000/AA42</f>
        <v>51.335849809157779</v>
      </c>
      <c r="AS42">
        <f>(AR42-U42)</f>
        <v>11.535728501784732</v>
      </c>
      <c r="AT42">
        <f>IF(D42,P42,(O42+P42)/2)</f>
        <v>31.01398754119873</v>
      </c>
      <c r="AU42">
        <f>0.61365*EXP(17.502*AT42/(240.97+AT42))</f>
        <v>4.5149775442213276</v>
      </c>
      <c r="AV42">
        <f>IF(AS42&lt;&gt;0,(1000-(AR42+U42)/2)/AS42*AL42,0)</f>
        <v>1.6304028981218499</v>
      </c>
      <c r="AW42">
        <f>U42*AA42/1000</f>
        <v>3.5063684599389671</v>
      </c>
      <c r="AX42">
        <f>(AU42-AW42)</f>
        <v>1.0086090842823605</v>
      </c>
      <c r="AY42">
        <f>1/(1.6/F42+1.37/N42)</f>
        <v>1.0850127716680869</v>
      </c>
      <c r="AZ42">
        <f>G42*AA42*0.001</f>
        <v>34.776342825706692</v>
      </c>
      <c r="BA42">
        <f>G42/S42</f>
        <v>0.99347682954170535</v>
      </c>
      <c r="BB42">
        <f>(1-AL42*AA42/AQ42/F42)*100</f>
        <v>86.420486610020106</v>
      </c>
      <c r="BC42">
        <f>(S42-E42/(N42/1.35))</f>
        <v>399.0809069686764</v>
      </c>
      <c r="BD42">
        <f>E42*BB42/100/BC42</f>
        <v>-1.0810140555241468E-2</v>
      </c>
    </row>
    <row r="43" spans="1:56" x14ac:dyDescent="0.35">
      <c r="A43" s="1" t="s">
        <v>9</v>
      </c>
      <c r="B43" s="1" t="s">
        <v>3781</v>
      </c>
      <c r="K43" s="1">
        <v>2.72</v>
      </c>
    </row>
    <row r="44" spans="1:56" x14ac:dyDescent="0.35">
      <c r="A44" s="1" t="s">
        <v>9</v>
      </c>
      <c r="B44" s="1" t="s">
        <v>3780</v>
      </c>
      <c r="K44" s="1">
        <v>2.72</v>
      </c>
    </row>
    <row r="45" spans="1:56" x14ac:dyDescent="0.35">
      <c r="A45" s="1">
        <v>10</v>
      </c>
      <c r="B45" s="1" t="s">
        <v>3779</v>
      </c>
      <c r="C45" s="1">
        <v>2280.5000025592744</v>
      </c>
      <c r="D45" s="1">
        <v>0</v>
      </c>
      <c r="E45">
        <f>(R45-S45*(1000-T45)/(1000-U45))*AK45</f>
        <v>-5.128110496044358</v>
      </c>
      <c r="F45">
        <f>IF(AV45&lt;&gt;0,1/(1/AV45-1/N45),0)</f>
        <v>3.1811625656032549</v>
      </c>
      <c r="G45">
        <f>((AY45-AL45/2)*S45-E45)/(AY45+AL45/2)</f>
        <v>395.12392766638737</v>
      </c>
      <c r="H45">
        <f>AL45*1000</f>
        <v>20.11986738325389</v>
      </c>
      <c r="I45">
        <f>(AQ45-AW45)</f>
        <v>0.97076811210027314</v>
      </c>
      <c r="J45">
        <f>(P45+AP45*D45)</f>
        <v>31.010046005249023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31.035306930541992</v>
      </c>
      <c r="P45" s="1">
        <v>31.010046005249023</v>
      </c>
      <c r="Q45" s="1">
        <v>31.131721496582031</v>
      </c>
      <c r="R45" s="1">
        <v>400.17401123046875</v>
      </c>
      <c r="S45" s="1">
        <v>397.5677490234375</v>
      </c>
      <c r="T45" s="1">
        <v>22.689083099365234</v>
      </c>
      <c r="U45" s="1">
        <v>40.219692230224609</v>
      </c>
      <c r="V45" s="1">
        <v>44.217056274414063</v>
      </c>
      <c r="W45" s="1">
        <v>78.381149291992188</v>
      </c>
      <c r="X45" s="1">
        <v>299.61865234375</v>
      </c>
      <c r="Y45" s="1">
        <v>1250.65576171875</v>
      </c>
      <c r="Z45" s="1">
        <v>0.28813034296035767</v>
      </c>
      <c r="AA45" s="1">
        <v>88.096023559570313</v>
      </c>
      <c r="AB45" s="1">
        <v>-5.2211942672729492</v>
      </c>
      <c r="AC45" s="1">
        <v>-4.4106552377343178E-3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1.1015391630284925</v>
      </c>
      <c r="AL45">
        <f>(U45-T45)/(1000-U45)*AK45</f>
        <v>2.011986738325389E-2</v>
      </c>
      <c r="AM45">
        <f>(P45+273.15)</f>
        <v>304.160046005249</v>
      </c>
      <c r="AN45">
        <f>(O45+273.15)</f>
        <v>304.18530693054197</v>
      </c>
      <c r="AO45">
        <f>(Y45*AG45+Z45*AH45)*AI45</f>
        <v>200.10491740230646</v>
      </c>
      <c r="AP45">
        <f>((AO45+0.00000010773*(AN45^4-AM45^4))-AL45*44100)/(L45*51.4+0.00000043092*AM45^3)</f>
        <v>-5.6241041979834385</v>
      </c>
      <c r="AQ45">
        <f>0.61365*EXP(17.502*J45/(240.97+J45))</f>
        <v>4.5139630663728072</v>
      </c>
      <c r="AR45">
        <f>AQ45*1000/AA45</f>
        <v>51.239123901210782</v>
      </c>
      <c r="AS45">
        <f>(AR45-U45)</f>
        <v>11.019431670986172</v>
      </c>
      <c r="AT45">
        <f>IF(D45,P45,(O45+P45)/2)</f>
        <v>31.022676467895508</v>
      </c>
      <c r="AU45">
        <f>0.61365*EXP(17.502*AT45/(240.97+AT45))</f>
        <v>4.5172146133634028</v>
      </c>
      <c r="AV45">
        <f>IF(AS45&lt;&gt;0,(1000-(AR45+U45)/2)/AS45*AL45,0)</f>
        <v>1.7423582568245721</v>
      </c>
      <c r="AW45">
        <f>U45*AA45/1000</f>
        <v>3.5431949542725341</v>
      </c>
      <c r="AX45">
        <f>(AU45-AW45)</f>
        <v>0.97401965909086874</v>
      </c>
      <c r="AY45">
        <f>1/(1.6/F45+1.37/N45)</f>
        <v>1.164698557506501</v>
      </c>
      <c r="AZ45">
        <f>G45*AA45*0.001</f>
        <v>34.808846840648016</v>
      </c>
      <c r="BA45">
        <f>G45/S45</f>
        <v>0.99385306941256435</v>
      </c>
      <c r="BB45">
        <f>(1-AL45*AA45/AQ45/F45)*100</f>
        <v>87.656521778954755</v>
      </c>
      <c r="BC45">
        <f>(S45-E45/(N45/1.35))</f>
        <v>399.36483788169727</v>
      </c>
      <c r="BD45">
        <f>E45*BB45/100/BC45</f>
        <v>-1.1255681190304402E-2</v>
      </c>
    </row>
    <row r="46" spans="1:56" x14ac:dyDescent="0.35">
      <c r="A46" s="1" t="s">
        <v>9</v>
      </c>
      <c r="B46" s="1" t="s">
        <v>3778</v>
      </c>
      <c r="K46" s="1">
        <v>2.72</v>
      </c>
    </row>
    <row r="47" spans="1:56" x14ac:dyDescent="0.35">
      <c r="A47" s="1" t="s">
        <v>9</v>
      </c>
      <c r="B47" s="1" t="s">
        <v>3777</v>
      </c>
      <c r="K47" s="1">
        <v>2.72</v>
      </c>
    </row>
    <row r="48" spans="1:56" x14ac:dyDescent="0.35">
      <c r="A48" s="1">
        <v>11</v>
      </c>
      <c r="B48" s="1" t="s">
        <v>3776</v>
      </c>
      <c r="C48" s="1">
        <v>2485.5000025592744</v>
      </c>
      <c r="D48" s="1">
        <v>0</v>
      </c>
      <c r="E48">
        <f>(R48-S48*(1000-T48)/(1000-U48))*AK48</f>
        <v>-5.2762038296509184</v>
      </c>
      <c r="F48">
        <f>IF(AV48&lt;&gt;0,1/(1/AV48-1/N48),0)</f>
        <v>3.6577580843284583</v>
      </c>
      <c r="G48">
        <f>((AY48-AL48/2)*S48-E48)/(AY48+AL48/2)</f>
        <v>395.02000026130781</v>
      </c>
      <c r="H48">
        <f>AL48*1000</f>
        <v>20.706872980428578</v>
      </c>
      <c r="I48">
        <f>(AQ48-AW48)</f>
        <v>0.92744428747449703</v>
      </c>
      <c r="J48">
        <f>(P48+AP48*D48)</f>
        <v>31.038125991821289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31.106464385986328</v>
      </c>
      <c r="P48" s="1">
        <v>31.038125991821289</v>
      </c>
      <c r="Q48" s="1">
        <v>31.173215866088867</v>
      </c>
      <c r="R48" s="1">
        <v>400.02093505859375</v>
      </c>
      <c r="S48" s="1">
        <v>397.34164428710938</v>
      </c>
      <c r="T48" s="1">
        <v>22.764387130737305</v>
      </c>
      <c r="U48" s="1">
        <v>40.794700622558594</v>
      </c>
      <c r="V48" s="1">
        <v>44.183040618896484</v>
      </c>
      <c r="W48" s="1">
        <v>79.177787780761719</v>
      </c>
      <c r="X48" s="1">
        <v>299.63442993164063</v>
      </c>
      <c r="Y48" s="1">
        <v>1600.6790771484375</v>
      </c>
      <c r="Z48" s="1">
        <v>0.28551140427589417</v>
      </c>
      <c r="AA48" s="1">
        <v>88.093559265136719</v>
      </c>
      <c r="AB48" s="1">
        <v>-5.1569652557373047</v>
      </c>
      <c r="AC48" s="1">
        <v>-3.4342834260314703E-3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1.1015971688663255</v>
      </c>
      <c r="AL48">
        <f>(U48-T48)/(1000-U48)*AK48</f>
        <v>2.0706872980428576E-2</v>
      </c>
      <c r="AM48">
        <f>(P48+273.15)</f>
        <v>304.18812599182127</v>
      </c>
      <c r="AN48">
        <f>(O48+273.15)</f>
        <v>304.25646438598631</v>
      </c>
      <c r="AO48">
        <f>(Y48*AG48+Z48*AH48)*AI48</f>
        <v>256.10864661927553</v>
      </c>
      <c r="AP48">
        <f>((AO48+0.00000010773*(AN48^4-AM48^4))-AL48*44100)/(L48*51.4+0.00000043092*AM48^3)</f>
        <v>-5.3730806718830912</v>
      </c>
      <c r="AQ48">
        <f>0.61365*EXP(17.502*J48/(240.97+J48))</f>
        <v>4.5211946644713725</v>
      </c>
      <c r="AR48">
        <f>AQ48*1000/AA48</f>
        <v>51.322647219461913</v>
      </c>
      <c r="AS48">
        <f>(AR48-U48)</f>
        <v>10.52794659690332</v>
      </c>
      <c r="AT48">
        <f>IF(D48,P48,(O48+P48)/2)</f>
        <v>31.072295188903809</v>
      </c>
      <c r="AU48">
        <f>0.61365*EXP(17.502*AT48/(240.97+AT48))</f>
        <v>4.5300080604178348</v>
      </c>
      <c r="AV48">
        <f>IF(AS48&lt;&gt;0,(1000-(AR48+U48)/2)/AS48*AL48,0)</f>
        <v>1.8762577952009567</v>
      </c>
      <c r="AW48">
        <f>U48*AA48/1000</f>
        <v>3.5937503769968755</v>
      </c>
      <c r="AX48">
        <f>(AU48-AW48)</f>
        <v>0.93625768342095927</v>
      </c>
      <c r="AY48">
        <f>1/(1.6/F48+1.37/N48)</f>
        <v>1.2609435821894184</v>
      </c>
      <c r="AZ48">
        <f>G48*AA48*0.001</f>
        <v>34.79871780393384</v>
      </c>
      <c r="BA48">
        <f>G48/S48</f>
        <v>0.99415705839249002</v>
      </c>
      <c r="BB48">
        <f>(1-AL48*AA48/AQ48/F48)*100</f>
        <v>88.969619563951042</v>
      </c>
      <c r="BC48">
        <f>(S48-E48/(N48/1.35))</f>
        <v>399.1906307946129</v>
      </c>
      <c r="BD48">
        <f>E48*BB48/100/BC48</f>
        <v>-1.1759340306446858E-2</v>
      </c>
    </row>
    <row r="49" spans="1:56" x14ac:dyDescent="0.35">
      <c r="A49" s="1" t="s">
        <v>9</v>
      </c>
      <c r="B49" s="1" t="s">
        <v>3775</v>
      </c>
      <c r="K49" s="1">
        <v>2.72</v>
      </c>
    </row>
    <row r="50" spans="1:56" x14ac:dyDescent="0.35">
      <c r="A50" s="1" t="s">
        <v>9</v>
      </c>
      <c r="B50" s="1" t="s">
        <v>3774</v>
      </c>
      <c r="K50" s="1">
        <v>2.72</v>
      </c>
    </row>
    <row r="51" spans="1:56" x14ac:dyDescent="0.35">
      <c r="A51" s="1">
        <v>12</v>
      </c>
      <c r="B51" s="1" t="s">
        <v>3773</v>
      </c>
      <c r="C51" s="1">
        <v>2691.0000025480986</v>
      </c>
      <c r="D51" s="1">
        <v>0</v>
      </c>
      <c r="E51">
        <f>(R51-S51*(1000-T51)/(1000-U51))*AK51</f>
        <v>-5.4739904059652638</v>
      </c>
      <c r="F51">
        <f>IF(AV51&lt;&gt;0,1/(1/AV51-1/N51),0)</f>
        <v>4.3499378496463317</v>
      </c>
      <c r="G51">
        <f>((AY51-AL51/2)*S51-E51)/(AY51+AL51/2)</f>
        <v>395.14963217693634</v>
      </c>
      <c r="H51">
        <f>AL51*1000</f>
        <v>21.288846465771492</v>
      </c>
      <c r="I51">
        <f>(AQ51-AW51)</f>
        <v>0.87547652573688595</v>
      </c>
      <c r="J51">
        <f>(P51+AP51*D51)</f>
        <v>31.033281326293945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31.179677963256836</v>
      </c>
      <c r="P51" s="1">
        <v>31.033281326293945</v>
      </c>
      <c r="Q51" s="1">
        <v>31.228504180908203</v>
      </c>
      <c r="R51" s="1">
        <v>400.0003662109375</v>
      </c>
      <c r="S51" s="1">
        <v>397.29183959960938</v>
      </c>
      <c r="T51" s="1">
        <v>22.843278884887695</v>
      </c>
      <c r="U51" s="1">
        <v>41.368083953857422</v>
      </c>
      <c r="V51" s="1">
        <v>44.154178619384766</v>
      </c>
      <c r="W51" s="1">
        <v>79.961105346679688</v>
      </c>
      <c r="X51" s="1">
        <v>299.6534423828125</v>
      </c>
      <c r="Y51" s="1">
        <v>2000.54541015625</v>
      </c>
      <c r="Z51" s="1">
        <v>0.19121818244457245</v>
      </c>
      <c r="AA51" s="1">
        <v>88.098587036132813</v>
      </c>
      <c r="AB51" s="1">
        <v>-4.8595471382141113</v>
      </c>
      <c r="AC51" s="1">
        <v>-1.6430957242846489E-2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1.1016670675838693</v>
      </c>
      <c r="AL51">
        <f>(U51-T51)/(1000-U51)*AK51</f>
        <v>2.1288846465771491E-2</v>
      </c>
      <c r="AM51">
        <f>(P51+273.15)</f>
        <v>304.18328132629392</v>
      </c>
      <c r="AN51">
        <f>(O51+273.15)</f>
        <v>304.32967796325681</v>
      </c>
      <c r="AO51">
        <f>(Y51*AG51+Z51*AH51)*AI51</f>
        <v>320.08725847049209</v>
      </c>
      <c r="AP51">
        <f>((AO51+0.00000010773*(AN51^4-AM51^4))-AL51*44100)/(L51*51.4+0.00000043092*AM51^3)</f>
        <v>-5.0516438177777934</v>
      </c>
      <c r="AQ51">
        <f>0.61365*EXP(17.502*J51/(240.97+J51))</f>
        <v>4.5199462704638433</v>
      </c>
      <c r="AR51">
        <f>AQ51*1000/AA51</f>
        <v>51.305547824620952</v>
      </c>
      <c r="AS51">
        <f>(AR51-U51)</f>
        <v>9.9374638707635299</v>
      </c>
      <c r="AT51">
        <f>IF(D51,P51,(O51+P51)/2)</f>
        <v>31.106479644775391</v>
      </c>
      <c r="AU51">
        <f>0.61365*EXP(17.502*AT51/(240.97+AT51))</f>
        <v>4.5388403623866242</v>
      </c>
      <c r="AV51">
        <f>IF(AS51&lt;&gt;0,(1000-(AR51+U51)/2)/AS51*AL51,0)</f>
        <v>2.0430151365202249</v>
      </c>
      <c r="AW51">
        <f>U51*AA51/1000</f>
        <v>3.6444697447269574</v>
      </c>
      <c r="AX51">
        <f>(AU51-AW51)</f>
        <v>0.89437061765966686</v>
      </c>
      <c r="AY51">
        <f>1/(1.6/F51+1.37/N51)</f>
        <v>1.3822620422163778</v>
      </c>
      <c r="AZ51">
        <f>G51*AA51*0.001</f>
        <v>34.812124262635692</v>
      </c>
      <c r="BA51">
        <f>G51/S51</f>
        <v>0.99460797527371325</v>
      </c>
      <c r="BB51">
        <f>(1-AL51*AA51/AQ51/F51)*100</f>
        <v>90.460958269945351</v>
      </c>
      <c r="BC51">
        <f>(S51-E51/(N51/1.35))</f>
        <v>399.21013819640626</v>
      </c>
      <c r="BD51">
        <f>E51*BB51/100/BC51</f>
        <v>-1.2404054163586435E-2</v>
      </c>
    </row>
    <row r="52" spans="1:56" x14ac:dyDescent="0.35">
      <c r="A52" s="1" t="s">
        <v>9</v>
      </c>
      <c r="B52" s="1" t="s">
        <v>3772</v>
      </c>
      <c r="K52" s="1">
        <v>0.8731199999999999</v>
      </c>
    </row>
    <row r="53" spans="1:56" x14ac:dyDescent="0.35">
      <c r="A53" s="1" t="s">
        <v>9</v>
      </c>
      <c r="B53" s="1" t="s">
        <v>3771</v>
      </c>
    </row>
    <row r="54" spans="1:56" x14ac:dyDescent="0.35">
      <c r="A54" s="1" t="s">
        <v>9</v>
      </c>
      <c r="B54" s="1" t="s">
        <v>3770</v>
      </c>
    </row>
    <row r="55" spans="1:56" x14ac:dyDescent="0.35">
      <c r="A55" s="1" t="s">
        <v>9</v>
      </c>
      <c r="B55" s="1" t="s">
        <v>3769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6F0CF-136A-4BC0-86F4-2FCFE1378344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4125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4124</v>
      </c>
    </row>
    <row r="12" spans="1:56" x14ac:dyDescent="0.35">
      <c r="A12" s="1" t="s">
        <v>9</v>
      </c>
      <c r="B12" s="1" t="s">
        <v>4123</v>
      </c>
    </row>
    <row r="13" spans="1:56" x14ac:dyDescent="0.35">
      <c r="A13" s="1" t="s">
        <v>9</v>
      </c>
      <c r="B13" s="1" t="s">
        <v>4122</v>
      </c>
    </row>
    <row r="14" spans="1:56" x14ac:dyDescent="0.35">
      <c r="A14" s="1" t="s">
        <v>9</v>
      </c>
      <c r="B14" s="1" t="s">
        <v>4121</v>
      </c>
    </row>
    <row r="15" spans="1:56" x14ac:dyDescent="0.35">
      <c r="A15" s="1" t="s">
        <v>9</v>
      </c>
      <c r="B15" s="1" t="s">
        <v>4120</v>
      </c>
    </row>
    <row r="16" spans="1:56" x14ac:dyDescent="0.35">
      <c r="A16" s="1" t="s">
        <v>9</v>
      </c>
      <c r="B16" s="1" t="s">
        <v>4119</v>
      </c>
    </row>
    <row r="17" spans="1:56" x14ac:dyDescent="0.35">
      <c r="A17" s="1" t="s">
        <v>9</v>
      </c>
      <c r="B17" s="1" t="s">
        <v>4118</v>
      </c>
    </row>
    <row r="18" spans="1:56" x14ac:dyDescent="0.35">
      <c r="A18" s="1">
        <v>1</v>
      </c>
      <c r="B18" s="1" t="s">
        <v>4117</v>
      </c>
      <c r="C18" s="1">
        <v>375.00000145286322</v>
      </c>
      <c r="D18" s="1">
        <v>0</v>
      </c>
      <c r="E18">
        <f>(R18-S18*(1000-T18)/(1000-U18))*AK18</f>
        <v>-6.0503497164805822</v>
      </c>
      <c r="F18">
        <f>IF(AV18&lt;&gt;0,1/(1/AV18-1/N18),0)</f>
        <v>3.1859184561155831</v>
      </c>
      <c r="G18">
        <f>((AY18-AL18/2)*S18-E18)/(AY18+AL18/2)</f>
        <v>386.50271686893217</v>
      </c>
      <c r="H18">
        <f>AL18*1000</f>
        <v>35.067725037710098</v>
      </c>
      <c r="I18">
        <f>(AQ18-AW18)</f>
        <v>1.6994686552295293</v>
      </c>
      <c r="J18">
        <f>(P18+AP18*D18)</f>
        <v>30.693586349487305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30.660366058349609</v>
      </c>
      <c r="P18" s="1">
        <v>30.693586349487305</v>
      </c>
      <c r="Q18" s="1">
        <v>30.747169494628906</v>
      </c>
      <c r="R18" s="1">
        <v>400.06015014648438</v>
      </c>
      <c r="S18" s="1">
        <v>393.03775024414063</v>
      </c>
      <c r="T18" s="1">
        <v>0.17368921637535095</v>
      </c>
      <c r="U18" s="1">
        <v>31.032375335693359</v>
      </c>
      <c r="V18" s="1">
        <v>0.345794677734375</v>
      </c>
      <c r="W18" s="1">
        <v>61.781791687011719</v>
      </c>
      <c r="X18" s="1">
        <v>299.5079345703125</v>
      </c>
      <c r="Y18" s="1">
        <v>0.29194158315658569</v>
      </c>
      <c r="Z18" s="1">
        <v>0.48981991410255432</v>
      </c>
      <c r="AA18" s="1">
        <v>88.091506958007813</v>
      </c>
      <c r="AB18" s="1">
        <v>-5.3248286247253418</v>
      </c>
      <c r="AC18" s="1">
        <v>0.25089588761329651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1.1011321123908546</v>
      </c>
      <c r="AL18">
        <f>(U18-T18)/(1000-U18)*AK18</f>
        <v>3.50677250377101E-2</v>
      </c>
      <c r="AM18">
        <f>(P18+273.15)</f>
        <v>303.84358634948728</v>
      </c>
      <c r="AN18">
        <f>(O18+273.15)</f>
        <v>303.81036605834959</v>
      </c>
      <c r="AO18">
        <f>(Y18*AG18+Z18*AH18)*AI18</f>
        <v>4.6710652260989249E-2</v>
      </c>
      <c r="AP18">
        <f>((AO18+0.00000010773*(AN18^4-AM18^4))-AL18*44100)/(L18*51.4+0.00000043092*AM18^3)</f>
        <v>-12.669398220717003</v>
      </c>
      <c r="AQ18">
        <f>0.61365*EXP(17.502*J18/(240.97+J18))</f>
        <v>4.4331573630372709</v>
      </c>
      <c r="AR18">
        <f>AQ18*1000/AA18</f>
        <v>50.324458238074023</v>
      </c>
      <c r="AS18">
        <f>(AR18-U18)</f>
        <v>19.292082902380663</v>
      </c>
      <c r="AT18">
        <f>IF(D18,P18,(O18+P18)/2)</f>
        <v>30.676976203918457</v>
      </c>
      <c r="AU18">
        <f>0.61365*EXP(17.502*AT18/(240.97+AT18))</f>
        <v>4.4289511155277195</v>
      </c>
      <c r="AV18">
        <f>IF(AS18&lt;&gt;0,(1000-(AR18+U18)/2)/AS18*AL18,0)</f>
        <v>1.7437840005708731</v>
      </c>
      <c r="AW18">
        <f>U18*AA18/1000</f>
        <v>2.7336887078077416</v>
      </c>
      <c r="AX18">
        <f>(AU18-AW18)</f>
        <v>1.6952624077199778</v>
      </c>
      <c r="AY18">
        <f>1/(1.6/F18+1.37/N18)</f>
        <v>1.1657179427214626</v>
      </c>
      <c r="AZ18">
        <f>G18*AA18*0.001</f>
        <v>34.047606772348459</v>
      </c>
      <c r="BA18">
        <f>G18/S18</f>
        <v>0.98337301347987782</v>
      </c>
      <c r="BB18">
        <f>(1-AL18*AA18/AQ18/F18)*100</f>
        <v>78.127731498862801</v>
      </c>
      <c r="BC18">
        <f>(S18-E18/(N18/1.35))</f>
        <v>395.15802750268438</v>
      </c>
      <c r="BD18">
        <f>E18*BB18/100/BC18</f>
        <v>-1.1962305336697343E-2</v>
      </c>
    </row>
    <row r="19" spans="1:56" x14ac:dyDescent="0.35">
      <c r="A19" s="1" t="s">
        <v>9</v>
      </c>
      <c r="B19" s="1" t="s">
        <v>4116</v>
      </c>
      <c r="K19" s="1">
        <v>2.72</v>
      </c>
    </row>
    <row r="20" spans="1:56" x14ac:dyDescent="0.35">
      <c r="A20" s="1" t="s">
        <v>9</v>
      </c>
      <c r="B20" s="1" t="s">
        <v>4115</v>
      </c>
      <c r="K20" s="1">
        <v>2.72</v>
      </c>
    </row>
    <row r="21" spans="1:56" x14ac:dyDescent="0.35">
      <c r="A21" s="1">
        <v>2</v>
      </c>
      <c r="B21" s="1" t="s">
        <v>4114</v>
      </c>
      <c r="C21" s="1">
        <v>578.50000146403909</v>
      </c>
      <c r="D21" s="1">
        <v>0</v>
      </c>
      <c r="E21">
        <f>(R21-S21*(1000-T21)/(1000-U21))*AK21</f>
        <v>-5.1613773064187001</v>
      </c>
      <c r="F21">
        <f>IF(AV21&lt;&gt;0,1/(1/AV21-1/N21),0)</f>
        <v>1.4274467659446592</v>
      </c>
      <c r="G21">
        <f>((AY21-AL21/2)*S21-E21)/(AY21+AL21/2)</f>
        <v>380.41963671203024</v>
      </c>
      <c r="H21">
        <f>AL21*1000</f>
        <v>34.385340556874937</v>
      </c>
      <c r="I21">
        <f>(AQ21-AW21)</f>
        <v>2.7736173758131866</v>
      </c>
      <c r="J21">
        <f>(P21+AP21*D21)</f>
        <v>34.379238128662109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30.628608703613281</v>
      </c>
      <c r="P21" s="1">
        <v>34.379238128662109</v>
      </c>
      <c r="Q21" s="1">
        <v>30.753427505493164</v>
      </c>
      <c r="R21" s="1">
        <v>399.982666015625</v>
      </c>
      <c r="S21" s="1">
        <v>392.41741943359375</v>
      </c>
      <c r="T21" s="1">
        <v>0.1957179456949234</v>
      </c>
      <c r="U21" s="1">
        <v>30.465473175048828</v>
      </c>
      <c r="V21" s="1">
        <v>0.39031773805618286</v>
      </c>
      <c r="W21" s="1">
        <v>60.756893157958984</v>
      </c>
      <c r="X21" s="1">
        <v>299.56881713867188</v>
      </c>
      <c r="Y21" s="1">
        <v>25.641313552856445</v>
      </c>
      <c r="Z21" s="1">
        <v>0.36541265249252319</v>
      </c>
      <c r="AA21" s="1">
        <v>88.082122802734375</v>
      </c>
      <c r="AB21" s="1">
        <v>-5.2205243110656738</v>
      </c>
      <c r="AC21" s="1">
        <v>0.2691929042339325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1.1013559453627642</v>
      </c>
      <c r="AL21">
        <f>(U21-T21)/(1000-U21)*AK21</f>
        <v>3.4385340556874935E-2</v>
      </c>
      <c r="AM21">
        <f>(P21+273.15)</f>
        <v>307.52923812866209</v>
      </c>
      <c r="AN21">
        <f>(O21+273.15)</f>
        <v>303.77860870361326</v>
      </c>
      <c r="AO21">
        <f>(Y21*AG21+Z21*AH21)*AI21</f>
        <v>4.1026100767565481</v>
      </c>
      <c r="AP21">
        <f>((AO21+0.00000010773*(AN21^4-AM21^4))-AL21*44100)/(L21*51.4+0.00000043092*AM21^3)</f>
        <v>-12.718055343150532</v>
      </c>
      <c r="AQ21">
        <f>0.61365*EXP(17.502*J21/(240.97+J21))</f>
        <v>5.4570809252612476</v>
      </c>
      <c r="AR21">
        <f>AQ21*1000/AA21</f>
        <v>61.95446648672096</v>
      </c>
      <c r="AS21">
        <f>(AR21-U21)</f>
        <v>31.488993311672132</v>
      </c>
      <c r="AT21">
        <f>IF(D21,P21,(O21+P21)/2)</f>
        <v>32.503923416137695</v>
      </c>
      <c r="AU21">
        <f>0.61365*EXP(17.502*AT21/(240.97+AT21))</f>
        <v>4.9129825419874162</v>
      </c>
      <c r="AV21">
        <f>IF(AS21&lt;&gt;0,(1000-(AR21+U21)/2)/AS21*AL21,0)</f>
        <v>1.0415193233554496</v>
      </c>
      <c r="AW21">
        <f>U21*AA21/1000</f>
        <v>2.683463549448061</v>
      </c>
      <c r="AX21">
        <f>(AU21-AW21)</f>
        <v>2.2295189925393553</v>
      </c>
      <c r="AY21">
        <f>1/(1.6/F21+1.37/N21)</f>
        <v>0.67727142318113087</v>
      </c>
      <c r="AZ21">
        <f>G21*AA21*0.001</f>
        <v>33.508169157440641</v>
      </c>
      <c r="BA21">
        <f>G21/S21</f>
        <v>0.96942596804473957</v>
      </c>
      <c r="BB21">
        <f>(1-AL21*AA21/AQ21/F21)*100</f>
        <v>61.118699070036207</v>
      </c>
      <c r="BC21">
        <f>(S21-E21/(N21/1.35))</f>
        <v>394.22616627276477</v>
      </c>
      <c r="BD21">
        <f>E21*BB21/100/BC21</f>
        <v>-8.0019210637493395E-3</v>
      </c>
    </row>
    <row r="22" spans="1:56" x14ac:dyDescent="0.35">
      <c r="A22" s="1" t="s">
        <v>9</v>
      </c>
      <c r="B22" s="1" t="s">
        <v>4113</v>
      </c>
      <c r="K22" s="1">
        <v>2.72</v>
      </c>
    </row>
    <row r="23" spans="1:56" x14ac:dyDescent="0.35">
      <c r="A23" s="1" t="s">
        <v>9</v>
      </c>
      <c r="B23" s="1" t="s">
        <v>4112</v>
      </c>
      <c r="K23" s="1">
        <v>2.72</v>
      </c>
    </row>
    <row r="24" spans="1:56" x14ac:dyDescent="0.35">
      <c r="A24" s="1">
        <v>3</v>
      </c>
      <c r="B24" s="1" t="s">
        <v>4111</v>
      </c>
      <c r="C24" s="1">
        <v>781.50000146403909</v>
      </c>
      <c r="D24" s="1">
        <v>0</v>
      </c>
      <c r="E24">
        <f>(R24-S24*(1000-T24)/(1000-U24))*AK24</f>
        <v>-4.121992060501924</v>
      </c>
      <c r="F24">
        <f>IF(AV24&lt;&gt;0,1/(1/AV24-1/N24),0)</f>
        <v>2.7816721872911705</v>
      </c>
      <c r="G24">
        <f>((AY24-AL24/2)*S24-E24)/(AY24+AL24/2)</f>
        <v>383.49844204167346</v>
      </c>
      <c r="H24">
        <f>AL24*1000</f>
        <v>33.83927265200218</v>
      </c>
      <c r="I24">
        <f>(AQ24-AW24)</f>
        <v>1.7711197697374557</v>
      </c>
      <c r="J24">
        <f>(P24+AP24*D24)</f>
        <v>30.61851692199707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30.543663024902344</v>
      </c>
      <c r="P24" s="1">
        <v>30.61851692199707</v>
      </c>
      <c r="Q24" s="1">
        <v>30.690723419189453</v>
      </c>
      <c r="R24" s="1">
        <v>400.1673583984375</v>
      </c>
      <c r="S24" s="1">
        <v>391.87307739257813</v>
      </c>
      <c r="T24" s="1">
        <v>0.21934343874454498</v>
      </c>
      <c r="U24" s="1">
        <v>30.010143280029297</v>
      </c>
      <c r="V24" s="1">
        <v>0.43951386213302612</v>
      </c>
      <c r="W24" s="1">
        <v>60.133430480957031</v>
      </c>
      <c r="X24" s="1">
        <v>299.69186401367188</v>
      </c>
      <c r="Y24" s="1">
        <v>49.548221588134766</v>
      </c>
      <c r="Z24" s="1">
        <v>0.39291906356811523</v>
      </c>
      <c r="AA24" s="1">
        <v>88.072059631347656</v>
      </c>
      <c r="AB24" s="1">
        <v>-5.2399349212646484</v>
      </c>
      <c r="AC24" s="1">
        <v>0.2765369713306427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1.1018083235796756</v>
      </c>
      <c r="AL24">
        <f>(U24-T24)/(1000-U24)*AK24</f>
        <v>3.3839272652002178E-2</v>
      </c>
      <c r="AM24">
        <f>(P24+273.15)</f>
        <v>303.76851692199705</v>
      </c>
      <c r="AN24">
        <f>(O24+273.15)</f>
        <v>303.69366302490232</v>
      </c>
      <c r="AO24">
        <f>(Y24*AG24+Z24*AH24)*AI24</f>
        <v>7.9277152769033137</v>
      </c>
      <c r="AP24">
        <f>((AO24+0.00000010773*(AN24^4-AM24^4))-AL24*44100)/(L24*51.4+0.00000043092*AM24^3)</f>
        <v>-12.166137635113634</v>
      </c>
      <c r="AQ24">
        <f>0.61365*EXP(17.502*J24/(240.97+J24))</f>
        <v>4.414174898241483</v>
      </c>
      <c r="AR24">
        <f>AQ24*1000/AA24</f>
        <v>50.120037123218786</v>
      </c>
      <c r="AS24">
        <f>(AR24-U24)</f>
        <v>20.109893843189489</v>
      </c>
      <c r="AT24">
        <f>IF(D24,P24,(O24+P24)/2)</f>
        <v>30.581089973449707</v>
      </c>
      <c r="AU24">
        <f>0.61365*EXP(17.502*AT24/(240.97+AT24))</f>
        <v>4.4047373977867466</v>
      </c>
      <c r="AV24">
        <f>IF(AS24&lt;&gt;0,(1000-(AR24+U24)/2)/AS24*AL24,0)</f>
        <v>1.6152993841806569</v>
      </c>
      <c r="AW24">
        <f>U24*AA24/1000</f>
        <v>2.6430551285040274</v>
      </c>
      <c r="AX24">
        <f>(AU24-AW24)</f>
        <v>1.7616822692827192</v>
      </c>
      <c r="AY24">
        <f>1/(1.6/F24+1.37/N24)</f>
        <v>1.0743168733779687</v>
      </c>
      <c r="AZ24">
        <f>G24*AA24*0.001</f>
        <v>33.775497656023191</v>
      </c>
      <c r="BA24">
        <f>G24/S24</f>
        <v>0.97862921482989518</v>
      </c>
      <c r="BB24">
        <f>(1-AL24*AA24/AQ24/F24)*100</f>
        <v>75.728104846332258</v>
      </c>
      <c r="BC24">
        <f>(S24-E24/(N24/1.35))</f>
        <v>393.31758331956183</v>
      </c>
      <c r="BD24">
        <f>E24*BB24/100/BC24</f>
        <v>-7.9363511872242772E-3</v>
      </c>
    </row>
    <row r="25" spans="1:56" x14ac:dyDescent="0.35">
      <c r="A25" s="1" t="s">
        <v>9</v>
      </c>
      <c r="B25" s="1" t="s">
        <v>4110</v>
      </c>
      <c r="K25" s="1">
        <v>2.72</v>
      </c>
    </row>
    <row r="26" spans="1:56" x14ac:dyDescent="0.35">
      <c r="A26" s="1" t="s">
        <v>9</v>
      </c>
      <c r="B26" s="1" t="s">
        <v>4109</v>
      </c>
      <c r="K26" s="1">
        <v>2.72</v>
      </c>
    </row>
    <row r="27" spans="1:56" x14ac:dyDescent="0.35">
      <c r="A27" s="1">
        <v>4</v>
      </c>
      <c r="B27" s="1" t="s">
        <v>4108</v>
      </c>
      <c r="C27" s="1">
        <v>985.50000146403909</v>
      </c>
      <c r="D27" s="1">
        <v>0</v>
      </c>
      <c r="E27">
        <f>(R27-S27*(1000-T27)/(1000-U27))*AK27</f>
        <v>-2.7825018539251727</v>
      </c>
      <c r="F27">
        <f>IF(AV27&lt;&gt;0,1/(1/AV27-1/N27),0)</f>
        <v>2.7763783223102121</v>
      </c>
      <c r="G27">
        <f>((AY27-AL27/2)*S27-E27)/(AY27+AL27/2)</f>
        <v>381.30698225269185</v>
      </c>
      <c r="H27">
        <f>AL27*1000</f>
        <v>33.540924248895358</v>
      </c>
      <c r="I27">
        <f>(AQ27-AW27)</f>
        <v>1.7577845388894766</v>
      </c>
      <c r="J27">
        <f>(P27+AP27*D27)</f>
        <v>30.487001419067383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30.459550857543945</v>
      </c>
      <c r="P27" s="1">
        <v>30.487001419067383</v>
      </c>
      <c r="Q27" s="1">
        <v>30.620136260986328</v>
      </c>
      <c r="R27" s="1">
        <v>400.1533203125</v>
      </c>
      <c r="S27" s="1">
        <v>390.78067016601563</v>
      </c>
      <c r="T27" s="1">
        <v>0.24814042448997498</v>
      </c>
      <c r="U27" s="1">
        <v>29.789360046386719</v>
      </c>
      <c r="V27" s="1">
        <v>0.49955743551254272</v>
      </c>
      <c r="W27" s="1">
        <v>59.972076416015625</v>
      </c>
      <c r="X27" s="1">
        <v>299.62741088867188</v>
      </c>
      <c r="Y27" s="1">
        <v>99.82220458984375</v>
      </c>
      <c r="Z27" s="1">
        <v>0.40862700343132019</v>
      </c>
      <c r="AA27" s="1">
        <v>88.061820983886719</v>
      </c>
      <c r="AB27" s="1">
        <v>-5.1943187713623047</v>
      </c>
      <c r="AC27" s="1">
        <v>0.27411636710166931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1.1015713635612934</v>
      </c>
      <c r="AL27">
        <f>(U27-T27)/(1000-U27)*AK27</f>
        <v>3.3540924248895355E-2</v>
      </c>
      <c r="AM27">
        <f>(P27+273.15)</f>
        <v>303.63700141906736</v>
      </c>
      <c r="AN27">
        <f>(O27+273.15)</f>
        <v>303.60955085754392</v>
      </c>
      <c r="AO27">
        <f>(Y27*AG27+Z27*AH27)*AI27</f>
        <v>15.971552377382977</v>
      </c>
      <c r="AP27">
        <f>((AO27+0.00000010773*(AN27^4-AM27^4))-AL27*44100)/(L27*51.4+0.00000043092*AM27^3)</f>
        <v>-11.989327023197156</v>
      </c>
      <c r="AQ27">
        <f>0.61365*EXP(17.502*J27/(240.97+J27))</f>
        <v>4.3810898305189312</v>
      </c>
      <c r="AR27">
        <f>AQ27*1000/AA27</f>
        <v>49.750161665639069</v>
      </c>
      <c r="AS27">
        <f>(AR27-U27)</f>
        <v>19.960801619252351</v>
      </c>
      <c r="AT27">
        <f>IF(D27,P27,(O27+P27)/2)</f>
        <v>30.473276138305664</v>
      </c>
      <c r="AU27">
        <f>0.61365*EXP(17.502*AT27/(240.97+AT27))</f>
        <v>4.3776494748675461</v>
      </c>
      <c r="AV27">
        <f>IF(AS27&lt;&gt;0,(1000-(AR27+U27)/2)/AS27*AL27,0)</f>
        <v>1.6135128401638554</v>
      </c>
      <c r="AW27">
        <f>U27*AA27/1000</f>
        <v>2.6233052916294546</v>
      </c>
      <c r="AX27">
        <f>(AU27-AW27)</f>
        <v>1.7543441832380915</v>
      </c>
      <c r="AY27">
        <f>1/(1.6/F27+1.37/N27)</f>
        <v>1.0730525399110389</v>
      </c>
      <c r="AZ27">
        <f>G27*AA27*0.001</f>
        <v>33.578587211042624</v>
      </c>
      <c r="BA27">
        <f>G27/S27</f>
        <v>0.97575702014815868</v>
      </c>
      <c r="BB27">
        <f>(1-AL27*AA27/AQ27/F27)*100</f>
        <v>75.717025453313354</v>
      </c>
      <c r="BC27">
        <f>(S27-E27/(N27/1.35))</f>
        <v>391.75576676029402</v>
      </c>
      <c r="BD27">
        <f>E27*BB27/100/BC27</f>
        <v>-5.3779109734574922E-3</v>
      </c>
    </row>
    <row r="28" spans="1:56" x14ac:dyDescent="0.35">
      <c r="A28" s="1" t="s">
        <v>9</v>
      </c>
      <c r="B28" s="1" t="s">
        <v>4107</v>
      </c>
      <c r="K28" s="1">
        <v>2.72</v>
      </c>
    </row>
    <row r="29" spans="1:56" x14ac:dyDescent="0.35">
      <c r="A29" s="1" t="s">
        <v>9</v>
      </c>
      <c r="B29" s="1" t="s">
        <v>4106</v>
      </c>
      <c r="K29" s="1">
        <v>2.72</v>
      </c>
    </row>
    <row r="30" spans="1:56" x14ac:dyDescent="0.35">
      <c r="A30" s="1">
        <v>5</v>
      </c>
      <c r="B30" s="1" t="s">
        <v>4105</v>
      </c>
      <c r="C30" s="1">
        <v>1189.5000014640391</v>
      </c>
      <c r="D30" s="1">
        <v>0</v>
      </c>
      <c r="E30">
        <f>(R30-S30*(1000-T30)/(1000-U30))*AK30</f>
        <v>-2.0736306363785912</v>
      </c>
      <c r="F30">
        <f>IF(AV30&lt;&gt;0,1/(1/AV30-1/N30),0)</f>
        <v>2.0939246550650745</v>
      </c>
      <c r="G30">
        <f>((AY30-AL30/2)*S30-E30)/(AY30+AL30/2)</f>
        <v>377.97944088118987</v>
      </c>
      <c r="H30">
        <f>AL30*1000</f>
        <v>33.264544070082891</v>
      </c>
      <c r="I30">
        <f>(AQ30-AW30)</f>
        <v>2.0700013912445483</v>
      </c>
      <c r="J30">
        <f>(P30+AP30*D30)</f>
        <v>31.629964828491211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30.387739181518555</v>
      </c>
      <c r="P30" s="1">
        <v>31.629964828491211</v>
      </c>
      <c r="Q30" s="1">
        <v>30.563234329223633</v>
      </c>
      <c r="R30" s="1">
        <v>399.85360717773438</v>
      </c>
      <c r="S30" s="1">
        <v>389.95953369140625</v>
      </c>
      <c r="T30" s="1">
        <v>0.28798982501029968</v>
      </c>
      <c r="U30" s="1">
        <v>29.593927383422852</v>
      </c>
      <c r="V30" s="1">
        <v>0.5821453332901001</v>
      </c>
      <c r="W30" s="1">
        <v>59.821441650390625</v>
      </c>
      <c r="X30" s="1">
        <v>299.60452270507813</v>
      </c>
      <c r="Y30" s="1">
        <v>150.20553588867188</v>
      </c>
      <c r="Z30" s="1">
        <v>0.34183880686759949</v>
      </c>
      <c r="AA30" s="1">
        <v>88.057884216308594</v>
      </c>
      <c r="AB30" s="1">
        <v>-4.9695172309875488</v>
      </c>
      <c r="AC30" s="1">
        <v>0.27565053105354309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1.1014872158274926</v>
      </c>
      <c r="AL30">
        <f>(U30-T30)/(1000-U30)*AK30</f>
        <v>3.3264544070082891E-2</v>
      </c>
      <c r="AM30">
        <f>(P30+273.15)</f>
        <v>304.77996482849119</v>
      </c>
      <c r="AN30">
        <f>(O30+273.15)</f>
        <v>303.53773918151853</v>
      </c>
      <c r="AO30">
        <f>(Y30*AG30+Z30*AH30)*AI30</f>
        <v>24.032885205010643</v>
      </c>
      <c r="AP30">
        <f>((AO30+0.00000010773*(AN30^4-AM30^4))-AL30*44100)/(L30*51.4+0.00000043092*AM30^3)</f>
        <v>-11.930756567590887</v>
      </c>
      <c r="AQ30">
        <f>0.61365*EXP(17.502*J30/(240.97+J30))</f>
        <v>4.675980022279842</v>
      </c>
      <c r="AR30">
        <f>AQ30*1000/AA30</f>
        <v>53.10120795990958</v>
      </c>
      <c r="AS30">
        <f>(AR30-U30)</f>
        <v>23.507280576486728</v>
      </c>
      <c r="AT30">
        <f>IF(D30,P30,(O30+P30)/2)</f>
        <v>31.008852005004883</v>
      </c>
      <c r="AU30">
        <f>0.61365*EXP(17.502*AT30/(240.97+AT30))</f>
        <v>4.5136557921613853</v>
      </c>
      <c r="AV30">
        <f>IF(AS30&lt;&gt;0,(1000-(AR30+U30)/2)/AS30*AL30,0)</f>
        <v>1.3565642346131384</v>
      </c>
      <c r="AW30">
        <f>U30*AA30/1000</f>
        <v>2.6059786310352937</v>
      </c>
      <c r="AX30">
        <f>(AU30-AW30)</f>
        <v>1.9076771611260916</v>
      </c>
      <c r="AY30">
        <f>1/(1.6/F30+1.37/N30)</f>
        <v>0.89305980049668632</v>
      </c>
      <c r="AZ30">
        <f>G30*AA30*0.001</f>
        <v>33.28406984126088</v>
      </c>
      <c r="BA30">
        <f>G30/S30</f>
        <v>0.96927862566453682</v>
      </c>
      <c r="BB30">
        <f>(1-AL30*AA30/AQ30/F30)*100</f>
        <v>70.083132078067791</v>
      </c>
      <c r="BC30">
        <f>(S30-E30/(N30/1.35))</f>
        <v>390.68621431103344</v>
      </c>
      <c r="BD30">
        <f>E30*BB30/100/BC30</f>
        <v>-3.7197762410616088E-3</v>
      </c>
    </row>
    <row r="31" spans="1:56" x14ac:dyDescent="0.35">
      <c r="A31" s="1" t="s">
        <v>9</v>
      </c>
      <c r="B31" s="1" t="s">
        <v>4104</v>
      </c>
      <c r="K31" s="1">
        <v>2.72</v>
      </c>
    </row>
    <row r="32" spans="1:56" x14ac:dyDescent="0.35">
      <c r="A32" s="1" t="s">
        <v>9</v>
      </c>
      <c r="B32" s="1" t="s">
        <v>2038</v>
      </c>
      <c r="K32" s="1">
        <v>2.72</v>
      </c>
    </row>
    <row r="33" spans="1:56" x14ac:dyDescent="0.35">
      <c r="A33" s="1">
        <v>6</v>
      </c>
      <c r="B33" s="1" t="s">
        <v>4103</v>
      </c>
      <c r="C33" s="1">
        <v>1392.5000014640391</v>
      </c>
      <c r="D33" s="1">
        <v>0</v>
      </c>
      <c r="E33">
        <f>(R33-S33*(1000-T33)/(1000-U33))*AK33</f>
        <v>-1.0002965787500135</v>
      </c>
      <c r="F33">
        <f>IF(AV33&lt;&gt;0,1/(1/AV33-1/N33),0)</f>
        <v>2.727017228992644</v>
      </c>
      <c r="G33">
        <f>((AY33-AL33/2)*S33-E33)/(AY33+AL33/2)</f>
        <v>378.05923359491851</v>
      </c>
      <c r="H33">
        <f>AL33*1000</f>
        <v>33.184627494645071</v>
      </c>
      <c r="I33">
        <f>(AQ33-AW33)</f>
        <v>1.7575538384288292</v>
      </c>
      <c r="J33">
        <f>(P33+AP33*D33)</f>
        <v>30.414615631103516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30.371650695800781</v>
      </c>
      <c r="P33" s="1">
        <v>30.414615631103516</v>
      </c>
      <c r="Q33" s="1">
        <v>30.532264709472656</v>
      </c>
      <c r="R33" s="1">
        <v>399.92657470703125</v>
      </c>
      <c r="S33" s="1">
        <v>389.1119384765625</v>
      </c>
      <c r="T33" s="1">
        <v>0.35439017415046692</v>
      </c>
      <c r="U33" s="1">
        <v>29.589908599853516</v>
      </c>
      <c r="V33" s="1">
        <v>0.71697127819061279</v>
      </c>
      <c r="W33" s="1">
        <v>59.863723754882813</v>
      </c>
      <c r="X33" s="1">
        <v>299.60589599609375</v>
      </c>
      <c r="Y33" s="1">
        <v>299.82080078125</v>
      </c>
      <c r="Z33" s="1">
        <v>0.195147305727005</v>
      </c>
      <c r="AA33" s="1">
        <v>88.050910949707031</v>
      </c>
      <c r="AB33" s="1">
        <v>-4.9876799583435059</v>
      </c>
      <c r="AC33" s="1">
        <v>0.27910014986991882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1.1014922646915208</v>
      </c>
      <c r="AL33">
        <f>(U33-T33)/(1000-U33)*AK33</f>
        <v>3.3184627494645069E-2</v>
      </c>
      <c r="AM33">
        <f>(P33+273.15)</f>
        <v>303.56461563110349</v>
      </c>
      <c r="AN33">
        <f>(O33+273.15)</f>
        <v>303.52165069580076</v>
      </c>
      <c r="AO33">
        <f>(Y33*AG33+Z33*AH33)*AI33</f>
        <v>47.97132705275726</v>
      </c>
      <c r="AP33">
        <f>((AO33+0.00000010773*(AN33^4-AM33^4))-AL33*44100)/(L33*51.4+0.00000043092*AM33^3)</f>
        <v>-11.600808761441348</v>
      </c>
      <c r="AQ33">
        <f>0.61365*EXP(17.502*J33/(240.97+J33))</f>
        <v>4.3629722455645013</v>
      </c>
      <c r="AR33">
        <f>AQ33*1000/AA33</f>
        <v>49.550563401400204</v>
      </c>
      <c r="AS33">
        <f>(AR33-U33)</f>
        <v>19.960654801546688</v>
      </c>
      <c r="AT33">
        <f>IF(D33,P33,(O33+P33)/2)</f>
        <v>30.393133163452148</v>
      </c>
      <c r="AU33">
        <f>0.61365*EXP(17.502*AT33/(240.97+AT33))</f>
        <v>4.357607932901324</v>
      </c>
      <c r="AV33">
        <f>IF(AS33&lt;&gt;0,(1000-(AR33+U33)/2)/AS33*AL33,0)</f>
        <v>1.5967163537450411</v>
      </c>
      <c r="AW33">
        <f>U33*AA33/1000</f>
        <v>2.6054184071356721</v>
      </c>
      <c r="AX33">
        <f>(AU33-AW33)</f>
        <v>1.7521895257656519</v>
      </c>
      <c r="AY33">
        <f>1/(1.6/F33+1.37/N33)</f>
        <v>1.0611744665000606</v>
      </c>
      <c r="AZ33">
        <f>G33*AA33*0.001</f>
        <v>33.288459910980656</v>
      </c>
      <c r="BA33">
        <f>G33/S33</f>
        <v>0.97159505070721508</v>
      </c>
      <c r="BB33">
        <f>(1-AL33*AA33/AQ33/F33)*100</f>
        <v>75.44157740654714</v>
      </c>
      <c r="BC33">
        <f>(S33-E33/(N33/1.35))</f>
        <v>389.4624812033648</v>
      </c>
      <c r="BD33">
        <f>E33*BB33/100/BC33</f>
        <v>-1.9376436862956403E-3</v>
      </c>
    </row>
    <row r="34" spans="1:56" x14ac:dyDescent="0.35">
      <c r="A34" s="1" t="s">
        <v>9</v>
      </c>
      <c r="B34" s="1" t="s">
        <v>4102</v>
      </c>
      <c r="K34" s="1">
        <v>2.72</v>
      </c>
    </row>
    <row r="35" spans="1:56" x14ac:dyDescent="0.35">
      <c r="A35" s="1" t="s">
        <v>9</v>
      </c>
      <c r="B35" s="1" t="s">
        <v>4101</v>
      </c>
      <c r="K35" s="1">
        <v>2.72</v>
      </c>
    </row>
    <row r="36" spans="1:56" x14ac:dyDescent="0.35">
      <c r="A36" s="1">
        <v>7</v>
      </c>
      <c r="B36" s="1" t="s">
        <v>2034</v>
      </c>
      <c r="C36" s="1">
        <v>1596.5000014640391</v>
      </c>
      <c r="D36" s="1">
        <v>0</v>
      </c>
      <c r="E36">
        <f>(R36-S36*(1000-T36)/(1000-U36))*AK36</f>
        <v>-0.44772897625758196</v>
      </c>
      <c r="F36">
        <f>IF(AV36&lt;&gt;0,1/(1/AV36-1/N36),0)</f>
        <v>2.7002205637895855</v>
      </c>
      <c r="G36">
        <f>((AY36-AL36/2)*S36-E36)/(AY36+AL36/2)</f>
        <v>377.18468070846524</v>
      </c>
      <c r="H36">
        <f>AL36*1000</f>
        <v>33.1059910526577</v>
      </c>
      <c r="I36">
        <f>(AQ36-AW36)</f>
        <v>1.7632763864548182</v>
      </c>
      <c r="J36">
        <f>(P36+AP36*D36)</f>
        <v>30.453517913818359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30.421812057495117</v>
      </c>
      <c r="P36" s="1">
        <v>30.453517913818359</v>
      </c>
      <c r="Q36" s="1">
        <v>30.539360046386719</v>
      </c>
      <c r="R36" s="1">
        <v>400.06103515625</v>
      </c>
      <c r="S36" s="1">
        <v>388.7821044921875</v>
      </c>
      <c r="T36" s="1">
        <v>0.47229522466659546</v>
      </c>
      <c r="U36" s="1">
        <v>29.63795280456543</v>
      </c>
      <c r="V36" s="1">
        <v>0.95268362760543823</v>
      </c>
      <c r="W36" s="1">
        <v>59.783775329589844</v>
      </c>
      <c r="X36" s="1">
        <v>299.5970458984375</v>
      </c>
      <c r="Y36" s="1">
        <v>500.68023681640625</v>
      </c>
      <c r="Z36" s="1">
        <v>0.29206132888793945</v>
      </c>
      <c r="AA36" s="1">
        <v>88.043350219726563</v>
      </c>
      <c r="AB36" s="1">
        <v>-4.8206572532653809</v>
      </c>
      <c r="AC36" s="1">
        <v>0.27961647510528564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1.1014597275677847</v>
      </c>
      <c r="AL36">
        <f>(U36-T36)/(1000-U36)*AK36</f>
        <v>3.3105991052657699E-2</v>
      </c>
      <c r="AM36">
        <f>(P36+273.15)</f>
        <v>303.60351791381834</v>
      </c>
      <c r="AN36">
        <f>(O36+273.15)</f>
        <v>303.57181205749509</v>
      </c>
      <c r="AO36">
        <f>(Y36*AG36+Z36*AH36)*AI36</f>
        <v>80.10883610005294</v>
      </c>
      <c r="AP36">
        <f>((AO36+0.00000010773*(AN36^4-AM36^4))-AL36*44100)/(L36*51.4+0.00000043092*AM36^3)</f>
        <v>-11.307563895071704</v>
      </c>
      <c r="AQ36">
        <f>0.61365*EXP(17.502*J36/(240.97+J36))</f>
        <v>4.3727010450228994</v>
      </c>
      <c r="AR36">
        <f>AQ36*1000/AA36</f>
        <v>49.665318665295096</v>
      </c>
      <c r="AS36">
        <f>(AR36-U36)</f>
        <v>20.027365860729667</v>
      </c>
      <c r="AT36">
        <f>IF(D36,P36,(O36+P36)/2)</f>
        <v>30.437664985656738</v>
      </c>
      <c r="AU36">
        <f>0.61365*EXP(17.502*AT36/(240.97+AT36))</f>
        <v>4.3687342177982469</v>
      </c>
      <c r="AV36">
        <f>IF(AS36&lt;&gt;0,(1000-(AR36+U36)/2)/AS36*AL36,0)</f>
        <v>1.5874920634038647</v>
      </c>
      <c r="AW36">
        <f>U36*AA36/1000</f>
        <v>2.6094246585680811</v>
      </c>
      <c r="AX36">
        <f>(AU36-AW36)</f>
        <v>1.7593095592301657</v>
      </c>
      <c r="AY36">
        <f>1/(1.6/F36+1.37/N36)</f>
        <v>1.0546580016893694</v>
      </c>
      <c r="AZ36">
        <f>G36*AA36*0.001</f>
        <v>33.208602941131147</v>
      </c>
      <c r="BA36">
        <f>G36/S36</f>
        <v>0.97016986211628653</v>
      </c>
      <c r="BB36">
        <f>(1-AL36*AA36/AQ36/F36)*100</f>
        <v>75.313806625590118</v>
      </c>
      <c r="BC36">
        <f>(S36-E36/(N36/1.35))</f>
        <v>388.93900609471211</v>
      </c>
      <c r="BD36">
        <f>E36*BB36/100/BC36</f>
        <v>-8.6697844675228124E-4</v>
      </c>
    </row>
    <row r="37" spans="1:56" x14ac:dyDescent="0.35">
      <c r="A37" s="1" t="s">
        <v>9</v>
      </c>
      <c r="B37" s="1" t="s">
        <v>4100</v>
      </c>
      <c r="K37" s="1">
        <v>2.72</v>
      </c>
    </row>
    <row r="38" spans="1:56" x14ac:dyDescent="0.35">
      <c r="A38" s="1" t="s">
        <v>9</v>
      </c>
      <c r="B38" s="1" t="s">
        <v>4099</v>
      </c>
      <c r="K38" s="1">
        <v>2.72</v>
      </c>
    </row>
    <row r="39" spans="1:56" x14ac:dyDescent="0.35">
      <c r="A39" s="1">
        <v>8</v>
      </c>
      <c r="B39" s="1" t="s">
        <v>4098</v>
      </c>
      <c r="C39" s="1">
        <v>1800.5000014640391</v>
      </c>
      <c r="D39" s="1">
        <v>0</v>
      </c>
      <c r="E39">
        <f>(R39-S39*(1000-T39)/(1000-U39))*AK39</f>
        <v>0.24833548727107774</v>
      </c>
      <c r="F39">
        <f>IF(AV39&lt;&gt;0,1/(1/AV39-1/N39),0)</f>
        <v>2.592918597613298</v>
      </c>
      <c r="G39">
        <f>((AY39-AL39/2)*S39-E39)/(AY39+AL39/2)</f>
        <v>375.63135191560485</v>
      </c>
      <c r="H39">
        <f>AL39*1000</f>
        <v>32.892550395003489</v>
      </c>
      <c r="I39">
        <f>(AQ39-AW39)</f>
        <v>1.7940607561242796</v>
      </c>
      <c r="J39">
        <f>(P39+AP39*D39)</f>
        <v>30.578510284423828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30.389154434204102</v>
      </c>
      <c r="P39" s="1">
        <v>30.578510284423828</v>
      </c>
      <c r="Q39" s="1">
        <v>30.530054092407227</v>
      </c>
      <c r="R39" s="1">
        <v>399.9034423828125</v>
      </c>
      <c r="S39" s="1">
        <v>388.09033203125</v>
      </c>
      <c r="T39" s="1">
        <v>0.67385721206665039</v>
      </c>
      <c r="U39" s="1">
        <v>29.646867752075195</v>
      </c>
      <c r="V39" s="1">
        <v>1.3617106676101685</v>
      </c>
      <c r="W39" s="1">
        <v>59.909511566162109</v>
      </c>
      <c r="X39" s="1">
        <v>299.6419677734375</v>
      </c>
      <c r="Y39" s="1">
        <v>749.32623291015625</v>
      </c>
      <c r="Z39" s="1">
        <v>0.29861405491828918</v>
      </c>
      <c r="AA39" s="1">
        <v>88.037185668945313</v>
      </c>
      <c r="AB39" s="1">
        <v>-4.728938102722168</v>
      </c>
      <c r="AC39" s="1">
        <v>0.2792898416519165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1.1016248815199905</v>
      </c>
      <c r="AL39">
        <f>(U39-T39)/(1000-U39)*AK39</f>
        <v>3.2892550395003488E-2</v>
      </c>
      <c r="AM39">
        <f>(P39+273.15)</f>
        <v>303.72851028442381</v>
      </c>
      <c r="AN39">
        <f>(O39+273.15)</f>
        <v>303.53915443420408</v>
      </c>
      <c r="AO39">
        <f>(Y39*AG39+Z39*AH39)*AI39</f>
        <v>119.89219458582556</v>
      </c>
      <c r="AP39">
        <f>((AO39+0.00000010773*(AN39^4-AM39^4))-AL39*44100)/(L39*51.4+0.00000043092*AM39^3)</f>
        <v>-10.918777086552497</v>
      </c>
      <c r="AQ39">
        <f>0.61365*EXP(17.502*J39/(240.97+J39))</f>
        <v>4.4040875569163909</v>
      </c>
      <c r="AR39">
        <f>AQ39*1000/AA39</f>
        <v>50.025310594065381</v>
      </c>
      <c r="AS39">
        <f>(AR39-U39)</f>
        <v>20.378442841990186</v>
      </c>
      <c r="AT39">
        <f>IF(D39,P39,(O39+P39)/2)</f>
        <v>30.483832359313965</v>
      </c>
      <c r="AU39">
        <f>0.61365*EXP(17.502*AT39/(240.97+AT39))</f>
        <v>4.3802952702710582</v>
      </c>
      <c r="AV39">
        <f>IF(AS39&lt;&gt;0,(1000-(AR39+U39)/2)/AS39*AL39,0)</f>
        <v>1.5497867069245639</v>
      </c>
      <c r="AW39">
        <f>U39*AA39/1000</f>
        <v>2.6100268007921112</v>
      </c>
      <c r="AX39">
        <f>(AU39-AW39)</f>
        <v>1.770268469478947</v>
      </c>
      <c r="AY39">
        <f>1/(1.6/F39+1.37/N39)</f>
        <v>1.0280707053762912</v>
      </c>
      <c r="AZ39">
        <f>G39*AA39*0.001</f>
        <v>33.069527071671047</v>
      </c>
      <c r="BA39">
        <f>G39/S39</f>
        <v>0.96789670062009703</v>
      </c>
      <c r="BB39">
        <f>(1-AL39*AA39/AQ39/F39)*100</f>
        <v>74.641773752623635</v>
      </c>
      <c r="BC39">
        <f>(S39-E39/(N39/1.35))</f>
        <v>388.00330564255779</v>
      </c>
      <c r="BD39">
        <f>E39*BB39/100/BC39</f>
        <v>4.7773307562259601E-4</v>
      </c>
    </row>
    <row r="40" spans="1:56" x14ac:dyDescent="0.35">
      <c r="A40" s="1" t="s">
        <v>9</v>
      </c>
      <c r="B40" s="1" t="s">
        <v>4097</v>
      </c>
      <c r="K40" s="1">
        <v>2.72</v>
      </c>
    </row>
    <row r="41" spans="1:56" x14ac:dyDescent="0.35">
      <c r="A41" s="1" t="s">
        <v>9</v>
      </c>
      <c r="B41" s="1" t="s">
        <v>4096</v>
      </c>
      <c r="K41" s="1">
        <v>2.72</v>
      </c>
    </row>
    <row r="42" spans="1:56" x14ac:dyDescent="0.35">
      <c r="A42" s="1">
        <v>9</v>
      </c>
      <c r="B42" s="1" t="s">
        <v>4095</v>
      </c>
      <c r="C42" s="1">
        <v>2003.5000014640391</v>
      </c>
      <c r="D42" s="1">
        <v>0</v>
      </c>
      <c r="E42">
        <f>(R42-S42*(1000-T42)/(1000-U42))*AK42</f>
        <v>0.42716578134026001</v>
      </c>
      <c r="F42">
        <f>IF(AV42&lt;&gt;0,1/(1/AV42-1/N42),0)</f>
        <v>2.4186770172840819</v>
      </c>
      <c r="G42">
        <f>((AY42-AL42/2)*S42-E42)/(AY42+AL42/2)</f>
        <v>375.03000761319328</v>
      </c>
      <c r="H42">
        <f>AL42*1000</f>
        <v>32.658085351060777</v>
      </c>
      <c r="I42">
        <f>(AQ42-AW42)</f>
        <v>1.8569278728285235</v>
      </c>
      <c r="J42">
        <f>(P42+AP42*D42)</f>
        <v>30.858409881591797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30.454774856567383</v>
      </c>
      <c r="P42" s="1">
        <v>30.858409881591797</v>
      </c>
      <c r="Q42" s="1">
        <v>30.569955825805664</v>
      </c>
      <c r="R42" s="1">
        <v>400.0350341796875</v>
      </c>
      <c r="S42" s="1">
        <v>388.14004516601563</v>
      </c>
      <c r="T42" s="1">
        <v>0.97659516334533691</v>
      </c>
      <c r="U42" s="1">
        <v>29.741886138916016</v>
      </c>
      <c r="V42" s="1">
        <v>1.9658969640731812</v>
      </c>
      <c r="W42" s="1">
        <v>59.870750427246094</v>
      </c>
      <c r="X42" s="1">
        <v>299.62506103515625</v>
      </c>
      <c r="Y42" s="1">
        <v>999.6549072265625</v>
      </c>
      <c r="Z42" s="1">
        <v>0.4243481457233429</v>
      </c>
      <c r="AA42" s="1">
        <v>88.029296875</v>
      </c>
      <c r="AB42" s="1">
        <v>-4.6128401756286621</v>
      </c>
      <c r="AC42" s="1">
        <v>0.28684905171394348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1.1015627243939565</v>
      </c>
      <c r="AL42">
        <f>(U42-T42)/(1000-U42)*AK42</f>
        <v>3.2658085351060774E-2</v>
      </c>
      <c r="AM42">
        <f>(P42+273.15)</f>
        <v>304.00840988159177</v>
      </c>
      <c r="AN42">
        <f>(O42+273.15)</f>
        <v>303.60477485656736</v>
      </c>
      <c r="AO42">
        <f>(Y42*AG42+Z42*AH42)*AI42</f>
        <v>159.94478158120546</v>
      </c>
      <c r="AP42">
        <f>((AO42+0.00000010773*(AN42^4-AM42^4))-AL42*44100)/(L42*51.4+0.00000043092*AM42^3)</f>
        <v>-10.524352116155102</v>
      </c>
      <c r="AQ42">
        <f>0.61365*EXP(17.502*J42/(240.97+J42))</f>
        <v>4.475085197373609</v>
      </c>
      <c r="AR42">
        <f>AQ42*1000/AA42</f>
        <v>50.836316501859017</v>
      </c>
      <c r="AS42">
        <f>(AR42-U42)</f>
        <v>21.094430362943001</v>
      </c>
      <c r="AT42">
        <f>IF(D42,P42,(O42+P42)/2)</f>
        <v>30.65659236907959</v>
      </c>
      <c r="AU42">
        <f>0.61365*EXP(17.502*AT42/(240.97+AT42))</f>
        <v>4.423793994734579</v>
      </c>
      <c r="AV42">
        <f>IF(AS42&lt;&gt;0,(1000-(AR42+U42)/2)/AS42*AL42,0)</f>
        <v>1.4858102305754457</v>
      </c>
      <c r="AW42">
        <f>U42*AA42/1000</f>
        <v>2.6181573245450855</v>
      </c>
      <c r="AX42">
        <f>(AU42-AW42)</f>
        <v>1.8056366701894935</v>
      </c>
      <c r="AY42">
        <f>1/(1.6/F42+1.37/N42)</f>
        <v>0.98313998643611422</v>
      </c>
      <c r="AZ42">
        <f>G42*AA42*0.001</f>
        <v>33.013627877215299</v>
      </c>
      <c r="BA42">
        <f>G42/S42</f>
        <v>0.96622343477284101</v>
      </c>
      <c r="BB42">
        <f>(1-AL42*AA42/AQ42/F42)*100</f>
        <v>73.439345845981904</v>
      </c>
      <c r="BC42">
        <f>(S42-E42/(N42/1.35))</f>
        <v>387.99034970472076</v>
      </c>
      <c r="BD42">
        <f>E42*BB42/100/BC42</f>
        <v>8.085452530788744E-4</v>
      </c>
    </row>
    <row r="43" spans="1:56" x14ac:dyDescent="0.35">
      <c r="A43" s="1" t="s">
        <v>9</v>
      </c>
      <c r="B43" s="1" t="s">
        <v>4094</v>
      </c>
      <c r="K43" s="1">
        <v>2.72</v>
      </c>
    </row>
    <row r="44" spans="1:56" x14ac:dyDescent="0.35">
      <c r="A44" s="1" t="s">
        <v>9</v>
      </c>
      <c r="B44" s="1" t="s">
        <v>4093</v>
      </c>
      <c r="K44" s="1">
        <v>2.72</v>
      </c>
    </row>
    <row r="45" spans="1:56" x14ac:dyDescent="0.35">
      <c r="A45" s="1">
        <v>10</v>
      </c>
      <c r="B45" s="1" t="s">
        <v>4092</v>
      </c>
      <c r="C45" s="1">
        <v>2206.5000014640391</v>
      </c>
      <c r="D45" s="1">
        <v>0</v>
      </c>
      <c r="E45">
        <f>(R45-S45*(1000-T45)/(1000-U45))*AK45</f>
        <v>0.73200457656213835</v>
      </c>
      <c r="F45">
        <f>IF(AV45&lt;&gt;0,1/(1/AV45-1/N45),0)</f>
        <v>0.27506513292654911</v>
      </c>
      <c r="G45">
        <f>((AY45-AL45/2)*S45-E45)/(AY45+AL45/2)</f>
        <v>313.17089722280019</v>
      </c>
      <c r="H45">
        <f>AL45*1000</f>
        <v>32.434467831099539</v>
      </c>
      <c r="I45">
        <f>(AQ45-AW45)</f>
        <v>10.146727673607963</v>
      </c>
      <c r="J45">
        <f>(P45+AP45*D45)</f>
        <v>50.5875244140625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30.513324737548828</v>
      </c>
      <c r="P45" s="1">
        <v>50.5875244140625</v>
      </c>
      <c r="Q45" s="1">
        <v>30.616025924682617</v>
      </c>
      <c r="R45" s="1">
        <v>399.948486328125</v>
      </c>
      <c r="S45" s="1">
        <v>387.86245727539063</v>
      </c>
      <c r="T45" s="1">
        <v>1.4254424571990967</v>
      </c>
      <c r="U45" s="1">
        <v>29.98948860168457</v>
      </c>
      <c r="V45" s="1">
        <v>2.8598330020904541</v>
      </c>
      <c r="W45" s="1">
        <v>60.167232513427734</v>
      </c>
      <c r="X45" s="1">
        <v>299.593505859375</v>
      </c>
      <c r="Y45" s="1">
        <v>1250.5670166015625</v>
      </c>
      <c r="Z45" s="1">
        <v>0.30123451352119446</v>
      </c>
      <c r="AA45" s="1">
        <v>88.029319763183594</v>
      </c>
      <c r="AB45" s="1">
        <v>-4.442169189453125</v>
      </c>
      <c r="AC45" s="1">
        <v>0.28743079304695129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1.1014467127182901</v>
      </c>
      <c r="AL45">
        <f>(U45-T45)/(1000-U45)*AK45</f>
        <v>3.2434467831099538E-2</v>
      </c>
      <c r="AM45">
        <f>(P45+273.15)</f>
        <v>323.73752441406248</v>
      </c>
      <c r="AN45">
        <f>(O45+273.15)</f>
        <v>303.66332473754881</v>
      </c>
      <c r="AO45">
        <f>(Y45*AG45+Z45*AH45)*AI45</f>
        <v>200.09071818387383</v>
      </c>
      <c r="AP45">
        <f>((AO45+0.00000010773*(AN45^4-AM45^4))-AL45*44100)/(L45*51.4+0.00000043092*AM45^3)</f>
        <v>-12.016644058200969</v>
      </c>
      <c r="AQ45">
        <f>0.61365*EXP(17.502*J45/(240.97+J45))</f>
        <v>12.786681955260004</v>
      </c>
      <c r="AR45">
        <f>AQ45*1000/AA45</f>
        <v>145.25480816685538</v>
      </c>
      <c r="AS45">
        <f>(AR45-U45)</f>
        <v>115.26531956517081</v>
      </c>
      <c r="AT45">
        <f>IF(D45,P45,(O45+P45)/2)</f>
        <v>40.550424575805664</v>
      </c>
      <c r="AU45">
        <f>0.61365*EXP(17.502*AT45/(240.97+AT45))</f>
        <v>7.6344536251406074</v>
      </c>
      <c r="AV45">
        <f>IF(AS45&lt;&gt;0,(1000-(AR45+U45)/2)/AS45*AL45,0)</f>
        <v>0.25673368355437176</v>
      </c>
      <c r="AW45">
        <f>U45*AA45/1000</f>
        <v>2.6399542816520407</v>
      </c>
      <c r="AX45">
        <f>(AU45-AW45)</f>
        <v>4.9944993434885667</v>
      </c>
      <c r="AY45">
        <f>1/(1.6/F45+1.37/N45)</f>
        <v>0.16201062691074622</v>
      </c>
      <c r="AZ45">
        <f>G45*AA45*0.001</f>
        <v>27.568221052148985</v>
      </c>
      <c r="BA45">
        <f>G45/S45</f>
        <v>0.80742771399615554</v>
      </c>
      <c r="BB45">
        <f>(1-AL45*AA45/AQ45/F45)*100</f>
        <v>18.821557152436561</v>
      </c>
      <c r="BC45">
        <f>(S45-E45/(N45/1.35))</f>
        <v>387.60593447430244</v>
      </c>
      <c r="BD45">
        <f>E45*BB45/100/BC45</f>
        <v>3.5545033623634659E-4</v>
      </c>
    </row>
    <row r="46" spans="1:56" x14ac:dyDescent="0.35">
      <c r="A46" s="1" t="s">
        <v>9</v>
      </c>
      <c r="B46" s="1" t="s">
        <v>4091</v>
      </c>
      <c r="K46" s="1">
        <v>2.72</v>
      </c>
    </row>
    <row r="47" spans="1:56" x14ac:dyDescent="0.35">
      <c r="A47" s="1" t="s">
        <v>9</v>
      </c>
      <c r="B47" s="1" t="s">
        <v>4090</v>
      </c>
      <c r="K47" s="1">
        <v>2.72</v>
      </c>
    </row>
    <row r="48" spans="1:56" x14ac:dyDescent="0.35">
      <c r="A48" s="1">
        <v>11</v>
      </c>
      <c r="B48" s="1" t="s">
        <v>4089</v>
      </c>
      <c r="C48" s="1">
        <v>2410.5000014640391</v>
      </c>
      <c r="D48" s="1">
        <v>0</v>
      </c>
      <c r="E48">
        <f>(R48-S48*(1000-T48)/(1000-U48))*AK48</f>
        <v>0.89193618091766391</v>
      </c>
      <c r="F48">
        <f>IF(AV48&lt;&gt;0,1/(1/AV48-1/N48),0)</f>
        <v>1.3992017252880484</v>
      </c>
      <c r="G48">
        <f>((AY48-AL48/2)*S48-E48)/(AY48+AL48/2)</f>
        <v>368.18196795139391</v>
      </c>
      <c r="H48">
        <f>AL48*1000</f>
        <v>32.363894845093327</v>
      </c>
      <c r="I48">
        <f>(AQ48-AW48)</f>
        <v>2.6490158884959136</v>
      </c>
      <c r="J48">
        <f>(P48+AP48*D48)</f>
        <v>33.985370635986328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30.660114288330078</v>
      </c>
      <c r="P48" s="1">
        <v>33.985370635986328</v>
      </c>
      <c r="Q48" s="1">
        <v>30.707029342651367</v>
      </c>
      <c r="R48" s="1">
        <v>400.06436157226563</v>
      </c>
      <c r="S48" s="1">
        <v>387.85992431640625</v>
      </c>
      <c r="T48" s="1">
        <v>2.0740580558776855</v>
      </c>
      <c r="U48" s="1">
        <v>30.55497932434082</v>
      </c>
      <c r="V48" s="1">
        <v>4.1261978149414063</v>
      </c>
      <c r="W48" s="1">
        <v>60.787055969238281</v>
      </c>
      <c r="X48" s="1">
        <v>299.63934326171875</v>
      </c>
      <c r="Y48" s="1">
        <v>1600.40771484375</v>
      </c>
      <c r="Z48" s="1">
        <v>0.25146323442459106</v>
      </c>
      <c r="AA48" s="1">
        <v>88.026100158691406</v>
      </c>
      <c r="AB48" s="1">
        <v>-4.3836274147033691</v>
      </c>
      <c r="AC48" s="1">
        <v>0.28955233097076416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1.1016152325798481</v>
      </c>
      <c r="AL48">
        <f>(U48-T48)/(1000-U48)*AK48</f>
        <v>3.2363894845093326E-2</v>
      </c>
      <c r="AM48">
        <f>(P48+273.15)</f>
        <v>307.13537063598631</v>
      </c>
      <c r="AN48">
        <f>(O48+273.15)</f>
        <v>303.81011428833006</v>
      </c>
      <c r="AO48">
        <f>(Y48*AG48+Z48*AH48)*AI48</f>
        <v>256.065228651496</v>
      </c>
      <c r="AP48">
        <f>((AO48+0.00000010773*(AN48^4-AM48^4))-AL48*44100)/(L48*51.4+0.00000043092*AM48^3)</f>
        <v>-9.8949302187585673</v>
      </c>
      <c r="AQ48">
        <f>0.61365*EXP(17.502*J48/(240.97+J48))</f>
        <v>5.3386515588470838</v>
      </c>
      <c r="AR48">
        <f>AQ48*1000/AA48</f>
        <v>60.648507081680172</v>
      </c>
      <c r="AS48">
        <f>(AR48-U48)</f>
        <v>30.093527757339352</v>
      </c>
      <c r="AT48">
        <f>IF(D48,P48,(O48+P48)/2)</f>
        <v>32.322742462158203</v>
      </c>
      <c r="AU48">
        <f>0.61365*EXP(17.502*AT48/(240.97+AT48))</f>
        <v>4.8630083033137828</v>
      </c>
      <c r="AV48">
        <f>IF(AS48&lt;&gt;0,(1000-(AR48+U48)/2)/AS48*AL48,0)</f>
        <v>1.0264015928071117</v>
      </c>
      <c r="AW48">
        <f>U48*AA48/1000</f>
        <v>2.6896356703511701</v>
      </c>
      <c r="AX48">
        <f>(AU48-AW48)</f>
        <v>2.1733726329626126</v>
      </c>
      <c r="AY48">
        <f>1/(1.6/F48+1.37/N48)</f>
        <v>0.66704926504341611</v>
      </c>
      <c r="AZ48">
        <f>G48*AA48*0.001</f>
        <v>32.409622787513513</v>
      </c>
      <c r="BA48">
        <f>G48/S48</f>
        <v>0.9492653013850445</v>
      </c>
      <c r="BB48">
        <f>(1-AL48*AA48/AQ48/F48)*100</f>
        <v>61.861787462878524</v>
      </c>
      <c r="BC48">
        <f>(S48-E48/(N48/1.35))</f>
        <v>387.54735527674882</v>
      </c>
      <c r="BD48">
        <f>E48*BB48/100/BC48</f>
        <v>1.4237425621180715E-3</v>
      </c>
    </row>
    <row r="49" spans="1:56" x14ac:dyDescent="0.35">
      <c r="A49" s="1" t="s">
        <v>9</v>
      </c>
      <c r="B49" s="1" t="s">
        <v>4088</v>
      </c>
      <c r="K49" s="1">
        <v>2.72</v>
      </c>
    </row>
    <row r="50" spans="1:56" x14ac:dyDescent="0.35">
      <c r="A50" s="1" t="s">
        <v>9</v>
      </c>
      <c r="B50" s="1" t="s">
        <v>4087</v>
      </c>
      <c r="K50" s="1">
        <v>2.72</v>
      </c>
    </row>
    <row r="51" spans="1:56" x14ac:dyDescent="0.35">
      <c r="A51" s="1">
        <v>12</v>
      </c>
      <c r="B51" s="1" t="s">
        <v>4086</v>
      </c>
      <c r="C51" s="1">
        <v>2614.5000014640391</v>
      </c>
      <c r="D51" s="1">
        <v>0</v>
      </c>
      <c r="E51">
        <f>(R51-S51*(1000-T51)/(1000-U51))*AK51</f>
        <v>0.55599580252394698</v>
      </c>
      <c r="F51">
        <f>IF(AV51&lt;&gt;0,1/(1/AV51-1/N51),0)</f>
        <v>0.15915331126723034</v>
      </c>
      <c r="G51">
        <f>((AY51-AL51/2)*S51-E51)/(AY51+AL51/2)</f>
        <v>273.81469118093747</v>
      </c>
      <c r="H51">
        <f>AL51*1000</f>
        <v>31.560518528949316</v>
      </c>
      <c r="I51">
        <f>(AQ51-AW51)</f>
        <v>15.968188616975377</v>
      </c>
      <c r="J51">
        <f>(P51+AP51*D51)</f>
        <v>58.416130065917969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30.753215789794922</v>
      </c>
      <c r="P51" s="1">
        <v>58.416130065917969</v>
      </c>
      <c r="Q51" s="1">
        <v>30.796342849731445</v>
      </c>
      <c r="R51" s="1">
        <v>399.99935913085938</v>
      </c>
      <c r="S51" s="1">
        <v>388.3681640625</v>
      </c>
      <c r="T51" s="1">
        <v>2.8713750839233398</v>
      </c>
      <c r="U51" s="1">
        <v>30.642803192138672</v>
      </c>
      <c r="V51" s="1">
        <v>5.6810941696166992</v>
      </c>
      <c r="W51" s="1">
        <v>60.62762451171875</v>
      </c>
      <c r="X51" s="1">
        <v>299.63922119140625</v>
      </c>
      <c r="Y51" s="1">
        <v>2000.4091796875</v>
      </c>
      <c r="Z51" s="1">
        <v>0.39685040712356567</v>
      </c>
      <c r="AA51" s="1">
        <v>88.01055908203125</v>
      </c>
      <c r="AB51" s="1">
        <v>-4.1941771507263184</v>
      </c>
      <c r="AC51" s="1">
        <v>0.30730307102203369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1.1016147837919343</v>
      </c>
      <c r="AL51">
        <f>(U51-T51)/(1000-U51)*AK51</f>
        <v>3.1560518528949318E-2</v>
      </c>
      <c r="AM51">
        <f>(P51+273.15)</f>
        <v>331.56613006591795</v>
      </c>
      <c r="AN51">
        <f>(O51+273.15)</f>
        <v>303.9032157897949</v>
      </c>
      <c r="AO51">
        <f>(Y51*AG51+Z51*AH51)*AI51</f>
        <v>320.06546159597929</v>
      </c>
      <c r="AP51">
        <f>((AO51+0.00000010773*(AN51^4-AM51^4))-AL51*44100)/(L51*51.4+0.00000043092*AM51^3)</f>
        <v>-11.572856078006563</v>
      </c>
      <c r="AQ51">
        <f>0.61365*EXP(17.502*J51/(240.97+J51))</f>
        <v>18.665078857756153</v>
      </c>
      <c r="AR51">
        <f>AQ51*1000/AA51</f>
        <v>212.07772172381218</v>
      </c>
      <c r="AS51">
        <f>(AR51-U51)</f>
        <v>181.4349185316735</v>
      </c>
      <c r="AT51">
        <f>IF(D51,P51,(O51+P51)/2)</f>
        <v>44.584672927856445</v>
      </c>
      <c r="AU51">
        <f>0.61365*EXP(17.502*AT51/(240.97+AT51))</f>
        <v>9.4339920684859688</v>
      </c>
      <c r="AV51">
        <f>IF(AS51&lt;&gt;0,(1000-(AR51+U51)/2)/AS51*AL51,0)</f>
        <v>0.15283896805192593</v>
      </c>
      <c r="AW51">
        <f>U51*AA51/1000</f>
        <v>2.6968902407807764</v>
      </c>
      <c r="AX51">
        <f>(AU51-AW51)</f>
        <v>6.7371018277051924</v>
      </c>
      <c r="AY51">
        <f>1/(1.6/F51+1.37/N51)</f>
        <v>9.607227665750509E-2</v>
      </c>
      <c r="AZ51">
        <f>G51*AA51*0.001</f>
        <v>24.098584055708038</v>
      </c>
      <c r="BA51">
        <f>G51/S51</f>
        <v>0.70503897208441768</v>
      </c>
      <c r="BB51">
        <f>(1-AL51*AA51/AQ51/F51)*100</f>
        <v>6.4953084632220932</v>
      </c>
      <c r="BC51">
        <f>(S51-E51/(N51/1.35))</f>
        <v>388.17332156393729</v>
      </c>
      <c r="BD51">
        <f>E51*BB51/100/BC51</f>
        <v>9.303483884723678E-5</v>
      </c>
    </row>
    <row r="52" spans="1:56" x14ac:dyDescent="0.35">
      <c r="A52" s="1" t="s">
        <v>9</v>
      </c>
      <c r="B52" s="1" t="s">
        <v>4085</v>
      </c>
    </row>
    <row r="53" spans="1:56" x14ac:dyDescent="0.35">
      <c r="A53" s="1" t="s">
        <v>9</v>
      </c>
      <c r="B53" s="1" t="s">
        <v>4084</v>
      </c>
    </row>
    <row r="54" spans="1:56" x14ac:dyDescent="0.35">
      <c r="A54" s="1" t="s">
        <v>9</v>
      </c>
      <c r="B54" s="1" t="s">
        <v>4083</v>
      </c>
    </row>
    <row r="55" spans="1:56" x14ac:dyDescent="0.35">
      <c r="A55" s="1" t="s">
        <v>9</v>
      </c>
      <c r="B55" s="1" t="s">
        <v>4082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E319-EDB3-4050-816C-987ECAA1A4BF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4167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4166</v>
      </c>
    </row>
    <row r="12" spans="1:56" x14ac:dyDescent="0.35">
      <c r="A12" s="1" t="s">
        <v>9</v>
      </c>
      <c r="B12" s="1" t="s">
        <v>4165</v>
      </c>
    </row>
    <row r="13" spans="1:56" x14ac:dyDescent="0.35">
      <c r="A13" s="1" t="s">
        <v>9</v>
      </c>
      <c r="B13" s="1" t="s">
        <v>4164</v>
      </c>
    </row>
    <row r="14" spans="1:56" x14ac:dyDescent="0.35">
      <c r="A14" s="1" t="s">
        <v>9</v>
      </c>
      <c r="B14" s="1" t="s">
        <v>4163</v>
      </c>
    </row>
    <row r="15" spans="1:56" x14ac:dyDescent="0.35">
      <c r="A15" s="1" t="s">
        <v>9</v>
      </c>
      <c r="B15" s="1" t="s">
        <v>4162</v>
      </c>
    </row>
    <row r="16" spans="1:56" x14ac:dyDescent="0.35">
      <c r="A16" s="1" t="s">
        <v>9</v>
      </c>
      <c r="B16" s="1" t="s">
        <v>4161</v>
      </c>
    </row>
    <row r="17" spans="1:56" x14ac:dyDescent="0.35">
      <c r="A17" s="1" t="s">
        <v>9</v>
      </c>
      <c r="B17" s="1" t="s">
        <v>4160</v>
      </c>
    </row>
    <row r="18" spans="1:56" x14ac:dyDescent="0.35">
      <c r="A18" s="1">
        <v>1</v>
      </c>
      <c r="B18" s="1" t="s">
        <v>4159</v>
      </c>
      <c r="C18" s="1">
        <v>367.50000146403909</v>
      </c>
      <c r="D18" s="1">
        <v>0</v>
      </c>
      <c r="E18">
        <f>(R18-S18*(1000-T18)/(1000-U18))*AK18</f>
        <v>-9.6328588036814047</v>
      </c>
      <c r="F18">
        <f>IF(AV18&lt;&gt;0,1/(1/AV18-1/N18),0)</f>
        <v>3.8360612410023949</v>
      </c>
      <c r="G18">
        <f>((AY18-AL18/2)*S18-E18)/(AY18+AL18/2)</f>
        <v>393.8368293987632</v>
      </c>
      <c r="H18">
        <f>AL18*1000</f>
        <v>33.393367262956303</v>
      </c>
      <c r="I18">
        <f>(AQ18-AW18)</f>
        <v>1.4641785324544037</v>
      </c>
      <c r="J18">
        <f>(P18+AP18*D18)</f>
        <v>30.790237426757813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30.802927017211914</v>
      </c>
      <c r="P18" s="1">
        <v>30.790237426757813</v>
      </c>
      <c r="Q18" s="1">
        <v>30.912714004516602</v>
      </c>
      <c r="R18" s="1">
        <v>399.86859130859375</v>
      </c>
      <c r="S18" s="1">
        <v>396.59133911132813</v>
      </c>
      <c r="T18" s="1">
        <v>4.7377157211303711</v>
      </c>
      <c r="U18" s="1">
        <v>34.016498565673828</v>
      </c>
      <c r="V18" s="1">
        <v>9.346226692199707</v>
      </c>
      <c r="W18" s="1">
        <v>67.105316162109375</v>
      </c>
      <c r="X18" s="1">
        <v>299.6717529296875</v>
      </c>
      <c r="Y18" s="1">
        <v>0.1832849383354187</v>
      </c>
      <c r="Z18" s="1">
        <v>0.42958223819732666</v>
      </c>
      <c r="AA18" s="1">
        <v>88.002098083496094</v>
      </c>
      <c r="AB18" s="1">
        <v>-3.7338194847106934</v>
      </c>
      <c r="AC18" s="1">
        <v>0.26056960225105286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1.1017343857709097</v>
      </c>
      <c r="AL18">
        <f>(U18-T18)/(1000-U18)*AK18</f>
        <v>3.3393367262956303E-2</v>
      </c>
      <c r="AM18">
        <f>(P18+273.15)</f>
        <v>303.94023742675779</v>
      </c>
      <c r="AN18">
        <f>(O18+273.15)</f>
        <v>303.95292701721189</v>
      </c>
      <c r="AO18">
        <f>(Y18*AG18+Z18*AH18)*AI18</f>
        <v>2.9325589478188974E-2</v>
      </c>
      <c r="AP18">
        <f>((AO18+0.00000010773*(AN18^4-AM18^4))-AL18*44100)/(L18*51.4+0.00000043092*AM18^3)</f>
        <v>-12.059075411620228</v>
      </c>
      <c r="AQ18">
        <f>0.61365*EXP(17.502*J18/(240.97+J18))</f>
        <v>4.4577017756879362</v>
      </c>
      <c r="AR18">
        <f>AQ18*1000/AA18</f>
        <v>50.654494299198227</v>
      </c>
      <c r="AS18">
        <f>(AR18-U18)</f>
        <v>16.637995733524399</v>
      </c>
      <c r="AT18">
        <f>IF(D18,P18,(O18+P18)/2)</f>
        <v>30.796582221984863</v>
      </c>
      <c r="AU18">
        <f>0.61365*EXP(17.502*AT18/(240.97+AT18))</f>
        <v>4.4593171604798085</v>
      </c>
      <c r="AV18">
        <f>IF(AS18&lt;&gt;0,(1000-(AR18+U18)/2)/AS18*AL18,0)</f>
        <v>1.9220850272182513</v>
      </c>
      <c r="AW18">
        <f>U18*AA18/1000</f>
        <v>2.9935232432335326</v>
      </c>
      <c r="AX18">
        <f>(AU18-AW18)</f>
        <v>1.4657939172462759</v>
      </c>
      <c r="AY18">
        <f>1/(1.6/F18+1.37/N18)</f>
        <v>1.2941215066622551</v>
      </c>
      <c r="AZ18">
        <f>G18*AA18*0.001</f>
        <v>34.658467289643077</v>
      </c>
      <c r="BA18">
        <f>G18/S18</f>
        <v>0.99305453891469952</v>
      </c>
      <c r="BB18">
        <f>(1-AL18*AA18/AQ18/F18)*100</f>
        <v>82.814716615547781</v>
      </c>
      <c r="BC18">
        <f>(S18-E18/(N18/1.35))</f>
        <v>399.96706653425292</v>
      </c>
      <c r="BD18">
        <f>E18*BB18/100/BC18</f>
        <v>-1.9945203962340282E-2</v>
      </c>
    </row>
    <row r="19" spans="1:56" x14ac:dyDescent="0.35">
      <c r="A19" s="1" t="s">
        <v>9</v>
      </c>
      <c r="B19" s="1" t="s">
        <v>4158</v>
      </c>
      <c r="K19" s="1">
        <v>2.72</v>
      </c>
    </row>
    <row r="20" spans="1:56" x14ac:dyDescent="0.35">
      <c r="A20" s="1" t="s">
        <v>9</v>
      </c>
      <c r="B20" s="1" t="s">
        <v>4157</v>
      </c>
      <c r="K20" s="1">
        <v>2.72</v>
      </c>
    </row>
    <row r="21" spans="1:56" x14ac:dyDescent="0.35">
      <c r="A21" s="1">
        <v>2</v>
      </c>
      <c r="B21" s="1" t="s">
        <v>4156</v>
      </c>
      <c r="C21" s="1">
        <v>571.00000147521496</v>
      </c>
      <c r="D21" s="1">
        <v>0</v>
      </c>
      <c r="E21">
        <f>(R21-S21*(1000-T21)/(1000-U21))*AK21</f>
        <v>-9.4596326962735784</v>
      </c>
      <c r="F21">
        <f>IF(AV21&lt;&gt;0,1/(1/AV21-1/N21),0)</f>
        <v>3.2872678908932067</v>
      </c>
      <c r="G21">
        <f>((AY21-AL21/2)*S21-E21)/(AY21+AL21/2)</f>
        <v>394.30223663948453</v>
      </c>
      <c r="H21">
        <f>AL21*1000</f>
        <v>31.924760911907136</v>
      </c>
      <c r="I21">
        <f>(AQ21-AW21)</f>
        <v>1.517265629235895</v>
      </c>
      <c r="J21">
        <f>(P21+AP21*D21)</f>
        <v>30.833845138549805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30.794971466064453</v>
      </c>
      <c r="P21" s="1">
        <v>30.833845138549805</v>
      </c>
      <c r="Q21" s="1">
        <v>30.950746536254883</v>
      </c>
      <c r="R21" s="1">
        <v>399.89077758789063</v>
      </c>
      <c r="S21" s="1">
        <v>396.97335815429688</v>
      </c>
      <c r="T21" s="1">
        <v>5.5271353721618652</v>
      </c>
      <c r="U21" s="1">
        <v>33.537162780761719</v>
      </c>
      <c r="V21" s="1">
        <v>10.909261703491211</v>
      </c>
      <c r="W21" s="1">
        <v>66.194442749023438</v>
      </c>
      <c r="X21" s="1">
        <v>299.61819458007813</v>
      </c>
      <c r="Y21" s="1">
        <v>25.858776092529297</v>
      </c>
      <c r="Z21" s="1">
        <v>0.37195375561714172</v>
      </c>
      <c r="AA21" s="1">
        <v>88.008308410644531</v>
      </c>
      <c r="AB21" s="1">
        <v>-3.7792372703552246</v>
      </c>
      <c r="AC21" s="1">
        <v>0.2752489447593689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1.1015374800738162</v>
      </c>
      <c r="AL21">
        <f>(U21-T21)/(1000-U21)*AK21</f>
        <v>3.1924760911907137E-2</v>
      </c>
      <c r="AM21">
        <f>(P21+273.15)</f>
        <v>303.98384513854978</v>
      </c>
      <c r="AN21">
        <f>(O21+273.15)</f>
        <v>303.94497146606443</v>
      </c>
      <c r="AO21">
        <f>(Y21*AG21+Z21*AH21)*AI21</f>
        <v>4.1374040823264977</v>
      </c>
      <c r="AP21">
        <f>((AO21+0.00000010773*(AN21^4-AM21^4))-AL21*44100)/(L21*51.4+0.00000043092*AM21^3)</f>
        <v>-11.499639516424937</v>
      </c>
      <c r="AQ21">
        <f>0.61365*EXP(17.502*J21/(240.97+J21))</f>
        <v>4.4688145944631614</v>
      </c>
      <c r="AR21">
        <f>AQ21*1000/AA21</f>
        <v>50.77718996269973</v>
      </c>
      <c r="AS21">
        <f>(AR21-U21)</f>
        <v>17.240027181938011</v>
      </c>
      <c r="AT21">
        <f>IF(D21,P21,(O21+P21)/2)</f>
        <v>30.814408302307129</v>
      </c>
      <c r="AU21">
        <f>0.61365*EXP(17.502*AT21/(240.97+AT21))</f>
        <v>4.4638584096341738</v>
      </c>
      <c r="AV21">
        <f>IF(AS21&lt;&gt;0,(1000-(AR21+U21)/2)/AS21*AL21,0)</f>
        <v>1.7737154827432848</v>
      </c>
      <c r="AW21">
        <f>U21*AA21/1000</f>
        <v>2.9515489652272664</v>
      </c>
      <c r="AX21">
        <f>(AU21-AW21)</f>
        <v>1.5123094444069074</v>
      </c>
      <c r="AY21">
        <f>1/(1.6/F21+1.37/N21)</f>
        <v>1.1871453154607043</v>
      </c>
      <c r="AZ21">
        <f>G21*AA21*0.001</f>
        <v>34.701872849174698</v>
      </c>
      <c r="BA21">
        <f>G21/S21</f>
        <v>0.99327128266936715</v>
      </c>
      <c r="BB21">
        <f>(1-AL21*AA21/AQ21/F21)*100</f>
        <v>80.874011396202448</v>
      </c>
      <c r="BC21">
        <f>(S21-E21/(N21/1.35))</f>
        <v>400.28838042903459</v>
      </c>
      <c r="BD21">
        <f>E21*BB21/100/BC21</f>
        <v>-1.9112182113863511E-2</v>
      </c>
    </row>
    <row r="22" spans="1:56" x14ac:dyDescent="0.35">
      <c r="A22" s="1" t="s">
        <v>9</v>
      </c>
      <c r="B22" s="1" t="s">
        <v>4155</v>
      </c>
      <c r="K22" s="1">
        <v>2.72</v>
      </c>
    </row>
    <row r="23" spans="1:56" x14ac:dyDescent="0.35">
      <c r="A23" s="1" t="s">
        <v>9</v>
      </c>
      <c r="B23" s="1" t="s">
        <v>4154</v>
      </c>
      <c r="K23" s="1">
        <v>2.72</v>
      </c>
    </row>
    <row r="24" spans="1:56" x14ac:dyDescent="0.35">
      <c r="A24" s="1">
        <v>3</v>
      </c>
      <c r="B24" s="1" t="s">
        <v>4153</v>
      </c>
      <c r="C24" s="1">
        <v>775.00000147521496</v>
      </c>
      <c r="D24" s="1">
        <v>0</v>
      </c>
      <c r="E24">
        <f>(R24-S24*(1000-T24)/(1000-U24))*AK24</f>
        <v>-9.5001506785432088</v>
      </c>
      <c r="F24">
        <f>IF(AV24&lt;&gt;0,1/(1/AV24-1/N24),0)</f>
        <v>2.8951165342466307</v>
      </c>
      <c r="G24">
        <f>((AY24-AL24/2)*S24-E24)/(AY24+AL24/2)</f>
        <v>395.17068456669597</v>
      </c>
      <c r="H24">
        <f>AL24*1000</f>
        <v>30.728617497759963</v>
      </c>
      <c r="I24">
        <f>(AQ24-AW24)</f>
        <v>1.567185117665161</v>
      </c>
      <c r="J24">
        <f>(P24+AP24*D24)</f>
        <v>30.926612854003906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30.827848434448242</v>
      </c>
      <c r="P24" s="1">
        <v>30.926612854003906</v>
      </c>
      <c r="Q24" s="1">
        <v>30.961606979370117</v>
      </c>
      <c r="R24" s="1">
        <v>400.07217407226563</v>
      </c>
      <c r="S24" s="1">
        <v>397.60516357421875</v>
      </c>
      <c r="T24" s="1">
        <v>6.2724490165710449</v>
      </c>
      <c r="U24" s="1">
        <v>33.239315032958984</v>
      </c>
      <c r="V24" s="1">
        <v>12.357177734375</v>
      </c>
      <c r="W24" s="1">
        <v>65.483856201171875</v>
      </c>
      <c r="X24" s="1">
        <v>299.64044189453125</v>
      </c>
      <c r="Y24" s="1">
        <v>49.802730560302734</v>
      </c>
      <c r="Z24" s="1">
        <v>0.26194879412651062</v>
      </c>
      <c r="AA24" s="1">
        <v>88.008743286132813</v>
      </c>
      <c r="AB24" s="1">
        <v>-3.8155562877655029</v>
      </c>
      <c r="AC24" s="1">
        <v>0.27795374393463135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1.1016192716710704</v>
      </c>
      <c r="AL24">
        <f>(U24-T24)/(1000-U24)*AK24</f>
        <v>3.0728617497759961E-2</v>
      </c>
      <c r="AM24">
        <f>(P24+273.15)</f>
        <v>304.07661285400388</v>
      </c>
      <c r="AN24">
        <f>(O24+273.15)</f>
        <v>303.97784843444822</v>
      </c>
      <c r="AO24">
        <f>(Y24*AG24+Z24*AH24)*AI24</f>
        <v>7.9684367115399937</v>
      </c>
      <c r="AP24">
        <f>((AO24+0.00000010773*(AN24^4-AM24^4))-AL24*44100)/(L24*51.4+0.00000043092*AM24^3)</f>
        <v>-11.041216465728498</v>
      </c>
      <c r="AQ24">
        <f>0.61365*EXP(17.502*J24/(240.97+J24))</f>
        <v>4.4925354614077433</v>
      </c>
      <c r="AR24">
        <f>AQ24*1000/AA24</f>
        <v>51.046467585631511</v>
      </c>
      <c r="AS24">
        <f>(AR24-U24)</f>
        <v>17.807152552672527</v>
      </c>
      <c r="AT24">
        <f>IF(D24,P24,(O24+P24)/2)</f>
        <v>30.877230644226074</v>
      </c>
      <c r="AU24">
        <f>0.61365*EXP(17.502*AT24/(240.97+AT24))</f>
        <v>4.4798947280160064</v>
      </c>
      <c r="AV24">
        <f>IF(AS24&lt;&gt;0,(1000-(AR24+U24)/2)/AS24*AL24,0)</f>
        <v>1.6529102349970888</v>
      </c>
      <c r="AW24">
        <f>U24*AA24/1000</f>
        <v>2.9253503437425823</v>
      </c>
      <c r="AX24">
        <f>(AU24-AW24)</f>
        <v>1.5545443842734241</v>
      </c>
      <c r="AY24">
        <f>1/(1.6/F24+1.37/N24)</f>
        <v>1.1009756965110833</v>
      </c>
      <c r="AZ24">
        <f>G24*AA24*0.001</f>
        <v>34.778475332235715</v>
      </c>
      <c r="BA24">
        <f>G24/S24</f>
        <v>0.99387714438706387</v>
      </c>
      <c r="BB24">
        <f>(1-AL24*AA24/AQ24/F24)*100</f>
        <v>79.207281328168889</v>
      </c>
      <c r="BC24">
        <f>(S24-E24/(N24/1.35))</f>
        <v>400.93438492180252</v>
      </c>
      <c r="BD24">
        <f>E24*BB24/100/BC24</f>
        <v>-1.8768185911570767E-2</v>
      </c>
    </row>
    <row r="25" spans="1:56" x14ac:dyDescent="0.35">
      <c r="A25" s="1" t="s">
        <v>9</v>
      </c>
      <c r="B25" s="1" t="s">
        <v>4152</v>
      </c>
      <c r="K25" s="1">
        <v>2.72</v>
      </c>
    </row>
    <row r="26" spans="1:56" x14ac:dyDescent="0.35">
      <c r="A26" s="1" t="s">
        <v>9</v>
      </c>
      <c r="B26" s="1" t="s">
        <v>4151</v>
      </c>
      <c r="K26" s="1">
        <v>2.72</v>
      </c>
    </row>
    <row r="27" spans="1:56" x14ac:dyDescent="0.35">
      <c r="A27" s="1">
        <v>4</v>
      </c>
      <c r="B27" s="1" t="s">
        <v>4150</v>
      </c>
      <c r="C27" s="1">
        <v>979.00000147521496</v>
      </c>
      <c r="D27" s="1">
        <v>0</v>
      </c>
      <c r="E27">
        <f>(R27-S27*(1000-T27)/(1000-U27))*AK27</f>
        <v>-8.4995583137337398</v>
      </c>
      <c r="F27">
        <f>IF(AV27&lt;&gt;0,1/(1/AV27-1/N27),0)</f>
        <v>0.21072262914944087</v>
      </c>
      <c r="G27">
        <f>((AY27-AL27/2)*S27-E27)/(AY27+AL27/2)</f>
        <v>373.35348605146976</v>
      </c>
      <c r="H27">
        <f>AL27*1000</f>
        <v>29.826758066778439</v>
      </c>
      <c r="I27">
        <f>(AQ27-AW27)</f>
        <v>11.819938942474423</v>
      </c>
      <c r="J27">
        <f>(P27+AP27*D27)</f>
        <v>53.4786376953125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30.809814453125</v>
      </c>
      <c r="P27" s="1">
        <v>53.4786376953125</v>
      </c>
      <c r="Q27" s="1">
        <v>30.950439453125</v>
      </c>
      <c r="R27" s="1">
        <v>400.16323852539063</v>
      </c>
      <c r="S27" s="1">
        <v>397.12686157226563</v>
      </c>
      <c r="T27" s="1">
        <v>6.9857945442199707</v>
      </c>
      <c r="U27" s="1">
        <v>33.159324645996094</v>
      </c>
      <c r="V27" s="1">
        <v>13.775909423828125</v>
      </c>
      <c r="W27" s="1">
        <v>65.389816284179688</v>
      </c>
      <c r="X27" s="1">
        <v>299.686767578125</v>
      </c>
      <c r="Y27" s="1">
        <v>100.44737243652344</v>
      </c>
      <c r="Z27" s="1">
        <v>0.31826594471931458</v>
      </c>
      <c r="AA27" s="1">
        <v>88.003700256347656</v>
      </c>
      <c r="AB27" s="1">
        <v>-3.7735044956207275</v>
      </c>
      <c r="AC27" s="1">
        <v>0.28434067964553833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1.1017895866842828</v>
      </c>
      <c r="AL27">
        <f>(U27-T27)/(1000-U27)*AK27</f>
        <v>2.9826758066778439E-2</v>
      </c>
      <c r="AM27">
        <f>(P27+273.15)</f>
        <v>326.62863769531248</v>
      </c>
      <c r="AN27">
        <f>(O27+273.15)</f>
        <v>303.95981445312498</v>
      </c>
      <c r="AO27">
        <f>(Y27*AG27+Z27*AH27)*AI27</f>
        <v>16.071579230615953</v>
      </c>
      <c r="AP27">
        <f>((AO27+0.00000010773*(AN27^4-AM27^4))-AL27*44100)/(L27*51.4+0.00000043092*AM27^3)</f>
        <v>-12.844724766623973</v>
      </c>
      <c r="AQ27">
        <f>0.61365*EXP(17.502*J27/(240.97+J27))</f>
        <v>14.738082209323585</v>
      </c>
      <c r="AR27">
        <f>AQ27*1000/AA27</f>
        <v>167.47116503502403</v>
      </c>
      <c r="AS27">
        <f>(AR27-U27)</f>
        <v>134.31184038902794</v>
      </c>
      <c r="AT27">
        <f>IF(D27,P27,(O27+P27)/2)</f>
        <v>42.14422607421875</v>
      </c>
      <c r="AU27">
        <f>0.61365*EXP(17.502*AT27/(240.97+AT27))</f>
        <v>8.3062432439588854</v>
      </c>
      <c r="AV27">
        <f>IF(AS27&lt;&gt;0,(1000-(AR27+U27)/2)/AS27*AL27,0)</f>
        <v>0.19979384878343945</v>
      </c>
      <c r="AW27">
        <f>U27*AA27/1000</f>
        <v>2.9181432668491616</v>
      </c>
      <c r="AX27">
        <f>(AU27-AW27)</f>
        <v>5.3880999771097233</v>
      </c>
      <c r="AY27">
        <f>1/(1.6/F27+1.37/N27)</f>
        <v>0.12580910714762431</v>
      </c>
      <c r="AZ27">
        <f>G27*AA27*0.001</f>
        <v>32.85648827613602</v>
      </c>
      <c r="BA27">
        <f>G27/S27</f>
        <v>0.94013657140523144</v>
      </c>
      <c r="BB27">
        <f>(1-AL27*AA27/AQ27/F27)*100</f>
        <v>15.480905859555294</v>
      </c>
      <c r="BC27">
        <f>(S27-E27/(N27/1.35))</f>
        <v>400.10543653813704</v>
      </c>
      <c r="BD27">
        <f>E27*BB27/100/BC27</f>
        <v>-3.2886546916532739E-3</v>
      </c>
    </row>
    <row r="28" spans="1:56" x14ac:dyDescent="0.35">
      <c r="A28" s="1" t="s">
        <v>9</v>
      </c>
      <c r="B28" s="1" t="s">
        <v>4149</v>
      </c>
      <c r="K28" s="1">
        <v>2.72</v>
      </c>
    </row>
    <row r="29" spans="1:56" x14ac:dyDescent="0.35">
      <c r="A29" s="1" t="s">
        <v>9</v>
      </c>
      <c r="B29" s="1" t="s">
        <v>4148</v>
      </c>
      <c r="K29" s="1">
        <v>2.72</v>
      </c>
    </row>
    <row r="30" spans="1:56" x14ac:dyDescent="0.35">
      <c r="A30" s="1">
        <v>5</v>
      </c>
      <c r="B30" s="1" t="s">
        <v>4147</v>
      </c>
      <c r="C30" s="1">
        <v>1183.000001475215</v>
      </c>
      <c r="D30" s="1">
        <v>0</v>
      </c>
      <c r="E30">
        <f>(R30-S30*(1000-T30)/(1000-U30))*AK30</f>
        <v>-7.8243606397844427</v>
      </c>
      <c r="F30">
        <f>IF(AV30&lt;&gt;0,1/(1/AV30-1/N30),0)</f>
        <v>2.5842471194159242</v>
      </c>
      <c r="G30">
        <f>((AY30-AL30/2)*S30-E30)/(AY30+AL30/2)</f>
        <v>393.29571225102325</v>
      </c>
      <c r="H30">
        <f>AL30*1000</f>
        <v>28.883979451748935</v>
      </c>
      <c r="I30">
        <f>(AQ30-AW30)</f>
        <v>1.5743572933796948</v>
      </c>
      <c r="J30">
        <f>(P30+AP30*D30)</f>
        <v>30.890640258789063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30.802978515625</v>
      </c>
      <c r="P30" s="1">
        <v>30.890640258789063</v>
      </c>
      <c r="Q30" s="1">
        <v>30.9503173828125</v>
      </c>
      <c r="R30" s="1">
        <v>400.09262084960938</v>
      </c>
      <c r="S30" s="1">
        <v>396.79129028320313</v>
      </c>
      <c r="T30" s="1">
        <v>7.7017521858215332</v>
      </c>
      <c r="U30" s="1">
        <v>33.056396484375</v>
      </c>
      <c r="V30" s="1">
        <v>15.193079948425293</v>
      </c>
      <c r="W30" s="1">
        <v>65.209640502929688</v>
      </c>
      <c r="X30" s="1">
        <v>299.619140625</v>
      </c>
      <c r="Y30" s="1">
        <v>151.11347961425781</v>
      </c>
      <c r="Z30" s="1">
        <v>0.29468733072280884</v>
      </c>
      <c r="AA30" s="1">
        <v>88.0001220703125</v>
      </c>
      <c r="AB30" s="1">
        <v>-3.7251265048980713</v>
      </c>
      <c r="AC30" s="1">
        <v>0.28637239336967468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1.1015409581801467</v>
      </c>
      <c r="AL30">
        <f>(U30-T30)/(1000-U30)*AK30</f>
        <v>2.8883979451748934E-2</v>
      </c>
      <c r="AM30">
        <f>(P30+273.15)</f>
        <v>304.04064025878904</v>
      </c>
      <c r="AN30">
        <f>(O30+273.15)</f>
        <v>303.95297851562498</v>
      </c>
      <c r="AO30">
        <f>(Y30*AG30+Z30*AH30)*AI30</f>
        <v>24.178156197857334</v>
      </c>
      <c r="AP30">
        <f>((AO30+0.00000010773*(AN30^4-AM30^4))-AL30*44100)/(L30*51.4+0.00000043092*AM30^3)</f>
        <v>-10.24160508959004</v>
      </c>
      <c r="AQ30">
        <f>0.61365*EXP(17.502*J30/(240.97+J30))</f>
        <v>4.4833242192093437</v>
      </c>
      <c r="AR30">
        <f>AQ30*1000/AA30</f>
        <v>50.946795455887518</v>
      </c>
      <c r="AS30">
        <f>(AR30-U30)</f>
        <v>17.890398971512518</v>
      </c>
      <c r="AT30">
        <f>IF(D30,P30,(O30+P30)/2)</f>
        <v>30.846809387207031</v>
      </c>
      <c r="AU30">
        <f>0.61365*EXP(17.502*AT30/(240.97+AT30))</f>
        <v>4.472123003139461</v>
      </c>
      <c r="AV30">
        <f>IF(AS30&lt;&gt;0,(1000-(AR30+U30)/2)/AS30*AL30,0)</f>
        <v>1.5466846916532244</v>
      </c>
      <c r="AW30">
        <f>U30*AA30/1000</f>
        <v>2.9089669258296489</v>
      </c>
      <c r="AX30">
        <f>(AU30-AW30)</f>
        <v>1.5631560773098121</v>
      </c>
      <c r="AY30">
        <f>1/(1.6/F30+1.37/N30)</f>
        <v>1.0258869063568061</v>
      </c>
      <c r="AZ30">
        <f>G30*AA30*0.001</f>
        <v>34.610070687820546</v>
      </c>
      <c r="BA30">
        <f>G30/S30</f>
        <v>0.99119038618593425</v>
      </c>
      <c r="BB30">
        <f>(1-AL30*AA30/AQ30/F30)*100</f>
        <v>78.061541215565725</v>
      </c>
      <c r="BC30">
        <f>(S30-E30/(N30/1.35))</f>
        <v>399.53324979043475</v>
      </c>
      <c r="BD30">
        <f>E30*BB30/100/BC30</f>
        <v>-1.5287379733435297E-2</v>
      </c>
    </row>
    <row r="31" spans="1:56" x14ac:dyDescent="0.35">
      <c r="A31" s="1" t="s">
        <v>9</v>
      </c>
      <c r="B31" s="1" t="s">
        <v>4146</v>
      </c>
      <c r="K31" s="1">
        <v>2.72</v>
      </c>
    </row>
    <row r="32" spans="1:56" x14ac:dyDescent="0.35">
      <c r="A32" s="1" t="s">
        <v>9</v>
      </c>
      <c r="B32" s="1" t="s">
        <v>4145</v>
      </c>
      <c r="K32" s="1">
        <v>2.72</v>
      </c>
    </row>
    <row r="33" spans="1:56" x14ac:dyDescent="0.35">
      <c r="A33" s="1">
        <v>6</v>
      </c>
      <c r="B33" s="1" t="s">
        <v>4144</v>
      </c>
      <c r="C33" s="1">
        <v>1387.000001475215</v>
      </c>
      <c r="D33" s="1">
        <v>0</v>
      </c>
      <c r="E33">
        <f>(R33-S33*(1000-T33)/(1000-U33))*AK33</f>
        <v>-6.1138352505007258</v>
      </c>
      <c r="F33">
        <f>IF(AV33&lt;&gt;0,1/(1/AV33-1/N33),0)</f>
        <v>0.20081239990448646</v>
      </c>
      <c r="G33">
        <f>((AY33-AL33/2)*S33-E33)/(AY33+AL33/2)</f>
        <v>357.73583466204053</v>
      </c>
      <c r="H33">
        <f>AL33*1000</f>
        <v>28.243847515705692</v>
      </c>
      <c r="I33">
        <f>(AQ33-AW33)</f>
        <v>11.721485277719356</v>
      </c>
      <c r="J33">
        <f>(P33+AP33*D33)</f>
        <v>53.346702575683594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30.879877090454102</v>
      </c>
      <c r="P33" s="1">
        <v>53.346702575683594</v>
      </c>
      <c r="Q33" s="1">
        <v>30.988214492797852</v>
      </c>
      <c r="R33" s="1">
        <v>399.95654296875</v>
      </c>
      <c r="S33" s="1">
        <v>395.36911010742188</v>
      </c>
      <c r="T33" s="1">
        <v>8.419764518737793</v>
      </c>
      <c r="U33" s="1">
        <v>33.210197448730469</v>
      </c>
      <c r="V33" s="1">
        <v>16.535430908203125</v>
      </c>
      <c r="W33" s="1">
        <v>65.220939636230469</v>
      </c>
      <c r="X33" s="1">
        <v>299.5992431640625</v>
      </c>
      <c r="Y33" s="1">
        <v>299.9320068359375</v>
      </c>
      <c r="Z33" s="1">
        <v>1.9645525142550468E-2</v>
      </c>
      <c r="AA33" s="1">
        <v>87.9931640625</v>
      </c>
      <c r="AB33" s="1">
        <v>-3.6362547874450684</v>
      </c>
      <c r="AC33" s="1">
        <v>0.28631803393363953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1.1014678057502296</v>
      </c>
      <c r="AL33">
        <f>(U33-T33)/(1000-U33)*AK33</f>
        <v>2.8243847515705692E-2</v>
      </c>
      <c r="AM33">
        <f>(P33+273.15)</f>
        <v>326.49670257568357</v>
      </c>
      <c r="AN33">
        <f>(O33+273.15)</f>
        <v>304.02987709045408</v>
      </c>
      <c r="AO33">
        <f>(Y33*AG33+Z33*AH33)*AI33</f>
        <v>47.989120021109557</v>
      </c>
      <c r="AP33">
        <f>((AO33+0.00000010773*(AN33^4-AM33^4))-AL33*44100)/(L33*51.4+0.00000043092*AM33^3)</f>
        <v>-12.010197224827637</v>
      </c>
      <c r="AQ33">
        <f>0.61365*EXP(17.502*J33/(240.97+J33))</f>
        <v>14.643755630373516</v>
      </c>
      <c r="AR33">
        <f>AQ33*1000/AA33</f>
        <v>166.41924161259064</v>
      </c>
      <c r="AS33">
        <f>(AR33-U33)</f>
        <v>133.20904416386017</v>
      </c>
      <c r="AT33">
        <f>IF(D33,P33,(O33+P33)/2)</f>
        <v>42.113289833068848</v>
      </c>
      <c r="AU33">
        <f>0.61365*EXP(17.502*AT33/(240.97+AT33))</f>
        <v>8.2927320582881983</v>
      </c>
      <c r="AV33">
        <f>IF(AS33&lt;&gt;0,(1000-(AR33+U33)/2)/AS33*AL33,0)</f>
        <v>0.19086313513505823</v>
      </c>
      <c r="AW33">
        <f>U33*AA33/1000</f>
        <v>2.9222703526541589</v>
      </c>
      <c r="AX33">
        <f>(AU33-AW33)</f>
        <v>5.3704617056340389</v>
      </c>
      <c r="AY33">
        <f>1/(1.6/F33+1.37/N33)</f>
        <v>0.1201451456904879</v>
      </c>
      <c r="AZ33">
        <f>G33*AA33*0.001</f>
        <v>31.478307990452308</v>
      </c>
      <c r="BA33">
        <f>G33/S33</f>
        <v>0.90481483129737583</v>
      </c>
      <c r="BB33">
        <f>(1-AL33*AA33/AQ33/F33)*100</f>
        <v>15.485778922950077</v>
      </c>
      <c r="BC33">
        <f>(S33-E33/(N33/1.35))</f>
        <v>397.51163515995063</v>
      </c>
      <c r="BD33">
        <f>E33*BB33/100/BC33</f>
        <v>-2.3817542100999642E-3</v>
      </c>
    </row>
    <row r="34" spans="1:56" x14ac:dyDescent="0.35">
      <c r="A34" s="1" t="s">
        <v>9</v>
      </c>
      <c r="B34" s="1" t="s">
        <v>4143</v>
      </c>
      <c r="K34" s="1">
        <v>2.72</v>
      </c>
    </row>
    <row r="35" spans="1:56" x14ac:dyDescent="0.35">
      <c r="A35" s="1" t="s">
        <v>9</v>
      </c>
      <c r="B35" s="1" t="s">
        <v>4142</v>
      </c>
      <c r="K35" s="1">
        <v>2.72</v>
      </c>
    </row>
    <row r="36" spans="1:56" x14ac:dyDescent="0.35">
      <c r="A36" s="1">
        <v>7</v>
      </c>
      <c r="B36" s="1" t="s">
        <v>4141</v>
      </c>
      <c r="C36" s="1">
        <v>1591.000001475215</v>
      </c>
      <c r="D36" s="1">
        <v>0</v>
      </c>
      <c r="E36">
        <f>(R36-S36*(1000-T36)/(1000-U36))*AK36</f>
        <v>-3.9224994742305506</v>
      </c>
      <c r="F36">
        <f>IF(AV36&lt;&gt;0,1/(1/AV36-1/N36),0)</f>
        <v>1.9810457983383569</v>
      </c>
      <c r="G36">
        <f>((AY36-AL36/2)*S36-E36)/(AY36+AL36/2)</f>
        <v>385.69305010575579</v>
      </c>
      <c r="H36">
        <f>AL36*1000</f>
        <v>27.765435412175677</v>
      </c>
      <c r="I36">
        <f>(AQ36-AW36)</f>
        <v>1.7859102321099543</v>
      </c>
      <c r="J36">
        <f>(P36+AP36*D36)</f>
        <v>31.845457077026367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30.927268981933594</v>
      </c>
      <c r="P36" s="1">
        <v>31.845457077026367</v>
      </c>
      <c r="Q36" s="1">
        <v>31.025192260742188</v>
      </c>
      <c r="R36" s="1">
        <v>400.0797119140625</v>
      </c>
      <c r="S36" s="1">
        <v>393.71719360351563</v>
      </c>
      <c r="T36" s="1">
        <v>9.1394128799438477</v>
      </c>
      <c r="U36" s="1">
        <v>33.498760223388672</v>
      </c>
      <c r="V36" s="1">
        <v>17.899663925170898</v>
      </c>
      <c r="W36" s="1">
        <v>65.607780456542969</v>
      </c>
      <c r="X36" s="1">
        <v>299.64715576171875</v>
      </c>
      <c r="Y36" s="1">
        <v>500.43215942382813</v>
      </c>
      <c r="Z36" s="1">
        <v>0.14013868570327759</v>
      </c>
      <c r="AA36" s="1">
        <v>87.990211486816406</v>
      </c>
      <c r="AB36" s="1">
        <v>-3.566335916519165</v>
      </c>
      <c r="AC36" s="1">
        <v>0.29929354786872864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1.1016439550063186</v>
      </c>
      <c r="AL36">
        <f>(U36-T36)/(1000-U36)*AK36</f>
        <v>2.7765435412175677E-2</v>
      </c>
      <c r="AM36">
        <f>(P36+273.15)</f>
        <v>304.99545707702634</v>
      </c>
      <c r="AN36">
        <f>(O36+273.15)</f>
        <v>304.07726898193357</v>
      </c>
      <c r="AO36">
        <f>(Y36*AG36+Z36*AH36)*AI36</f>
        <v>80.069143718127634</v>
      </c>
      <c r="AP36">
        <f>((AO36+0.00000010773*(AN36^4-AM36^4))-AL36*44100)/(L36*51.4+0.00000043092*AM36^3)</f>
        <v>-9.4539363648425123</v>
      </c>
      <c r="AQ36">
        <f>0.61365*EXP(17.502*J36/(240.97+J36))</f>
        <v>4.7334732287120769</v>
      </c>
      <c r="AR36">
        <f>AQ36*1000/AA36</f>
        <v>53.795452343256322</v>
      </c>
      <c r="AS36">
        <f>(AR36-U36)</f>
        <v>20.29669211986765</v>
      </c>
      <c r="AT36">
        <f>IF(D36,P36,(O36+P36)/2)</f>
        <v>31.38636302947998</v>
      </c>
      <c r="AU36">
        <f>0.61365*EXP(17.502*AT36/(240.97+AT36))</f>
        <v>4.6117202631327663</v>
      </c>
      <c r="AV36">
        <f>IF(AS36&lt;&gt;0,(1000-(AR36+U36)/2)/AS36*AL36,0)</f>
        <v>1.3082700542984276</v>
      </c>
      <c r="AW36">
        <f>U36*AA36/1000</f>
        <v>2.9475629966021226</v>
      </c>
      <c r="AX36">
        <f>(AU36-AW36)</f>
        <v>1.6641572665306437</v>
      </c>
      <c r="AY36">
        <f>1/(1.6/F36+1.37/N36)</f>
        <v>0.85963479072179005</v>
      </c>
      <c r="AZ36">
        <f>G36*AA36*0.001</f>
        <v>33.937213047800732</v>
      </c>
      <c r="BA36">
        <f>G36/S36</f>
        <v>0.97961952480581693</v>
      </c>
      <c r="BB36">
        <f>(1-AL36*AA36/AQ36/F36)*100</f>
        <v>73.946599901313775</v>
      </c>
      <c r="BC36">
        <f>(S36-E36/(N36/1.35))</f>
        <v>395.0917895891339</v>
      </c>
      <c r="BD36">
        <f>E36*BB36/100/BC36</f>
        <v>-7.3414711942173319E-3</v>
      </c>
    </row>
    <row r="37" spans="1:56" x14ac:dyDescent="0.35">
      <c r="A37" s="1" t="s">
        <v>9</v>
      </c>
      <c r="B37" s="1" t="s">
        <v>4140</v>
      </c>
      <c r="K37" s="1">
        <v>2.72</v>
      </c>
    </row>
    <row r="38" spans="1:56" x14ac:dyDescent="0.35">
      <c r="A38" s="1" t="s">
        <v>9</v>
      </c>
      <c r="B38" s="1" t="s">
        <v>4139</v>
      </c>
      <c r="K38" s="1">
        <v>2.72</v>
      </c>
    </row>
    <row r="39" spans="1:56" x14ac:dyDescent="0.35">
      <c r="A39" s="1">
        <v>8</v>
      </c>
      <c r="B39" s="1" t="s">
        <v>4138</v>
      </c>
      <c r="C39" s="1">
        <v>1795.000001475215</v>
      </c>
      <c r="D39" s="1">
        <v>0</v>
      </c>
      <c r="E39">
        <f>(R39-S39*(1000-T39)/(1000-U39))*AK39</f>
        <v>-3.0946015564627838</v>
      </c>
      <c r="F39">
        <f>IF(AV39&lt;&gt;0,1/(1/AV39-1/N39),0)</f>
        <v>0.20352603879014219</v>
      </c>
      <c r="G39">
        <f>((AY39-AL39/2)*S39-E39)/(AY39+AL39/2)</f>
        <v>336.55030762443488</v>
      </c>
      <c r="H39">
        <f>AL39*1000</f>
        <v>27.306243275765048</v>
      </c>
      <c r="I39">
        <f>(AQ39-AW39)</f>
        <v>11.216569727186791</v>
      </c>
      <c r="J39">
        <f>(P39+AP39*D39)</f>
        <v>52.7030029296875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30.997880935668945</v>
      </c>
      <c r="P39" s="1">
        <v>52.7030029296875</v>
      </c>
      <c r="Q39" s="1">
        <v>31.079452514648438</v>
      </c>
      <c r="R39" s="1">
        <v>399.896240234375</v>
      </c>
      <c r="S39" s="1">
        <v>392.96481323242188</v>
      </c>
      <c r="T39" s="1">
        <v>9.8543453216552734</v>
      </c>
      <c r="U39" s="1">
        <v>33.803813934326172</v>
      </c>
      <c r="V39" s="1">
        <v>19.222188949584961</v>
      </c>
      <c r="W39" s="1">
        <v>65.938766479492188</v>
      </c>
      <c r="X39" s="1">
        <v>299.64035034179688</v>
      </c>
      <c r="Y39" s="1">
        <v>748.918212890625</v>
      </c>
      <c r="Z39" s="1">
        <v>0.10608693212270737</v>
      </c>
      <c r="AA39" s="1">
        <v>87.989700317382813</v>
      </c>
      <c r="AB39" s="1">
        <v>-3.3658492565155029</v>
      </c>
      <c r="AC39" s="1">
        <v>0.29939255118370056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1.1016189350801353</v>
      </c>
      <c r="AL39">
        <f>(U39-T39)/(1000-U39)*AK39</f>
        <v>2.7306243275765047E-2</v>
      </c>
      <c r="AM39">
        <f>(P39+273.15)</f>
        <v>325.85300292968748</v>
      </c>
      <c r="AN39">
        <f>(O39+273.15)</f>
        <v>304.14788093566892</v>
      </c>
      <c r="AO39">
        <f>(Y39*AG39+Z39*AH39)*AI39</f>
        <v>119.82691138415976</v>
      </c>
      <c r="AP39">
        <f>((AO39+0.00000010773*(AN39^4-AM39^4))-AL39*44100)/(L39*51.4+0.00000043092*AM39^3)</f>
        <v>-11.024094773724251</v>
      </c>
      <c r="AQ39">
        <f>0.61365*EXP(17.502*J39/(240.97+J39))</f>
        <v>14.190957184852719</v>
      </c>
      <c r="AR39">
        <f>AQ39*1000/AA39</f>
        <v>161.2797535809907</v>
      </c>
      <c r="AS39">
        <f>(AR39-U39)</f>
        <v>127.47593964666453</v>
      </c>
      <c r="AT39">
        <f>IF(D39,P39,(O39+P39)/2)</f>
        <v>41.850441932678223</v>
      </c>
      <c r="AU39">
        <f>0.61365*EXP(17.502*AT39/(240.97+AT39))</f>
        <v>8.1787006257014507</v>
      </c>
      <c r="AV39">
        <f>IF(AS39&lt;&gt;0,(1000-(AR39+U39)/2)/AS39*AL39,0)</f>
        <v>0.19331290020085878</v>
      </c>
      <c r="AW39">
        <f>U39*AA39/1000</f>
        <v>2.9743874576659293</v>
      </c>
      <c r="AX39">
        <f>(AU39-AW39)</f>
        <v>5.2043131680355215</v>
      </c>
      <c r="AY39">
        <f>1/(1.6/F39+1.37/N39)</f>
        <v>0.12169843644430417</v>
      </c>
      <c r="AZ39">
        <f>G39*AA39*0.001</f>
        <v>29.612960709597022</v>
      </c>
      <c r="BA39">
        <f>G39/S39</f>
        <v>0.85643878609909985</v>
      </c>
      <c r="BB39">
        <f>(1-AL39*AA39/AQ39/F39)*100</f>
        <v>16.811724035540177</v>
      </c>
      <c r="BC39">
        <f>(S39-E39/(N39/1.35))</f>
        <v>394.0492816700974</v>
      </c>
      <c r="BD39">
        <f>E39*BB39/100/BC39</f>
        <v>-1.320281238598015E-3</v>
      </c>
    </row>
    <row r="40" spans="1:56" x14ac:dyDescent="0.35">
      <c r="A40" s="1" t="s">
        <v>9</v>
      </c>
      <c r="B40" s="1" t="s">
        <v>4137</v>
      </c>
      <c r="K40" s="1">
        <v>2.72</v>
      </c>
    </row>
    <row r="41" spans="1:56" x14ac:dyDescent="0.35">
      <c r="A41" s="1" t="s">
        <v>9</v>
      </c>
      <c r="B41" s="1" t="s">
        <v>3162</v>
      </c>
      <c r="K41" s="1">
        <v>2.72</v>
      </c>
    </row>
    <row r="42" spans="1:56" x14ac:dyDescent="0.35">
      <c r="A42" s="1">
        <v>9</v>
      </c>
      <c r="B42" s="1" t="s">
        <v>4136</v>
      </c>
      <c r="C42" s="1">
        <v>1999.000001475215</v>
      </c>
      <c r="D42" s="1">
        <v>0</v>
      </c>
      <c r="E42">
        <f>(R42-S42*(1000-T42)/(1000-U42))*AK42</f>
        <v>-2.0303769431810128</v>
      </c>
      <c r="F42">
        <f>IF(AV42&lt;&gt;0,1/(1/AV42-1/N42),0)</f>
        <v>0.21033003162619393</v>
      </c>
      <c r="G42">
        <f>((AY42-AL42/2)*S42-E42)/(AY42+AL42/2)</f>
        <v>331.07878600060934</v>
      </c>
      <c r="H42">
        <f>AL42*1000</f>
        <v>26.844481996067064</v>
      </c>
      <c r="I42">
        <f>(AQ42-AW42)</f>
        <v>10.718245876451633</v>
      </c>
      <c r="J42">
        <f>(P42+AP42*D42)</f>
        <v>52.010860443115234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31.075658798217773</v>
      </c>
      <c r="P42" s="1">
        <v>52.010860443115234</v>
      </c>
      <c r="Q42" s="1">
        <v>31.147987365722656</v>
      </c>
      <c r="R42" s="1">
        <v>399.92910766601563</v>
      </c>
      <c r="S42" s="1">
        <v>392.21539306640625</v>
      </c>
      <c r="T42" s="1">
        <v>10.552206039428711</v>
      </c>
      <c r="U42" s="1">
        <v>34.087364196777344</v>
      </c>
      <c r="V42" s="1">
        <v>20.492374420166016</v>
      </c>
      <c r="W42" s="1">
        <v>66.1976318359375</v>
      </c>
      <c r="X42" s="1">
        <v>299.67095947265625</v>
      </c>
      <c r="Y42" s="1">
        <v>998.8172607421875</v>
      </c>
      <c r="Z42" s="1">
        <v>1.5716560184955597E-2</v>
      </c>
      <c r="AA42" s="1">
        <v>87.989585876464844</v>
      </c>
      <c r="AB42" s="1">
        <v>-3.2577850818634033</v>
      </c>
      <c r="AC42" s="1">
        <v>0.30887588858604431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1.1017314686494712</v>
      </c>
      <c r="AL42">
        <f>(U42-T42)/(1000-U42)*AK42</f>
        <v>2.6844481996067062E-2</v>
      </c>
      <c r="AM42">
        <f>(P42+273.15)</f>
        <v>325.16086044311521</v>
      </c>
      <c r="AN42">
        <f>(O42+273.15)</f>
        <v>304.22565879821775</v>
      </c>
      <c r="AO42">
        <f>(Y42*AG42+Z42*AH42)*AI42</f>
        <v>159.81075814670112</v>
      </c>
      <c r="AP42">
        <f>((AO42+0.00000010773*(AN42^4-AM42^4))-AL42*44100)/(L42*51.4+0.00000043092*AM42^3)</f>
        <v>-10.459020352821129</v>
      </c>
      <c r="AQ42">
        <f>0.61365*EXP(17.502*J42/(240.97+J42))</f>
        <v>13.717578935746305</v>
      </c>
      <c r="AR42">
        <f>AQ42*1000/AA42</f>
        <v>155.90002838523912</v>
      </c>
      <c r="AS42">
        <f>(AR42-U42)</f>
        <v>121.81266418846178</v>
      </c>
      <c r="AT42">
        <f>IF(D42,P42,(O42+P42)/2)</f>
        <v>41.543259620666504</v>
      </c>
      <c r="AU42">
        <f>0.61365*EXP(17.502*AT42/(240.97+AT42))</f>
        <v>8.0471583304087915</v>
      </c>
      <c r="AV42">
        <f>IF(AS42&lt;&gt;0,(1000-(AR42+U42)/2)/AS42*AL42,0)</f>
        <v>0.1994408839844127</v>
      </c>
      <c r="AW42">
        <f>U42*AA42/1000</f>
        <v>2.9993330592946732</v>
      </c>
      <c r="AX42">
        <f>(AU42-AW42)</f>
        <v>5.0478252711141183</v>
      </c>
      <c r="AY42">
        <f>1/(1.6/F42+1.37/N42)</f>
        <v>0.1255851806180244</v>
      </c>
      <c r="AZ42">
        <f>G42*AA42*0.001</f>
        <v>29.131485272676343</v>
      </c>
      <c r="BA42">
        <f>G42/S42</f>
        <v>0.84412491669992706</v>
      </c>
      <c r="BB42">
        <f>(1-AL42*AA42/AQ42/F42)*100</f>
        <v>18.133250602094286</v>
      </c>
      <c r="BC42">
        <f>(S42-E42/(N42/1.35))</f>
        <v>392.92691591394879</v>
      </c>
      <c r="BD42">
        <f>E42*BB42/100/BC42</f>
        <v>-9.3700208451686902E-4</v>
      </c>
    </row>
    <row r="43" spans="1:56" x14ac:dyDescent="0.35">
      <c r="A43" s="1" t="s">
        <v>9</v>
      </c>
      <c r="B43" s="1" t="s">
        <v>4135</v>
      </c>
      <c r="K43" s="1">
        <v>2.72</v>
      </c>
    </row>
    <row r="44" spans="1:56" x14ac:dyDescent="0.35">
      <c r="A44" s="1" t="s">
        <v>9</v>
      </c>
      <c r="B44" s="1" t="s">
        <v>3159</v>
      </c>
      <c r="K44" s="1">
        <v>2.72</v>
      </c>
    </row>
    <row r="45" spans="1:56" x14ac:dyDescent="0.35">
      <c r="A45" s="1">
        <v>10</v>
      </c>
      <c r="B45" s="1" t="s">
        <v>4134</v>
      </c>
      <c r="C45" s="1">
        <v>2203.000001475215</v>
      </c>
      <c r="D45" s="1">
        <v>0</v>
      </c>
      <c r="E45">
        <f>(R45-S45*(1000-T45)/(1000-U45))*AK45</f>
        <v>-1.1768126949509659</v>
      </c>
      <c r="F45">
        <f>IF(AV45&lt;&gt;0,1/(1/AV45-1/N45),0)</f>
        <v>0.21054734338528211</v>
      </c>
      <c r="G45">
        <f>((AY45-AL45/2)*S45-E45)/(AY45+AL45/2)</f>
        <v>325.90955054088317</v>
      </c>
      <c r="H45">
        <f>AL45*1000</f>
        <v>26.346825928789173</v>
      </c>
      <c r="I45">
        <f>(AQ45-AW45)</f>
        <v>10.518990945425895</v>
      </c>
      <c r="J45">
        <f>(P45+AP45*D45)</f>
        <v>51.745048522949219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31.187261581420898</v>
      </c>
      <c r="P45" s="1">
        <v>51.745048522949219</v>
      </c>
      <c r="Q45" s="1">
        <v>31.237934112548828</v>
      </c>
      <c r="R45" s="1">
        <v>400.055908203125</v>
      </c>
      <c r="S45" s="1">
        <v>391.754150390625</v>
      </c>
      <c r="T45" s="1">
        <v>11.231856346130371</v>
      </c>
      <c r="U45" s="1">
        <v>34.329074859619141</v>
      </c>
      <c r="V45" s="1">
        <v>21.672870635986328</v>
      </c>
      <c r="W45" s="1">
        <v>66.241020202636719</v>
      </c>
      <c r="X45" s="1">
        <v>299.61715698242188</v>
      </c>
      <c r="Y45" s="1">
        <v>1250.6802978515625</v>
      </c>
      <c r="Z45" s="1">
        <v>0.25408649444580078</v>
      </c>
      <c r="AA45" s="1">
        <v>87.984870910644531</v>
      </c>
      <c r="AB45" s="1">
        <v>-3.2268280982971191</v>
      </c>
      <c r="AC45" s="1">
        <v>0.30500835180282593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1.1015336653765508</v>
      </c>
      <c r="AL45">
        <f>(U45-T45)/(1000-U45)*AK45</f>
        <v>2.6346825928789171E-2</v>
      </c>
      <c r="AM45">
        <f>(P45+273.15)</f>
        <v>324.8950485229492</v>
      </c>
      <c r="AN45">
        <f>(O45+273.15)</f>
        <v>304.33726158142088</v>
      </c>
      <c r="AO45">
        <f>(Y45*AG45+Z45*AH45)*AI45</f>
        <v>200.10884318346871</v>
      </c>
      <c r="AP45">
        <f>((AO45+0.00000010773*(AN45^4-AM45^4))-AL45*44100)/(L45*51.4+0.00000043092*AM45^3)</f>
        <v>-9.9208634726532097</v>
      </c>
      <c r="AQ45">
        <f>0.61365*EXP(17.502*J45/(240.97+J45))</f>
        <v>13.539430165431337</v>
      </c>
      <c r="AR45">
        <f>AQ45*1000/AA45</f>
        <v>153.88361686842364</v>
      </c>
      <c r="AS45">
        <f>(AR45-U45)</f>
        <v>119.5545420088045</v>
      </c>
      <c r="AT45">
        <f>IF(D45,P45,(O45+P45)/2)</f>
        <v>41.466155052185059</v>
      </c>
      <c r="AU45">
        <f>0.61365*EXP(17.502*AT45/(240.97+AT45))</f>
        <v>8.0144295725042323</v>
      </c>
      <c r="AV45">
        <f>IF(AS45&lt;&gt;0,(1000-(AR45+U45)/2)/AS45*AL45,0)</f>
        <v>0.19963626654818079</v>
      </c>
      <c r="AW45">
        <f>U45*AA45/1000</f>
        <v>3.0204392200054424</v>
      </c>
      <c r="AX45">
        <f>(AU45-AW45)</f>
        <v>4.9939903524987894</v>
      </c>
      <c r="AY45">
        <f>1/(1.6/F45+1.37/N45)</f>
        <v>0.12570913371581546</v>
      </c>
      <c r="AZ45">
        <f>G45*AA45*0.001</f>
        <v>28.675109732885787</v>
      </c>
      <c r="BA45">
        <f>G45/S45</f>
        <v>0.83192367002599199</v>
      </c>
      <c r="BB45">
        <f>(1-AL45*AA45/AQ45/F45)*100</f>
        <v>18.682100735049257</v>
      </c>
      <c r="BC45">
        <f>(S45-E45/(N45/1.35))</f>
        <v>392.1665512123285</v>
      </c>
      <c r="BD45">
        <f>E45*BB45/100/BC45</f>
        <v>-5.6061214923593377E-4</v>
      </c>
    </row>
    <row r="46" spans="1:56" x14ac:dyDescent="0.35">
      <c r="A46" s="1" t="s">
        <v>9</v>
      </c>
      <c r="B46" s="1" t="s">
        <v>4133</v>
      </c>
      <c r="K46" s="1">
        <v>2.72</v>
      </c>
    </row>
    <row r="47" spans="1:56" x14ac:dyDescent="0.35">
      <c r="A47" s="1" t="s">
        <v>9</v>
      </c>
      <c r="B47" s="1" t="s">
        <v>4132</v>
      </c>
      <c r="K47" s="1">
        <v>2.72</v>
      </c>
    </row>
    <row r="48" spans="1:56" x14ac:dyDescent="0.35">
      <c r="A48" s="1">
        <v>11</v>
      </c>
      <c r="B48" s="1" t="s">
        <v>3155</v>
      </c>
      <c r="C48" s="1">
        <v>2407.000001475215</v>
      </c>
      <c r="D48" s="1">
        <v>0</v>
      </c>
      <c r="E48">
        <f>(R48-S48*(1000-T48)/(1000-U48))*AK48</f>
        <v>-1.1500471423428245</v>
      </c>
      <c r="F48">
        <f>IF(AV48&lt;&gt;0,1/(1/AV48-1/N48),0)</f>
        <v>0.22771658784704107</v>
      </c>
      <c r="G48">
        <f>((AY48-AL48/2)*S48-E48)/(AY48+AL48/2)</f>
        <v>330.44756840065213</v>
      </c>
      <c r="H48">
        <f>AL48*1000</f>
        <v>26.209007094680253</v>
      </c>
      <c r="I48">
        <f>(AQ48-AW48)</f>
        <v>9.7568825446352587</v>
      </c>
      <c r="J48">
        <f>(P48+AP48*D48)</f>
        <v>50.647899627685547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31.312545776367188</v>
      </c>
      <c r="P48" s="1">
        <v>50.647899627685547</v>
      </c>
      <c r="Q48" s="1">
        <v>31.343259811401367</v>
      </c>
      <c r="R48" s="1">
        <v>400.1055908203125</v>
      </c>
      <c r="S48" s="1">
        <v>391.82827758789063</v>
      </c>
      <c r="T48" s="1">
        <v>11.910813331604004</v>
      </c>
      <c r="U48" s="1">
        <v>34.870197296142578</v>
      </c>
      <c r="V48" s="1">
        <v>22.820436477661133</v>
      </c>
      <c r="W48" s="1">
        <v>66.809303283691406</v>
      </c>
      <c r="X48" s="1">
        <v>299.67117309570313</v>
      </c>
      <c r="Y48" s="1">
        <v>1599.986572265625</v>
      </c>
      <c r="Z48" s="1">
        <v>1.5716869384050369E-2</v>
      </c>
      <c r="AA48" s="1">
        <v>87.987762451171875</v>
      </c>
      <c r="AB48" s="1">
        <v>-3.0789308547973633</v>
      </c>
      <c r="AC48" s="1">
        <v>0.3136526346206665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1.1017322540283201</v>
      </c>
      <c r="AL48">
        <f>(U48-T48)/(1000-U48)*AK48</f>
        <v>2.6209007094680253E-2</v>
      </c>
      <c r="AM48">
        <f>(P48+273.15)</f>
        <v>323.79789962768552</v>
      </c>
      <c r="AN48">
        <f>(O48+273.15)</f>
        <v>304.46254577636716</v>
      </c>
      <c r="AO48">
        <f>(Y48*AG48+Z48*AH48)*AI48</f>
        <v>255.99784584050212</v>
      </c>
      <c r="AP48">
        <f>((AO48+0.00000010773*(AN48^4-AM48^4))-AL48*44100)/(L48*51.4+0.00000043092*AM48^3)</f>
        <v>-9.2938973050260731</v>
      </c>
      <c r="AQ48">
        <f>0.61365*EXP(17.502*J48/(240.97+J48))</f>
        <v>12.825033180953747</v>
      </c>
      <c r="AR48">
        <f>AQ48*1000/AA48</f>
        <v>145.75928315111889</v>
      </c>
      <c r="AS48">
        <f>(AR48-U48)</f>
        <v>110.88908585497632</v>
      </c>
      <c r="AT48">
        <f>IF(D48,P48,(O48+P48)/2)</f>
        <v>40.980222702026367</v>
      </c>
      <c r="AU48">
        <f>0.61365*EXP(17.502*AT48/(240.97+AT48))</f>
        <v>7.8108051190519427</v>
      </c>
      <c r="AV48">
        <f>IF(AS48&lt;&gt;0,(1000-(AR48+U48)/2)/AS48*AL48,0)</f>
        <v>0.21500716002462175</v>
      </c>
      <c r="AW48">
        <f>U48*AA48/1000</f>
        <v>3.0681506363184892</v>
      </c>
      <c r="AX48">
        <f>(AU48-AW48)</f>
        <v>4.7426544827334531</v>
      </c>
      <c r="AY48">
        <f>1/(1.6/F48+1.37/N48)</f>
        <v>0.13546632734736933</v>
      </c>
      <c r="AZ48">
        <f>G48*AA48*0.001</f>
        <v>29.075342151003948</v>
      </c>
      <c r="BA48">
        <f>G48/S48</f>
        <v>0.84334793403605168</v>
      </c>
      <c r="BB48">
        <f>(1-AL48*AA48/AQ48/F48)*100</f>
        <v>21.037720526541538</v>
      </c>
      <c r="BC48">
        <f>(S48-E48/(N48/1.35))</f>
        <v>392.23129872161462</v>
      </c>
      <c r="BD48">
        <f>E48*BB48/100/BC48</f>
        <v>-6.1683936115786576E-4</v>
      </c>
    </row>
    <row r="49" spans="1:56" x14ac:dyDescent="0.35">
      <c r="A49" s="1" t="s">
        <v>9</v>
      </c>
      <c r="B49" s="1" t="s">
        <v>4131</v>
      </c>
      <c r="K49" s="1">
        <v>2.72</v>
      </c>
    </row>
    <row r="50" spans="1:56" x14ac:dyDescent="0.35">
      <c r="A50" s="1" t="s">
        <v>9</v>
      </c>
      <c r="B50" s="1" t="s">
        <v>4126</v>
      </c>
      <c r="K50" s="1">
        <v>2.72</v>
      </c>
    </row>
    <row r="51" spans="1:56" x14ac:dyDescent="0.35">
      <c r="A51" s="1">
        <v>12</v>
      </c>
      <c r="B51" s="1" t="s">
        <v>4130</v>
      </c>
      <c r="C51" s="1">
        <v>2611.000001475215</v>
      </c>
      <c r="D51" s="1">
        <v>0</v>
      </c>
      <c r="E51">
        <f>(R51-S51*(1000-T51)/(1000-U51))*AK51</f>
        <v>-1.2136126395701303</v>
      </c>
      <c r="F51">
        <f>IF(AV51&lt;&gt;0,1/(1/AV51-1/N51),0)</f>
        <v>0.76002261635673307</v>
      </c>
      <c r="G51">
        <f>((AY51-AL51/2)*S51-E51)/(AY51+AL51/2)</f>
        <v>370.04194438712227</v>
      </c>
      <c r="H51">
        <f>AL51*1000</f>
        <v>26.330238570881914</v>
      </c>
      <c r="I51">
        <f>(AQ51-AW51)</f>
        <v>3.4483471942070918</v>
      </c>
      <c r="J51">
        <f>(P51+AP51*D51)</f>
        <v>37.790702819824219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31.450828552246094</v>
      </c>
      <c r="P51" s="1">
        <v>37.790702819824219</v>
      </c>
      <c r="Q51" s="1">
        <v>31.463703155517578</v>
      </c>
      <c r="R51" s="1">
        <v>399.99456787109375</v>
      </c>
      <c r="S51" s="1">
        <v>391.73483276367188</v>
      </c>
      <c r="T51" s="1">
        <v>12.568503379821777</v>
      </c>
      <c r="U51" s="1">
        <v>35.614173889160156</v>
      </c>
      <c r="V51" s="1">
        <v>23.893329620361328</v>
      </c>
      <c r="W51" s="1">
        <v>67.704261779785156</v>
      </c>
      <c r="X51" s="1">
        <v>299.69891357421875</v>
      </c>
      <c r="Y51" s="1">
        <v>2000.521728515625</v>
      </c>
      <c r="Z51" s="1">
        <v>0.31040304899215698</v>
      </c>
      <c r="AA51" s="1">
        <v>87.992866516113281</v>
      </c>
      <c r="AB51" s="1">
        <v>-2.8840563297271729</v>
      </c>
      <c r="AC51" s="1">
        <v>0.31451362371444702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1.1018342410816864</v>
      </c>
      <c r="AL51">
        <f>(U51-T51)/(1000-U51)*AK51</f>
        <v>2.6330238570881914E-2</v>
      </c>
      <c r="AM51">
        <f>(P51+273.15)</f>
        <v>310.9407028198242</v>
      </c>
      <c r="AN51">
        <f>(O51+273.15)</f>
        <v>304.60082855224607</v>
      </c>
      <c r="AO51">
        <f>(Y51*AG51+Z51*AH51)*AI51</f>
        <v>320.08346940807678</v>
      </c>
      <c r="AP51">
        <f>((AO51+0.00000010773*(AN51^4-AM51^4))-AL51*44100)/(L51*51.4+0.00000043092*AM51^3)</f>
        <v>-7.4880926656110116</v>
      </c>
      <c r="AQ51">
        <f>0.61365*EXP(17.502*J51/(240.97+J51))</f>
        <v>6.5821404433176083</v>
      </c>
      <c r="AR51">
        <f>AQ51*1000/AA51</f>
        <v>74.803114205994021</v>
      </c>
      <c r="AS51">
        <f>(AR51-U51)</f>
        <v>39.188940316833865</v>
      </c>
      <c r="AT51">
        <f>IF(D51,P51,(O51+P51)/2)</f>
        <v>34.620765686035156</v>
      </c>
      <c r="AU51">
        <f>0.61365*EXP(17.502*AT51/(240.97+AT51))</f>
        <v>5.5308284345192682</v>
      </c>
      <c r="AV51">
        <f>IF(AS51&lt;&gt;0,(1000-(AR51+U51)/2)/AS51*AL51,0)</f>
        <v>0.63478577376200229</v>
      </c>
      <c r="AW51">
        <f>U51*AA51/1000</f>
        <v>3.1337932491105165</v>
      </c>
      <c r="AX51">
        <f>(AU51-AW51)</f>
        <v>2.3970351854087517</v>
      </c>
      <c r="AY51">
        <f>1/(1.6/F51+1.37/N51)</f>
        <v>0.40636679392257941</v>
      </c>
      <c r="AZ51">
        <f>G51*AA51*0.001</f>
        <v>32.561051417819066</v>
      </c>
      <c r="BA51">
        <f>G51/S51</f>
        <v>0.94462353979729796</v>
      </c>
      <c r="BB51">
        <f>(1-AL51*AA51/AQ51/F51)*100</f>
        <v>53.68639371563966</v>
      </c>
      <c r="BC51">
        <f>(S51-E51/(N51/1.35))</f>
        <v>392.16012971359078</v>
      </c>
      <c r="BD51">
        <f>E51*BB51/100/BC51</f>
        <v>-1.6614255516955146E-3</v>
      </c>
    </row>
    <row r="52" spans="1:56" x14ac:dyDescent="0.35">
      <c r="A52" s="1" t="s">
        <v>9</v>
      </c>
      <c r="B52" s="1" t="s">
        <v>4129</v>
      </c>
    </row>
    <row r="53" spans="1:56" x14ac:dyDescent="0.35">
      <c r="A53" s="1" t="s">
        <v>9</v>
      </c>
      <c r="B53" s="1" t="s">
        <v>4128</v>
      </c>
    </row>
    <row r="54" spans="1:56" x14ac:dyDescent="0.35">
      <c r="A54" s="1" t="s">
        <v>9</v>
      </c>
      <c r="B54" s="1" t="s">
        <v>4127</v>
      </c>
    </row>
    <row r="55" spans="1:56" x14ac:dyDescent="0.35">
      <c r="A55" s="1" t="s">
        <v>9</v>
      </c>
      <c r="B55" s="1" t="s">
        <v>4126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798B-B72C-4E73-93A6-5B44BE1FEDE7}">
  <dimension ref="A1:BD55"/>
  <sheetViews>
    <sheetView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5060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5059</v>
      </c>
    </row>
    <row r="12" spans="1:56" x14ac:dyDescent="0.35">
      <c r="A12" s="1" t="s">
        <v>9</v>
      </c>
      <c r="B12" s="1" t="s">
        <v>5058</v>
      </c>
    </row>
    <row r="13" spans="1:56" x14ac:dyDescent="0.35">
      <c r="A13" s="1" t="s">
        <v>9</v>
      </c>
      <c r="B13" s="1" t="s">
        <v>5057</v>
      </c>
    </row>
    <row r="14" spans="1:56" x14ac:dyDescent="0.35">
      <c r="A14" s="1" t="s">
        <v>9</v>
      </c>
      <c r="B14" s="1" t="s">
        <v>5056</v>
      </c>
    </row>
    <row r="15" spans="1:56" x14ac:dyDescent="0.35">
      <c r="A15" s="1" t="s">
        <v>9</v>
      </c>
      <c r="B15" s="1" t="s">
        <v>5055</v>
      </c>
    </row>
    <row r="16" spans="1:56" x14ac:dyDescent="0.35">
      <c r="A16" s="1" t="s">
        <v>9</v>
      </c>
      <c r="B16" s="1" t="s">
        <v>5054</v>
      </c>
    </row>
    <row r="17" spans="1:56" x14ac:dyDescent="0.35">
      <c r="A17" s="1" t="s">
        <v>9</v>
      </c>
      <c r="B17" s="1" t="s">
        <v>5053</v>
      </c>
    </row>
    <row r="18" spans="1:56" x14ac:dyDescent="0.35">
      <c r="A18" s="1">
        <v>1</v>
      </c>
      <c r="B18" s="1" t="s">
        <v>5052</v>
      </c>
      <c r="C18" s="1">
        <v>253.50002175942063</v>
      </c>
      <c r="D18" s="1">
        <v>0</v>
      </c>
      <c r="E18">
        <f>(R18-S18*(1000-T18)/(1000-U18))*AK18</f>
        <v>-10.691229410797671</v>
      </c>
      <c r="F18">
        <f>IF(AV18&lt;&gt;0,1/(1/AV18-1/N18),0)</f>
        <v>9.1952654612143386E-2</v>
      </c>
      <c r="G18">
        <f>((AY18-AL18/2)*S18-E18)/(AY18+AL18/2)</f>
        <v>377.45962048419909</v>
      </c>
      <c r="H18">
        <f>AL18*1000</f>
        <v>30.624518246925689</v>
      </c>
      <c r="I18">
        <f>(AQ18-AW18)</f>
        <v>24.545993576209128</v>
      </c>
      <c r="J18">
        <f>(P18+AP18*D18)</f>
        <v>67.537384033203125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31.921541213989258</v>
      </c>
      <c r="P18" s="1">
        <v>67.537384033203125</v>
      </c>
      <c r="Q18" s="1">
        <v>31.936391830444336</v>
      </c>
      <c r="R18" s="1">
        <v>400.01052856445313</v>
      </c>
      <c r="S18" s="1">
        <v>398.63375854492188</v>
      </c>
      <c r="T18" s="1">
        <v>16.131942749023438</v>
      </c>
      <c r="U18" s="1">
        <v>42.742206573486328</v>
      </c>
      <c r="V18" s="1">
        <v>29.868110656738281</v>
      </c>
      <c r="W18" s="1">
        <v>79.136711120605469</v>
      </c>
      <c r="X18" s="1">
        <v>299.65249633789063</v>
      </c>
      <c r="Y18" s="1">
        <v>0.10604365170001984</v>
      </c>
      <c r="Z18" s="1">
        <v>0.24884392321109772</v>
      </c>
      <c r="AA18" s="1">
        <v>88.018272399902344</v>
      </c>
      <c r="AB18" s="1">
        <v>-2.1380174160003662</v>
      </c>
      <c r="AC18" s="1">
        <v>0.24317249655723572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1.1016635894775388</v>
      </c>
      <c r="AL18">
        <f>(U18-T18)/(1000-U18)*AK18</f>
        <v>3.0624518246925688E-2</v>
      </c>
      <c r="AM18">
        <f>(P18+273.15)</f>
        <v>340.6873840332031</v>
      </c>
      <c r="AN18">
        <f>(O18+273.15)</f>
        <v>305.07154121398924</v>
      </c>
      <c r="AO18">
        <f>(Y18*AG18+Z18*AH18)*AI18</f>
        <v>1.6966983892761522E-2</v>
      </c>
      <c r="AP18">
        <f>((AO18+0.00000010773*(AN18^4-AM18^4))-AL18*44100)/(L18*51.4+0.00000043092*AM18^3)</f>
        <v>-14.709019323195527</v>
      </c>
      <c r="AQ18">
        <f>0.61365*EXP(17.502*J18/(240.97+J18))</f>
        <v>28.308088757367145</v>
      </c>
      <c r="AR18">
        <f>AQ18*1000/AA18</f>
        <v>321.61604614042113</v>
      </c>
      <c r="AS18">
        <f>(AR18-U18)</f>
        <v>278.87383956693481</v>
      </c>
      <c r="AT18">
        <f>IF(D18,P18,(O18+P18)/2)</f>
        <v>49.729462623596191</v>
      </c>
      <c r="AU18">
        <f>0.61365*EXP(17.502*AT18/(240.97+AT18))</f>
        <v>12.252216079860158</v>
      </c>
      <c r="AV18">
        <f>IF(AS18&lt;&gt;0,(1000-(AR18+U18)/2)/AS18*AL18,0)</f>
        <v>8.9808962742763232E-2</v>
      </c>
      <c r="AW18">
        <f>U18*AA18/1000</f>
        <v>3.7620951811580161</v>
      </c>
      <c r="AX18">
        <f>(AU18-AW18)</f>
        <v>8.4901208987021413</v>
      </c>
      <c r="AY18">
        <f>1/(1.6/F18+1.37/N18)</f>
        <v>5.6319341523146126E-2</v>
      </c>
      <c r="AZ18">
        <f>G18*AA18*0.001</f>
        <v>33.223343695741988</v>
      </c>
      <c r="BA18">
        <f>G18/S18</f>
        <v>0.94688322901198374</v>
      </c>
      <c r="BB18">
        <f>(1-AL18*AA18/AQ18/F18)*100</f>
        <v>-3.5540968895546587</v>
      </c>
      <c r="BC18">
        <f>(S18-E18/(N18/1.35))</f>
        <v>402.3803800871184</v>
      </c>
      <c r="BD18">
        <f>E18*BB18/100/BC18</f>
        <v>9.4432201655072026E-4</v>
      </c>
    </row>
    <row r="19" spans="1:56" x14ac:dyDescent="0.35">
      <c r="A19" s="1" t="s">
        <v>9</v>
      </c>
      <c r="B19" s="1" t="s">
        <v>5051</v>
      </c>
      <c r="K19" s="1">
        <v>2.72</v>
      </c>
    </row>
    <row r="20" spans="1:56" x14ac:dyDescent="0.35">
      <c r="A20" s="1" t="s">
        <v>9</v>
      </c>
      <c r="B20" s="1" t="s">
        <v>5050</v>
      </c>
      <c r="K20" s="1">
        <v>2.72</v>
      </c>
    </row>
    <row r="21" spans="1:56" x14ac:dyDescent="0.35">
      <c r="A21" s="1">
        <v>2</v>
      </c>
      <c r="B21" s="1" t="s">
        <v>5049</v>
      </c>
      <c r="C21" s="1">
        <v>459.0000217705965</v>
      </c>
      <c r="D21" s="1">
        <v>0</v>
      </c>
      <c r="E21">
        <f>(R21-S21*(1000-T21)/(1000-U21))*AK21</f>
        <v>-9.1525438150438614</v>
      </c>
      <c r="F21">
        <f>IF(AV21&lt;&gt;0,1/(1/AV21-1/N21),0)</f>
        <v>0.19287106239659738</v>
      </c>
      <c r="G21">
        <f>((AY21-AL21/2)*S21-E21)/(AY21+AL21/2)</f>
        <v>380.53172176351677</v>
      </c>
      <c r="H21">
        <f>AL21*1000</f>
        <v>28.666124299310859</v>
      </c>
      <c r="I21">
        <f>(AQ21-AW21)</f>
        <v>12.212093248790216</v>
      </c>
      <c r="J21">
        <f>(P21+AP21*D21)</f>
        <v>55.016582489013672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31.779071807861328</v>
      </c>
      <c r="P21" s="1">
        <v>55.016582489013672</v>
      </c>
      <c r="Q21" s="1">
        <v>31.842992782592773</v>
      </c>
      <c r="R21" s="1">
        <v>399.91717529296875</v>
      </c>
      <c r="S21" s="1">
        <v>397.87216186523438</v>
      </c>
      <c r="T21" s="1">
        <v>16.698093414306641</v>
      </c>
      <c r="U21" s="1">
        <v>41.635551452636719</v>
      </c>
      <c r="V21" s="1">
        <v>31.166975021362305</v>
      </c>
      <c r="W21" s="1">
        <v>77.712715148925781</v>
      </c>
      <c r="X21" s="1">
        <v>299.65145874023438</v>
      </c>
      <c r="Y21" s="1">
        <v>26.10106086730957</v>
      </c>
      <c r="Z21" s="1">
        <v>0.27897325158119202</v>
      </c>
      <c r="AA21" s="1">
        <v>88.018424987792969</v>
      </c>
      <c r="AB21" s="1">
        <v>-2.5245256423950195</v>
      </c>
      <c r="AC21" s="1">
        <v>0.31033444404602051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1.101659774780273</v>
      </c>
      <c r="AL21">
        <f>(U21-T21)/(1000-U21)*AK21</f>
        <v>2.8666124299310859E-2</v>
      </c>
      <c r="AM21">
        <f>(P21+273.15)</f>
        <v>328.16658248901365</v>
      </c>
      <c r="AN21">
        <f>(O21+273.15)</f>
        <v>304.92907180786131</v>
      </c>
      <c r="AO21">
        <f>(Y21*AG21+Z21*AH21)*AI21</f>
        <v>4.1761696454248636</v>
      </c>
      <c r="AP21">
        <f>((AO21+0.00000010773*(AN21^4-AM21^4))-AL21*44100)/(L21*51.4+0.00000043092*AM21^3)</f>
        <v>-12.600749167164004</v>
      </c>
      <c r="AQ21">
        <f>0.61365*EXP(17.502*J21/(240.97+J21))</f>
        <v>15.876788911149516</v>
      </c>
      <c r="AR21">
        <f>AQ21*1000/AA21</f>
        <v>180.38028871059015</v>
      </c>
      <c r="AS21">
        <f>(AR21-U21)</f>
        <v>138.74473725795343</v>
      </c>
      <c r="AT21">
        <f>IF(D21,P21,(O21+P21)/2)</f>
        <v>43.3978271484375</v>
      </c>
      <c r="AU21">
        <f>0.61365*EXP(17.502*AT21/(240.97+AT21))</f>
        <v>8.8700244942213722</v>
      </c>
      <c r="AV21">
        <f>IF(AS21&lt;&gt;0,(1000-(AR21+U21)/2)/AS21*AL21,0)</f>
        <v>0.183675128640474</v>
      </c>
      <c r="AW21">
        <f>U21*AA21/1000</f>
        <v>3.6646956623592994</v>
      </c>
      <c r="AX21">
        <f>(AU21-AW21)</f>
        <v>5.2053288318620723</v>
      </c>
      <c r="AY21">
        <f>1/(1.6/F21+1.37/N21)</f>
        <v>0.11558919005415773</v>
      </c>
      <c r="AZ21">
        <f>G21*AA21*0.001</f>
        <v>33.49380280751781</v>
      </c>
      <c r="BA21">
        <f>G21/S21</f>
        <v>0.95641705612067651</v>
      </c>
      <c r="BB21">
        <f>(1-AL21*AA21/AQ21/F21)*100</f>
        <v>17.602728778945711</v>
      </c>
      <c r="BC21">
        <f>(S21-E21/(N21/1.35))</f>
        <v>401.07956828275155</v>
      </c>
      <c r="BD21">
        <f>E21*BB21/100/BC21</f>
        <v>-4.0169023593855978E-3</v>
      </c>
    </row>
    <row r="22" spans="1:56" x14ac:dyDescent="0.35">
      <c r="A22" s="1" t="s">
        <v>9</v>
      </c>
      <c r="B22" s="1" t="s">
        <v>5048</v>
      </c>
      <c r="K22" s="1">
        <v>2.72</v>
      </c>
    </row>
    <row r="23" spans="1:56" x14ac:dyDescent="0.35">
      <c r="A23" s="1" t="s">
        <v>9</v>
      </c>
      <c r="B23" s="1" t="s">
        <v>5047</v>
      </c>
      <c r="K23" s="1">
        <v>2.72</v>
      </c>
    </row>
    <row r="24" spans="1:56" x14ac:dyDescent="0.35">
      <c r="A24" s="1">
        <v>3</v>
      </c>
      <c r="B24" s="1" t="s">
        <v>5046</v>
      </c>
      <c r="C24" s="1">
        <v>665.0000217705965</v>
      </c>
      <c r="D24" s="1">
        <v>0</v>
      </c>
      <c r="E24">
        <f>(R24-S24*(1000-T24)/(1000-U24))*AK24</f>
        <v>-8.0736146316970174</v>
      </c>
      <c r="F24">
        <f>IF(AV24&lt;&gt;0,1/(1/AV24-1/N24),0)</f>
        <v>0.17937901229251296</v>
      </c>
      <c r="G24">
        <f>((AY24-AL24/2)*S24-E24)/(AY24+AL24/2)</f>
        <v>375.69314283284302</v>
      </c>
      <c r="H24">
        <f>AL24*1000</f>
        <v>27.008934295831537</v>
      </c>
      <c r="I24">
        <f>(AQ24-AW24)</f>
        <v>12.331636201434748</v>
      </c>
      <c r="J24">
        <f>(P24+AP24*D24)</f>
        <v>55.088802337646484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31.617530822753906</v>
      </c>
      <c r="P24" s="1">
        <v>55.088802337646484</v>
      </c>
      <c r="Q24" s="1">
        <v>31.70184326171875</v>
      </c>
      <c r="R24" s="1">
        <v>400.10049438476563</v>
      </c>
      <c r="S24" s="1">
        <v>397.678955078125</v>
      </c>
      <c r="T24" s="1">
        <v>17.385885238647461</v>
      </c>
      <c r="U24" s="1">
        <v>40.903553009033203</v>
      </c>
      <c r="V24" s="1">
        <v>32.750988006591797</v>
      </c>
      <c r="W24" s="1">
        <v>77.052841186523438</v>
      </c>
      <c r="X24" s="1">
        <v>299.60177612304688</v>
      </c>
      <c r="Y24" s="1">
        <v>49.101829528808594</v>
      </c>
      <c r="Z24" s="1">
        <v>0.33791071176528931</v>
      </c>
      <c r="AA24" s="1">
        <v>88.022514343261719</v>
      </c>
      <c r="AB24" s="1">
        <v>-2.503061056137085</v>
      </c>
      <c r="AC24" s="1">
        <v>0.30724376440048218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1.1014771180994369</v>
      </c>
      <c r="AL24">
        <f>(U24-T24)/(1000-U24)*AK24</f>
        <v>2.7008934295831538E-2</v>
      </c>
      <c r="AM24">
        <f>(P24+273.15)</f>
        <v>328.23880233764646</v>
      </c>
      <c r="AN24">
        <f>(O24+273.15)</f>
        <v>304.76753082275388</v>
      </c>
      <c r="AO24">
        <f>(Y24*AG24+Z24*AH24)*AI24</f>
        <v>7.8562925490075486</v>
      </c>
      <c r="AP24">
        <f>((AO24+0.00000010773*(AN24^4-AM24^4))-AL24*44100)/(L24*51.4+0.00000043092*AM24^3)</f>
        <v>-12.01136824878764</v>
      </c>
      <c r="AQ24">
        <f>0.61365*EXP(17.502*J24/(240.97+J24))</f>
        <v>15.932069782862738</v>
      </c>
      <c r="AR24">
        <f>AQ24*1000/AA24</f>
        <v>180.99993963740218</v>
      </c>
      <c r="AS24">
        <f>(AR24-U24)</f>
        <v>140.09638662836898</v>
      </c>
      <c r="AT24">
        <f>IF(D24,P24,(O24+P24)/2)</f>
        <v>43.353166580200195</v>
      </c>
      <c r="AU24">
        <f>0.61365*EXP(17.502*AT24/(240.97+AT24))</f>
        <v>8.8493848957140759</v>
      </c>
      <c r="AV24">
        <f>IF(AS24&lt;&gt;0,(1000-(AR24+U24)/2)/AS24*AL24,0)</f>
        <v>0.1713980385024263</v>
      </c>
      <c r="AW24">
        <f>U24*AA24/1000</f>
        <v>3.6004335814279913</v>
      </c>
      <c r="AX24">
        <f>(AU24-AW24)</f>
        <v>5.2489513142860851</v>
      </c>
      <c r="AY24">
        <f>1/(1.6/F24+1.37/N24)</f>
        <v>0.1078133221193595</v>
      </c>
      <c r="AZ24">
        <f>G24*AA24*0.001</f>
        <v>33.069455053669003</v>
      </c>
      <c r="BA24">
        <f>G24/S24</f>
        <v>0.9447146700509641</v>
      </c>
      <c r="BB24">
        <f>(1-AL24*AA24/AQ24/F24)*100</f>
        <v>16.812630794453199</v>
      </c>
      <c r="BC24">
        <f>(S24-E24/(N24/1.35))</f>
        <v>400.50826285370778</v>
      </c>
      <c r="BD24">
        <f>E24*BB24/100/BC24</f>
        <v>-3.3891610877700659E-3</v>
      </c>
    </row>
    <row r="25" spans="1:56" x14ac:dyDescent="0.35">
      <c r="A25" s="1" t="s">
        <v>9</v>
      </c>
      <c r="B25" s="1" t="s">
        <v>5045</v>
      </c>
      <c r="K25" s="1">
        <v>2.72</v>
      </c>
    </row>
    <row r="26" spans="1:56" x14ac:dyDescent="0.35">
      <c r="A26" s="1" t="s">
        <v>9</v>
      </c>
      <c r="B26" s="1" t="s">
        <v>5044</v>
      </c>
      <c r="K26" s="1">
        <v>2.72</v>
      </c>
    </row>
    <row r="27" spans="1:56" x14ac:dyDescent="0.35">
      <c r="A27" s="1">
        <v>4</v>
      </c>
      <c r="B27" s="1" t="s">
        <v>5043</v>
      </c>
      <c r="C27" s="1">
        <v>870.0000217705965</v>
      </c>
      <c r="D27" s="1">
        <v>0</v>
      </c>
      <c r="E27">
        <f>(R27-S27*(1000-T27)/(1000-U27))*AK27</f>
        <v>-7.3939111647520264</v>
      </c>
      <c r="F27">
        <f>IF(AV27&lt;&gt;0,1/(1/AV27-1/N27),0)</f>
        <v>0.17916453224227913</v>
      </c>
      <c r="G27">
        <f>((AY27-AL27/2)*S27-E27)/(AY27+AL27/2)</f>
        <v>373.10077734180601</v>
      </c>
      <c r="H27">
        <f>AL27*1000</f>
        <v>25.985859331576638</v>
      </c>
      <c r="I27">
        <f>(AQ27-AW27)</f>
        <v>11.911823553904096</v>
      </c>
      <c r="J27">
        <f>(P27+AP27*D27)</f>
        <v>54.522270202636719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31.505867004394531</v>
      </c>
      <c r="P27" s="1">
        <v>54.522270202636719</v>
      </c>
      <c r="Q27" s="1">
        <v>31.594429016113281</v>
      </c>
      <c r="R27" s="1">
        <v>400.06887817382813</v>
      </c>
      <c r="S27" s="1">
        <v>397.404052734375</v>
      </c>
      <c r="T27" s="1">
        <v>18.14814567565918</v>
      </c>
      <c r="U27" s="1">
        <v>40.795055389404297</v>
      </c>
      <c r="V27" s="1">
        <v>34.405487060546875</v>
      </c>
      <c r="W27" s="1">
        <v>77.33978271484375</v>
      </c>
      <c r="X27" s="1">
        <v>299.3701171875</v>
      </c>
      <c r="Y27" s="1">
        <v>101.02954864501953</v>
      </c>
      <c r="Z27" s="1">
        <v>6.5486133098602295E-2</v>
      </c>
      <c r="AA27" s="1">
        <v>88.025382995605469</v>
      </c>
      <c r="AB27" s="1">
        <v>-2.5664567947387695</v>
      </c>
      <c r="AC27" s="1">
        <v>0.31257385015487671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1.1006254308363967</v>
      </c>
      <c r="AL27">
        <f>(U27-T27)/(1000-U27)*AK27</f>
        <v>2.5985859331576638E-2</v>
      </c>
      <c r="AM27">
        <f>(P27+273.15)</f>
        <v>327.6722702026367</v>
      </c>
      <c r="AN27">
        <f>(O27+273.15)</f>
        <v>304.65586700439451</v>
      </c>
      <c r="AO27">
        <f>(Y27*AG27+Z27*AH27)*AI27</f>
        <v>16.164727421893303</v>
      </c>
      <c r="AP27">
        <f>((AO27+0.00000010773*(AN27^4-AM27^4))-AL27*44100)/(L27*51.4+0.00000043092*AM27^3)</f>
        <v>-11.53416204295679</v>
      </c>
      <c r="AQ27">
        <f>0.61365*EXP(17.502*J27/(240.97+J27))</f>
        <v>15.502823928883348</v>
      </c>
      <c r="AR27">
        <f>AQ27*1000/AA27</f>
        <v>176.11765380966651</v>
      </c>
      <c r="AS27">
        <f>(AR27-U27)</f>
        <v>135.32259842026221</v>
      </c>
      <c r="AT27">
        <f>IF(D27,P27,(O27+P27)/2)</f>
        <v>43.014068603515625</v>
      </c>
      <c r="AU27">
        <f>0.61365*EXP(17.502*AT27/(240.97+AT27))</f>
        <v>8.6940238044585634</v>
      </c>
      <c r="AV27">
        <f>IF(AS27&lt;&gt;0,(1000-(AR27+U27)/2)/AS27*AL27,0)</f>
        <v>0.17120220885345178</v>
      </c>
      <c r="AW27">
        <f>U27*AA27/1000</f>
        <v>3.5910003749792523</v>
      </c>
      <c r="AX27">
        <f>(AU27-AW27)</f>
        <v>5.1030234294793111</v>
      </c>
      <c r="AY27">
        <f>1/(1.6/F27+1.37/N27)</f>
        <v>0.10768934875248193</v>
      </c>
      <c r="AZ27">
        <f>G27*AA27*0.001</f>
        <v>32.842338821470591</v>
      </c>
      <c r="BA27">
        <f>G27/S27</f>
        <v>0.93884492313214196</v>
      </c>
      <c r="BB27">
        <f>(1-AL27*AA27/AQ27/F27)*100</f>
        <v>17.646482830303643</v>
      </c>
      <c r="BC27">
        <f>(S27-E27/(N27/1.35))</f>
        <v>399.99516604665405</v>
      </c>
      <c r="BD27">
        <f>E27*BB27/100/BC27</f>
        <v>-3.2619525807561565E-3</v>
      </c>
    </row>
    <row r="28" spans="1:56" x14ac:dyDescent="0.35">
      <c r="A28" s="1" t="s">
        <v>9</v>
      </c>
      <c r="B28" s="1" t="s">
        <v>5042</v>
      </c>
      <c r="K28" s="1">
        <v>2.72</v>
      </c>
    </row>
    <row r="29" spans="1:56" x14ac:dyDescent="0.35">
      <c r="A29" s="1" t="s">
        <v>9</v>
      </c>
      <c r="B29" s="1" t="s">
        <v>5041</v>
      </c>
      <c r="K29" s="1">
        <v>2.72</v>
      </c>
    </row>
    <row r="30" spans="1:56" x14ac:dyDescent="0.35">
      <c r="A30" s="1">
        <v>5</v>
      </c>
      <c r="B30" s="1" t="s">
        <v>5040</v>
      </c>
      <c r="C30" s="1">
        <v>1075.0000217705965</v>
      </c>
      <c r="D30" s="1">
        <v>0</v>
      </c>
      <c r="E30">
        <f>(R30-S30*(1000-T30)/(1000-U30))*AK30</f>
        <v>-7.1339206546169294</v>
      </c>
      <c r="F30">
        <f>IF(AV30&lt;&gt;0,1/(1/AV30-1/N30),0)</f>
        <v>0.17153664152339257</v>
      </c>
      <c r="G30">
        <f>((AY30-AL30/2)*S30-E30)/(AY30+AL30/2)</f>
        <v>372.06991368964657</v>
      </c>
      <c r="H30">
        <f>AL30*1000</f>
        <v>25.30433322542531</v>
      </c>
      <c r="I30">
        <f>(AQ30-AW30)</f>
        <v>12.078541048863439</v>
      </c>
      <c r="J30">
        <f>(P30+AP30*D30)</f>
        <v>54.753250122070313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31.418455123901367</v>
      </c>
      <c r="P30" s="1">
        <v>54.753250122070313</v>
      </c>
      <c r="Q30" s="1">
        <v>31.511177062988281</v>
      </c>
      <c r="R30" s="1">
        <v>399.89010620117188</v>
      </c>
      <c r="S30" s="1">
        <v>397.24142456054688</v>
      </c>
      <c r="T30" s="1">
        <v>18.844924926757813</v>
      </c>
      <c r="U30" s="1">
        <v>40.874866485595703</v>
      </c>
      <c r="V30" s="1">
        <v>35.904827117919922</v>
      </c>
      <c r="W30" s="1">
        <v>77.878005981445313</v>
      </c>
      <c r="X30" s="1">
        <v>299.65789794921875</v>
      </c>
      <c r="Y30" s="1">
        <v>149.29705810546875</v>
      </c>
      <c r="Z30" s="1">
        <v>3.143305703997612E-2</v>
      </c>
      <c r="AA30" s="1">
        <v>88.026557922363281</v>
      </c>
      <c r="AB30" s="1">
        <v>-2.4958131313323975</v>
      </c>
      <c r="AC30" s="1">
        <v>0.31715452671051025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1.1016834483427156</v>
      </c>
      <c r="AL30">
        <f>(U30-T30)/(1000-U30)*AK30</f>
        <v>2.5304333225425309E-2</v>
      </c>
      <c r="AM30">
        <f>(P30+273.15)</f>
        <v>327.90325012207029</v>
      </c>
      <c r="AN30">
        <f>(O30+273.15)</f>
        <v>304.56845512390134</v>
      </c>
      <c r="AO30">
        <f>(Y30*AG30+Z30*AH30)*AI30</f>
        <v>23.887528762947113</v>
      </c>
      <c r="AP30">
        <f>((AO30+0.00000010773*(AN30^4-AM30^4))-AL30*44100)/(L30*51.4+0.00000043092*AM30^3)</f>
        <v>-11.26596196364755</v>
      </c>
      <c r="AQ30">
        <f>0.61365*EXP(17.502*J30/(240.97+J30))</f>
        <v>15.676614851126596</v>
      </c>
      <c r="AR30">
        <f>AQ30*1000/AA30</f>
        <v>178.0896041050803</v>
      </c>
      <c r="AS30">
        <f>(AR30-U30)</f>
        <v>137.21473761948459</v>
      </c>
      <c r="AT30">
        <f>IF(D30,P30,(O30+P30)/2)</f>
        <v>43.08585262298584</v>
      </c>
      <c r="AU30">
        <f>0.61365*EXP(17.502*AT30/(240.97+AT30))</f>
        <v>8.7267139420399644</v>
      </c>
      <c r="AV30">
        <f>IF(AS30&lt;&gt;0,(1000-(AR30+U30)/2)/AS30*AL30,0)</f>
        <v>0.1642240378270258</v>
      </c>
      <c r="AW30">
        <f>U30*AA30/1000</f>
        <v>3.5980738022631558</v>
      </c>
      <c r="AX30">
        <f>(AU30-AW30)</f>
        <v>5.1286401397768087</v>
      </c>
      <c r="AY30">
        <f>1/(1.6/F30+1.37/N30)</f>
        <v>0.10327288605383905</v>
      </c>
      <c r="AZ30">
        <f>G30*AA30*0.001</f>
        <v>32.752033808570381</v>
      </c>
      <c r="BA30">
        <f>G30/S30</f>
        <v>0.93663422464375012</v>
      </c>
      <c r="BB30">
        <f>(1-AL30*AA30/AQ30/F30)*100</f>
        <v>17.167756047223225</v>
      </c>
      <c r="BC30">
        <f>(S30-E30/(N30/1.35))</f>
        <v>399.74142711197601</v>
      </c>
      <c r="BD30">
        <f>E30*BB30/100/BC30</f>
        <v>-3.0638157857079715E-3</v>
      </c>
    </row>
    <row r="31" spans="1:56" x14ac:dyDescent="0.35">
      <c r="A31" s="1" t="s">
        <v>9</v>
      </c>
      <c r="B31" s="1" t="s">
        <v>5039</v>
      </c>
      <c r="K31" s="1">
        <v>2.72</v>
      </c>
    </row>
    <row r="32" spans="1:56" x14ac:dyDescent="0.35">
      <c r="A32" s="1" t="s">
        <v>9</v>
      </c>
      <c r="B32" s="1" t="s">
        <v>5038</v>
      </c>
      <c r="K32" s="1">
        <v>2.72</v>
      </c>
    </row>
    <row r="33" spans="1:56" x14ac:dyDescent="0.35">
      <c r="A33" s="1">
        <v>6</v>
      </c>
      <c r="B33" s="1" t="s">
        <v>5037</v>
      </c>
      <c r="C33" s="1">
        <v>1281.5000217594206</v>
      </c>
      <c r="D33" s="1">
        <v>0</v>
      </c>
      <c r="E33">
        <f>(R33-S33*(1000-T33)/(1000-U33))*AK33</f>
        <v>-7.7710696873163307</v>
      </c>
      <c r="F33">
        <f>IF(AV33&lt;&gt;0,1/(1/AV33-1/N33),0)</f>
        <v>0.1803792553380901</v>
      </c>
      <c r="G33">
        <f>((AY33-AL33/2)*S33-E33)/(AY33+AL33/2)</f>
        <v>380.06607132313655</v>
      </c>
      <c r="H33">
        <f>AL33*1000</f>
        <v>25.001092052292577</v>
      </c>
      <c r="I33">
        <f>(AQ33-AW33)</f>
        <v>11.418037337872567</v>
      </c>
      <c r="J33">
        <f>(P33+AP33*D33)</f>
        <v>53.904365539550781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31.372846603393555</v>
      </c>
      <c r="P33" s="1">
        <v>53.904365539550781</v>
      </c>
      <c r="Q33" s="1">
        <v>31.458457946777344</v>
      </c>
      <c r="R33" s="1">
        <v>400.09884643554688</v>
      </c>
      <c r="S33" s="1">
        <v>398.11782836914063</v>
      </c>
      <c r="T33" s="1">
        <v>19.452600479125977</v>
      </c>
      <c r="U33" s="1">
        <v>41.212318420410156</v>
      </c>
      <c r="V33" s="1">
        <v>37.161026000976563</v>
      </c>
      <c r="W33" s="1">
        <v>78.729423522949219</v>
      </c>
      <c r="X33" s="1">
        <v>299.63812255859375</v>
      </c>
      <c r="Y33" s="1">
        <v>300.04815673828125</v>
      </c>
      <c r="Z33" s="1">
        <v>7.3345936834812164E-2</v>
      </c>
      <c r="AA33" s="1">
        <v>88.031723022460938</v>
      </c>
      <c r="AB33" s="1">
        <v>-2.4972107410430908</v>
      </c>
      <c r="AC33" s="1">
        <v>0.32415735721588135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1.101610744700712</v>
      </c>
      <c r="AL33">
        <f>(U33-T33)/(1000-U33)*AK33</f>
        <v>2.5001092052292576E-2</v>
      </c>
      <c r="AM33">
        <f>(P33+273.15)</f>
        <v>327.05436553955076</v>
      </c>
      <c r="AN33">
        <f>(O33+273.15)</f>
        <v>304.52284660339353</v>
      </c>
      <c r="AO33">
        <f>(Y33*AG33+Z33*AH33)*AI33</f>
        <v>48.007704005069172</v>
      </c>
      <c r="AP33">
        <f>((AO33+0.00000010773*(AN33^4-AM33^4))-AL33*44100)/(L33*51.4+0.00000043092*AM33^3)</f>
        <v>-10.878538274196289</v>
      </c>
      <c r="AQ33">
        <f>0.61365*EXP(17.502*J33/(240.97+J33))</f>
        <v>15.046028738171579</v>
      </c>
      <c r="AR33">
        <f>AQ33*1000/AA33</f>
        <v>170.9159859830603</v>
      </c>
      <c r="AS33">
        <f>(AR33-U33)</f>
        <v>129.70366756265014</v>
      </c>
      <c r="AT33">
        <f>IF(D33,P33,(O33+P33)/2)</f>
        <v>42.638606071472168</v>
      </c>
      <c r="AU33">
        <f>0.61365*EXP(17.502*AT33/(240.97+AT33))</f>
        <v>8.5247606679124797</v>
      </c>
      <c r="AV33">
        <f>IF(AS33&lt;&gt;0,(1000-(AR33+U33)/2)/AS33*AL33,0)</f>
        <v>0.17231102897574824</v>
      </c>
      <c r="AW33">
        <f>U33*AA33/1000</f>
        <v>3.6279914002990119</v>
      </c>
      <c r="AX33">
        <f>(AU33-AW33)</f>
        <v>4.8967692676134682</v>
      </c>
      <c r="AY33">
        <f>1/(1.6/F33+1.37/N33)</f>
        <v>0.10839133069465451</v>
      </c>
      <c r="AZ33">
        <f>G33*AA33*0.001</f>
        <v>33.457871120953243</v>
      </c>
      <c r="BA33">
        <f>G33/S33</f>
        <v>0.95465725029207626</v>
      </c>
      <c r="BB33">
        <f>(1-AL33*AA33/AQ33/F33)*100</f>
        <v>18.905816632839525</v>
      </c>
      <c r="BC33">
        <f>(S33-E33/(N33/1.35))</f>
        <v>400.8411126592527</v>
      </c>
      <c r="BD33">
        <f>E33*BB33/100/BC33</f>
        <v>-3.6652532364940477E-3</v>
      </c>
    </row>
    <row r="34" spans="1:56" x14ac:dyDescent="0.35">
      <c r="A34" s="1" t="s">
        <v>9</v>
      </c>
      <c r="B34" s="1" t="s">
        <v>5036</v>
      </c>
      <c r="K34" s="1">
        <v>2.72</v>
      </c>
    </row>
    <row r="35" spans="1:56" x14ac:dyDescent="0.35">
      <c r="A35" s="1" t="s">
        <v>9</v>
      </c>
      <c r="B35" s="1" t="s">
        <v>5035</v>
      </c>
      <c r="K35" s="1">
        <v>2.72</v>
      </c>
    </row>
    <row r="36" spans="1:56" x14ac:dyDescent="0.35">
      <c r="A36" s="1">
        <v>7</v>
      </c>
      <c r="B36" s="1" t="s">
        <v>5034</v>
      </c>
      <c r="C36" s="1">
        <v>1487.5000217594206</v>
      </c>
      <c r="D36" s="1">
        <v>0</v>
      </c>
      <c r="E36">
        <f>(R36-S36*(1000-T36)/(1000-U36))*AK36</f>
        <v>-7.5181340680362609</v>
      </c>
      <c r="F36">
        <f>IF(AV36&lt;&gt;0,1/(1/AV36-1/N36),0)</f>
        <v>0.20134369511098515</v>
      </c>
      <c r="G36">
        <f>((AY36-AL36/2)*S36-E36)/(AY36+AL36/2)</f>
        <v>379.40920069684324</v>
      </c>
      <c r="H36">
        <f>AL36*1000</f>
        <v>24.952845833871447</v>
      </c>
      <c r="I36">
        <f>(AQ36-AW36)</f>
        <v>10.327672744138411</v>
      </c>
      <c r="J36">
        <f>(P36+AP36*D36)</f>
        <v>52.424243927001953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31.357126235961914</v>
      </c>
      <c r="P36" s="1">
        <v>52.424243927001953</v>
      </c>
      <c r="Q36" s="1">
        <v>31.427391052246094</v>
      </c>
      <c r="R36" s="1">
        <v>399.64019775390625</v>
      </c>
      <c r="S36" s="1">
        <v>397.4619140625</v>
      </c>
      <c r="T36" s="1">
        <v>19.995479583740234</v>
      </c>
      <c r="U36" s="1">
        <v>41.70166015625</v>
      </c>
      <c r="V36" s="1">
        <v>38.231216430664063</v>
      </c>
      <c r="W36" s="1">
        <v>79.733283996582031</v>
      </c>
      <c r="X36" s="1">
        <v>299.64450073242188</v>
      </c>
      <c r="Y36" s="1">
        <v>500.97268676757813</v>
      </c>
      <c r="Z36" s="1">
        <v>7.4652515351772308E-2</v>
      </c>
      <c r="AA36" s="1">
        <v>88.029304504394531</v>
      </c>
      <c r="AB36" s="1">
        <v>-2.2874970436096191</v>
      </c>
      <c r="AC36" s="1">
        <v>0.32591211795806885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1.1016341938691978</v>
      </c>
      <c r="AL36">
        <f>(U36-T36)/(1000-U36)*AK36</f>
        <v>2.4952845833871445E-2</v>
      </c>
      <c r="AM36">
        <f>(P36+273.15)</f>
        <v>325.57424392700193</v>
      </c>
      <c r="AN36">
        <f>(O36+273.15)</f>
        <v>304.50712623596189</v>
      </c>
      <c r="AO36">
        <f>(Y36*AG36+Z36*AH36)*AI36</f>
        <v>80.155628091194558</v>
      </c>
      <c r="AP36">
        <f>((AO36+0.00000010773*(AN36^4-AM36^4))-AL36*44100)/(L36*51.4+0.00000043092*AM36^3)</f>
        <v>-10.44587269897384</v>
      </c>
      <c r="AQ36">
        <f>0.61365*EXP(17.502*J36/(240.97+J36))</f>
        <v>13.998640884371719</v>
      </c>
      <c r="AR36">
        <f>AQ36*1000/AA36</f>
        <v>159.02250918809528</v>
      </c>
      <c r="AS36">
        <f>(AR36-U36)</f>
        <v>117.32084903184528</v>
      </c>
      <c r="AT36">
        <f>IF(D36,P36,(O36+P36)/2)</f>
        <v>41.890685081481934</v>
      </c>
      <c r="AU36">
        <f>0.61365*EXP(17.502*AT36/(240.97+AT36))</f>
        <v>8.1960708055153351</v>
      </c>
      <c r="AV36">
        <f>IF(AS36&lt;&gt;0,(1000-(AR36+U36)/2)/AS36*AL36,0)</f>
        <v>0.19134302549572751</v>
      </c>
      <c r="AW36">
        <f>U36*AA36/1000</f>
        <v>3.6709681402333079</v>
      </c>
      <c r="AX36">
        <f>(AU36-AW36)</f>
        <v>4.5251026652820272</v>
      </c>
      <c r="AY36">
        <f>1/(1.6/F36+1.37/N36)</f>
        <v>0.12044940101853242</v>
      </c>
      <c r="AZ36">
        <f>G36*AA36*0.001</f>
        <v>33.399128059911355</v>
      </c>
      <c r="BA36">
        <f>G36/S36</f>
        <v>0.95458001703575046</v>
      </c>
      <c r="BB36">
        <f>(1-AL36*AA36/AQ36/F36)*100</f>
        <v>22.066631703855666</v>
      </c>
      <c r="BC36">
        <f>(S36-E36/(N36/1.35))</f>
        <v>400.09655989920594</v>
      </c>
      <c r="BD36">
        <f>E36*BB36/100/BC36</f>
        <v>-4.1464964262967058E-3</v>
      </c>
    </row>
    <row r="37" spans="1:56" x14ac:dyDescent="0.35">
      <c r="A37" s="1" t="s">
        <v>9</v>
      </c>
      <c r="B37" s="1" t="s">
        <v>5033</v>
      </c>
      <c r="K37" s="1">
        <v>2.72</v>
      </c>
    </row>
    <row r="38" spans="1:56" x14ac:dyDescent="0.35">
      <c r="A38" s="1" t="s">
        <v>9</v>
      </c>
      <c r="B38" s="1" t="s">
        <v>5032</v>
      </c>
      <c r="K38" s="1">
        <v>2.72</v>
      </c>
    </row>
    <row r="39" spans="1:56" x14ac:dyDescent="0.35">
      <c r="A39" s="1">
        <v>8</v>
      </c>
      <c r="B39" s="1" t="s">
        <v>5031</v>
      </c>
      <c r="C39" s="1">
        <v>1694.0000217482448</v>
      </c>
      <c r="D39" s="1">
        <v>0</v>
      </c>
      <c r="E39">
        <f>(R39-S39*(1000-T39)/(1000-U39))*AK39</f>
        <v>-7.191590482510545</v>
      </c>
      <c r="F39">
        <f>IF(AV39&lt;&gt;0,1/(1/AV39-1/N39),0)</f>
        <v>0.19688723971894312</v>
      </c>
      <c r="G39">
        <f>((AY39-AL39/2)*S39-E39)/(AY39+AL39/2)</f>
        <v>376.43414981617445</v>
      </c>
      <c r="H39">
        <f>AL39*1000</f>
        <v>25.005074559729589</v>
      </c>
      <c r="I39">
        <f>(AQ39-AW39)</f>
        <v>10.550828648171768</v>
      </c>
      <c r="J39">
        <f>(P39+AP39*D39)</f>
        <v>52.812541961669922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31.334630966186523</v>
      </c>
      <c r="P39" s="1">
        <v>52.812541961669922</v>
      </c>
      <c r="Q39" s="1">
        <v>31.393930435180664</v>
      </c>
      <c r="R39" s="1">
        <v>400.0042724609375</v>
      </c>
      <c r="S39" s="1">
        <v>397.50936889648438</v>
      </c>
      <c r="T39" s="1">
        <v>20.474945068359375</v>
      </c>
      <c r="U39" s="1">
        <v>42.217308044433594</v>
      </c>
      <c r="V39" s="1">
        <v>39.197643280029297</v>
      </c>
      <c r="W39" s="1">
        <v>80.8216552734375</v>
      </c>
      <c r="X39" s="1">
        <v>299.61068725585938</v>
      </c>
      <c r="Y39" s="1">
        <v>749.1329345703125</v>
      </c>
      <c r="Z39" s="1">
        <v>0.21348467469215393</v>
      </c>
      <c r="AA39" s="1">
        <v>88.028343200683594</v>
      </c>
      <c r="AB39" s="1">
        <v>-2.0877809524536133</v>
      </c>
      <c r="AC39" s="1">
        <v>0.33223727345466614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1.1015098796171299</v>
      </c>
      <c r="AL39">
        <f>(U39-T39)/(1000-U39)*AK39</f>
        <v>2.5005074559729588E-2</v>
      </c>
      <c r="AM39">
        <f>(P39+273.15)</f>
        <v>325.9625419616699</v>
      </c>
      <c r="AN39">
        <f>(O39+273.15)</f>
        <v>304.4846309661865</v>
      </c>
      <c r="AO39">
        <f>(Y39*AG39+Z39*AH39)*AI39</f>
        <v>119.86126685214185</v>
      </c>
      <c r="AP39">
        <f>((AO39+0.00000010773*(AN39^4-AM39^4))-AL39*44100)/(L39*51.4+0.00000043092*AM39^3)</f>
        <v>-10.190525785582029</v>
      </c>
      <c r="AQ39">
        <f>0.61365*EXP(17.502*J39/(240.97+J39))</f>
        <v>14.267148329716148</v>
      </c>
      <c r="AR39">
        <f>AQ39*1000/AA39</f>
        <v>162.07448431910683</v>
      </c>
      <c r="AS39">
        <f>(AR39-U39)</f>
        <v>119.85717627467324</v>
      </c>
      <c r="AT39">
        <f>IF(D39,P39,(O39+P39)/2)</f>
        <v>42.073586463928223</v>
      </c>
      <c r="AU39">
        <f>0.61365*EXP(17.502*AT39/(240.97+AT39))</f>
        <v>8.2754197738770543</v>
      </c>
      <c r="AV39">
        <f>IF(AS39&lt;&gt;0,(1000-(AR39+U39)/2)/AS39*AL39,0)</f>
        <v>0.1873138472600416</v>
      </c>
      <c r="AW39">
        <f>U39*AA39/1000</f>
        <v>3.7163196815443809</v>
      </c>
      <c r="AX39">
        <f>(AU39-AW39)</f>
        <v>4.5591000923326739</v>
      </c>
      <c r="AY39">
        <f>1/(1.6/F39+1.37/N39)</f>
        <v>0.11789520209664497</v>
      </c>
      <c r="AZ39">
        <f>G39*AA39*0.001</f>
        <v>33.136874532475751</v>
      </c>
      <c r="BA39">
        <f>G39/S39</f>
        <v>0.94698183054448171</v>
      </c>
      <c r="BB39">
        <f>(1-AL39*AA39/AQ39/F39)*100</f>
        <v>21.639727965649659</v>
      </c>
      <c r="BC39">
        <f>(S39-E39/(N39/1.35))</f>
        <v>400.02958119285665</v>
      </c>
      <c r="BD39">
        <f>E39*BB39/100/BC39</f>
        <v>-3.8903138417370215E-3</v>
      </c>
    </row>
    <row r="40" spans="1:56" x14ac:dyDescent="0.35">
      <c r="A40" s="1" t="s">
        <v>9</v>
      </c>
      <c r="B40" s="1" t="s">
        <v>5030</v>
      </c>
      <c r="K40" s="1">
        <v>2.72</v>
      </c>
    </row>
    <row r="41" spans="1:56" x14ac:dyDescent="0.35">
      <c r="A41" s="1" t="s">
        <v>9</v>
      </c>
      <c r="B41" s="1" t="s">
        <v>5029</v>
      </c>
      <c r="K41" s="1">
        <v>2.72</v>
      </c>
    </row>
    <row r="42" spans="1:56" x14ac:dyDescent="0.35">
      <c r="A42" s="1">
        <v>9</v>
      </c>
      <c r="B42" s="1" t="s">
        <v>5028</v>
      </c>
      <c r="C42" s="1">
        <v>1900.5000217370689</v>
      </c>
      <c r="D42" s="1">
        <v>0</v>
      </c>
      <c r="E42">
        <f>(R42-S42*(1000-T42)/(1000-U42))*AK42</f>
        <v>-7.345062804663355</v>
      </c>
      <c r="F42">
        <f>IF(AV42&lt;&gt;0,1/(1/AV42-1/N42),0)</f>
        <v>0.16516167009791241</v>
      </c>
      <c r="G42">
        <f>((AY42-AL42/2)*S42-E42)/(AY42+AL42/2)</f>
        <v>373.36024186154958</v>
      </c>
      <c r="H42">
        <f>AL42*1000</f>
        <v>25.298047255224589</v>
      </c>
      <c r="I42">
        <f>(AQ42-AW42)</f>
        <v>12.462921356081285</v>
      </c>
      <c r="J42">
        <f>(P42+AP42*D42)</f>
        <v>55.486721038818359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31.320384979248047</v>
      </c>
      <c r="P42" s="1">
        <v>55.486721038818359</v>
      </c>
      <c r="Q42" s="1">
        <v>31.363882064819336</v>
      </c>
      <c r="R42" s="1">
        <v>399.98422241210938</v>
      </c>
      <c r="S42" s="1">
        <v>397.5224609375</v>
      </c>
      <c r="T42" s="1">
        <v>20.920276641845703</v>
      </c>
      <c r="U42" s="1">
        <v>42.903057098388672</v>
      </c>
      <c r="V42" s="1">
        <v>40.082954406738281</v>
      </c>
      <c r="W42" s="1">
        <v>82.201652526855469</v>
      </c>
      <c r="X42" s="1">
        <v>299.59130859375</v>
      </c>
      <c r="Y42" s="1">
        <v>999.51068115234375</v>
      </c>
      <c r="Z42" s="1">
        <v>0.28290015459060669</v>
      </c>
      <c r="AA42" s="1">
        <v>88.028999328613281</v>
      </c>
      <c r="AB42" s="1">
        <v>-1.9123948812484741</v>
      </c>
      <c r="AC42" s="1">
        <v>0.32975944876670837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1.1014386345358453</v>
      </c>
      <c r="AL42">
        <f>(U42-T42)/(1000-U42)*AK42</f>
        <v>2.5298047255224589E-2</v>
      </c>
      <c r="AM42">
        <f>(P42+273.15)</f>
        <v>328.63672103881834</v>
      </c>
      <c r="AN42">
        <f>(O42+273.15)</f>
        <v>304.47038497924802</v>
      </c>
      <c r="AO42">
        <f>(Y42*AG42+Z42*AH42)*AI42</f>
        <v>159.92170540984625</v>
      </c>
      <c r="AP42">
        <f>((AO42+0.00000010773*(AN42^4-AM42^4))-AL42*44100)/(L42*51.4+0.00000043092*AM42^3)</f>
        <v>-10.267649473489643</v>
      </c>
      <c r="AQ42">
        <f>0.61365*EXP(17.502*J42/(240.97+J42))</f>
        <v>16.239634540590799</v>
      </c>
      <c r="AR42">
        <f>AQ42*1000/AA42</f>
        <v>184.48050829213739</v>
      </c>
      <c r="AS42">
        <f>(AR42-U42)</f>
        <v>141.57745119374871</v>
      </c>
      <c r="AT42">
        <f>IF(D42,P42,(O42+P42)/2)</f>
        <v>43.403553009033203</v>
      </c>
      <c r="AU42">
        <f>0.61365*EXP(17.502*AT42/(240.97+AT42))</f>
        <v>8.8726736739878671</v>
      </c>
      <c r="AV42">
        <f>IF(AS42&lt;&gt;0,(1000-(AR42+U42)/2)/AS42*AL42,0)</f>
        <v>0.15837173910826224</v>
      </c>
      <c r="AW42">
        <f>U42*AA42/1000</f>
        <v>3.7767131845095139</v>
      </c>
      <c r="AX42">
        <f>(AU42-AW42)</f>
        <v>5.0959604894783528</v>
      </c>
      <c r="AY42">
        <f>1/(1.6/F42+1.37/N42)</f>
        <v>9.9570768297274459E-2</v>
      </c>
      <c r="AZ42">
        <f>G42*AA42*0.001</f>
        <v>32.866528480161243</v>
      </c>
      <c r="BA42">
        <f>G42/S42</f>
        <v>0.93921797772390703</v>
      </c>
      <c r="BB42">
        <f>(1-AL42*AA42/AQ42/F42)*100</f>
        <v>16.971489452700585</v>
      </c>
      <c r="BC42">
        <f>(S42-E42/(N42/1.35))</f>
        <v>400.0964558893757</v>
      </c>
      <c r="BD42">
        <f>E42*BB42/100/BC42</f>
        <v>-3.1156650873516937E-3</v>
      </c>
    </row>
    <row r="43" spans="1:56" x14ac:dyDescent="0.35">
      <c r="A43" s="1" t="s">
        <v>9</v>
      </c>
      <c r="B43" s="1" t="s">
        <v>5027</v>
      </c>
      <c r="K43" s="1">
        <v>2.72</v>
      </c>
    </row>
    <row r="44" spans="1:56" x14ac:dyDescent="0.35">
      <c r="A44" s="1" t="s">
        <v>9</v>
      </c>
      <c r="B44" s="1" t="s">
        <v>5026</v>
      </c>
      <c r="K44" s="1">
        <v>2.72</v>
      </c>
    </row>
    <row r="45" spans="1:56" x14ac:dyDescent="0.35">
      <c r="A45" s="1">
        <v>10</v>
      </c>
      <c r="B45" s="1" t="s">
        <v>5025</v>
      </c>
      <c r="C45" s="1">
        <v>2108.000021725893</v>
      </c>
      <c r="D45" s="1">
        <v>0</v>
      </c>
      <c r="E45">
        <f>(R45-S45*(1000-T45)/(1000-U45))*AK45</f>
        <v>-7.3271679460273669</v>
      </c>
      <c r="F45">
        <f>IF(AV45&lt;&gt;0,1/(1/AV45-1/N45),0)</f>
        <v>0.21228654261906274</v>
      </c>
      <c r="G45">
        <f>((AY45-AL45/2)*S45-E45)/(AY45+AL45/2)</f>
        <v>376.73950016180953</v>
      </c>
      <c r="H45">
        <f>AL45*1000</f>
        <v>25.718292134327758</v>
      </c>
      <c r="I45">
        <f>(AQ45-AW45)</f>
        <v>10.114572421829299</v>
      </c>
      <c r="J45">
        <f>(P45+AP45*D45)</f>
        <v>52.369140625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31.331230163574219</v>
      </c>
      <c r="P45" s="1">
        <v>52.369140625</v>
      </c>
      <c r="Q45" s="1">
        <v>31.357570648193359</v>
      </c>
      <c r="R45" s="1">
        <v>400.11526489257813</v>
      </c>
      <c r="S45" s="1">
        <v>397.48699951171875</v>
      </c>
      <c r="T45" s="1">
        <v>21.367805480957031</v>
      </c>
      <c r="U45" s="1">
        <v>43.692348480224609</v>
      </c>
      <c r="V45" s="1">
        <v>40.916507720947266</v>
      </c>
      <c r="W45" s="1">
        <v>83.6650390625</v>
      </c>
      <c r="X45" s="1">
        <v>299.65814208984375</v>
      </c>
      <c r="Y45" s="1">
        <v>1251.009033203125</v>
      </c>
      <c r="Z45" s="1">
        <v>0.37196248769760132</v>
      </c>
      <c r="AA45" s="1">
        <v>88.031875610351563</v>
      </c>
      <c r="AB45" s="1">
        <v>-1.6755677461624146</v>
      </c>
      <c r="AC45" s="1">
        <v>0.31568685173988342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1.101684345918543</v>
      </c>
      <c r="AL45">
        <f>(U45-T45)/(1000-U45)*AK45</f>
        <v>2.5718292134327757E-2</v>
      </c>
      <c r="AM45">
        <f>(P45+273.15)</f>
        <v>325.51914062499998</v>
      </c>
      <c r="AN45">
        <f>(O45+273.15)</f>
        <v>304.4812301635742</v>
      </c>
      <c r="AO45">
        <f>(Y45*AG45+Z45*AH45)*AI45</f>
        <v>200.16144083854306</v>
      </c>
      <c r="AP45">
        <f>((AO45+0.00000010773*(AN45^4-AM45^4))-AL45*44100)/(L45*51.4+0.00000043092*AM45^3)</f>
        <v>-9.7517433577810664</v>
      </c>
      <c r="AQ45">
        <f>0.61365*EXP(17.502*J45/(240.97+J45))</f>
        <v>13.960891808364565</v>
      </c>
      <c r="AR45">
        <f>AQ45*1000/AA45</f>
        <v>158.58905324428778</v>
      </c>
      <c r="AS45">
        <f>(AR45-U45)</f>
        <v>114.89670476406317</v>
      </c>
      <c r="AT45">
        <f>IF(D45,P45,(O45+P45)/2)</f>
        <v>41.850185394287109</v>
      </c>
      <c r="AU45">
        <f>0.61365*EXP(17.502*AT45/(240.97+AT45))</f>
        <v>8.1785899981757666</v>
      </c>
      <c r="AV45">
        <f>IF(AS45&lt;&gt;0,(1000-(AR45+U45)/2)/AS45*AL45,0)</f>
        <v>0.20119920837026528</v>
      </c>
      <c r="AW45">
        <f>U45*AA45/1000</f>
        <v>3.8463193865352658</v>
      </c>
      <c r="AX45">
        <f>(AU45-AW45)</f>
        <v>4.3322706116405012</v>
      </c>
      <c r="AY45">
        <f>1/(1.6/F45+1.37/N45)</f>
        <v>0.12670074875095905</v>
      </c>
      <c r="AZ45">
        <f>G45*AA45*0.001</f>
        <v>33.16508481575044</v>
      </c>
      <c r="BA45">
        <f>G45/S45</f>
        <v>0.94780332595683414</v>
      </c>
      <c r="BB45">
        <f>(1-AL45*AA45/AQ45/F45)*100</f>
        <v>23.608250764308501</v>
      </c>
      <c r="BC45">
        <f>(S45-E45/(N45/1.35))</f>
        <v>400.05472341091343</v>
      </c>
      <c r="BD45">
        <f>E45*BB45/100/BC45</f>
        <v>-4.3239489034688997E-3</v>
      </c>
    </row>
    <row r="46" spans="1:56" x14ac:dyDescent="0.35">
      <c r="A46" s="1" t="s">
        <v>9</v>
      </c>
      <c r="B46" s="1" t="s">
        <v>5024</v>
      </c>
      <c r="K46" s="1">
        <v>2.72</v>
      </c>
    </row>
    <row r="47" spans="1:56" x14ac:dyDescent="0.35">
      <c r="A47" s="1" t="s">
        <v>9</v>
      </c>
      <c r="B47" s="1" t="s">
        <v>5023</v>
      </c>
      <c r="K47" s="1">
        <v>2.72</v>
      </c>
    </row>
    <row r="48" spans="1:56" x14ac:dyDescent="0.35">
      <c r="A48" s="1">
        <v>11</v>
      </c>
      <c r="B48" s="1" t="s">
        <v>5022</v>
      </c>
      <c r="C48" s="1">
        <v>2317.5000216923654</v>
      </c>
      <c r="D48" s="1">
        <v>0</v>
      </c>
      <c r="E48">
        <f>(R48-S48*(1000-T48)/(1000-U48))*AK48</f>
        <v>-8.1880865198689481</v>
      </c>
      <c r="F48">
        <f>IF(AV48&lt;&gt;0,1/(1/AV48-1/N48),0)</f>
        <v>0.2484025533537314</v>
      </c>
      <c r="G48">
        <f>((AY48-AL48/2)*S48-E48)/(AY48+AL48/2)</f>
        <v>383.07740269373426</v>
      </c>
      <c r="H48">
        <f>AL48*1000</f>
        <v>26.512012197982333</v>
      </c>
      <c r="I48">
        <f>(AQ48-AW48)</f>
        <v>9.0408814434935163</v>
      </c>
      <c r="J48">
        <f>(P48+AP48*D48)</f>
        <v>50.895961761474609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31.380233764648438</v>
      </c>
      <c r="P48" s="1">
        <v>50.895961761474609</v>
      </c>
      <c r="Q48" s="1">
        <v>31.376474380493164</v>
      </c>
      <c r="R48" s="1">
        <v>399.91815185546875</v>
      </c>
      <c r="S48" s="1">
        <v>397.77847290039063</v>
      </c>
      <c r="T48" s="1">
        <v>21.802146911621094</v>
      </c>
      <c r="U48" s="1">
        <v>44.783843994140625</v>
      </c>
      <c r="V48" s="1">
        <v>41.635841369628906</v>
      </c>
      <c r="W48" s="1">
        <v>85.524284362792969</v>
      </c>
      <c r="X48" s="1">
        <v>299.73065185546875</v>
      </c>
      <c r="Y48" s="1">
        <v>1599.1915283203125</v>
      </c>
      <c r="Z48" s="1">
        <v>0.17157262563705444</v>
      </c>
      <c r="AA48" s="1">
        <v>88.039932250976563</v>
      </c>
      <c r="AB48" s="1">
        <v>-1.3411866426467896</v>
      </c>
      <c r="AC48" s="1">
        <v>0.23056454956531525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1.1019509259392231</v>
      </c>
      <c r="AL48">
        <f>(U48-T48)/(1000-U48)*AK48</f>
        <v>2.6512012197982333E-2</v>
      </c>
      <c r="AM48">
        <f>(P48+273.15)</f>
        <v>324.04596176147459</v>
      </c>
      <c r="AN48">
        <f>(O48+273.15)</f>
        <v>304.53023376464841</v>
      </c>
      <c r="AO48">
        <f>(Y48*AG48+Z48*AH48)*AI48</f>
        <v>255.87063881209542</v>
      </c>
      <c r="AP48">
        <f>((AO48+0.00000010773*(AN48^4-AM48^4))-AL48*44100)/(L48*51.4+0.00000043092*AM48^3)</f>
        <v>-9.4221312552219594</v>
      </c>
      <c r="AQ48">
        <f>0.61365*EXP(17.502*J48/(240.97+J48))</f>
        <v>12.98364803467596</v>
      </c>
      <c r="AR48">
        <f>AQ48*1000/AA48</f>
        <v>147.47453459713381</v>
      </c>
      <c r="AS48">
        <f>(AR48-U48)</f>
        <v>102.69069060299319</v>
      </c>
      <c r="AT48">
        <f>IF(D48,P48,(O48+P48)/2)</f>
        <v>41.138097763061523</v>
      </c>
      <c r="AU48">
        <f>0.61365*EXP(17.502*AT48/(240.97+AT48))</f>
        <v>7.8764636254448277</v>
      </c>
      <c r="AV48">
        <f>IF(AS48&lt;&gt;0,(1000-(AR48+U48)/2)/AS48*AL48,0)</f>
        <v>0.23335546599290058</v>
      </c>
      <c r="AW48">
        <f>U48*AA48/1000</f>
        <v>3.9427665911824441</v>
      </c>
      <c r="AX48">
        <f>(AU48-AW48)</f>
        <v>3.9336970342623836</v>
      </c>
      <c r="AY48">
        <f>1/(1.6/F48+1.37/N48)</f>
        <v>0.14712831780508889</v>
      </c>
      <c r="AZ48">
        <f>G48*AA48*0.001</f>
        <v>33.726108580036431</v>
      </c>
      <c r="BA48">
        <f>G48/S48</f>
        <v>0.96304206685830951</v>
      </c>
      <c r="BB48">
        <f>(1-AL48*AA48/AQ48/F48)*100</f>
        <v>27.628162242901809</v>
      </c>
      <c r="BC48">
        <f>(S48-E48/(N48/1.35))</f>
        <v>400.64789606642302</v>
      </c>
      <c r="BD48">
        <f>E48*BB48/100/BC48</f>
        <v>-5.6463988717003382E-3</v>
      </c>
    </row>
    <row r="49" spans="1:56" x14ac:dyDescent="0.35">
      <c r="A49" s="1" t="s">
        <v>9</v>
      </c>
      <c r="B49" s="1" t="s">
        <v>5021</v>
      </c>
      <c r="K49" s="1">
        <v>2.72</v>
      </c>
    </row>
    <row r="50" spans="1:56" x14ac:dyDescent="0.35">
      <c r="A50" s="1" t="s">
        <v>9</v>
      </c>
      <c r="B50" s="1" t="s">
        <v>5016</v>
      </c>
      <c r="K50" s="1">
        <v>2.72</v>
      </c>
    </row>
    <row r="51" spans="1:56" x14ac:dyDescent="0.35">
      <c r="A51" s="1">
        <v>12</v>
      </c>
      <c r="B51" s="1" t="s">
        <v>5020</v>
      </c>
      <c r="C51" s="1">
        <v>2527.5000216700137</v>
      </c>
      <c r="D51" s="1">
        <v>0</v>
      </c>
      <c r="E51">
        <f>(R51-S51*(1000-T51)/(1000-U51))*AK51</f>
        <v>-8.7550376686416342</v>
      </c>
      <c r="F51">
        <f>IF(AV51&lt;&gt;0,1/(1/AV51-1/N51),0)</f>
        <v>0.25764416349460562</v>
      </c>
      <c r="G51">
        <f>((AY51-AL51/2)*S51-E51)/(AY51+AL51/2)</f>
        <v>385.1563888605441</v>
      </c>
      <c r="H51">
        <f>AL51*1000</f>
        <v>27.372084609909713</v>
      </c>
      <c r="I51">
        <f>(AQ51-AW51)</f>
        <v>9.0109974063951697</v>
      </c>
      <c r="J51">
        <f>(P51+AP51*D51)</f>
        <v>51.008544921875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31.485614776611328</v>
      </c>
      <c r="P51" s="1">
        <v>51.008544921875</v>
      </c>
      <c r="Q51" s="1">
        <v>31.450098037719727</v>
      </c>
      <c r="R51" s="1">
        <v>399.99420166015625</v>
      </c>
      <c r="S51" s="1">
        <v>398.05136108398438</v>
      </c>
      <c r="T51" s="1">
        <v>22.237863540649414</v>
      </c>
      <c r="U51" s="1">
        <v>45.941413879394531</v>
      </c>
      <c r="V51" s="1">
        <v>42.219711303710938</v>
      </c>
      <c r="W51" s="1">
        <v>87.222099304199219</v>
      </c>
      <c r="X51" s="1">
        <v>299.66665649414063</v>
      </c>
      <c r="Y51" s="1">
        <v>1999.361083984375</v>
      </c>
      <c r="Z51" s="1">
        <v>1.1787530034780502E-2</v>
      </c>
      <c r="AA51" s="1">
        <v>88.051139831542969</v>
      </c>
      <c r="AB51" s="1">
        <v>-1.5473176240921021</v>
      </c>
      <c r="AC51" s="1">
        <v>-0.11636748164892197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1.1017156488755167</v>
      </c>
      <c r="AL51">
        <f>(U51-T51)/(1000-U51)*AK51</f>
        <v>2.7372084609909714E-2</v>
      </c>
      <c r="AM51">
        <f>(P51+273.15)</f>
        <v>324.15854492187498</v>
      </c>
      <c r="AN51">
        <f>(O51+273.15)</f>
        <v>304.63561477661131</v>
      </c>
      <c r="AO51">
        <f>(Y51*AG51+Z51*AH51)*AI51</f>
        <v>319.89776628722757</v>
      </c>
      <c r="AP51">
        <f>((AO51+0.00000010773*(AN51^4-AM51^4))-AL51*44100)/(L51*51.4+0.00000043092*AM51^3)</f>
        <v>-9.2146171672851569</v>
      </c>
      <c r="AQ51">
        <f>0.61365*EXP(17.502*J51/(240.97+J51))</f>
        <v>13.056191263948527</v>
      </c>
      <c r="AR51">
        <f>AQ51*1000/AA51</f>
        <v>148.2796394109977</v>
      </c>
      <c r="AS51">
        <f>(AR51-U51)</f>
        <v>102.33822553160317</v>
      </c>
      <c r="AT51">
        <f>IF(D51,P51,(O51+P51)/2)</f>
        <v>41.247079849243164</v>
      </c>
      <c r="AU51">
        <f>0.61365*EXP(17.502*AT51/(240.97+AT51))</f>
        <v>7.9220665199692162</v>
      </c>
      <c r="AV51">
        <f>IF(AS51&lt;&gt;0,(1000-(AR51+U51)/2)/AS51*AL51,0)</f>
        <v>0.24149301914984411</v>
      </c>
      <c r="AW51">
        <f>U51*AA51/1000</f>
        <v>4.0451938575533566</v>
      </c>
      <c r="AX51">
        <f>(AU51-AW51)</f>
        <v>3.8768726624158596</v>
      </c>
      <c r="AY51">
        <f>1/(1.6/F51+1.37/N51)</f>
        <v>0.15230561932484032</v>
      </c>
      <c r="AZ51">
        <f>G51*AA51*0.001</f>
        <v>33.913459052571909</v>
      </c>
      <c r="BA51">
        <f>G51/S51</f>
        <v>0.96760475284313985</v>
      </c>
      <c r="BB51">
        <f>(1-AL51*AA51/AQ51/F51)*100</f>
        <v>28.351674673648507</v>
      </c>
      <c r="BC51">
        <f>(S51-E51/(N51/1.35))</f>
        <v>401.11946592690788</v>
      </c>
      <c r="BD51">
        <f>E51*BB51/100/BC51</f>
        <v>-6.1881808493955371E-3</v>
      </c>
    </row>
    <row r="52" spans="1:56" x14ac:dyDescent="0.35">
      <c r="A52" s="1" t="s">
        <v>9</v>
      </c>
      <c r="B52" s="1" t="s">
        <v>5019</v>
      </c>
    </row>
    <row r="53" spans="1:56" x14ac:dyDescent="0.35">
      <c r="A53" s="1" t="s">
        <v>9</v>
      </c>
      <c r="B53" s="1" t="s">
        <v>5018</v>
      </c>
    </row>
    <row r="54" spans="1:56" x14ac:dyDescent="0.35">
      <c r="A54" s="1" t="s">
        <v>9</v>
      </c>
      <c r="B54" s="1" t="s">
        <v>5017</v>
      </c>
    </row>
    <row r="55" spans="1:56" x14ac:dyDescent="0.35">
      <c r="A55" s="1" t="s">
        <v>9</v>
      </c>
      <c r="B55" s="1" t="s">
        <v>5016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F4455-8DB5-4322-9F1C-AC779F806A63}">
  <dimension ref="A1:BD55"/>
  <sheetViews>
    <sheetView topLeftCell="A9" zoomScale="6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4081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4080</v>
      </c>
    </row>
    <row r="12" spans="1:56" x14ac:dyDescent="0.35">
      <c r="A12" s="1" t="s">
        <v>9</v>
      </c>
      <c r="B12" s="1" t="s">
        <v>4079</v>
      </c>
    </row>
    <row r="13" spans="1:56" x14ac:dyDescent="0.35">
      <c r="A13" s="1" t="s">
        <v>9</v>
      </c>
      <c r="B13" s="1" t="s">
        <v>4078</v>
      </c>
    </row>
    <row r="14" spans="1:56" x14ac:dyDescent="0.35">
      <c r="A14" s="1" t="s">
        <v>9</v>
      </c>
      <c r="B14" s="1" t="s">
        <v>4077</v>
      </c>
    </row>
    <row r="15" spans="1:56" x14ac:dyDescent="0.35">
      <c r="A15" s="1" t="s">
        <v>9</v>
      </c>
      <c r="B15" s="1" t="s">
        <v>4076</v>
      </c>
    </row>
    <row r="16" spans="1:56" x14ac:dyDescent="0.35">
      <c r="A16" s="1" t="s">
        <v>9</v>
      </c>
      <c r="B16" s="1" t="s">
        <v>4075</v>
      </c>
    </row>
    <row r="17" spans="1:56" x14ac:dyDescent="0.35">
      <c r="A17" s="1" t="s">
        <v>9</v>
      </c>
      <c r="B17" s="1" t="s">
        <v>4074</v>
      </c>
    </row>
    <row r="18" spans="1:56" x14ac:dyDescent="0.35">
      <c r="A18" s="1">
        <v>1</v>
      </c>
      <c r="B18" s="1" t="s">
        <v>4073</v>
      </c>
      <c r="C18" s="1">
        <v>430.00000277161598</v>
      </c>
      <c r="D18" s="1">
        <v>0</v>
      </c>
      <c r="E18">
        <f>(R18-S18*(1000-T18)/(1000-U18))*AK18</f>
        <v>-6.3297072123148119</v>
      </c>
      <c r="F18">
        <f>IF(AV18&lt;&gt;0,1/(1/AV18-1/N18),0)</f>
        <v>6.599931452676723E-2</v>
      </c>
      <c r="G18">
        <f>((AY18-AL18/2)*S18-E18)/(AY18+AL18/2)</f>
        <v>353.66665371581803</v>
      </c>
      <c r="H18">
        <f>AL18*1000</f>
        <v>21.635084633364141</v>
      </c>
      <c r="I18">
        <f>(AQ18-AW18)</f>
        <v>24.122116276203776</v>
      </c>
      <c r="J18">
        <f>(P18+AP18*D18)</f>
        <v>67.151535034179688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31.390274047851563</v>
      </c>
      <c r="P18" s="1">
        <v>67.151535034179688</v>
      </c>
      <c r="Q18" s="1">
        <v>31.436603546142578</v>
      </c>
      <c r="R18" s="1">
        <v>400.04266357421875</v>
      </c>
      <c r="S18" s="1">
        <v>397.97271728515625</v>
      </c>
      <c r="T18" s="1">
        <v>23.241693496704102</v>
      </c>
      <c r="U18" s="1">
        <v>42.053703308105469</v>
      </c>
      <c r="V18" s="1">
        <v>44.396575927734375</v>
      </c>
      <c r="W18" s="1">
        <v>80.331512451171875</v>
      </c>
      <c r="X18" s="1">
        <v>299.66323852539063</v>
      </c>
      <c r="Y18" s="1">
        <v>6.5458782017230988E-2</v>
      </c>
      <c r="Z18" s="1">
        <v>0.18859674036502838</v>
      </c>
      <c r="AA18" s="1">
        <v>88.113250732421875</v>
      </c>
      <c r="AB18" s="1">
        <v>-2.6672623157501221</v>
      </c>
      <c r="AC18" s="1">
        <v>0.29787486791610718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1.1017030828139358</v>
      </c>
      <c r="AL18">
        <f>(U18-T18)/(1000-U18)*AK18</f>
        <v>2.1635084633364141E-2</v>
      </c>
      <c r="AM18">
        <f>(P18+273.15)</f>
        <v>340.30153503417966</v>
      </c>
      <c r="AN18">
        <f>(O18+273.15)</f>
        <v>304.54027404785154</v>
      </c>
      <c r="AO18">
        <f>(Y18*AG18+Z18*AH18)*AI18</f>
        <v>1.0473404888658111E-2</v>
      </c>
      <c r="AP18">
        <f>((AO18+0.00000010773*(AN18^4-AM18^4))-AL18*44100)/(L18*51.4+0.00000043092*AM18^3)</f>
        <v>-11.593285395119853</v>
      </c>
      <c r="AQ18">
        <f>0.61365*EXP(17.502*J18/(240.97+J18))</f>
        <v>27.827604780017751</v>
      </c>
      <c r="AR18">
        <f>AQ18*1000/AA18</f>
        <v>315.8163448596772</v>
      </c>
      <c r="AS18">
        <f>(AR18-U18)</f>
        <v>273.76264155157173</v>
      </c>
      <c r="AT18">
        <f>IF(D18,P18,(O18+P18)/2)</f>
        <v>49.270904541015625</v>
      </c>
      <c r="AU18">
        <f>0.61365*EXP(17.502*AT18/(240.97+AT18))</f>
        <v>11.974571636401617</v>
      </c>
      <c r="AV18">
        <f>IF(AS18&lt;&gt;0,(1000-(AR18+U18)/2)/AS18*AL18,0)</f>
        <v>6.4887634568245992E-2</v>
      </c>
      <c r="AW18">
        <f>U18*AA18/1000</f>
        <v>3.7054885038139762</v>
      </c>
      <c r="AX18">
        <f>(AU18-AW18)</f>
        <v>8.2690831325876406</v>
      </c>
      <c r="AY18">
        <f>1/(1.6/F18+1.37/N18)</f>
        <v>4.0653205120642251E-2</v>
      </c>
      <c r="AZ18">
        <f>G18*AA18*0.001</f>
        <v>31.162718534558497</v>
      </c>
      <c r="BA18">
        <f>G18/S18</f>
        <v>0.88867060065931114</v>
      </c>
      <c r="BB18">
        <f>(1-AL18*AA18/AQ18/F18)*100</f>
        <v>-3.7969448255083416</v>
      </c>
      <c r="BC18">
        <f>(S18-E18/(N18/1.35))</f>
        <v>400.19089224766378</v>
      </c>
      <c r="BD18">
        <f>E18*BB18/100/BC18</f>
        <v>6.0055212430741817E-4</v>
      </c>
    </row>
    <row r="19" spans="1:56" x14ac:dyDescent="0.35">
      <c r="A19" s="1" t="s">
        <v>9</v>
      </c>
      <c r="B19" s="1" t="s">
        <v>4072</v>
      </c>
      <c r="K19" s="1">
        <v>2.72</v>
      </c>
    </row>
    <row r="20" spans="1:56" x14ac:dyDescent="0.35">
      <c r="A20" s="1" t="s">
        <v>9</v>
      </c>
      <c r="B20" s="1" t="s">
        <v>4071</v>
      </c>
      <c r="K20" s="1">
        <v>2.72</v>
      </c>
    </row>
    <row r="21" spans="1:56" x14ac:dyDescent="0.35">
      <c r="A21" s="1">
        <v>2</v>
      </c>
      <c r="B21" s="1" t="s">
        <v>4070</v>
      </c>
      <c r="C21" s="1">
        <v>636.50000278279185</v>
      </c>
      <c r="D21" s="1">
        <v>0</v>
      </c>
      <c r="E21">
        <f>(R21-S21*(1000-T21)/(1000-U21))*AK21</f>
        <v>-5.3888694097500043</v>
      </c>
      <c r="F21">
        <f>IF(AV21&lt;&gt;0,1/(1/AV21-1/N21),0)</f>
        <v>0.14438647380868808</v>
      </c>
      <c r="G21">
        <f>((AY21-AL21/2)*S21-E21)/(AY21+AL21/2)</f>
        <v>369.45246052874404</v>
      </c>
      <c r="H21">
        <f>AL21*1000</f>
        <v>20.434061967650933</v>
      </c>
      <c r="I21">
        <f>(AQ21-AW21)</f>
        <v>11.551847704389074</v>
      </c>
      <c r="J21">
        <f>(P21+AP21*D21)</f>
        <v>54.110034942626953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31.372280120849609</v>
      </c>
      <c r="P21" s="1">
        <v>54.110034942626953</v>
      </c>
      <c r="Q21" s="1">
        <v>31.459857940673828</v>
      </c>
      <c r="R21" s="1">
        <v>399.9134521484375</v>
      </c>
      <c r="S21" s="1">
        <v>397.43209838867188</v>
      </c>
      <c r="T21" s="1">
        <v>23.584314346313477</v>
      </c>
      <c r="U21" s="1">
        <v>41.373947143554688</v>
      </c>
      <c r="V21" s="1">
        <v>45.088871002197266</v>
      </c>
      <c r="W21" s="1">
        <v>79.099372863769531</v>
      </c>
      <c r="X21" s="1">
        <v>299.5062255859375</v>
      </c>
      <c r="Y21" s="1">
        <v>25.631515502929688</v>
      </c>
      <c r="Z21" s="1">
        <v>9.9539004266262054E-2</v>
      </c>
      <c r="AA21" s="1">
        <v>88.097038269042969</v>
      </c>
      <c r="AB21" s="1">
        <v>-2.9740128517150879</v>
      </c>
      <c r="AC21" s="1">
        <v>0.3105471134185791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1.1011258293600641</v>
      </c>
      <c r="AL21">
        <f>(U21-T21)/(1000-U21)*AK21</f>
        <v>2.0434061967650935E-2</v>
      </c>
      <c r="AM21">
        <f>(P21+273.15)</f>
        <v>327.26003494262693</v>
      </c>
      <c r="AN21">
        <f>(O21+273.15)</f>
        <v>304.52228012084959</v>
      </c>
      <c r="AO21">
        <f>(Y21*AG21+Z21*AH21)*AI21</f>
        <v>4.1010423888033074</v>
      </c>
      <c r="AP21">
        <f>((AO21+0.00000010773*(AN21^4-AM21^4))-AL21*44100)/(L21*51.4+0.00000043092*AM21^3)</f>
        <v>-9.6420210079708593</v>
      </c>
      <c r="AQ21">
        <f>0.61365*EXP(17.502*J21/(240.97+J21))</f>
        <v>15.196769909236172</v>
      </c>
      <c r="AR21">
        <f>AQ21*1000/AA21</f>
        <v>172.50034970331427</v>
      </c>
      <c r="AS21">
        <f>(AR21-U21)</f>
        <v>131.12640255975958</v>
      </c>
      <c r="AT21">
        <f>IF(D21,P21,(O21+P21)/2)</f>
        <v>42.741157531738281</v>
      </c>
      <c r="AU21">
        <f>0.61365*EXP(17.502*AT21/(240.97+AT21))</f>
        <v>8.5707065525967927</v>
      </c>
      <c r="AV21">
        <f>IF(AS21&lt;&gt;0,(1000-(AR21+U21)/2)/AS21*AL21,0)</f>
        <v>0.1391703066192625</v>
      </c>
      <c r="AW21">
        <f>U21*AA21/1000</f>
        <v>3.6449222048470982</v>
      </c>
      <c r="AX21">
        <f>(AU21-AW21)</f>
        <v>4.9257843477496941</v>
      </c>
      <c r="AY21">
        <f>1/(1.6/F21+1.37/N21)</f>
        <v>8.743550942202466E-2</v>
      </c>
      <c r="AZ21">
        <f>G21*AA21*0.001</f>
        <v>32.547667553792849</v>
      </c>
      <c r="BA21">
        <f>G21/S21</f>
        <v>0.92959894791244335</v>
      </c>
      <c r="BB21">
        <f>(1-AL21*AA21/AQ21/F21)*100</f>
        <v>17.957626516872537</v>
      </c>
      <c r="BC21">
        <f>(S21-E21/(N21/1.35))</f>
        <v>399.32056728620222</v>
      </c>
      <c r="BD21">
        <f>E21*BB21/100/BC21</f>
        <v>-2.4233989465193692E-3</v>
      </c>
    </row>
    <row r="22" spans="1:56" x14ac:dyDescent="0.35">
      <c r="A22" s="1" t="s">
        <v>9</v>
      </c>
      <c r="B22" s="1" t="s">
        <v>4069</v>
      </c>
      <c r="K22" s="1">
        <v>2.72</v>
      </c>
    </row>
    <row r="23" spans="1:56" x14ac:dyDescent="0.35">
      <c r="A23" s="1" t="s">
        <v>9</v>
      </c>
      <c r="B23" s="1" t="s">
        <v>4068</v>
      </c>
      <c r="K23" s="1">
        <v>2.72</v>
      </c>
    </row>
    <row r="24" spans="1:56" x14ac:dyDescent="0.35">
      <c r="A24" s="1">
        <v>3</v>
      </c>
      <c r="B24" s="1" t="s">
        <v>4067</v>
      </c>
      <c r="C24" s="1">
        <v>842.00000279396772</v>
      </c>
      <c r="D24" s="1">
        <v>0</v>
      </c>
      <c r="E24">
        <f>(R24-S24*(1000-T24)/(1000-U24))*AK24</f>
        <v>-4.6177652325543512</v>
      </c>
      <c r="F24">
        <f>IF(AV24&lt;&gt;0,1/(1/AV24-1/N24),0)</f>
        <v>0.13476607300797933</v>
      </c>
      <c r="G24">
        <f>((AY24-AL24/2)*S24-E24)/(AY24+AL24/2)</f>
        <v>362.87283213951991</v>
      </c>
      <c r="H24">
        <f>AL24*1000</f>
        <v>19.528689214363943</v>
      </c>
      <c r="I24">
        <f>(AQ24-AW24)</f>
        <v>11.789672809379464</v>
      </c>
      <c r="J24">
        <f>(P24+AP24*D24)</f>
        <v>54.380645751953125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31.301681518554688</v>
      </c>
      <c r="P24" s="1">
        <v>54.380645751953125</v>
      </c>
      <c r="Q24" s="1">
        <v>31.408821105957031</v>
      </c>
      <c r="R24" s="1">
        <v>400.00155639648438</v>
      </c>
      <c r="S24" s="1">
        <v>397.15280151367188</v>
      </c>
      <c r="T24" s="1">
        <v>23.939052581787109</v>
      </c>
      <c r="U24" s="1">
        <v>40.941265106201172</v>
      </c>
      <c r="V24" s="1">
        <v>45.958969116210938</v>
      </c>
      <c r="W24" s="1">
        <v>78.600364685058594</v>
      </c>
      <c r="X24" s="1">
        <v>299.6275634765625</v>
      </c>
      <c r="Y24" s="1">
        <v>49.52398681640625</v>
      </c>
      <c r="Z24" s="1">
        <v>0.15716549754142761</v>
      </c>
      <c r="AA24" s="1">
        <v>88.111915588378906</v>
      </c>
      <c r="AB24" s="1">
        <v>-3.1345231533050537</v>
      </c>
      <c r="AC24" s="1">
        <v>0.30449852347373962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1.1015719245461855</v>
      </c>
      <c r="AL24">
        <f>(U24-T24)/(1000-U24)*AK24</f>
        <v>1.9528689214363945E-2</v>
      </c>
      <c r="AM24">
        <f>(P24+273.15)</f>
        <v>327.5306457519531</v>
      </c>
      <c r="AN24">
        <f>(O24+273.15)</f>
        <v>304.45168151855466</v>
      </c>
      <c r="AO24">
        <f>(Y24*AG24+Z24*AH24)*AI24</f>
        <v>7.9238377135134215</v>
      </c>
      <c r="AP24">
        <f>((AO24+0.00000010773*(AN24^4-AM24^4))-AL24*44100)/(L24*51.4+0.00000043092*AM24^3)</f>
        <v>-9.3291041491615925</v>
      </c>
      <c r="AQ24">
        <f>0.61365*EXP(17.502*J24/(240.97+J24))</f>
        <v>15.397086104498506</v>
      </c>
      <c r="AR24">
        <f>AQ24*1000/AA24</f>
        <v>174.74465288471413</v>
      </c>
      <c r="AS24">
        <f>(AR24-U24)</f>
        <v>133.80338777851296</v>
      </c>
      <c r="AT24">
        <f>IF(D24,P24,(O24+P24)/2)</f>
        <v>42.841163635253906</v>
      </c>
      <c r="AU24">
        <f>0.61365*EXP(17.502*AT24/(240.97+AT24))</f>
        <v>8.6157182953624716</v>
      </c>
      <c r="AV24">
        <f>IF(AS24&lt;&gt;0,(1000-(AR24+U24)/2)/AS24*AL24,0)</f>
        <v>0.13021088534039424</v>
      </c>
      <c r="AW24">
        <f>U24*AA24/1000</f>
        <v>3.6074132951190405</v>
      </c>
      <c r="AX24">
        <f>(AU24-AW24)</f>
        <v>5.0083050002434311</v>
      </c>
      <c r="AY24">
        <f>1/(1.6/F24+1.37/N24)</f>
        <v>8.1779156046769691E-2</v>
      </c>
      <c r="AZ24">
        <f>G24*AA24*0.001</f>
        <v>31.973420354793369</v>
      </c>
      <c r="BA24">
        <f>G24/S24</f>
        <v>0.91368569164437363</v>
      </c>
      <c r="BB24">
        <f>(1-AL24*AA24/AQ24/F24)*100</f>
        <v>17.074399506312886</v>
      </c>
      <c r="BC24">
        <f>(S24-E24/(N24/1.35))</f>
        <v>398.77104559321816</v>
      </c>
      <c r="BD24">
        <f>E24*BB24/100/BC24</f>
        <v>-1.9772139747433995E-3</v>
      </c>
    </row>
    <row r="25" spans="1:56" x14ac:dyDescent="0.35">
      <c r="A25" s="1" t="s">
        <v>9</v>
      </c>
      <c r="B25" s="1" t="s">
        <v>4066</v>
      </c>
      <c r="K25" s="1">
        <v>2.72</v>
      </c>
    </row>
    <row r="26" spans="1:56" x14ac:dyDescent="0.35">
      <c r="A26" s="1" t="s">
        <v>9</v>
      </c>
      <c r="B26" s="1" t="s">
        <v>4065</v>
      </c>
      <c r="K26" s="1">
        <v>2.72</v>
      </c>
    </row>
    <row r="27" spans="1:56" x14ac:dyDescent="0.35">
      <c r="A27" s="1">
        <v>4</v>
      </c>
      <c r="B27" s="1" t="s">
        <v>4064</v>
      </c>
      <c r="C27" s="1">
        <v>1047.0000027939677</v>
      </c>
      <c r="D27" s="1">
        <v>0</v>
      </c>
      <c r="E27">
        <f>(R27-S27*(1000-T27)/(1000-U27))*AK27</f>
        <v>-4.193293674395842</v>
      </c>
      <c r="F27">
        <f>IF(AV27&lt;&gt;0,1/(1/AV27-1/N27),0)</f>
        <v>0.13189523763009955</v>
      </c>
      <c r="G27">
        <f>((AY27-AL27/2)*S27-E27)/(AY27+AL27/2)</f>
        <v>359.41552078735879</v>
      </c>
      <c r="H27">
        <f>AL27*1000</f>
        <v>19.063106231304985</v>
      </c>
      <c r="I27">
        <f>(AQ27-AW27)</f>
        <v>11.756955331124868</v>
      </c>
      <c r="J27">
        <f>(P27+AP27*D27)</f>
        <v>54.3323974609375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31.261585235595703</v>
      </c>
      <c r="P27" s="1">
        <v>54.3323974609375</v>
      </c>
      <c r="Q27" s="1">
        <v>31.363576889038086</v>
      </c>
      <c r="R27" s="1">
        <v>400.15719604492188</v>
      </c>
      <c r="S27" s="1">
        <v>397.09219360351563</v>
      </c>
      <c r="T27" s="1">
        <v>24.298069000244141</v>
      </c>
      <c r="U27" s="1">
        <v>40.894771575927734</v>
      </c>
      <c r="V27" s="1">
        <v>46.766880035400391</v>
      </c>
      <c r="W27" s="1">
        <v>78.7108154296875</v>
      </c>
      <c r="X27" s="1">
        <v>299.64498901367188</v>
      </c>
      <c r="Y27" s="1">
        <v>99.904289245605469</v>
      </c>
      <c r="Z27" s="1">
        <v>0.30123025178909302</v>
      </c>
      <c r="AA27" s="1">
        <v>88.134742736816406</v>
      </c>
      <c r="AB27" s="1">
        <v>-2.9990923404693604</v>
      </c>
      <c r="AC27" s="1">
        <v>0.30877974629402161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1.1016359890208522</v>
      </c>
      <c r="AL27">
        <f>(U27-T27)/(1000-U27)*AK27</f>
        <v>1.9063106231304985E-2</v>
      </c>
      <c r="AM27">
        <f>(P27+273.15)</f>
        <v>327.48239746093748</v>
      </c>
      <c r="AN27">
        <f>(O27+273.15)</f>
        <v>304.41158523559568</v>
      </c>
      <c r="AO27">
        <f>(Y27*AG27+Z27*AH27)*AI27</f>
        <v>15.984685922011295</v>
      </c>
      <c r="AP27">
        <f>((AO27+0.00000010773*(AN27^4-AM27^4))-AL27*44100)/(L27*51.4+0.00000043092*AM27^3)</f>
        <v>-9.0991720741642794</v>
      </c>
      <c r="AQ27">
        <f>0.61365*EXP(17.502*J27/(240.97+J27))</f>
        <v>15.361205503250131</v>
      </c>
      <c r="AR27">
        <f>AQ27*1000/AA27</f>
        <v>174.29228277344612</v>
      </c>
      <c r="AS27">
        <f>(AR27-U27)</f>
        <v>133.39751119751838</v>
      </c>
      <c r="AT27">
        <f>IF(D27,P27,(O27+P27)/2)</f>
        <v>42.796991348266602</v>
      </c>
      <c r="AU27">
        <f>0.61365*EXP(17.502*AT27/(240.97+AT27))</f>
        <v>8.5958116316724631</v>
      </c>
      <c r="AV27">
        <f>IF(AS27&lt;&gt;0,(1000-(AR27+U27)/2)/AS27*AL27,0)</f>
        <v>0.12752891144860884</v>
      </c>
      <c r="AW27">
        <f>U27*AA27/1000</f>
        <v>3.6042501721252629</v>
      </c>
      <c r="AX27">
        <f>(AU27-AW27)</f>
        <v>4.9915614595472002</v>
      </c>
      <c r="AY27">
        <f>1/(1.6/F27+1.37/N27)</f>
        <v>8.008668393955673E-2</v>
      </c>
      <c r="AZ27">
        <f>G27*AA27*0.001</f>
        <v>31.676994460212754</v>
      </c>
      <c r="BA27">
        <f>G27/S27</f>
        <v>0.90511857593006262</v>
      </c>
      <c r="BB27">
        <f>(1-AL27*AA27/AQ27/F27)*100</f>
        <v>17.074825265875504</v>
      </c>
      <c r="BC27">
        <f>(S27-E27/(N27/1.35))</f>
        <v>398.56168638208987</v>
      </c>
      <c r="BD27">
        <f>E27*BB27/100/BC27</f>
        <v>-1.7964535785853076E-3</v>
      </c>
    </row>
    <row r="28" spans="1:56" x14ac:dyDescent="0.35">
      <c r="A28" s="1" t="s">
        <v>9</v>
      </c>
      <c r="B28" s="1" t="s">
        <v>4063</v>
      </c>
      <c r="K28" s="1">
        <v>2.72</v>
      </c>
    </row>
    <row r="29" spans="1:56" x14ac:dyDescent="0.35">
      <c r="A29" s="1" t="s">
        <v>9</v>
      </c>
      <c r="B29" s="1" t="s">
        <v>4062</v>
      </c>
      <c r="K29" s="1">
        <v>2.72</v>
      </c>
    </row>
    <row r="30" spans="1:56" x14ac:dyDescent="0.35">
      <c r="A30" s="1">
        <v>5</v>
      </c>
      <c r="B30" s="1" t="s">
        <v>4061</v>
      </c>
      <c r="C30" s="1">
        <v>1253.5000027827919</v>
      </c>
      <c r="D30" s="1">
        <v>0</v>
      </c>
      <c r="E30">
        <f>(R30-S30*(1000-T30)/(1000-U30))*AK30</f>
        <v>-4.1820934032666912</v>
      </c>
      <c r="F30">
        <f>IF(AV30&lt;&gt;0,1/(1/AV30-1/N30),0)</f>
        <v>0.13184955022697703</v>
      </c>
      <c r="G30">
        <f>((AY30-AL30/2)*S30-E30)/(AY30+AL30/2)</f>
        <v>360.69623551782576</v>
      </c>
      <c r="H30">
        <f>AL30*1000</f>
        <v>18.713245760152553</v>
      </c>
      <c r="I30">
        <f>(AQ30-AW30)</f>
        <v>11.557264753045809</v>
      </c>
      <c r="J30">
        <f>(P30+AP30*D30)</f>
        <v>54.067298889160156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31.209985733032227</v>
      </c>
      <c r="P30" s="1">
        <v>54.067298889160156</v>
      </c>
      <c r="Q30" s="1">
        <v>31.324485778808594</v>
      </c>
      <c r="R30" s="1">
        <v>399.95956420898438</v>
      </c>
      <c r="S30" s="1">
        <v>397.012939453125</v>
      </c>
      <c r="T30" s="1">
        <v>24.658878326416016</v>
      </c>
      <c r="U30" s="1">
        <v>40.944129943847656</v>
      </c>
      <c r="V30" s="1">
        <v>47.594020843505859</v>
      </c>
      <c r="W30" s="1">
        <v>79.026138305664063</v>
      </c>
      <c r="X30" s="1">
        <v>299.75570678710938</v>
      </c>
      <c r="Y30" s="1">
        <v>150.08145141601563</v>
      </c>
      <c r="Z30" s="1">
        <v>0.14668653905391693</v>
      </c>
      <c r="AA30" s="1">
        <v>88.121940612792969</v>
      </c>
      <c r="AB30" s="1">
        <v>-2.972731351852417</v>
      </c>
      <c r="AC30" s="1">
        <v>0.31323283910751343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1.1020430396584902</v>
      </c>
      <c r="AL30">
        <f>(U30-T30)/(1000-U30)*AK30</f>
        <v>1.8713245760152552E-2</v>
      </c>
      <c r="AM30">
        <f>(P30+273.15)</f>
        <v>327.21729888916013</v>
      </c>
      <c r="AN30">
        <f>(O30+273.15)</f>
        <v>304.3599857330322</v>
      </c>
      <c r="AO30">
        <f>(Y30*AG30+Z30*AH30)*AI30</f>
        <v>24.013031689829404</v>
      </c>
      <c r="AP30">
        <f>((AO30+0.00000010773*(AN30^4-AM30^4))-AL30*44100)/(L30*51.4+0.00000043092*AM30^3)</f>
        <v>-8.8873204281118223</v>
      </c>
      <c r="AQ30">
        <f>0.61365*EXP(17.502*J30/(240.97+J30))</f>
        <v>15.16534094040003</v>
      </c>
      <c r="AR30">
        <f>AQ30*1000/AA30</f>
        <v>172.09494973603003</v>
      </c>
      <c r="AS30">
        <f>(AR30-U30)</f>
        <v>131.15081979218238</v>
      </c>
      <c r="AT30">
        <f>IF(D30,P30,(O30+P30)/2)</f>
        <v>42.638642311096191</v>
      </c>
      <c r="AU30">
        <f>0.61365*EXP(17.502*AT30/(240.97+AT30))</f>
        <v>8.5247768665348893</v>
      </c>
      <c r="AV30">
        <f>IF(AS30&lt;&gt;0,(1000-(AR30+U30)/2)/AS30*AL30,0)</f>
        <v>0.12748619840396955</v>
      </c>
      <c r="AW30">
        <f>U30*AA30/1000</f>
        <v>3.6080761873542215</v>
      </c>
      <c r="AX30">
        <f>(AU30-AW30)</f>
        <v>4.9167006791806678</v>
      </c>
      <c r="AY30">
        <f>1/(1.6/F30+1.37/N30)</f>
        <v>8.0059732427539304E-2</v>
      </c>
      <c r="AZ30">
        <f>G30*AA30*0.001</f>
        <v>31.785252245559828</v>
      </c>
      <c r="BA30">
        <f>G30/S30</f>
        <v>0.90852513778184518</v>
      </c>
      <c r="BB30">
        <f>(1-AL30*AA30/AQ30/F30)*100</f>
        <v>17.528794505364466</v>
      </c>
      <c r="BC30">
        <f>(S30-E30/(N30/1.35))</f>
        <v>398.47850722219113</v>
      </c>
      <c r="BD30">
        <f>E30*BB30/100/BC30</f>
        <v>-1.8396740235534519E-3</v>
      </c>
    </row>
    <row r="31" spans="1:56" x14ac:dyDescent="0.35">
      <c r="A31" s="1" t="s">
        <v>9</v>
      </c>
      <c r="B31" s="1" t="s">
        <v>4060</v>
      </c>
      <c r="K31" s="1">
        <v>2.72</v>
      </c>
    </row>
    <row r="32" spans="1:56" x14ac:dyDescent="0.35">
      <c r="A32" s="1" t="s">
        <v>9</v>
      </c>
      <c r="B32" s="1" t="s">
        <v>4059</v>
      </c>
      <c r="K32" s="1">
        <v>2.72</v>
      </c>
    </row>
    <row r="33" spans="1:56" x14ac:dyDescent="0.35">
      <c r="A33" s="1">
        <v>6</v>
      </c>
      <c r="B33" s="1" t="s">
        <v>4058</v>
      </c>
      <c r="C33" s="1">
        <v>1459.5000027827919</v>
      </c>
      <c r="D33" s="1">
        <v>0</v>
      </c>
      <c r="E33">
        <f>(R33-S33*(1000-T33)/(1000-U33))*AK33</f>
        <v>-3.7028217980075557</v>
      </c>
      <c r="F33">
        <f>IF(AV33&lt;&gt;0,1/(1/AV33-1/N33),0)</f>
        <v>0.13846585967921918</v>
      </c>
      <c r="G33">
        <f>((AY33-AL33/2)*S33-E33)/(AY33+AL33/2)</f>
        <v>357.11351519522884</v>
      </c>
      <c r="H33">
        <f>AL33*1000</f>
        <v>18.627497324855955</v>
      </c>
      <c r="I33">
        <f>(AQ33-AW33)</f>
        <v>11.010290073031127</v>
      </c>
      <c r="J33">
        <f>(P33+AP33*D33)</f>
        <v>53.345977783203125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31.193367004394531</v>
      </c>
      <c r="P33" s="1">
        <v>53.345977783203125</v>
      </c>
      <c r="Q33" s="1">
        <v>31.301425933837891</v>
      </c>
      <c r="R33" s="1">
        <v>399.9708251953125</v>
      </c>
      <c r="S33" s="1">
        <v>396.62545776367188</v>
      </c>
      <c r="T33" s="1">
        <v>25.004535675048828</v>
      </c>
      <c r="U33" s="1">
        <v>41.216804504394531</v>
      </c>
      <c r="V33" s="1">
        <v>48.318080902099609</v>
      </c>
      <c r="W33" s="1">
        <v>79.646232604980469</v>
      </c>
      <c r="X33" s="1">
        <v>299.64016723632813</v>
      </c>
      <c r="Y33" s="1">
        <v>299.92654418945313</v>
      </c>
      <c r="Z33" s="1">
        <v>0.18859650194644928</v>
      </c>
      <c r="AA33" s="1">
        <v>88.142417907714844</v>
      </c>
      <c r="AB33" s="1">
        <v>-2.9129855632781982</v>
      </c>
      <c r="AC33" s="1">
        <v>0.30438101291656494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1.1016182618982651</v>
      </c>
      <c r="AL33">
        <f>(U33-T33)/(1000-U33)*AK33</f>
        <v>1.8627497324855954E-2</v>
      </c>
      <c r="AM33">
        <f>(P33+273.15)</f>
        <v>326.4959777832031</v>
      </c>
      <c r="AN33">
        <f>(O33+273.15)</f>
        <v>304.34336700439451</v>
      </c>
      <c r="AO33">
        <f>(Y33*AG33+Z33*AH33)*AI33</f>
        <v>47.988245997691592</v>
      </c>
      <c r="AP33">
        <f>((AO33+0.00000010773*(AN33^4-AM33^4))-AL33*44100)/(L33*51.4+0.00000043092*AM33^3)</f>
        <v>-8.5871381108926812</v>
      </c>
      <c r="AQ33">
        <f>0.61365*EXP(17.502*J33/(240.97+J33))</f>
        <v>14.643238880478053</v>
      </c>
      <c r="AR33">
        <f>AQ33*1000/AA33</f>
        <v>166.13157691918019</v>
      </c>
      <c r="AS33">
        <f>(AR33-U33)</f>
        <v>124.91477241478566</v>
      </c>
      <c r="AT33">
        <f>IF(D33,P33,(O33+P33)/2)</f>
        <v>42.269672393798828</v>
      </c>
      <c r="AU33">
        <f>0.61365*EXP(17.502*AT33/(240.97+AT33))</f>
        <v>8.3612265578162184</v>
      </c>
      <c r="AV33">
        <f>IF(AS33&lt;&gt;0,(1000-(AR33+U33)/2)/AS33*AL33,0)</f>
        <v>0.13366158615151313</v>
      </c>
      <c r="AW33">
        <f>U33*AA33/1000</f>
        <v>3.6329488074469265</v>
      </c>
      <c r="AX33">
        <f>(AU33-AW33)</f>
        <v>4.7282777503692923</v>
      </c>
      <c r="AY33">
        <f>1/(1.6/F33+1.37/N33)</f>
        <v>8.3957237674709403E-2</v>
      </c>
      <c r="AZ33">
        <f>G33*AA33*0.001</f>
        <v>31.476848696830938</v>
      </c>
      <c r="BA33">
        <f>G33/S33</f>
        <v>0.90037971140020445</v>
      </c>
      <c r="BB33">
        <f>(1-AL33*AA33/AQ33/F33)*100</f>
        <v>19.023385457150511</v>
      </c>
      <c r="BC33">
        <f>(S33-E33/(N33/1.35))</f>
        <v>397.92307016934325</v>
      </c>
      <c r="BD33">
        <f>E33*BB33/100/BC33</f>
        <v>-1.7701965938456336E-3</v>
      </c>
    </row>
    <row r="34" spans="1:56" x14ac:dyDescent="0.35">
      <c r="A34" s="1" t="s">
        <v>9</v>
      </c>
      <c r="B34" s="1" t="s">
        <v>4057</v>
      </c>
      <c r="K34" s="1">
        <v>2.72</v>
      </c>
    </row>
    <row r="35" spans="1:56" x14ac:dyDescent="0.35">
      <c r="A35" s="1" t="s">
        <v>9</v>
      </c>
      <c r="B35" s="1" t="s">
        <v>4056</v>
      </c>
      <c r="K35" s="1">
        <v>2.72</v>
      </c>
    </row>
    <row r="36" spans="1:56" x14ac:dyDescent="0.35">
      <c r="A36" s="1">
        <v>7</v>
      </c>
      <c r="B36" s="1" t="s">
        <v>4055</v>
      </c>
      <c r="C36" s="1">
        <v>1665.5000027827919</v>
      </c>
      <c r="D36" s="1">
        <v>0</v>
      </c>
      <c r="E36">
        <f>(R36-S36*(1000-T36)/(1000-U36))*AK36</f>
        <v>-3.9745483455203949</v>
      </c>
      <c r="F36">
        <f>IF(AV36&lt;&gt;0,1/(1/AV36-1/N36),0)</f>
        <v>0.14281914374581367</v>
      </c>
      <c r="G36">
        <f>((AY36-AL36/2)*S36-E36)/(AY36+AL36/2)</f>
        <v>360.09580688581235</v>
      </c>
      <c r="H36">
        <f>AL36*1000</f>
        <v>18.864822363814906</v>
      </c>
      <c r="I36">
        <f>(AQ36-AW36)</f>
        <v>10.829680930215574</v>
      </c>
      <c r="J36">
        <f>(P36+AP36*D36)</f>
        <v>53.159309387207031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31.221689224243164</v>
      </c>
      <c r="P36" s="1">
        <v>53.159309387207031</v>
      </c>
      <c r="Q36" s="1">
        <v>31.311698913574219</v>
      </c>
      <c r="R36" s="1">
        <v>399.8450927734375</v>
      </c>
      <c r="S36" s="1">
        <v>396.66143798828125</v>
      </c>
      <c r="T36" s="1">
        <v>25.353143692016602</v>
      </c>
      <c r="U36" s="1">
        <v>41.756977081298828</v>
      </c>
      <c r="V36" s="1">
        <v>48.91851806640625</v>
      </c>
      <c r="W36" s="1">
        <v>80.569473266601563</v>
      </c>
      <c r="X36" s="1">
        <v>299.7449951171875</v>
      </c>
      <c r="Y36" s="1">
        <v>500.62384033203125</v>
      </c>
      <c r="Z36" s="1">
        <v>0.15716569125652313</v>
      </c>
      <c r="AA36" s="1">
        <v>88.152732849121094</v>
      </c>
      <c r="AB36" s="1">
        <v>-2.7219576835632324</v>
      </c>
      <c r="AC36" s="1">
        <v>0.3163408637046814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1.1020036585190716</v>
      </c>
      <c r="AL36">
        <f>(U36-T36)/(1000-U36)*AK36</f>
        <v>1.8864822363814905E-2</v>
      </c>
      <c r="AM36">
        <f>(P36+273.15)</f>
        <v>326.30930938720701</v>
      </c>
      <c r="AN36">
        <f>(O36+273.15)</f>
        <v>304.37168922424314</v>
      </c>
      <c r="AO36">
        <f>(Y36*AG36+Z36*AH36)*AI36</f>
        <v>80.09981266275463</v>
      </c>
      <c r="AP36">
        <f>((AO36+0.00000010773*(AN36^4-AM36^4))-AL36*44100)/(L36*51.4+0.00000043092*AM36^3)</f>
        <v>-8.3905734555995277</v>
      </c>
      <c r="AQ36">
        <f>0.61365*EXP(17.502*J36/(240.97+J36))</f>
        <v>14.510672575450181</v>
      </c>
      <c r="AR36">
        <f>AQ36*1000/AA36</f>
        <v>164.60831226056376</v>
      </c>
      <c r="AS36">
        <f>(AR36-U36)</f>
        <v>122.85133517926494</v>
      </c>
      <c r="AT36">
        <f>IF(D36,P36,(O36+P36)/2)</f>
        <v>42.190499305725098</v>
      </c>
      <c r="AU36">
        <f>0.61365*EXP(17.502*AT36/(240.97+AT36))</f>
        <v>8.3264883237712404</v>
      </c>
      <c r="AV36">
        <f>IF(AS36&lt;&gt;0,(1000-(AR36+U36)/2)/AS36*AL36,0)</f>
        <v>0.13771360381539147</v>
      </c>
      <c r="AW36">
        <f>U36*AA36/1000</f>
        <v>3.6809916452346076</v>
      </c>
      <c r="AX36">
        <f>(AU36-AW36)</f>
        <v>4.6454966785366327</v>
      </c>
      <c r="AY36">
        <f>1/(1.6/F36+1.37/N36)</f>
        <v>8.6515590122164795E-2</v>
      </c>
      <c r="AZ36">
        <f>G36*AA36*0.001</f>
        <v>31.743429464493715</v>
      </c>
      <c r="BA36">
        <f>G36/S36</f>
        <v>0.90781652159605897</v>
      </c>
      <c r="BB36">
        <f>(1-AL36*AA36/AQ36/F36)*100</f>
        <v>19.755637150913586</v>
      </c>
      <c r="BC36">
        <f>(S36-E36/(N36/1.35))</f>
        <v>398.05427391758877</v>
      </c>
      <c r="BD36">
        <f>E36*BB36/100/BC36</f>
        <v>-1.9725886668691111E-3</v>
      </c>
    </row>
    <row r="37" spans="1:56" x14ac:dyDescent="0.35">
      <c r="A37" s="1" t="s">
        <v>9</v>
      </c>
      <c r="B37" s="1" t="s">
        <v>4054</v>
      </c>
      <c r="K37" s="1">
        <v>2.72</v>
      </c>
    </row>
    <row r="38" spans="1:56" x14ac:dyDescent="0.35">
      <c r="A38" s="1" t="s">
        <v>9</v>
      </c>
      <c r="B38" s="1" t="s">
        <v>4053</v>
      </c>
      <c r="K38" s="1">
        <v>2.72</v>
      </c>
    </row>
    <row r="39" spans="1:56" x14ac:dyDescent="0.35">
      <c r="A39" s="1">
        <v>8</v>
      </c>
      <c r="B39" s="1" t="s">
        <v>4052</v>
      </c>
      <c r="C39" s="1">
        <v>1872.000002771616</v>
      </c>
      <c r="D39" s="1">
        <v>0</v>
      </c>
      <c r="E39">
        <f>(R39-S39*(1000-T39)/(1000-U39))*AK39</f>
        <v>-4.5684158246271833</v>
      </c>
      <c r="F39">
        <f>IF(AV39&lt;&gt;0,1/(1/AV39-1/N39),0)</f>
        <v>0.15130213535072659</v>
      </c>
      <c r="G39">
        <f>((AY39-AL39/2)*S39-E39)/(AY39+AL39/2)</f>
        <v>366.77135460961728</v>
      </c>
      <c r="H39">
        <f>AL39*1000</f>
        <v>19.25681872475969</v>
      </c>
      <c r="I39">
        <f>(AQ39-AW39)</f>
        <v>10.472711918495031</v>
      </c>
      <c r="J39">
        <f>(P39+AP39*D39)</f>
        <v>52.738494873046875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31.275829315185547</v>
      </c>
      <c r="P39" s="1">
        <v>52.738494873046875</v>
      </c>
      <c r="Q39" s="1">
        <v>31.346035003662109</v>
      </c>
      <c r="R39" s="1">
        <v>400.04013061523438</v>
      </c>
      <c r="S39" s="1">
        <v>397.2437744140625</v>
      </c>
      <c r="T39" s="1">
        <v>25.7239990234375</v>
      </c>
      <c r="U39" s="1">
        <v>42.458385467529297</v>
      </c>
      <c r="V39" s="1">
        <v>49.482311248779297</v>
      </c>
      <c r="W39" s="1">
        <v>81.672332763671875</v>
      </c>
      <c r="X39" s="1">
        <v>299.71005249023438</v>
      </c>
      <c r="Y39" s="1">
        <v>749.18719482421875</v>
      </c>
      <c r="Z39" s="1">
        <v>0.29207175970077515</v>
      </c>
      <c r="AA39" s="1">
        <v>88.154403686523438</v>
      </c>
      <c r="AB39" s="1">
        <v>-2.5157413482666016</v>
      </c>
      <c r="AC39" s="1">
        <v>0.29992145299911499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1.1018751929788024</v>
      </c>
      <c r="AL39">
        <f>(U39-T39)/(1000-U39)*AK39</f>
        <v>1.9256818724759688E-2</v>
      </c>
      <c r="AM39">
        <f>(P39+273.15)</f>
        <v>325.88849487304685</v>
      </c>
      <c r="AN39">
        <f>(O39+273.15)</f>
        <v>304.42582931518552</v>
      </c>
      <c r="AO39">
        <f>(Y39*AG39+Z39*AH39)*AI39</f>
        <v>119.8699484925728</v>
      </c>
      <c r="AP39">
        <f>((AO39+0.00000010773*(AN39^4-AM39^4))-AL39*44100)/(L39*51.4+0.00000043092*AM39^3)</f>
        <v>-8.158871353616922</v>
      </c>
      <c r="AQ39">
        <f>0.61365*EXP(17.502*J39/(240.97+J39))</f>
        <v>14.21560557087763</v>
      </c>
      <c r="AR39">
        <f>AQ39*1000/AA39</f>
        <v>161.2580310953976</v>
      </c>
      <c r="AS39">
        <f>(AR39-U39)</f>
        <v>118.7996456278683</v>
      </c>
      <c r="AT39">
        <f>IF(D39,P39,(O39+P39)/2)</f>
        <v>42.007162094116211</v>
      </c>
      <c r="AU39">
        <f>0.61365*EXP(17.502*AT39/(240.97+AT39))</f>
        <v>8.2465260080406502</v>
      </c>
      <c r="AV39">
        <f>IF(AS39&lt;&gt;0,(1000-(AR39+U39)/2)/AS39*AL39,0)</f>
        <v>0.14558421938758329</v>
      </c>
      <c r="AW39">
        <f>U39*AA39/1000</f>
        <v>3.7428936523825977</v>
      </c>
      <c r="AX39">
        <f>(AU39-AW39)</f>
        <v>4.503632355658052</v>
      </c>
      <c r="AY39">
        <f>1/(1.6/F39+1.37/N39)</f>
        <v>9.1487141964931115E-2</v>
      </c>
      <c r="AZ39">
        <f>G39*AA39*0.001</f>
        <v>32.332510054909243</v>
      </c>
      <c r="BA39">
        <f>G39/S39</f>
        <v>0.92329037793130364</v>
      </c>
      <c r="BB39">
        <f>(1-AL39*AA39/AQ39/F39)*100</f>
        <v>21.074356420969032</v>
      </c>
      <c r="BC39">
        <f>(S39-E39/(N39/1.35))</f>
        <v>398.84472454660511</v>
      </c>
      <c r="BD39">
        <f>E39*BB39/100/BC39</f>
        <v>-2.4138823316976954E-3</v>
      </c>
    </row>
    <row r="40" spans="1:56" x14ac:dyDescent="0.35">
      <c r="A40" s="1" t="s">
        <v>9</v>
      </c>
      <c r="B40" s="1" t="s">
        <v>4051</v>
      </c>
      <c r="K40" s="1">
        <v>2.72</v>
      </c>
    </row>
    <row r="41" spans="1:56" x14ac:dyDescent="0.35">
      <c r="A41" s="1" t="s">
        <v>9</v>
      </c>
      <c r="B41" s="1" t="s">
        <v>4050</v>
      </c>
      <c r="K41" s="1">
        <v>2.72</v>
      </c>
    </row>
    <row r="42" spans="1:56" x14ac:dyDescent="0.35">
      <c r="A42" s="1">
        <v>9</v>
      </c>
      <c r="B42" s="1" t="s">
        <v>4049</v>
      </c>
      <c r="C42" s="1">
        <v>2079.5000027604401</v>
      </c>
      <c r="D42" s="1">
        <v>0</v>
      </c>
      <c r="E42">
        <f>(R42-S42*(1000-T42)/(1000-U42))*AK42</f>
        <v>-5.9022464057546378</v>
      </c>
      <c r="F42">
        <f>IF(AV42&lt;&gt;0,1/(1/AV42-1/N42),0)</f>
        <v>0.16096682508763271</v>
      </c>
      <c r="G42">
        <f>((AY42-AL42/2)*S42-E42)/(AY42+AL42/2)</f>
        <v>380.22009986666626</v>
      </c>
      <c r="H42">
        <f>AL42*1000</f>
        <v>19.653205963603774</v>
      </c>
      <c r="I42">
        <f>(AQ42-AW42)</f>
        <v>10.089058514605609</v>
      </c>
      <c r="J42">
        <f>(P42+AP42*D42)</f>
        <v>52.276016235351563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31.33843994140625</v>
      </c>
      <c r="P42" s="1">
        <v>52.276016235351563</v>
      </c>
      <c r="Q42" s="1">
        <v>31.392253875732422</v>
      </c>
      <c r="R42" s="1">
        <v>399.95230102539063</v>
      </c>
      <c r="S42" s="1">
        <v>398.20693969726563</v>
      </c>
      <c r="T42" s="1">
        <v>26.131021499633789</v>
      </c>
      <c r="U42" s="1">
        <v>43.191246032714844</v>
      </c>
      <c r="V42" s="1">
        <v>50.096244812011719</v>
      </c>
      <c r="W42" s="1">
        <v>82.802703857421875</v>
      </c>
      <c r="X42" s="1">
        <v>299.80764770507813</v>
      </c>
      <c r="Y42" s="1">
        <v>998.7540283203125</v>
      </c>
      <c r="Z42" s="1">
        <v>0.39684012532234192</v>
      </c>
      <c r="AA42" s="1">
        <v>88.171493530273438</v>
      </c>
      <c r="AB42" s="1">
        <v>-2.3631961345672607</v>
      </c>
      <c r="AC42" s="1">
        <v>0.29196399450302124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1.1022339989157282</v>
      </c>
      <c r="AL42">
        <f>(U42-T42)/(1000-U42)*AK42</f>
        <v>1.9653205963603773E-2</v>
      </c>
      <c r="AM42">
        <f>(P42+273.15)</f>
        <v>325.42601623535154</v>
      </c>
      <c r="AN42">
        <f>(O42+273.15)</f>
        <v>304.48843994140623</v>
      </c>
      <c r="AO42">
        <f>(Y42*AG42+Z42*AH42)*AI42</f>
        <v>159.80064095942726</v>
      </c>
      <c r="AP42">
        <f>((AO42+0.00000010773*(AN42^4-AM42^4))-AL42*44100)/(L42*51.4+0.00000043092*AM42^3)</f>
        <v>-7.9219821999992863</v>
      </c>
      <c r="AQ42">
        <f>0.61365*EXP(17.502*J42/(240.97+J42))</f>
        <v>13.897295184743575</v>
      </c>
      <c r="AR42">
        <f>AQ42*1000/AA42</f>
        <v>157.61664715333393</v>
      </c>
      <c r="AS42">
        <f>(AR42-U42)</f>
        <v>114.42540112061909</v>
      </c>
      <c r="AT42">
        <f>IF(D42,P42,(O42+P42)/2)</f>
        <v>41.807228088378906</v>
      </c>
      <c r="AU42">
        <f>0.61365*EXP(17.502*AT42/(240.97+AT42))</f>
        <v>8.1600837033679881</v>
      </c>
      <c r="AV42">
        <f>IF(AS42&lt;&gt;0,(1000-(AR42+U42)/2)/AS42*AL42,0)</f>
        <v>0.15451067987094452</v>
      </c>
      <c r="AW42">
        <f>U42*AA42/1000</f>
        <v>3.8082366701379651</v>
      </c>
      <c r="AX42">
        <f>(AU42-AW42)</f>
        <v>4.3518470332300225</v>
      </c>
      <c r="AY42">
        <f>1/(1.6/F42+1.37/N42)</f>
        <v>9.7129183269171179E-2</v>
      </c>
      <c r="AZ42">
        <f>G42*AA42*0.001</f>
        <v>33.524574075473687</v>
      </c>
      <c r="BA42">
        <f>G42/S42</f>
        <v>0.9548304209759032</v>
      </c>
      <c r="BB42">
        <f>(1-AL42*AA42/AQ42/F42)*100</f>
        <v>22.536887604886978</v>
      </c>
      <c r="BC42">
        <f>(S42-E42/(N42/1.35))</f>
        <v>400.27531581019599</v>
      </c>
      <c r="BD42">
        <f>E42*BB42/100/BC42</f>
        <v>-3.3231692939545508E-3</v>
      </c>
    </row>
    <row r="43" spans="1:56" x14ac:dyDescent="0.35">
      <c r="A43" s="1" t="s">
        <v>9</v>
      </c>
      <c r="B43" s="1" t="s">
        <v>4048</v>
      </c>
      <c r="K43" s="1">
        <v>2.72</v>
      </c>
    </row>
    <row r="44" spans="1:56" x14ac:dyDescent="0.35">
      <c r="A44" s="1" t="s">
        <v>9</v>
      </c>
      <c r="B44" s="1" t="s">
        <v>4047</v>
      </c>
      <c r="K44" s="1">
        <v>2.72</v>
      </c>
    </row>
    <row r="45" spans="1:56" x14ac:dyDescent="0.35">
      <c r="A45" s="1">
        <v>10</v>
      </c>
      <c r="B45" s="1" t="s">
        <v>4046</v>
      </c>
      <c r="C45" s="1">
        <v>2286.5000027604401</v>
      </c>
      <c r="D45" s="1">
        <v>0</v>
      </c>
      <c r="E45">
        <f>(R45-S45*(1000-T45)/(1000-U45))*AK45</f>
        <v>-6.6949154729757927</v>
      </c>
      <c r="F45">
        <f>IF(AV45&lt;&gt;0,1/(1/AV45-1/N45),0)</f>
        <v>0.16477165251768322</v>
      </c>
      <c r="G45">
        <f>((AY45-AL45/2)*S45-E45)/(AY45+AL45/2)</f>
        <v>387.25081481352811</v>
      </c>
      <c r="H45">
        <f>AL45*1000</f>
        <v>19.951374043157166</v>
      </c>
      <c r="I45">
        <f>(AQ45-AW45)</f>
        <v>10.014308725569917</v>
      </c>
      <c r="J45">
        <f>(P45+AP45*D45)</f>
        <v>52.252216339111328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31.371232986450195</v>
      </c>
      <c r="P45" s="1">
        <v>52.252216339111328</v>
      </c>
      <c r="Q45" s="1">
        <v>31.413002014160156</v>
      </c>
      <c r="R45" s="1">
        <v>399.93557739257813</v>
      </c>
      <c r="S45" s="1">
        <v>398.79037475585938</v>
      </c>
      <c r="T45" s="1">
        <v>26.529865264892578</v>
      </c>
      <c r="U45" s="1">
        <v>43.847747802734375</v>
      </c>
      <c r="V45" s="1">
        <v>50.774669647216797</v>
      </c>
      <c r="W45" s="1">
        <v>83.918807983398438</v>
      </c>
      <c r="X45" s="1">
        <v>299.6221923828125</v>
      </c>
      <c r="Y45" s="1">
        <v>1249.7861328125</v>
      </c>
      <c r="Z45" s="1">
        <v>0.20693361759185791</v>
      </c>
      <c r="AA45" s="1">
        <v>88.186355590820313</v>
      </c>
      <c r="AB45" s="1">
        <v>-2.2793917655944824</v>
      </c>
      <c r="AC45" s="1">
        <v>0.24607108533382416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1.1015521778779869</v>
      </c>
      <c r="AL45">
        <f>(U45-T45)/(1000-U45)*AK45</f>
        <v>1.9951374043157166E-2</v>
      </c>
      <c r="AM45">
        <f>(P45+273.15)</f>
        <v>325.40221633911131</v>
      </c>
      <c r="AN45">
        <f>(O45+273.15)</f>
        <v>304.52123298645017</v>
      </c>
      <c r="AO45">
        <f>(Y45*AG45+Z45*AH45)*AI45</f>
        <v>199.96577678041649</v>
      </c>
      <c r="AP45">
        <f>((AO45+0.00000010773*(AN45^4-AM45^4))-AL45*44100)/(L45*51.4+0.00000043092*AM45^3)</f>
        <v>-7.6997800879743439</v>
      </c>
      <c r="AQ45">
        <f>0.61365*EXP(17.502*J45/(240.97+J45))</f>
        <v>13.881081805158461</v>
      </c>
      <c r="AR45">
        <f>AQ45*1000/AA45</f>
        <v>157.40623038745238</v>
      </c>
      <c r="AS45">
        <f>(AR45-U45)</f>
        <v>113.55848258471801</v>
      </c>
      <c r="AT45">
        <f>IF(D45,P45,(O45+P45)/2)</f>
        <v>41.811724662780762</v>
      </c>
      <c r="AU45">
        <f>0.61365*EXP(17.502*AT45/(240.97+AT45))</f>
        <v>8.1620191570466378</v>
      </c>
      <c r="AV45">
        <f>IF(AS45&lt;&gt;0,(1000-(AR45+U45)/2)/AS45*AL45,0)</f>
        <v>0.15801309542418115</v>
      </c>
      <c r="AW45">
        <f>U45*AA45/1000</f>
        <v>3.8667730795885435</v>
      </c>
      <c r="AX45">
        <f>(AU45-AW45)</f>
        <v>4.2952460774580938</v>
      </c>
      <c r="AY45">
        <f>1/(1.6/F45+1.37/N45)</f>
        <v>9.9343946040124045E-2</v>
      </c>
      <c r="AZ45">
        <f>G45*AA45*0.001</f>
        <v>34.150238057980701</v>
      </c>
      <c r="BA45">
        <f>G45/S45</f>
        <v>0.97106359462814062</v>
      </c>
      <c r="BB45">
        <f>(1-AL45*AA45/AQ45/F45)*100</f>
        <v>23.074842344784795</v>
      </c>
      <c r="BC45">
        <f>(S45-E45/(N45/1.35))</f>
        <v>401.13653286082933</v>
      </c>
      <c r="BD45">
        <f>E45*BB45/100/BC45</f>
        <v>-3.8511605499709891E-3</v>
      </c>
    </row>
    <row r="46" spans="1:56" x14ac:dyDescent="0.35">
      <c r="A46" s="1" t="s">
        <v>9</v>
      </c>
      <c r="B46" s="1" t="s">
        <v>4045</v>
      </c>
      <c r="K46" s="1">
        <v>2.72</v>
      </c>
    </row>
    <row r="47" spans="1:56" x14ac:dyDescent="0.35">
      <c r="A47" s="1" t="s">
        <v>9</v>
      </c>
      <c r="B47" s="1" t="s">
        <v>4044</v>
      </c>
      <c r="K47" s="1">
        <v>2.72</v>
      </c>
    </row>
    <row r="48" spans="1:56" x14ac:dyDescent="0.35">
      <c r="A48" s="1">
        <v>11</v>
      </c>
      <c r="B48" s="1" t="s">
        <v>4043</v>
      </c>
      <c r="C48" s="1">
        <v>2495.0000027269125</v>
      </c>
      <c r="D48" s="1">
        <v>0</v>
      </c>
      <c r="E48">
        <f>(R48-S48*(1000-T48)/(1000-U48))*AK48</f>
        <v>-7.5820377965867856</v>
      </c>
      <c r="F48">
        <f>IF(AV48&lt;&gt;0,1/(1/AV48-1/N48),0)</f>
        <v>0.18473262919913494</v>
      </c>
      <c r="G48">
        <f>((AY48-AL48/2)*S48-E48)/(AY48+AL48/2)</f>
        <v>393.66396439368594</v>
      </c>
      <c r="H48">
        <f>AL48*1000</f>
        <v>20.724993603539964</v>
      </c>
      <c r="I48">
        <f>(AQ48-AW48)</f>
        <v>9.3538977507381773</v>
      </c>
      <c r="J48">
        <f>(P48+AP48*D48)</f>
        <v>51.401294708251953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31.429546356201172</v>
      </c>
      <c r="P48" s="1">
        <v>51.401294708251953</v>
      </c>
      <c r="Q48" s="1">
        <v>31.426836013793945</v>
      </c>
      <c r="R48" s="1">
        <v>400.0306396484375</v>
      </c>
      <c r="S48" s="1">
        <v>399.39935302734375</v>
      </c>
      <c r="T48" s="1">
        <v>26.911518096923828</v>
      </c>
      <c r="U48" s="1">
        <v>44.878513336181641</v>
      </c>
      <c r="V48" s="1">
        <v>51.340232849121094</v>
      </c>
      <c r="W48" s="1">
        <v>85.616630554199219</v>
      </c>
      <c r="X48" s="1">
        <v>299.67221069335938</v>
      </c>
      <c r="Y48" s="1">
        <v>1599.1463623046875</v>
      </c>
      <c r="Z48" s="1">
        <v>0.23181957006454468</v>
      </c>
      <c r="AA48" s="1">
        <v>88.195960998535156</v>
      </c>
      <c r="AB48" s="1">
        <v>-2.0180482864379883</v>
      </c>
      <c r="AC48" s="1">
        <v>0.22197078168392181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1.1017360687255857</v>
      </c>
      <c r="AL48">
        <f>(U48-T48)/(1000-U48)*AK48</f>
        <v>2.0724993603539965E-2</v>
      </c>
      <c r="AM48">
        <f>(P48+273.15)</f>
        <v>324.55129470825193</v>
      </c>
      <c r="AN48">
        <f>(O48+273.15)</f>
        <v>304.57954635620115</v>
      </c>
      <c r="AO48">
        <f>(Y48*AG48+Z48*AH48)*AI48</f>
        <v>255.86341224975695</v>
      </c>
      <c r="AP48">
        <f>((AO48+0.00000010773*(AN48^4-AM48^4))-AL48*44100)/(L48*51.4+0.00000043092*AM48^3)</f>
        <v>-7.4257540536046172</v>
      </c>
      <c r="AQ48">
        <f>0.61365*EXP(17.502*J48/(240.97+J48))</f>
        <v>13.312001362608292</v>
      </c>
      <c r="AR48">
        <f>AQ48*1000/AA48</f>
        <v>150.93663260644544</v>
      </c>
      <c r="AS48">
        <f>(AR48-U48)</f>
        <v>106.0581192702638</v>
      </c>
      <c r="AT48">
        <f>IF(D48,P48,(O48+P48)/2)</f>
        <v>41.415420532226563</v>
      </c>
      <c r="AU48">
        <f>0.61365*EXP(17.502*AT48/(240.97+AT48))</f>
        <v>7.9929571110606137</v>
      </c>
      <c r="AV48">
        <f>IF(AS48&lt;&gt;0,(1000-(AR48+U48)/2)/AS48*AL48,0)</f>
        <v>0.17627938255561021</v>
      </c>
      <c r="AW48">
        <f>U48*AA48/1000</f>
        <v>3.9581036118701158</v>
      </c>
      <c r="AX48">
        <f>(AU48-AW48)</f>
        <v>4.0348534991904978</v>
      </c>
      <c r="AY48">
        <f>1/(1.6/F48+1.37/N48)</f>
        <v>0.11090413124874049</v>
      </c>
      <c r="AZ48">
        <f>G48*AA48*0.001</f>
        <v>34.719571650194261</v>
      </c>
      <c r="BA48">
        <f>G48/S48</f>
        <v>0.98563996513718655</v>
      </c>
      <c r="BB48">
        <f>(1-AL48*AA48/AQ48/F48)*100</f>
        <v>25.671368449732558</v>
      </c>
      <c r="BC48">
        <f>(S48-E48/(N48/1.35))</f>
        <v>402.0563932096216</v>
      </c>
      <c r="BD48">
        <f>E48*BB48/100/BC48</f>
        <v>-4.8411439082501279E-3</v>
      </c>
    </row>
    <row r="49" spans="1:56" x14ac:dyDescent="0.35">
      <c r="A49" s="1" t="s">
        <v>9</v>
      </c>
      <c r="B49" s="1" t="s">
        <v>4042</v>
      </c>
      <c r="K49" s="1">
        <v>2.72</v>
      </c>
    </row>
    <row r="50" spans="1:56" x14ac:dyDescent="0.35">
      <c r="A50" s="1" t="s">
        <v>9</v>
      </c>
      <c r="B50" s="1" t="s">
        <v>4037</v>
      </c>
      <c r="K50" s="1">
        <v>2.72</v>
      </c>
    </row>
    <row r="51" spans="1:56" x14ac:dyDescent="0.35">
      <c r="A51" s="1">
        <v>12</v>
      </c>
      <c r="B51" s="1" t="s">
        <v>4041</v>
      </c>
      <c r="C51" s="1">
        <v>2704.5000026933849</v>
      </c>
      <c r="D51" s="1">
        <v>0</v>
      </c>
      <c r="E51">
        <f>(R51-S51*(1000-T51)/(1000-U51))*AK51</f>
        <v>-8.4640072026358872</v>
      </c>
      <c r="F51">
        <f>IF(AV51&lt;&gt;0,1/(1/AV51-1/N51),0)</f>
        <v>0.20803840026267112</v>
      </c>
      <c r="G51">
        <f>((AY51-AL51/2)*S51-E51)/(AY51+AL51/2)</f>
        <v>397.54075935325699</v>
      </c>
      <c r="H51">
        <f>AL51*1000</f>
        <v>21.920320210977728</v>
      </c>
      <c r="I51">
        <f>(AQ51-AW51)</f>
        <v>8.8508478395098606</v>
      </c>
      <c r="J51">
        <f>(P51+AP51*D51)</f>
        <v>50.812248229980469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31.562772750854492</v>
      </c>
      <c r="P51" s="1">
        <v>50.812248229980469</v>
      </c>
      <c r="Q51" s="1">
        <v>31.515581130981445</v>
      </c>
      <c r="R51" s="1">
        <v>400.0198974609375</v>
      </c>
      <c r="S51" s="1">
        <v>399.74884033203125</v>
      </c>
      <c r="T51" s="1">
        <v>27.270418167114258</v>
      </c>
      <c r="U51" s="1">
        <v>46.247577667236328</v>
      </c>
      <c r="V51" s="1">
        <v>51.635623931884766</v>
      </c>
      <c r="W51" s="1">
        <v>87.5682373046875</v>
      </c>
      <c r="X51" s="1">
        <v>299.65411376953125</v>
      </c>
      <c r="Y51" s="1">
        <v>1999.95556640625</v>
      </c>
      <c r="Z51" s="1">
        <v>6.5486088395118713E-2</v>
      </c>
      <c r="AA51" s="1">
        <v>88.201042175292969</v>
      </c>
      <c r="AB51" s="1">
        <v>-1.4695680141448975</v>
      </c>
      <c r="AC51" s="1">
        <v>6.7746765911579132E-2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1.101669535917394</v>
      </c>
      <c r="AL51">
        <f>(U51-T51)/(1000-U51)*AK51</f>
        <v>2.1920320210977728E-2</v>
      </c>
      <c r="AM51">
        <f>(P51+273.15)</f>
        <v>323.96224822998045</v>
      </c>
      <c r="AN51">
        <f>(O51+273.15)</f>
        <v>304.71277275085447</v>
      </c>
      <c r="AO51">
        <f>(Y51*AG51+Z51*AH51)*AI51</f>
        <v>319.99288347260153</v>
      </c>
      <c r="AP51">
        <f>((AO51+0.00000010773*(AN51^4-AM51^4))-AL51*44100)/(L51*51.4+0.00000043092*AM51^3)</f>
        <v>-7.2565034518568279</v>
      </c>
      <c r="AQ51">
        <f>0.61365*EXP(17.502*J51/(240.97+J51))</f>
        <v>12.929932387842909</v>
      </c>
      <c r="AR51">
        <f>AQ51*1000/AA51</f>
        <v>146.59614069123623</v>
      </c>
      <c r="AS51">
        <f>(AR51-U51)</f>
        <v>100.3485630239999</v>
      </c>
      <c r="AT51">
        <f>IF(D51,P51,(O51+P51)/2)</f>
        <v>41.18751049041748</v>
      </c>
      <c r="AU51">
        <f>0.61365*EXP(17.502*AT51/(240.97+AT51))</f>
        <v>7.8971118264460083</v>
      </c>
      <c r="AV51">
        <f>IF(AS51&lt;&gt;0,(1000-(AR51+U51)/2)/AS51*AL51,0)</f>
        <v>0.19737923080865627</v>
      </c>
      <c r="AW51">
        <f>U51*AA51/1000</f>
        <v>4.0790845483330482</v>
      </c>
      <c r="AX51">
        <f>(AU51-AW51)</f>
        <v>3.8180272781129601</v>
      </c>
      <c r="AY51">
        <f>1/(1.6/F51+1.37/N51)</f>
        <v>0.12427735350011505</v>
      </c>
      <c r="AZ51">
        <f>G51*AA51*0.001</f>
        <v>35.063509282114609</v>
      </c>
      <c r="BA51">
        <f>G51/S51</f>
        <v>0.99447632924478224</v>
      </c>
      <c r="BB51">
        <f>(1-AL51*AA51/AQ51/F51)*100</f>
        <v>28.124504563157505</v>
      </c>
      <c r="BC51">
        <f>(S51-E51/(N51/1.35))</f>
        <v>402.71495680940052</v>
      </c>
      <c r="BD51">
        <f>E51*BB51/100/BC51</f>
        <v>-5.9110297536278224E-3</v>
      </c>
    </row>
    <row r="52" spans="1:56" x14ac:dyDescent="0.35">
      <c r="A52" s="1" t="s">
        <v>9</v>
      </c>
      <c r="B52" s="1" t="s">
        <v>4040</v>
      </c>
    </row>
    <row r="53" spans="1:56" x14ac:dyDescent="0.35">
      <c r="A53" s="1" t="s">
        <v>9</v>
      </c>
      <c r="B53" s="1" t="s">
        <v>4039</v>
      </c>
    </row>
    <row r="54" spans="1:56" x14ac:dyDescent="0.35">
      <c r="A54" s="1" t="s">
        <v>9</v>
      </c>
      <c r="B54" s="1" t="s">
        <v>4038</v>
      </c>
    </row>
    <row r="55" spans="1:56" x14ac:dyDescent="0.35">
      <c r="A55" s="1" t="s">
        <v>9</v>
      </c>
      <c r="B55" s="1" t="s">
        <v>4037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D701F-CAC9-4401-BE4B-C663FDC2A933}">
  <dimension ref="A1:BD55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5015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5014</v>
      </c>
    </row>
    <row r="12" spans="1:56" x14ac:dyDescent="0.35">
      <c r="A12" s="1" t="s">
        <v>9</v>
      </c>
      <c r="B12" s="1" t="s">
        <v>5013</v>
      </c>
    </row>
    <row r="13" spans="1:56" x14ac:dyDescent="0.35">
      <c r="A13" s="1" t="s">
        <v>9</v>
      </c>
      <c r="B13" s="1" t="s">
        <v>5012</v>
      </c>
    </row>
    <row r="14" spans="1:56" x14ac:dyDescent="0.35">
      <c r="A14" s="1" t="s">
        <v>9</v>
      </c>
      <c r="B14" s="1" t="s">
        <v>5011</v>
      </c>
    </row>
    <row r="15" spans="1:56" x14ac:dyDescent="0.35">
      <c r="A15" s="1" t="s">
        <v>9</v>
      </c>
      <c r="B15" s="1" t="s">
        <v>5010</v>
      </c>
    </row>
    <row r="16" spans="1:56" x14ac:dyDescent="0.35">
      <c r="A16" s="1" t="s">
        <v>9</v>
      </c>
      <c r="B16" s="1" t="s">
        <v>5009</v>
      </c>
    </row>
    <row r="17" spans="1:56" x14ac:dyDescent="0.35">
      <c r="A17" s="1" t="s">
        <v>9</v>
      </c>
      <c r="B17" s="1" t="s">
        <v>5008</v>
      </c>
    </row>
    <row r="18" spans="1:56" x14ac:dyDescent="0.35">
      <c r="A18" s="1">
        <v>1</v>
      </c>
      <c r="B18" s="1" t="s">
        <v>5007</v>
      </c>
      <c r="C18" s="1">
        <v>271.00000129640102</v>
      </c>
      <c r="D18" s="1">
        <v>0</v>
      </c>
      <c r="E18">
        <f>(R18-S18*(1000-T18)/(1000-U18))*AK18</f>
        <v>-7.124286517831802</v>
      </c>
      <c r="F18">
        <f>IF(AV18&lt;&gt;0,1/(1/AV18-1/N18),0)</f>
        <v>0.80075961044594013</v>
      </c>
      <c r="G18">
        <f>((AY18-AL18/2)*S18-E18)/(AY18+AL18/2)</f>
        <v>399.94667876019173</v>
      </c>
      <c r="H18">
        <f>AL18*1000</f>
        <v>17.868383340211039</v>
      </c>
      <c r="I18">
        <f>(AQ18-AW18)</f>
        <v>2.2444245255228457</v>
      </c>
      <c r="J18">
        <f>(P18+AP18*D18)</f>
        <v>36.276378631591797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31.629816055297852</v>
      </c>
      <c r="P18" s="1">
        <v>36.276378631591797</v>
      </c>
      <c r="Q18" s="1">
        <v>31.633020401000977</v>
      </c>
      <c r="R18" s="1">
        <v>400.02078247070313</v>
      </c>
      <c r="S18" s="1">
        <v>399.99984741210938</v>
      </c>
      <c r="T18" s="1">
        <v>27.738759994506836</v>
      </c>
      <c r="U18" s="1">
        <v>43.256153106689453</v>
      </c>
      <c r="V18" s="1">
        <v>52.328662872314453</v>
      </c>
      <c r="W18" s="1">
        <v>81.601936340332031</v>
      </c>
      <c r="X18" s="1">
        <v>299.66159057617188</v>
      </c>
      <c r="Y18" s="1">
        <v>0.2539786696434021</v>
      </c>
      <c r="Z18" s="1">
        <v>0.33528122305870056</v>
      </c>
      <c r="AA18" s="1">
        <v>88.210762023925781</v>
      </c>
      <c r="AB18" s="1">
        <v>-2.3886780738830566</v>
      </c>
      <c r="AC18" s="1">
        <v>0.31501352787017822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1.1016970241771022</v>
      </c>
      <c r="AL18">
        <f>(U18-T18)/(1000-U18)*AK18</f>
        <v>1.7868383340211038E-2</v>
      </c>
      <c r="AM18">
        <f>(P18+273.15)</f>
        <v>309.42637863159177</v>
      </c>
      <c r="AN18">
        <f>(O18+273.15)</f>
        <v>304.77981605529783</v>
      </c>
      <c r="AO18">
        <f>(Y18*AG18+Z18*AH18)*AI18</f>
        <v>4.0636586234645833E-2</v>
      </c>
      <c r="AP18">
        <f>((AO18+0.00000010773*(AN18^4-AM18^4))-AL18*44100)/(L18*51.4+0.00000043092*AM18^3)</f>
        <v>-6.8904684531739147</v>
      </c>
      <c r="AQ18">
        <f>0.61365*EXP(17.502*J18/(240.97+J18))</f>
        <v>6.060082753287527</v>
      </c>
      <c r="AR18">
        <f>AQ18*1000/AA18</f>
        <v>68.70003856948685</v>
      </c>
      <c r="AS18">
        <f>(AR18-U18)</f>
        <v>25.443885462797397</v>
      </c>
      <c r="AT18">
        <f>IF(D18,P18,(O18+P18)/2)</f>
        <v>33.953097343444824</v>
      </c>
      <c r="AU18">
        <f>0.61365*EXP(17.502*AT18/(240.97+AT18))</f>
        <v>5.3290473602151378</v>
      </c>
      <c r="AV18">
        <f>IF(AS18&lt;&gt;0,(1000-(AR18+U18)/2)/AS18*AL18,0)</f>
        <v>0.66295477118794022</v>
      </c>
      <c r="AW18">
        <f>U18*AA18/1000</f>
        <v>3.8156582277646813</v>
      </c>
      <c r="AX18">
        <f>(AU18-AW18)</f>
        <v>1.5133891324504565</v>
      </c>
      <c r="AY18">
        <f>1/(1.6/F18+1.37/N18)</f>
        <v>0.42485697891324264</v>
      </c>
      <c r="AZ18">
        <f>G18*AA18*0.001</f>
        <v>35.279601302374765</v>
      </c>
      <c r="BA18">
        <f>G18/S18</f>
        <v>0.99986707831950028</v>
      </c>
      <c r="BB18">
        <f>(1-AL18*AA18/AQ18/F18)*100</f>
        <v>67.519244633929063</v>
      </c>
      <c r="BC18">
        <f>(S18-E18/(N18/1.35))</f>
        <v>402.49647378826131</v>
      </c>
      <c r="BD18">
        <f>E18*BB18/100/BC18</f>
        <v>-1.1951072259399185E-2</v>
      </c>
    </row>
    <row r="19" spans="1:56" x14ac:dyDescent="0.35">
      <c r="A19" s="1" t="s">
        <v>9</v>
      </c>
      <c r="B19" s="1" t="s">
        <v>5006</v>
      </c>
      <c r="K19" s="1">
        <v>2.72</v>
      </c>
    </row>
    <row r="20" spans="1:56" x14ac:dyDescent="0.35">
      <c r="A20" s="1" t="s">
        <v>9</v>
      </c>
      <c r="B20" s="1" t="s">
        <v>5005</v>
      </c>
      <c r="K20" s="1">
        <v>2.72</v>
      </c>
    </row>
    <row r="21" spans="1:56" x14ac:dyDescent="0.35">
      <c r="A21" s="1">
        <v>2</v>
      </c>
      <c r="B21" s="1" t="s">
        <v>5004</v>
      </c>
      <c r="C21" s="1">
        <v>476.00000131875277</v>
      </c>
      <c r="D21" s="1">
        <v>0</v>
      </c>
      <c r="E21">
        <f>(R21-S21*(1000-T21)/(1000-U21))*AK21</f>
        <v>-5.7294295341186432</v>
      </c>
      <c r="F21">
        <f>IF(AV21&lt;&gt;0,1/(1/AV21-1/N21),0)</f>
        <v>0.69893703086230063</v>
      </c>
      <c r="G21">
        <f>((AY21-AL21/2)*S21-E21)/(AY21+AL21/2)</f>
        <v>396.85690301220751</v>
      </c>
      <c r="H21">
        <f>AL21*1000</f>
        <v>16.605047962226855</v>
      </c>
      <c r="I21">
        <f>(AQ21-AW21)</f>
        <v>2.3385300177740032</v>
      </c>
      <c r="J21">
        <f>(P21+AP21*D21)</f>
        <v>36.318378448486328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31.585058212280273</v>
      </c>
      <c r="P21" s="1">
        <v>36.318378448486328</v>
      </c>
      <c r="Q21" s="1">
        <v>31.645929336547852</v>
      </c>
      <c r="R21" s="1">
        <v>399.9996337890625</v>
      </c>
      <c r="S21" s="1">
        <v>399.18359375</v>
      </c>
      <c r="T21" s="1">
        <v>27.908700942993164</v>
      </c>
      <c r="U21" s="1">
        <v>42.342678070068359</v>
      </c>
      <c r="V21" s="1">
        <v>52.789573669433594</v>
      </c>
      <c r="W21" s="1">
        <v>80.091583251953125</v>
      </c>
      <c r="X21" s="1">
        <v>299.66302490234375</v>
      </c>
      <c r="Y21" s="1">
        <v>25.953866958618164</v>
      </c>
      <c r="Z21" s="1">
        <v>0.34577089548110962</v>
      </c>
      <c r="AA21" s="1">
        <v>88.221435546875</v>
      </c>
      <c r="AB21" s="1">
        <v>-2.7993392944335938</v>
      </c>
      <c r="AC21" s="1">
        <v>0.33901217579841614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1.101702297435087</v>
      </c>
      <c r="AL21">
        <f>(U21-T21)/(1000-U21)*AK21</f>
        <v>1.6605047962226855E-2</v>
      </c>
      <c r="AM21">
        <f>(P21+273.15)</f>
        <v>309.46837844848631</v>
      </c>
      <c r="AN21">
        <f>(O21+273.15)</f>
        <v>304.73505821228025</v>
      </c>
      <c r="AO21">
        <f>(Y21*AG21+Z21*AH21)*AI21</f>
        <v>4.152618620560645</v>
      </c>
      <c r="AP21">
        <f>((AO21+0.00000010773*(AN21^4-AM21^4))-AL21*44100)/(L21*51.4+0.00000043092*AM21^3)</f>
        <v>-6.4117232695209472</v>
      </c>
      <c r="AQ21">
        <f>0.61365*EXP(17.502*J21/(240.97+J21))</f>
        <v>6.0740618620146165</v>
      </c>
      <c r="AR21">
        <f>AQ21*1000/AA21</f>
        <v>68.850181640801608</v>
      </c>
      <c r="AS21">
        <f>(AR21-U21)</f>
        <v>26.507503570733249</v>
      </c>
      <c r="AT21">
        <f>IF(D21,P21,(O21+P21)/2)</f>
        <v>33.951718330383301</v>
      </c>
      <c r="AU21">
        <f>0.61365*EXP(17.502*AT21/(240.97+AT21))</f>
        <v>5.328637315111874</v>
      </c>
      <c r="AV21">
        <f>IF(AS21&lt;&gt;0,(1000-(AR21+U21)/2)/AS21*AL21,0)</f>
        <v>0.59160103614068804</v>
      </c>
      <c r="AW21">
        <f>U21*AA21/1000</f>
        <v>3.7355318442406134</v>
      </c>
      <c r="AX21">
        <f>(AU21-AW21)</f>
        <v>1.5931054708712606</v>
      </c>
      <c r="AY21">
        <f>1/(1.6/F21+1.37/N21)</f>
        <v>0.3780974264855137</v>
      </c>
      <c r="AZ21">
        <f>G21*AA21*0.001</f>
        <v>35.01128569042389</v>
      </c>
      <c r="BA21">
        <f>G21/S21</f>
        <v>0.99417137684458634</v>
      </c>
      <c r="BB21">
        <f>(1-AL21*AA21/AQ21/F21)*100</f>
        <v>65.493811275770014</v>
      </c>
      <c r="BC21">
        <f>(S21-E21/(N21/1.35))</f>
        <v>401.19140812683361</v>
      </c>
      <c r="BD21">
        <f>E21*BB21/100/BC21</f>
        <v>-9.353195732116959E-3</v>
      </c>
    </row>
    <row r="22" spans="1:56" x14ac:dyDescent="0.35">
      <c r="A22" s="1" t="s">
        <v>9</v>
      </c>
      <c r="B22" s="1" t="s">
        <v>5003</v>
      </c>
      <c r="K22" s="1">
        <v>2.72</v>
      </c>
    </row>
    <row r="23" spans="1:56" x14ac:dyDescent="0.35">
      <c r="A23" s="1" t="s">
        <v>9</v>
      </c>
      <c r="B23" s="1" t="s">
        <v>5002</v>
      </c>
      <c r="K23" s="1">
        <v>2.72</v>
      </c>
    </row>
    <row r="24" spans="1:56" x14ac:dyDescent="0.35">
      <c r="A24" s="1">
        <v>3</v>
      </c>
      <c r="B24" s="1" t="s">
        <v>5001</v>
      </c>
      <c r="C24" s="1">
        <v>681.00000131875277</v>
      </c>
      <c r="D24" s="1">
        <v>0</v>
      </c>
      <c r="E24">
        <f>(R24-S24*(1000-T24)/(1000-U24))*AK24</f>
        <v>-5.6485337712113006</v>
      </c>
      <c r="F24">
        <f>IF(AV24&lt;&gt;0,1/(1/AV24-1/N24),0)</f>
        <v>0.83024562961562087</v>
      </c>
      <c r="G24">
        <f>((AY24-AL24/2)*S24-E24)/(AY24+AL24/2)</f>
        <v>398.06735530876739</v>
      </c>
      <c r="H24">
        <f>AL24*1000</f>
        <v>15.667149332189489</v>
      </c>
      <c r="I24">
        <f>(AQ24-AW24)</f>
        <v>1.9176799163127614</v>
      </c>
      <c r="J24">
        <f>(P24+AP24*D24)</f>
        <v>34.838134765625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31.472238540649414</v>
      </c>
      <c r="P24" s="1">
        <v>34.838134765625</v>
      </c>
      <c r="Q24" s="1">
        <v>31.557968139648438</v>
      </c>
      <c r="R24" s="1">
        <v>399.9874267578125</v>
      </c>
      <c r="S24" s="1">
        <v>399.43417358398438</v>
      </c>
      <c r="T24" s="1">
        <v>28.076452255249023</v>
      </c>
      <c r="U24" s="1">
        <v>41.705543518066406</v>
      </c>
      <c r="V24" s="1">
        <v>53.461856842041016</v>
      </c>
      <c r="W24" s="1">
        <v>79.413734436035156</v>
      </c>
      <c r="X24" s="1">
        <v>299.6339111328125</v>
      </c>
      <c r="Y24" s="1">
        <v>50.117385864257813</v>
      </c>
      <c r="Z24" s="1">
        <v>0.21348178386688232</v>
      </c>
      <c r="AA24" s="1">
        <v>88.243873596191406</v>
      </c>
      <c r="AB24" s="1">
        <v>-2.9849410057067871</v>
      </c>
      <c r="AC24" s="1">
        <v>0.32081034779548645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1.1015952615176927</v>
      </c>
      <c r="AL24">
        <f>(U24-T24)/(1000-U24)*AK24</f>
        <v>1.5667149332189489E-2</v>
      </c>
      <c r="AM24">
        <f>(P24+273.15)</f>
        <v>307.98813476562498</v>
      </c>
      <c r="AN24">
        <f>(O24+273.15)</f>
        <v>304.62223854064939</v>
      </c>
      <c r="AO24">
        <f>(Y24*AG24+Z24*AH24)*AI24</f>
        <v>8.0187815590475111</v>
      </c>
      <c r="AP24">
        <f>((AO24+0.00000010773*(AN24^4-AM24^4))-AL24*44100)/(L24*51.4+0.00000043092*AM24^3)</f>
        <v>-5.9104521292731178</v>
      </c>
      <c r="AQ24">
        <f>0.61365*EXP(17.502*J24/(240.97+J24))</f>
        <v>5.597938626781473</v>
      </c>
      <c r="AR24">
        <f>AQ24*1000/AA24</f>
        <v>63.437136184636842</v>
      </c>
      <c r="AS24">
        <f>(AR24-U24)</f>
        <v>21.731592666570435</v>
      </c>
      <c r="AT24">
        <f>IF(D24,P24,(O24+P24)/2)</f>
        <v>33.155186653137207</v>
      </c>
      <c r="AU24">
        <f>0.61365*EXP(17.502*AT24/(240.97+AT24))</f>
        <v>5.0963270502607854</v>
      </c>
      <c r="AV24">
        <f>IF(AS24&lt;&gt;0,(1000-(AR24+U24)/2)/AS24*AL24,0)</f>
        <v>0.68303812462759561</v>
      </c>
      <c r="AW24">
        <f>U24*AA24/1000</f>
        <v>3.6802587104687117</v>
      </c>
      <c r="AX24">
        <f>(AU24-AW24)</f>
        <v>1.4160683397920737</v>
      </c>
      <c r="AY24">
        <f>1/(1.6/F24+1.37/N24)</f>
        <v>0.43806408836590238</v>
      </c>
      <c r="AZ24">
        <f>G24*AA24*0.001</f>
        <v>35.12700538463708</v>
      </c>
      <c r="BA24">
        <f>G24/S24</f>
        <v>0.99657811382798578</v>
      </c>
      <c r="BB24">
        <f>(1-AL24*AA24/AQ24/F24)*100</f>
        <v>70.253229976139025</v>
      </c>
      <c r="BC24">
        <f>(S24-E24/(N24/1.35))</f>
        <v>401.41363894721673</v>
      </c>
      <c r="BD24">
        <f>E24*BB24/100/BC24</f>
        <v>-9.8857563260095326E-3</v>
      </c>
    </row>
    <row r="25" spans="1:56" x14ac:dyDescent="0.35">
      <c r="A25" s="1" t="s">
        <v>9</v>
      </c>
      <c r="B25" s="1" t="s">
        <v>5000</v>
      </c>
      <c r="K25" s="1">
        <v>2.72</v>
      </c>
    </row>
    <row r="26" spans="1:56" x14ac:dyDescent="0.35">
      <c r="A26" s="1" t="s">
        <v>9</v>
      </c>
      <c r="B26" s="1" t="s">
        <v>4999</v>
      </c>
      <c r="K26" s="1">
        <v>2.72</v>
      </c>
    </row>
    <row r="27" spans="1:56" x14ac:dyDescent="0.35">
      <c r="A27" s="1">
        <v>4</v>
      </c>
      <c r="B27" s="1" t="s">
        <v>4998</v>
      </c>
      <c r="C27" s="1">
        <v>887.00000131875277</v>
      </c>
      <c r="D27" s="1">
        <v>0</v>
      </c>
      <c r="E27">
        <f>(R27-S27*(1000-T27)/(1000-U27))*AK27</f>
        <v>-5.518474719120027</v>
      </c>
      <c r="F27">
        <f>IF(AV27&lt;&gt;0,1/(1/AV27-1/N27),0)</f>
        <v>0.73325257441004521</v>
      </c>
      <c r="G27">
        <f>((AY27-AL27/2)*S27-E27)/(AY27+AL27/2)</f>
        <v>398.0618289270127</v>
      </c>
      <c r="H27">
        <f>AL27*1000</f>
        <v>15.259505209095897</v>
      </c>
      <c r="I27">
        <f>(AQ27-AW27)</f>
        <v>2.069814872778406</v>
      </c>
      <c r="J27">
        <f>(P27+AP27*D27)</f>
        <v>35.27410888671875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31.378435134887695</v>
      </c>
      <c r="P27" s="1">
        <v>35.27410888671875</v>
      </c>
      <c r="Q27" s="1">
        <v>31.464719772338867</v>
      </c>
      <c r="R27" s="1">
        <v>400.02438354492188</v>
      </c>
      <c r="S27" s="1">
        <v>399.5</v>
      </c>
      <c r="T27" s="1">
        <v>28.249795913696289</v>
      </c>
      <c r="U27" s="1">
        <v>41.525859832763672</v>
      </c>
      <c r="V27" s="1">
        <v>54.086280822753906</v>
      </c>
      <c r="W27" s="1">
        <v>79.504264831542969</v>
      </c>
      <c r="X27" s="1">
        <v>299.65423583984375</v>
      </c>
      <c r="Y27" s="1">
        <v>101.12489318847656</v>
      </c>
      <c r="Z27" s="1">
        <v>0.40993955731391907</v>
      </c>
      <c r="AA27" s="1">
        <v>88.254936218261719</v>
      </c>
      <c r="AB27" s="1">
        <v>-3.147705078125</v>
      </c>
      <c r="AC27" s="1">
        <v>0.31919845938682556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1.1016699847053077</v>
      </c>
      <c r="AL27">
        <f>(U27-T27)/(1000-U27)*AK27</f>
        <v>1.5259505209095896E-2</v>
      </c>
      <c r="AM27">
        <f>(P27+273.15)</f>
        <v>308.42410888671873</v>
      </c>
      <c r="AN27">
        <f>(O27+273.15)</f>
        <v>304.52843513488767</v>
      </c>
      <c r="AO27">
        <f>(Y27*AG27+Z27*AH27)*AI27</f>
        <v>16.17998254850545</v>
      </c>
      <c r="AP27">
        <f>((AO27+0.00000010773*(AN27^4-AM27^4))-AL27*44100)/(L27*51.4+0.00000043092*AM27^3)</f>
        <v>-5.7489128881577711</v>
      </c>
      <c r="AQ27">
        <f>0.61365*EXP(17.502*J27/(240.97+J27))</f>
        <v>5.7346769837274403</v>
      </c>
      <c r="AR27">
        <f>AQ27*1000/AA27</f>
        <v>64.978540911809318</v>
      </c>
      <c r="AS27">
        <f>(AR27-U27)</f>
        <v>23.452681079045647</v>
      </c>
      <c r="AT27">
        <f>IF(D27,P27,(O27+P27)/2)</f>
        <v>33.326272010803223</v>
      </c>
      <c r="AU27">
        <f>0.61365*EXP(17.502*AT27/(240.97+AT27))</f>
        <v>5.1454673019639552</v>
      </c>
      <c r="AV27">
        <f>IF(AS27&lt;&gt;0,(1000-(AR27+U27)/2)/AS27*AL27,0)</f>
        <v>0.61600219315765559</v>
      </c>
      <c r="AW27">
        <f>U27*AA27/1000</f>
        <v>3.6648621109490342</v>
      </c>
      <c r="AX27">
        <f>(AU27-AW27)</f>
        <v>1.4806051910149209</v>
      </c>
      <c r="AY27">
        <f>1/(1.6/F27+1.37/N27)</f>
        <v>0.3940593251167826</v>
      </c>
      <c r="AZ27">
        <f>G27*AA27*0.001</f>
        <v>35.130921322878116</v>
      </c>
      <c r="BA27">
        <f>G27/S27</f>
        <v>0.99640007240804185</v>
      </c>
      <c r="BB27">
        <f>(1-AL27*AA27/AQ27/F27)*100</f>
        <v>67.972952765397039</v>
      </c>
      <c r="BC27">
        <f>(S27-E27/(N27/1.35))</f>
        <v>401.43388762585533</v>
      </c>
      <c r="BD27">
        <f>E27*BB27/100/BC27</f>
        <v>-9.3441792778937178E-3</v>
      </c>
    </row>
    <row r="28" spans="1:56" x14ac:dyDescent="0.35">
      <c r="A28" s="1" t="s">
        <v>9</v>
      </c>
      <c r="B28" s="1" t="s">
        <v>4997</v>
      </c>
      <c r="K28" s="1">
        <v>2.72</v>
      </c>
    </row>
    <row r="29" spans="1:56" x14ac:dyDescent="0.35">
      <c r="A29" s="1" t="s">
        <v>9</v>
      </c>
      <c r="B29" s="1" t="s">
        <v>4996</v>
      </c>
      <c r="K29" s="1">
        <v>2.72</v>
      </c>
    </row>
    <row r="30" spans="1:56" x14ac:dyDescent="0.35">
      <c r="A30" s="1">
        <v>5</v>
      </c>
      <c r="B30" s="1" t="s">
        <v>4995</v>
      </c>
      <c r="C30" s="1">
        <v>1093.0000013187528</v>
      </c>
      <c r="D30" s="1">
        <v>0</v>
      </c>
      <c r="E30">
        <f>(R30-S30*(1000-T30)/(1000-U30))*AK30</f>
        <v>-5.7345713947371744</v>
      </c>
      <c r="F30">
        <f>IF(AV30&lt;&gt;0,1/(1/AV30-1/N30),0)</f>
        <v>0.78925005392436731</v>
      </c>
      <c r="G30">
        <f>((AY30-AL30/2)*S30-E30)/(AY30+AL30/2)</f>
        <v>399.11011293305751</v>
      </c>
      <c r="H30">
        <f>AL30*1000</f>
        <v>15.032174744648279</v>
      </c>
      <c r="I30">
        <f>(AQ30-AW30)</f>
        <v>1.9193306479249932</v>
      </c>
      <c r="J30">
        <f>(P30+AP30*D30)</f>
        <v>34.786354064941406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31.287071228027344</v>
      </c>
      <c r="P30" s="1">
        <v>34.786354064941406</v>
      </c>
      <c r="Q30" s="1">
        <v>31.375322341918945</v>
      </c>
      <c r="R30" s="1">
        <v>400.00216674804688</v>
      </c>
      <c r="S30" s="1">
        <v>399.75289916992188</v>
      </c>
      <c r="T30" s="1">
        <v>28.41766357421875</v>
      </c>
      <c r="U30" s="1">
        <v>41.497596740722656</v>
      </c>
      <c r="V30" s="1">
        <v>54.693977355957031</v>
      </c>
      <c r="W30" s="1">
        <v>79.868240356445313</v>
      </c>
      <c r="X30" s="1">
        <v>299.625244140625</v>
      </c>
      <c r="Y30" s="1">
        <v>150.19999694824219</v>
      </c>
      <c r="Z30" s="1">
        <v>0.27372285723686218</v>
      </c>
      <c r="AA30" s="1">
        <v>88.259506225585938</v>
      </c>
      <c r="AB30" s="1">
        <v>-3.1074416637420654</v>
      </c>
      <c r="AC30" s="1">
        <v>0.31557831168174744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1.101563397575827</v>
      </c>
      <c r="AL30">
        <f>(U30-T30)/(1000-U30)*AK30</f>
        <v>1.5032174744648278E-2</v>
      </c>
      <c r="AM30">
        <f>(P30+273.15)</f>
        <v>307.93635406494138</v>
      </c>
      <c r="AN30">
        <f>(O30+273.15)</f>
        <v>304.43707122802732</v>
      </c>
      <c r="AO30">
        <f>(Y30*AG30+Z30*AH30)*AI30</f>
        <v>24.031998974561702</v>
      </c>
      <c r="AP30">
        <f>((AO30+0.00000010773*(AN30^4-AM30^4))-AL30*44100)/(L30*51.4+0.00000043092*AM30^3)</f>
        <v>-5.5647707120689889</v>
      </c>
      <c r="AQ30">
        <f>0.61365*EXP(17.502*J30/(240.97+J30))</f>
        <v>5.5818880458096594</v>
      </c>
      <c r="AR30">
        <f>AQ30*1000/AA30</f>
        <v>63.244043440971588</v>
      </c>
      <c r="AS30">
        <f>(AR30-U30)</f>
        <v>21.746446700248931</v>
      </c>
      <c r="AT30">
        <f>IF(D30,P30,(O30+P30)/2)</f>
        <v>33.036712646484375</v>
      </c>
      <c r="AU30">
        <f>0.61365*EXP(17.502*AT30/(240.97+AT30))</f>
        <v>5.062537906972822</v>
      </c>
      <c r="AV30">
        <f>IF(AS30&lt;&gt;0,(1000-(AR30+U30)/2)/AS30*AL30,0)</f>
        <v>0.65504620694465299</v>
      </c>
      <c r="AW30">
        <f>U30*AA30/1000</f>
        <v>3.6625573978846662</v>
      </c>
      <c r="AX30">
        <f>(AU30-AW30)</f>
        <v>1.3999805090881559</v>
      </c>
      <c r="AY30">
        <f>1/(1.6/F30+1.37/N30)</f>
        <v>0.41966175888074425</v>
      </c>
      <c r="AZ30">
        <f>G30*AA30*0.001</f>
        <v>35.225261497109493</v>
      </c>
      <c r="BA30">
        <f>G30/S30</f>
        <v>0.99839204108788426</v>
      </c>
      <c r="BB30">
        <f>(1-AL30*AA30/AQ30/F30)*100</f>
        <v>69.884674115587259</v>
      </c>
      <c r="BC30">
        <f>(S30-E30/(N30/1.35))</f>
        <v>401.76251545419007</v>
      </c>
      <c r="BD30">
        <f>E30*BB30/100/BC30</f>
        <v>-9.9750135390485831E-3</v>
      </c>
    </row>
    <row r="31" spans="1:56" x14ac:dyDescent="0.35">
      <c r="A31" s="1" t="s">
        <v>9</v>
      </c>
      <c r="B31" s="1" t="s">
        <v>4994</v>
      </c>
      <c r="K31" s="1">
        <v>2.72</v>
      </c>
    </row>
    <row r="32" spans="1:56" x14ac:dyDescent="0.35">
      <c r="A32" s="1" t="s">
        <v>9</v>
      </c>
      <c r="B32" s="1" t="s">
        <v>4993</v>
      </c>
      <c r="K32" s="1">
        <v>2.72</v>
      </c>
    </row>
    <row r="33" spans="1:56" x14ac:dyDescent="0.35">
      <c r="A33" s="1">
        <v>6</v>
      </c>
      <c r="B33" s="1" t="s">
        <v>4992</v>
      </c>
      <c r="C33" s="1">
        <v>1298.0000013187528</v>
      </c>
      <c r="D33" s="1">
        <v>0</v>
      </c>
      <c r="E33">
        <f>(R33-S33*(1000-T33)/(1000-U33))*AK33</f>
        <v>-5.5009250849213904</v>
      </c>
      <c r="F33">
        <f>IF(AV33&lt;&gt;0,1/(1/AV33-1/N33),0)</f>
        <v>0.78521358286725429</v>
      </c>
      <c r="G33">
        <f>((AY33-AL33/2)*S33-E33)/(AY33+AL33/2)</f>
        <v>398.35331955841946</v>
      </c>
      <c r="H33">
        <f>AL33*1000</f>
        <v>15.081993810747827</v>
      </c>
      <c r="I33">
        <f>(AQ33-AW33)</f>
        <v>1.9338864056425669</v>
      </c>
      <c r="J33">
        <f>(P33+AP33*D33)</f>
        <v>34.891365051269531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31.225622177124023</v>
      </c>
      <c r="P33" s="1">
        <v>34.891365051269531</v>
      </c>
      <c r="Q33" s="1">
        <v>31.307102203369141</v>
      </c>
      <c r="R33" s="1">
        <v>400.06637573242188</v>
      </c>
      <c r="S33" s="1">
        <v>399.589111328125</v>
      </c>
      <c r="T33" s="1">
        <v>28.56825065612793</v>
      </c>
      <c r="U33" s="1">
        <v>41.6904296875</v>
      </c>
      <c r="V33" s="1">
        <v>55.191680908203125</v>
      </c>
      <c r="W33" s="1">
        <v>80.542732238769531</v>
      </c>
      <c r="X33" s="1">
        <v>299.59014892578125</v>
      </c>
      <c r="Y33" s="1">
        <v>300.00018310546875</v>
      </c>
      <c r="Z33" s="1">
        <v>0.29731017351150513</v>
      </c>
      <c r="AA33" s="1">
        <v>88.283905029296875</v>
      </c>
      <c r="AB33" s="1">
        <v>-3.0472595691680908</v>
      </c>
      <c r="AC33" s="1">
        <v>0.31986603140830994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1.101434371050666</v>
      </c>
      <c r="AL33">
        <f>(U33-T33)/(1000-U33)*AK33</f>
        <v>1.5081993810747827E-2</v>
      </c>
      <c r="AM33">
        <f>(P33+273.15)</f>
        <v>308.04136505126951</v>
      </c>
      <c r="AN33">
        <f>(O33+273.15)</f>
        <v>304.375622177124</v>
      </c>
      <c r="AO33">
        <f>(Y33*AG33+Z33*AH33)*AI33</f>
        <v>48.000028223990739</v>
      </c>
      <c r="AP33">
        <f>((AO33+0.00000010773*(AN33^4-AM33^4))-AL33*44100)/(L33*51.4+0.00000043092*AM33^3)</f>
        <v>-5.4034850399173351</v>
      </c>
      <c r="AQ33">
        <f>0.61365*EXP(17.502*J33/(240.97+J33))</f>
        <v>5.6144803408043957</v>
      </c>
      <c r="AR33">
        <f>AQ33*1000/AA33</f>
        <v>63.595740797161596</v>
      </c>
      <c r="AS33">
        <f>(AR33-U33)</f>
        <v>21.905311109661596</v>
      </c>
      <c r="AT33">
        <f>IF(D33,P33,(O33+P33)/2)</f>
        <v>33.058493614196777</v>
      </c>
      <c r="AU33">
        <f>0.61365*EXP(17.502*AT33/(240.97+AT33))</f>
        <v>5.0687352406110353</v>
      </c>
      <c r="AV33">
        <f>IF(AS33&lt;&gt;0,(1000-(AR33+U33)/2)/AS33*AL33,0)</f>
        <v>0.65226332798544084</v>
      </c>
      <c r="AW33">
        <f>U33*AA33/1000</f>
        <v>3.6805939351618289</v>
      </c>
      <c r="AX33">
        <f>(AU33-AW33)</f>
        <v>1.3881413054492064</v>
      </c>
      <c r="AY33">
        <f>1/(1.6/F33+1.37/N33)</f>
        <v>0.41783440359342938</v>
      </c>
      <c r="AZ33">
        <f>G33*AA33*0.001</f>
        <v>35.168186632000655</v>
      </c>
      <c r="BA33">
        <f>G33/S33</f>
        <v>0.99690734373217005</v>
      </c>
      <c r="BB33">
        <f>(1-AL33*AA33/AQ33/F33)*100</f>
        <v>69.797497837528681</v>
      </c>
      <c r="BC33">
        <f>(S33-E33/(N33/1.35))</f>
        <v>401.51684888133479</v>
      </c>
      <c r="BD33">
        <f>E33*BB33/100/BC33</f>
        <v>-9.562507969190644E-3</v>
      </c>
    </row>
    <row r="34" spans="1:56" x14ac:dyDescent="0.35">
      <c r="A34" s="1" t="s">
        <v>9</v>
      </c>
      <c r="B34" s="1" t="s">
        <v>4991</v>
      </c>
      <c r="K34" s="1">
        <v>2.72</v>
      </c>
    </row>
    <row r="35" spans="1:56" x14ac:dyDescent="0.35">
      <c r="A35" s="1" t="s">
        <v>9</v>
      </c>
      <c r="B35" s="1" t="s">
        <v>4990</v>
      </c>
      <c r="K35" s="1">
        <v>2.72</v>
      </c>
    </row>
    <row r="36" spans="1:56" x14ac:dyDescent="0.35">
      <c r="A36" s="1">
        <v>7</v>
      </c>
      <c r="B36" s="1" t="s">
        <v>4989</v>
      </c>
      <c r="C36" s="1">
        <v>1504.5000013075769</v>
      </c>
      <c r="D36" s="1">
        <v>0</v>
      </c>
      <c r="E36">
        <f>(R36-S36*(1000-T36)/(1000-U36))*AK36</f>
        <v>-5.5460348283473886</v>
      </c>
      <c r="F36">
        <f>IF(AV36&lt;&gt;0,1/(1/AV36-1/N36),0)</f>
        <v>0.93996979941762715</v>
      </c>
      <c r="G36">
        <f>((AY36-AL36/2)*S36-E36)/(AY36+AL36/2)</f>
        <v>398.18040757868869</v>
      </c>
      <c r="H36">
        <f>AL36*1000</f>
        <v>15.397726103899235</v>
      </c>
      <c r="I36">
        <f>(AQ36-AW36)</f>
        <v>1.706124947082587</v>
      </c>
      <c r="J36">
        <f>(P36+AP36*D36)</f>
        <v>34.267066955566406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31.188604354858398</v>
      </c>
      <c r="P36" s="1">
        <v>34.267066955566406</v>
      </c>
      <c r="Q36" s="1">
        <v>31.257173538208008</v>
      </c>
      <c r="R36" s="1">
        <v>399.95184326171875</v>
      </c>
      <c r="S36" s="1">
        <v>399.4036865234375</v>
      </c>
      <c r="T36" s="1">
        <v>28.709550857543945</v>
      </c>
      <c r="U36" s="1">
        <v>42.098182678222656</v>
      </c>
      <c r="V36" s="1">
        <v>55.587734222412109</v>
      </c>
      <c r="W36" s="1">
        <v>81.510948181152344</v>
      </c>
      <c r="X36" s="1">
        <v>299.64724731445313</v>
      </c>
      <c r="Y36" s="1">
        <v>499.58087158203125</v>
      </c>
      <c r="Z36" s="1">
        <v>0.32349413633346558</v>
      </c>
      <c r="AA36" s="1">
        <v>88.293540954589844</v>
      </c>
      <c r="AB36" s="1">
        <v>-2.9696533679962158</v>
      </c>
      <c r="AC36" s="1">
        <v>0.30971017479896545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1.1016442915972537</v>
      </c>
      <c r="AL36">
        <f>(U36-T36)/(1000-U36)*AK36</f>
        <v>1.5397726103899235E-2</v>
      </c>
      <c r="AM36">
        <f>(P36+273.15)</f>
        <v>307.41706695556638</v>
      </c>
      <c r="AN36">
        <f>(O36+273.15)</f>
        <v>304.33860435485838</v>
      </c>
      <c r="AO36">
        <f>(Y36*AG36+Z36*AH36)*AI36</f>
        <v>79.932937666484577</v>
      </c>
      <c r="AP36">
        <f>((AO36+0.00000010773*(AN36^4-AM36^4))-AL36*44100)/(L36*51.4+0.00000043092*AM36^3)</f>
        <v>-5.1995578214548308</v>
      </c>
      <c r="AQ36">
        <f>0.61365*EXP(17.502*J36/(240.97+J36))</f>
        <v>5.4231225634960438</v>
      </c>
      <c r="AR36">
        <f>AQ36*1000/AA36</f>
        <v>61.421509488278467</v>
      </c>
      <c r="AS36">
        <f>(AR36-U36)</f>
        <v>19.323326810055811</v>
      </c>
      <c r="AT36">
        <f>IF(D36,P36,(O36+P36)/2)</f>
        <v>32.727835655212402</v>
      </c>
      <c r="AU36">
        <f>0.61365*EXP(17.502*AT36/(240.97+AT36))</f>
        <v>4.975360184862283</v>
      </c>
      <c r="AV36">
        <f>IF(AS36&lt;&gt;0,(1000-(AR36+U36)/2)/AS36*AL36,0)</f>
        <v>0.75560188544403095</v>
      </c>
      <c r="AW36">
        <f>U36*AA36/1000</f>
        <v>3.7169976164134568</v>
      </c>
      <c r="AX36">
        <f>(AU36-AW36)</f>
        <v>1.2583625684488262</v>
      </c>
      <c r="AY36">
        <f>1/(1.6/F36+1.37/N36)</f>
        <v>0.48595284592284993</v>
      </c>
      <c r="AZ36">
        <f>G36*AA36*0.001</f>
        <v>35.156758123864222</v>
      </c>
      <c r="BA36">
        <f>G36/S36</f>
        <v>0.99693723672058032</v>
      </c>
      <c r="BB36">
        <f>(1-AL36*AA36/AQ36/F36)*100</f>
        <v>73.330049818739809</v>
      </c>
      <c r="BC36">
        <f>(S36-E36/(N36/1.35))</f>
        <v>401.3472322807358</v>
      </c>
      <c r="BD36">
        <f>E36*BB36/100/BC36</f>
        <v>-1.013314600297795E-2</v>
      </c>
    </row>
    <row r="37" spans="1:56" x14ac:dyDescent="0.35">
      <c r="A37" s="1" t="s">
        <v>9</v>
      </c>
      <c r="B37" s="1" t="s">
        <v>4988</v>
      </c>
      <c r="K37" s="1">
        <v>2.72</v>
      </c>
    </row>
    <row r="38" spans="1:56" x14ac:dyDescent="0.35">
      <c r="A38" s="1" t="s">
        <v>9</v>
      </c>
      <c r="B38" s="1" t="s">
        <v>4987</v>
      </c>
      <c r="K38" s="1">
        <v>2.72</v>
      </c>
    </row>
    <row r="39" spans="1:56" x14ac:dyDescent="0.35">
      <c r="A39" s="1">
        <v>8</v>
      </c>
      <c r="B39" s="1" t="s">
        <v>4986</v>
      </c>
      <c r="C39" s="1">
        <v>1711.000001296401</v>
      </c>
      <c r="D39" s="1">
        <v>0</v>
      </c>
      <c r="E39">
        <f>(R39-S39*(1000-T39)/(1000-U39))*AK39</f>
        <v>-5.7190514992959756</v>
      </c>
      <c r="F39">
        <f>IF(AV39&lt;&gt;0,1/(1/AV39-1/N39),0)</f>
        <v>0.99941832974924538</v>
      </c>
      <c r="G39">
        <f>((AY39-AL39/2)*S39-E39)/(AY39+AL39/2)</f>
        <v>398.13819098574459</v>
      </c>
      <c r="H39">
        <f>AL39*1000</f>
        <v>15.911609561273719</v>
      </c>
      <c r="I39">
        <f>(AQ39-AW39)</f>
        <v>1.6781183140660438</v>
      </c>
      <c r="J39">
        <f>(P39+AP39*D39)</f>
        <v>34.345489501953125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31.175014495849609</v>
      </c>
      <c r="P39" s="1">
        <v>34.345489501953125</v>
      </c>
      <c r="Q39" s="1">
        <v>31.228277206420898</v>
      </c>
      <c r="R39" s="1">
        <v>399.93917846679688</v>
      </c>
      <c r="S39" s="1">
        <v>399.3624267578125</v>
      </c>
      <c r="T39" s="1">
        <v>28.855878829956055</v>
      </c>
      <c r="U39" s="1">
        <v>42.681346893310547</v>
      </c>
      <c r="V39" s="1">
        <v>55.917861938476563</v>
      </c>
      <c r="W39" s="1">
        <v>82.709304809570313</v>
      </c>
      <c r="X39" s="1">
        <v>299.68133544921875</v>
      </c>
      <c r="Y39" s="1">
        <v>749.05950927734375</v>
      </c>
      <c r="Z39" s="1">
        <v>0.15323609113693237</v>
      </c>
      <c r="AA39" s="1">
        <v>88.299140930175781</v>
      </c>
      <c r="AB39" s="1">
        <v>-2.7272491455078125</v>
      </c>
      <c r="AC39" s="1">
        <v>0.29705950617790222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1.1017696156221275</v>
      </c>
      <c r="AL39">
        <f>(U39-T39)/(1000-U39)*AK39</f>
        <v>1.5911609561273719E-2</v>
      </c>
      <c r="AM39">
        <f>(P39+273.15)</f>
        <v>307.4954895019531</v>
      </c>
      <c r="AN39">
        <f>(O39+273.15)</f>
        <v>304.32501449584959</v>
      </c>
      <c r="AO39">
        <f>(Y39*AG39+Z39*AH39)*AI39</f>
        <v>119.84951880552944</v>
      </c>
      <c r="AP39">
        <f>((AO39+0.00000010773*(AN39^4-AM39^4))-AL39*44100)/(L39*51.4+0.00000043092*AM39^3)</f>
        <v>-5.0677010741054662</v>
      </c>
      <c r="AQ39">
        <f>0.61365*EXP(17.502*J39/(240.97+J39))</f>
        <v>5.446844578488192</v>
      </c>
      <c r="AR39">
        <f>AQ39*1000/AA39</f>
        <v>61.686269210652775</v>
      </c>
      <c r="AS39">
        <f>(AR39-U39)</f>
        <v>19.004922317342228</v>
      </c>
      <c r="AT39">
        <f>IF(D39,P39,(O39+P39)/2)</f>
        <v>32.760251998901367</v>
      </c>
      <c r="AU39">
        <f>0.61365*EXP(17.502*AT39/(240.97+AT39))</f>
        <v>4.984447620894394</v>
      </c>
      <c r="AV39">
        <f>IF(AS39&lt;&gt;0,(1000-(AR39+U39)/2)/AS39*AL39,0)</f>
        <v>0.79354605771623055</v>
      </c>
      <c r="AW39">
        <f>U39*AA39/1000</f>
        <v>3.7687262644221482</v>
      </c>
      <c r="AX39">
        <f>(AU39-AW39)</f>
        <v>1.2157213564722458</v>
      </c>
      <c r="AY39">
        <f>1/(1.6/F39+1.37/N39)</f>
        <v>0.5111006737306214</v>
      </c>
      <c r="AZ39">
        <f>G39*AA39*0.001</f>
        <v>35.155260235535508</v>
      </c>
      <c r="BA39">
        <f>G39/S39</f>
        <v>0.99693452440679819</v>
      </c>
      <c r="BB39">
        <f>(1-AL39*AA39/AQ39/F39)*100</f>
        <v>74.190576830800751</v>
      </c>
      <c r="BC39">
        <f>(S39-E39/(N39/1.35))</f>
        <v>401.36660426863767</v>
      </c>
      <c r="BD39">
        <f>E39*BB39/100/BC39</f>
        <v>-1.0571376022451466E-2</v>
      </c>
    </row>
    <row r="40" spans="1:56" x14ac:dyDescent="0.35">
      <c r="A40" s="1" t="s">
        <v>9</v>
      </c>
      <c r="B40" s="1" t="s">
        <v>4985</v>
      </c>
      <c r="K40" s="1">
        <v>2.72</v>
      </c>
    </row>
    <row r="41" spans="1:56" x14ac:dyDescent="0.35">
      <c r="A41" s="1" t="s">
        <v>9</v>
      </c>
      <c r="B41" s="1" t="s">
        <v>4984</v>
      </c>
      <c r="K41" s="1">
        <v>2.72</v>
      </c>
    </row>
    <row r="42" spans="1:56" x14ac:dyDescent="0.35">
      <c r="A42" s="1">
        <v>9</v>
      </c>
      <c r="B42" s="1" t="s">
        <v>4983</v>
      </c>
      <c r="C42" s="1">
        <v>1918.5000012852252</v>
      </c>
      <c r="D42" s="1">
        <v>0</v>
      </c>
      <c r="E42">
        <f>(R42-S42*(1000-T42)/(1000-U42))*AK42</f>
        <v>-5.5099111765581839</v>
      </c>
      <c r="F42">
        <f>IF(AV42&lt;&gt;0,1/(1/AV42-1/N42),0)</f>
        <v>1.1458882693775874</v>
      </c>
      <c r="G42">
        <f>((AY42-AL42/2)*S42-E42)/(AY42+AL42/2)</f>
        <v>397.0947426639097</v>
      </c>
      <c r="H42">
        <f>AL42*1000</f>
        <v>16.545335136823596</v>
      </c>
      <c r="I42">
        <f>(AQ42-AW42)</f>
        <v>1.5679707684870952</v>
      </c>
      <c r="J42">
        <f>(P42+AP42*D42)</f>
        <v>34.1787109375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31.187345504760742</v>
      </c>
      <c r="P42" s="1">
        <v>34.1787109375</v>
      </c>
      <c r="Q42" s="1">
        <v>31.222831726074219</v>
      </c>
      <c r="R42" s="1">
        <v>399.96994018554688</v>
      </c>
      <c r="S42" s="1">
        <v>398.9793701171875</v>
      </c>
      <c r="T42" s="1">
        <v>28.986728668212891</v>
      </c>
      <c r="U42" s="1">
        <v>43.353321075439453</v>
      </c>
      <c r="V42" s="1">
        <v>56.138912200927734</v>
      </c>
      <c r="W42" s="1">
        <v>83.962844848632813</v>
      </c>
      <c r="X42" s="1">
        <v>299.6693115234375</v>
      </c>
      <c r="Y42" s="1">
        <v>999.78387451171875</v>
      </c>
      <c r="Z42" s="1">
        <v>0.16371156275272369</v>
      </c>
      <c r="AA42" s="1">
        <v>88.310020446777344</v>
      </c>
      <c r="AB42" s="1">
        <v>-2.6304886341094971</v>
      </c>
      <c r="AC42" s="1">
        <v>0.28957965970039368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1.1017254100126377</v>
      </c>
      <c r="AL42">
        <f>(U42-T42)/(1000-U42)*AK42</f>
        <v>1.6545335136823595E-2</v>
      </c>
      <c r="AM42">
        <f>(P42+273.15)</f>
        <v>307.32871093749998</v>
      </c>
      <c r="AN42">
        <f>(O42+273.15)</f>
        <v>304.33734550476072</v>
      </c>
      <c r="AO42">
        <f>(Y42*AG42+Z42*AH42)*AI42</f>
        <v>159.96541634636924</v>
      </c>
      <c r="AP42">
        <f>((AO42+0.00000010773*(AN42^4-AM42^4))-AL42*44100)/(L42*51.4+0.00000043092*AM42^3)</f>
        <v>-4.9509549671936606</v>
      </c>
      <c r="AQ42">
        <f>0.61365*EXP(17.502*J42/(240.97+J42))</f>
        <v>5.3965034390948565</v>
      </c>
      <c r="AR42">
        <f>AQ42*1000/AA42</f>
        <v>61.108619517840786</v>
      </c>
      <c r="AS42">
        <f>(AR42-U42)</f>
        <v>17.755298442401333</v>
      </c>
      <c r="AT42">
        <f>IF(D42,P42,(O42+P42)/2)</f>
        <v>32.683028221130371</v>
      </c>
      <c r="AU42">
        <f>0.61365*EXP(17.502*AT42/(240.97+AT42))</f>
        <v>4.962822831272808</v>
      </c>
      <c r="AV42">
        <f>IF(AS42&lt;&gt;0,(1000-(AR42+U42)/2)/AS42*AL42,0)</f>
        <v>0.88318178822024862</v>
      </c>
      <c r="AW42">
        <f>U42*AA42/1000</f>
        <v>3.8285326706077614</v>
      </c>
      <c r="AX42">
        <f>(AU42-AW42)</f>
        <v>1.1342901606650466</v>
      </c>
      <c r="AY42">
        <f>1/(1.6/F42+1.37/N42)</f>
        <v>0.57079998300314672</v>
      </c>
      <c r="AZ42">
        <f>G42*AA42*0.001</f>
        <v>35.067444843957652</v>
      </c>
      <c r="BA42">
        <f>G42/S42</f>
        <v>0.99527637869415586</v>
      </c>
      <c r="BB42">
        <f>(1-AL42*AA42/AQ42/F42)*100</f>
        <v>76.371789995811085</v>
      </c>
      <c r="BC42">
        <f>(S42-E42/(N42/1.35))</f>
        <v>400.91025674551418</v>
      </c>
      <c r="BD42">
        <f>E42*BB42/100/BC42</f>
        <v>-1.0496158983001186E-2</v>
      </c>
    </row>
    <row r="43" spans="1:56" x14ac:dyDescent="0.35">
      <c r="A43" s="1" t="s">
        <v>9</v>
      </c>
      <c r="B43" s="1" t="s">
        <v>4982</v>
      </c>
      <c r="K43" s="1">
        <v>2.72</v>
      </c>
    </row>
    <row r="44" spans="1:56" x14ac:dyDescent="0.35">
      <c r="A44" s="1" t="s">
        <v>9</v>
      </c>
      <c r="B44" s="1" t="s">
        <v>4981</v>
      </c>
      <c r="K44" s="1">
        <v>2.72</v>
      </c>
    </row>
    <row r="45" spans="1:56" x14ac:dyDescent="0.35">
      <c r="A45" s="1">
        <v>10</v>
      </c>
      <c r="B45" s="1" t="s">
        <v>4980</v>
      </c>
      <c r="C45" s="1">
        <v>2126.0000012740493</v>
      </c>
      <c r="D45" s="1">
        <v>0</v>
      </c>
      <c r="E45">
        <f>(R45-S45*(1000-T45)/(1000-U45))*AK45</f>
        <v>-5.6987270913606238</v>
      </c>
      <c r="F45">
        <f>IF(AV45&lt;&gt;0,1/(1/AV45-1/N45),0)</f>
        <v>1.1998847700411064</v>
      </c>
      <c r="G45">
        <f>((AY45-AL45/2)*S45-E45)/(AY45+AL45/2)</f>
        <v>396.96487156070503</v>
      </c>
      <c r="H45">
        <f>AL45*1000</f>
        <v>17.257674619150162</v>
      </c>
      <c r="I45">
        <f>(AQ45-AW45)</f>
        <v>1.5777302278311724</v>
      </c>
      <c r="J45">
        <f>(P45+AP45*D45)</f>
        <v>34.425956726074219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31.225088119506836</v>
      </c>
      <c r="P45" s="1">
        <v>34.425956726074219</v>
      </c>
      <c r="Q45" s="1">
        <v>31.240583419799805</v>
      </c>
      <c r="R45" s="1">
        <v>400.01593017578125</v>
      </c>
      <c r="S45" s="1">
        <v>398.93942260742188</v>
      </c>
      <c r="T45" s="1">
        <v>29.108285903930664</v>
      </c>
      <c r="U45" s="1">
        <v>44.081703186035156</v>
      </c>
      <c r="V45" s="1">
        <v>56.263336181640625</v>
      </c>
      <c r="W45" s="1">
        <v>85.205421447753906</v>
      </c>
      <c r="X45" s="1">
        <v>299.67535400390625</v>
      </c>
      <c r="Y45" s="1">
        <v>1250.3602294921875</v>
      </c>
      <c r="Z45" s="1">
        <v>0.1794281005859375</v>
      </c>
      <c r="AA45" s="1">
        <v>88.325729370117188</v>
      </c>
      <c r="AB45" s="1">
        <v>-2.3453812599182129</v>
      </c>
      <c r="AC45" s="1">
        <v>0.25527161359786987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1.101747625014361</v>
      </c>
      <c r="AL45">
        <f>(U45-T45)/(1000-U45)*AK45</f>
        <v>1.7257674619150162E-2</v>
      </c>
      <c r="AM45">
        <f>(P45+273.15)</f>
        <v>307.5759567260742</v>
      </c>
      <c r="AN45">
        <f>(O45+273.15)</f>
        <v>304.37508811950681</v>
      </c>
      <c r="AO45">
        <f>(Y45*AG45+Z45*AH45)*AI45</f>
        <v>200.05763224711336</v>
      </c>
      <c r="AP45">
        <f>((AO45+0.00000010773*(AN45^4-AM45^4))-AL45*44100)/(L45*51.4+0.00000043092*AM45^3)</f>
        <v>-4.9004443676257212</v>
      </c>
      <c r="AQ45">
        <f>0.61365*EXP(17.502*J45/(240.97+J45))</f>
        <v>5.4712788136147461</v>
      </c>
      <c r="AR45">
        <f>AQ45*1000/AA45</f>
        <v>61.944337766949907</v>
      </c>
      <c r="AS45">
        <f>(AR45-U45)</f>
        <v>17.862634580914751</v>
      </c>
      <c r="AT45">
        <f>IF(D45,P45,(O45+P45)/2)</f>
        <v>32.825522422790527</v>
      </c>
      <c r="AU45">
        <f>0.61365*EXP(17.502*AT45/(240.97+AT45))</f>
        <v>5.0027890346749952</v>
      </c>
      <c r="AV45">
        <f>IF(AS45&lt;&gt;0,(1000-(AR45+U45)/2)/AS45*AL45,0)</f>
        <v>0.91491504722656602</v>
      </c>
      <c r="AW45">
        <f>U45*AA45/1000</f>
        <v>3.8935485857835737</v>
      </c>
      <c r="AX45">
        <f>(AU45-AW45)</f>
        <v>1.1092404488914216</v>
      </c>
      <c r="AY45">
        <f>1/(1.6/F45+1.37/N45)</f>
        <v>0.59203411274277074</v>
      </c>
      <c r="AZ45">
        <f>G45*AA45*0.001</f>
        <v>35.062211814914164</v>
      </c>
      <c r="BA45">
        <f>G45/S45</f>
        <v>0.99505049906120735</v>
      </c>
      <c r="BB45">
        <f>(1-AL45*AA45/AQ45/F45)*100</f>
        <v>76.781127799440725</v>
      </c>
      <c r="BC45">
        <f>(S45-E45/(N45/1.35))</f>
        <v>400.93647765723932</v>
      </c>
      <c r="BD45">
        <f>E45*BB45/100/BC45</f>
        <v>-1.0913317133243255E-2</v>
      </c>
    </row>
    <row r="46" spans="1:56" x14ac:dyDescent="0.35">
      <c r="A46" s="1" t="s">
        <v>9</v>
      </c>
      <c r="B46" s="1" t="s">
        <v>4979</v>
      </c>
      <c r="K46" s="1">
        <v>2.72</v>
      </c>
    </row>
    <row r="47" spans="1:56" x14ac:dyDescent="0.35">
      <c r="A47" s="1" t="s">
        <v>9</v>
      </c>
      <c r="B47" s="1" t="s">
        <v>4978</v>
      </c>
      <c r="K47" s="1">
        <v>2.72</v>
      </c>
    </row>
    <row r="48" spans="1:56" x14ac:dyDescent="0.35">
      <c r="A48" s="1">
        <v>11</v>
      </c>
      <c r="B48" s="1" t="s">
        <v>4977</v>
      </c>
      <c r="C48" s="1">
        <v>2335.5000012405217</v>
      </c>
      <c r="D48" s="1">
        <v>0</v>
      </c>
      <c r="E48">
        <f>(R48-S48*(1000-T48)/(1000-U48))*AK48</f>
        <v>-5.8611684899926795</v>
      </c>
      <c r="F48">
        <f>IF(AV48&lt;&gt;0,1/(1/AV48-1/N48),0)</f>
        <v>0.85746733714632295</v>
      </c>
      <c r="G48">
        <f>((AY48-AL48/2)*S48-E48)/(AY48+AL48/2)</f>
        <v>395.86131203778365</v>
      </c>
      <c r="H48">
        <f>AL48*1000</f>
        <v>18.15674910212973</v>
      </c>
      <c r="I48">
        <f>(AQ48-AW48)</f>
        <v>2.1558354033468126</v>
      </c>
      <c r="J48">
        <f>(P48+AP48*D48)</f>
        <v>36.478000640869141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31.297300338745117</v>
      </c>
      <c r="P48" s="1">
        <v>36.478000640869141</v>
      </c>
      <c r="Q48" s="1">
        <v>31.284517288208008</v>
      </c>
      <c r="R48" s="1">
        <v>400.12237548828125</v>
      </c>
      <c r="S48" s="1">
        <v>398.86865234375</v>
      </c>
      <c r="T48" s="1">
        <v>29.223676681518555</v>
      </c>
      <c r="U48" s="1">
        <v>44.965976715087891</v>
      </c>
      <c r="V48" s="1">
        <v>56.254127502441406</v>
      </c>
      <c r="W48" s="1">
        <v>86.557281494140625</v>
      </c>
      <c r="X48" s="1">
        <v>299.61093139648438</v>
      </c>
      <c r="Y48" s="1">
        <v>1600.412353515625</v>
      </c>
      <c r="Z48" s="1">
        <v>0.15585584938526154</v>
      </c>
      <c r="AA48" s="1">
        <v>88.324790954589844</v>
      </c>
      <c r="AB48" s="1">
        <v>-1.9209275245666504</v>
      </c>
      <c r="AC48" s="1">
        <v>0.11938370764255524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1.1015107771929571</v>
      </c>
      <c r="AL48">
        <f>(U48-T48)/(1000-U48)*AK48</f>
        <v>1.8156749102129732E-2</v>
      </c>
      <c r="AM48">
        <f>(P48+273.15)</f>
        <v>309.62800064086912</v>
      </c>
      <c r="AN48">
        <f>(O48+273.15)</f>
        <v>304.44730033874509</v>
      </c>
      <c r="AO48">
        <f>(Y48*AG48+Z48*AH48)*AI48</f>
        <v>256.06597083897941</v>
      </c>
      <c r="AP48">
        <f>((AO48+0.00000010773*(AN48^4-AM48^4))-AL48*44100)/(L48*51.4+0.00000043092*AM48^3)</f>
        <v>-4.9616325727059047</v>
      </c>
      <c r="AQ48">
        <f>0.61365*EXP(17.502*J48/(240.97+J48))</f>
        <v>6.1274458967759049</v>
      </c>
      <c r="AR48">
        <f>AQ48*1000/AA48</f>
        <v>69.374020935143676</v>
      </c>
      <c r="AS48">
        <f>(AR48-U48)</f>
        <v>24.408044220055785</v>
      </c>
      <c r="AT48">
        <f>IF(D48,P48,(O48+P48)/2)</f>
        <v>33.887650489807129</v>
      </c>
      <c r="AU48">
        <f>0.61365*EXP(17.502*AT48/(240.97+AT48))</f>
        <v>5.3096171719826302</v>
      </c>
      <c r="AV48">
        <f>IF(AS48&lt;&gt;0,(1000-(AR48+U48)/2)/AS48*AL48,0)</f>
        <v>0.70135598014144895</v>
      </c>
      <c r="AW48">
        <f>U48*AA48/1000</f>
        <v>3.9716104934290923</v>
      </c>
      <c r="AX48">
        <f>(AU48-AW48)</f>
        <v>1.3380066785535378</v>
      </c>
      <c r="AY48">
        <f>1/(1.6/F48+1.37/N48)</f>
        <v>0.45012790568852196</v>
      </c>
      <c r="AZ48">
        <f>G48*AA48*0.001</f>
        <v>34.9643676327469</v>
      </c>
      <c r="BA48">
        <f>G48/S48</f>
        <v>0.99246032424885933</v>
      </c>
      <c r="BB48">
        <f>(1-AL48*AA48/AQ48/F48)*100</f>
        <v>69.477251408057754</v>
      </c>
      <c r="BC48">
        <f>(S48-E48/(N48/1.35))</f>
        <v>400.92263316141646</v>
      </c>
      <c r="BD48">
        <f>E48*BB48/100/BC48</f>
        <v>-1.0157018911931983E-2</v>
      </c>
    </row>
    <row r="49" spans="1:56" x14ac:dyDescent="0.35">
      <c r="A49" s="1" t="s">
        <v>9</v>
      </c>
      <c r="B49" s="1" t="s">
        <v>4976</v>
      </c>
      <c r="K49" s="1">
        <v>2.72</v>
      </c>
    </row>
    <row r="50" spans="1:56" x14ac:dyDescent="0.35">
      <c r="A50" s="1" t="s">
        <v>9</v>
      </c>
      <c r="B50" s="1" t="s">
        <v>4971</v>
      </c>
      <c r="K50" s="1">
        <v>2.72</v>
      </c>
    </row>
    <row r="51" spans="1:56" x14ac:dyDescent="0.35">
      <c r="A51" s="1">
        <v>12</v>
      </c>
      <c r="B51" s="1" t="s">
        <v>4975</v>
      </c>
      <c r="C51" s="1">
        <v>2545.5000012181699</v>
      </c>
      <c r="D51" s="1">
        <v>0</v>
      </c>
      <c r="E51">
        <f>(R51-S51*(1000-T51)/(1000-U51))*AK51</f>
        <v>-6.2115464019261015</v>
      </c>
      <c r="F51">
        <f>IF(AV51&lt;&gt;0,1/(1/AV51-1/N51),0)</f>
        <v>1.3230167273977089</v>
      </c>
      <c r="G51">
        <f>((AY51-AL51/2)*S51-E51)/(AY51+AL51/2)</f>
        <v>396.23415209336503</v>
      </c>
      <c r="H51">
        <f>AL51*1000</f>
        <v>19.394224555930116</v>
      </c>
      <c r="I51">
        <f>(AQ51-AW51)</f>
        <v>1.6430134245386663</v>
      </c>
      <c r="J51">
        <f>(P51+AP51*D51)</f>
        <v>35.220298767089844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31.4232177734375</v>
      </c>
      <c r="P51" s="1">
        <v>35.220298767089844</v>
      </c>
      <c r="Q51" s="1">
        <v>31.370292663574219</v>
      </c>
      <c r="R51" s="1">
        <v>399.95343017578125</v>
      </c>
      <c r="S51" s="1">
        <v>398.5750732421875</v>
      </c>
      <c r="T51" s="1">
        <v>29.340017318725586</v>
      </c>
      <c r="U51" s="1">
        <v>46.132125854492188</v>
      </c>
      <c r="V51" s="1">
        <v>56.075389862060547</v>
      </c>
      <c r="W51" s="1">
        <v>88.168899536132813</v>
      </c>
      <c r="X51" s="1">
        <v>299.65692138671875</v>
      </c>
      <c r="Y51" s="1">
        <v>1999.52099609375</v>
      </c>
      <c r="Z51" s="1">
        <v>0.16895616054534912</v>
      </c>
      <c r="AA51" s="1">
        <v>88.325241088867188</v>
      </c>
      <c r="AB51" s="1">
        <v>-1.7924988269805908</v>
      </c>
      <c r="AC51" s="1">
        <v>-0.10057707875967026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1.1016798580394069</v>
      </c>
      <c r="AL51">
        <f>(U51-T51)/(1000-U51)*AK51</f>
        <v>1.9394224555930116E-2</v>
      </c>
      <c r="AM51">
        <f>(P51+273.15)</f>
        <v>308.37029876708982</v>
      </c>
      <c r="AN51">
        <f>(O51+273.15)</f>
        <v>304.57321777343748</v>
      </c>
      <c r="AO51">
        <f>(Y51*AG51+Z51*AH51)*AI51</f>
        <v>319.92335222415568</v>
      </c>
      <c r="AP51">
        <f>((AO51+0.00000010773*(AN51^4-AM51^4))-AL51*44100)/(L51*51.4+0.00000043092*AM51^3)</f>
        <v>-4.7493338470227835</v>
      </c>
      <c r="AQ51">
        <f>0.61365*EXP(17.502*J51/(240.97+J51))</f>
        <v>5.7176445625786521</v>
      </c>
      <c r="AR51">
        <f>AQ51*1000/AA51</f>
        <v>64.73398195229295</v>
      </c>
      <c r="AS51">
        <f>(AR51-U51)</f>
        <v>18.601856097800763</v>
      </c>
      <c r="AT51">
        <f>IF(D51,P51,(O51+P51)/2)</f>
        <v>33.321758270263672</v>
      </c>
      <c r="AU51">
        <f>0.61365*EXP(17.502*AT51/(240.97+AT51))</f>
        <v>5.1441655613163784</v>
      </c>
      <c r="AV51">
        <f>IF(AS51&lt;&gt;0,(1000-(AR51+U51)/2)/AS51*AL51,0)</f>
        <v>0.98480191247541982</v>
      </c>
      <c r="AW51">
        <f>U51*AA51/1000</f>
        <v>4.0746311380399858</v>
      </c>
      <c r="AX51">
        <f>(AU51-AW51)</f>
        <v>1.0695344232763926</v>
      </c>
      <c r="AY51">
        <f>1/(1.6/F51+1.37/N51)</f>
        <v>0.63898260582919564</v>
      </c>
      <c r="AZ51">
        <f>G51*AA51*0.001</f>
        <v>34.997477011289341</v>
      </c>
      <c r="BA51">
        <f>G51/S51</f>
        <v>0.99412677483872647</v>
      </c>
      <c r="BB51">
        <f>(1-AL51*AA51/AQ51/F51)*100</f>
        <v>77.354872919608894</v>
      </c>
      <c r="BC51">
        <f>(S51-E51/(N51/1.35))</f>
        <v>400.75184007279216</v>
      </c>
      <c r="BD51">
        <f>E51*BB51/100/BC51</f>
        <v>-1.1989798536370316E-2</v>
      </c>
    </row>
    <row r="52" spans="1:56" x14ac:dyDescent="0.35">
      <c r="A52" s="1" t="s">
        <v>9</v>
      </c>
      <c r="B52" s="1" t="s">
        <v>4974</v>
      </c>
      <c r="K52" s="1">
        <v>2.2521599999999999</v>
      </c>
    </row>
    <row r="53" spans="1:56" x14ac:dyDescent="0.35">
      <c r="A53" s="1" t="s">
        <v>9</v>
      </c>
      <c r="B53" s="1" t="s">
        <v>4973</v>
      </c>
      <c r="K53" s="1">
        <v>2.2521599999999999</v>
      </c>
    </row>
    <row r="54" spans="1:56" x14ac:dyDescent="0.35">
      <c r="A54" s="1" t="s">
        <v>9</v>
      </c>
      <c r="B54" s="1" t="s">
        <v>4972</v>
      </c>
    </row>
    <row r="55" spans="1:56" x14ac:dyDescent="0.35">
      <c r="A55" s="1" t="s">
        <v>9</v>
      </c>
      <c r="B55" s="1" t="s">
        <v>4971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67F49-B05B-4C3B-B571-1060A8C7F7E5}">
  <dimension ref="A1:BH55"/>
  <sheetViews>
    <sheetView topLeftCell="A3"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4300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4299</v>
      </c>
    </row>
    <row r="12" spans="1:60" x14ac:dyDescent="0.35">
      <c r="A12" s="1" t="s">
        <v>9</v>
      </c>
      <c r="B12" s="1" t="s">
        <v>4298</v>
      </c>
    </row>
    <row r="13" spans="1:60" x14ac:dyDescent="0.35">
      <c r="A13" s="1" t="s">
        <v>9</v>
      </c>
      <c r="B13" s="1" t="s">
        <v>4297</v>
      </c>
    </row>
    <row r="14" spans="1:60" x14ac:dyDescent="0.35">
      <c r="A14" s="1" t="s">
        <v>9</v>
      </c>
      <c r="B14" s="1" t="s">
        <v>4296</v>
      </c>
    </row>
    <row r="15" spans="1:60" x14ac:dyDescent="0.35">
      <c r="A15" s="1" t="s">
        <v>9</v>
      </c>
      <c r="B15" s="1" t="s">
        <v>4295</v>
      </c>
    </row>
    <row r="16" spans="1:60" x14ac:dyDescent="0.35">
      <c r="A16" s="1" t="s">
        <v>9</v>
      </c>
      <c r="B16" s="1" t="s">
        <v>4294</v>
      </c>
    </row>
    <row r="17" spans="1:60" x14ac:dyDescent="0.35">
      <c r="A17" s="1" t="s">
        <v>9</v>
      </c>
      <c r="B17" s="1" t="s">
        <v>4293</v>
      </c>
    </row>
    <row r="18" spans="1:60" x14ac:dyDescent="0.35">
      <c r="A18" s="1">
        <v>1</v>
      </c>
      <c r="B18" s="1" t="s">
        <v>4292</v>
      </c>
      <c r="C18" s="1">
        <v>414.50000204518437</v>
      </c>
      <c r="D18" s="1">
        <v>0</v>
      </c>
      <c r="E18">
        <f>(R18-S18*(1000-T18)/(1000-U18))*AO18</f>
        <v>-4.3930345820004773</v>
      </c>
      <c r="F18">
        <f>IF(AZ18&lt;&gt;0,1/(1/AZ18-1/N18),0)</f>
        <v>2.3192712832784927</v>
      </c>
      <c r="G18">
        <f>((BC18-AP18/2)*S18-E18)/(BC18+AP18/2)</f>
        <v>385.04810213193571</v>
      </c>
      <c r="H18">
        <f>AP18*1000</f>
        <v>31.25609061174281</v>
      </c>
      <c r="I18">
        <f>(AU18-BA18)</f>
        <v>1.7655375184064797</v>
      </c>
      <c r="J18">
        <f>(P18+AT18*D18)</f>
        <v>29.706497192382813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31.309558868408203</v>
      </c>
      <c r="P18" s="1">
        <v>29.706497192382813</v>
      </c>
      <c r="Q18" s="1">
        <v>31.383909225463867</v>
      </c>
      <c r="R18" s="1">
        <v>400.05084228515625</v>
      </c>
      <c r="S18" s="1">
        <v>392.889892578125</v>
      </c>
      <c r="T18" s="1">
        <v>-0.14349137246608734</v>
      </c>
      <c r="U18" s="1">
        <v>27.455530166625977</v>
      </c>
      <c r="V18" s="1">
        <v>-0.27586284279823303</v>
      </c>
      <c r="W18" s="1">
        <v>52.783390045166016</v>
      </c>
      <c r="X18" s="1">
        <v>299.58450317382813</v>
      </c>
      <c r="Y18" s="1">
        <v>0.23118531703948975</v>
      </c>
      <c r="Z18" s="1">
        <v>0.11319161951541901</v>
      </c>
      <c r="AA18" s="1">
        <v>88.274116516113281</v>
      </c>
      <c r="AB18" s="1">
        <v>38.376762390136719</v>
      </c>
      <c r="AC18" s="1">
        <v>0.75278389453887939</v>
      </c>
      <c r="AD18" s="1">
        <v>7.0870891213417053E-2</v>
      </c>
      <c r="AE18" s="1">
        <v>4.774053581058979E-3</v>
      </c>
      <c r="AF18" s="1">
        <v>4.9075670540332794E-2</v>
      </c>
      <c r="AG18" s="1">
        <v>1.7588121816515923E-2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1.101413614609662</v>
      </c>
      <c r="AP18">
        <f>(U18-T18)/(1000-U18)*AO18</f>
        <v>3.1256090611742809E-2</v>
      </c>
      <c r="AQ18">
        <f>(P18+273.15)</f>
        <v>302.85649719238279</v>
      </c>
      <c r="AR18">
        <f>(O18+273.15)</f>
        <v>304.45955886840818</v>
      </c>
      <c r="AS18">
        <f>(Y18*AK18+Z18*AL18)*AM18</f>
        <v>3.6989649899535237E-2</v>
      </c>
      <c r="AT18">
        <f>((AS18+0.00000010773*(AR18^4-AQ18^4))-AP18*44100)/(L18*0.92*2*29.3+0.00000043092*AQ18^3)</f>
        <v>-10.671372405650175</v>
      </c>
      <c r="AU18">
        <f>0.61365*EXP(17.502*J18/(240.97+J18))</f>
        <v>4.1891501873468844</v>
      </c>
      <c r="AV18">
        <f>AU18*1000/AA18</f>
        <v>47.456155356504865</v>
      </c>
      <c r="AW18">
        <f>(AV18-U18)</f>
        <v>20.000625189878889</v>
      </c>
      <c r="AX18">
        <f>IF(D18,P18,(O18+P18)/2)</f>
        <v>30.508028030395508</v>
      </c>
      <c r="AY18">
        <f>0.61365*EXP(17.502*AX18/(240.97+AX18))</f>
        <v>4.3863648940505131</v>
      </c>
      <c r="AZ18">
        <f>IF(AW18&lt;&gt;0,(1000-(AV18+U18)/2)/AW18*AP18,0)</f>
        <v>1.5042213486242682</v>
      </c>
      <c r="BA18">
        <f>U18*AA18/1000</f>
        <v>2.4236126689404047</v>
      </c>
      <c r="BB18">
        <f>(AY18-BA18)</f>
        <v>1.9627522251101084</v>
      </c>
      <c r="BC18">
        <f>1/(1.6/F18+1.37/N18)</f>
        <v>0.99015852282309691</v>
      </c>
      <c r="BD18">
        <f>G18*AA18*0.001</f>
        <v>33.98978103190278</v>
      </c>
      <c r="BE18">
        <f>G18/S18</f>
        <v>0.98004074272633523</v>
      </c>
      <c r="BF18">
        <f>(1-AP18*AA18/AU18/F18)*100</f>
        <v>71.601816870503669</v>
      </c>
      <c r="BG18">
        <f>(S18-E18/(N18/1.35))</f>
        <v>394.27543334535642</v>
      </c>
      <c r="BH18">
        <f>E18*BF18/100/BG18</f>
        <v>-7.977906586197717E-3</v>
      </c>
    </row>
    <row r="19" spans="1:60" x14ac:dyDescent="0.35">
      <c r="A19" s="1" t="s">
        <v>9</v>
      </c>
      <c r="B19" s="1" t="s">
        <v>4291</v>
      </c>
      <c r="K19" s="1">
        <v>2.72</v>
      </c>
    </row>
    <row r="20" spans="1:60" x14ac:dyDescent="0.35">
      <c r="A20" s="1" t="s">
        <v>9</v>
      </c>
      <c r="B20" s="1" t="s">
        <v>4290</v>
      </c>
      <c r="K20" s="1">
        <v>2.72</v>
      </c>
    </row>
    <row r="21" spans="1:60" x14ac:dyDescent="0.35">
      <c r="A21" s="1">
        <v>2</v>
      </c>
      <c r="B21" s="1" t="s">
        <v>4289</v>
      </c>
      <c r="C21" s="1">
        <v>620.50000204518437</v>
      </c>
      <c r="D21" s="1">
        <v>0</v>
      </c>
      <c r="E21">
        <f>(R21-S21*(1000-T21)/(1000-U21))*AO21</f>
        <v>-3.4339212682793865</v>
      </c>
      <c r="F21">
        <f>IF(AZ21&lt;&gt;0,1/(1/AZ21-1/N21),0)</f>
        <v>2.2625327528843568</v>
      </c>
      <c r="G21">
        <f>((BC21-AP21/2)*S21-E21)/(BC21+AP21/2)</f>
        <v>383.60197178379673</v>
      </c>
      <c r="H21">
        <f>AP21*1000</f>
        <v>30.875660119502065</v>
      </c>
      <c r="I21">
        <f>(AU21-BA21)</f>
        <v>1.7729851064442386</v>
      </c>
      <c r="J21">
        <f>(P21+AT21*D21)</f>
        <v>29.605154037475586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31.327592849731445</v>
      </c>
      <c r="P21" s="1">
        <v>29.605154037475586</v>
      </c>
      <c r="Q21" s="1">
        <v>31.448610305786133</v>
      </c>
      <c r="R21" s="1">
        <v>400.24969482421875</v>
      </c>
      <c r="S21" s="1">
        <v>392.38031005859375</v>
      </c>
      <c r="T21" s="1">
        <v>-0.1351228654384613</v>
      </c>
      <c r="U21" s="1">
        <v>27.095251083374023</v>
      </c>
      <c r="V21" s="1">
        <v>-0.25950577855110168</v>
      </c>
      <c r="W21" s="1">
        <v>52.036895751953125</v>
      </c>
      <c r="X21" s="1">
        <v>300.05569458007813</v>
      </c>
      <c r="Y21" s="1">
        <v>25.593135833740234</v>
      </c>
      <c r="Z21" s="1">
        <v>2.9727086424827576E-2</v>
      </c>
      <c r="AA21" s="1">
        <v>88.273361206054688</v>
      </c>
      <c r="AB21" s="1">
        <v>38.558006286621094</v>
      </c>
      <c r="AC21" s="1">
        <v>0.76187747716903687</v>
      </c>
      <c r="AD21" s="1">
        <v>4.3724022805690765E-2</v>
      </c>
      <c r="AE21" s="1">
        <v>1.2230834923684597E-2</v>
      </c>
      <c r="AF21" s="1">
        <v>5.1024511456489563E-2</v>
      </c>
      <c r="AG21" s="1">
        <v>9.5082959160208702E-3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1.1031459359561693</v>
      </c>
      <c r="AP21">
        <f>(U21-T21)/(1000-U21)*AO21</f>
        <v>3.0875660119502064E-2</v>
      </c>
      <c r="AQ21">
        <f>(P21+273.15)</f>
        <v>302.75515403747556</v>
      </c>
      <c r="AR21">
        <f>(O21+273.15)</f>
        <v>304.47759284973142</v>
      </c>
      <c r="AS21">
        <f>(Y21*AK21+Z21*AL21)*AM21</f>
        <v>4.0949016418702513</v>
      </c>
      <c r="AT21">
        <f>((AS21+0.00000010773*(AR21^4-AQ21^4))-AP21*44100)/(L21*0.92*2*29.3+0.00000043092*AQ21^3)</f>
        <v>-10.49751775341557</v>
      </c>
      <c r="AU21">
        <f>0.61365*EXP(17.502*J21/(240.97+J21))</f>
        <v>4.1647739922956584</v>
      </c>
      <c r="AV21">
        <f>AU21*1000/AA21</f>
        <v>47.180417006823973</v>
      </c>
      <c r="AW21">
        <f>(AV21-U21)</f>
        <v>20.085165923449949</v>
      </c>
      <c r="AX21">
        <f>IF(D21,P21,(O21+P21)/2)</f>
        <v>30.466373443603516</v>
      </c>
      <c r="AY21">
        <f>0.61365*EXP(17.502*AX21/(240.97+AX21))</f>
        <v>4.37592014684465</v>
      </c>
      <c r="AZ21">
        <f>IF(AW21&lt;&gt;0,(1000-(AV21+U21)/2)/AW21*AP21,0)</f>
        <v>1.4801473431315662</v>
      </c>
      <c r="BA21">
        <f>U21*AA21/1000</f>
        <v>2.3917888858514198</v>
      </c>
      <c r="BB21">
        <f>(AY21-BA21)</f>
        <v>1.9841312609932302</v>
      </c>
      <c r="BC21">
        <f>1/(1.6/F21+1.37/N21)</f>
        <v>0.97348280057923586</v>
      </c>
      <c r="BD21">
        <f>G21*AA21*0.001</f>
        <v>33.861835414625887</v>
      </c>
      <c r="BE21">
        <f>G21/S21</f>
        <v>0.97762798476435742</v>
      </c>
      <c r="BF21">
        <f>(1-AP21*AA21/AU21/F21)*100</f>
        <v>71.075916834484218</v>
      </c>
      <c r="BG21">
        <f>(S21-E21/(N21/1.35))</f>
        <v>393.46335136406361</v>
      </c>
      <c r="BH21">
        <f>E21*BF21/100/BG21</f>
        <v>-6.2030962130081614E-3</v>
      </c>
    </row>
    <row r="22" spans="1:60" x14ac:dyDescent="0.35">
      <c r="A22" s="1" t="s">
        <v>9</v>
      </c>
      <c r="B22" s="1" t="s">
        <v>4288</v>
      </c>
      <c r="K22" s="1">
        <v>2.72</v>
      </c>
    </row>
    <row r="23" spans="1:60" x14ac:dyDescent="0.35">
      <c r="A23" s="1" t="s">
        <v>9</v>
      </c>
      <c r="B23" s="1" t="s">
        <v>4287</v>
      </c>
      <c r="K23" s="1">
        <v>2.72</v>
      </c>
    </row>
    <row r="24" spans="1:60" x14ac:dyDescent="0.35">
      <c r="A24" s="1">
        <v>3</v>
      </c>
      <c r="B24" s="1" t="s">
        <v>4286</v>
      </c>
      <c r="C24" s="1">
        <v>826.50000204518437</v>
      </c>
      <c r="D24" s="1">
        <v>0</v>
      </c>
      <c r="E24">
        <f>(R24-S24*(1000-T24)/(1000-U24))*AO24</f>
        <v>-2.7567337549902802</v>
      </c>
      <c r="F24">
        <f>IF(AZ24&lt;&gt;0,1/(1/AZ24-1/N24),0)</f>
        <v>2.2128388785592801</v>
      </c>
      <c r="G24">
        <f>((BC24-AP24/2)*S24-E24)/(BC24+AP24/2)</f>
        <v>381.99259663691601</v>
      </c>
      <c r="H24">
        <f>AP24*1000</f>
        <v>30.509488200033971</v>
      </c>
      <c r="I24">
        <f>(AU24-BA24)</f>
        <v>1.7782799009285197</v>
      </c>
      <c r="J24">
        <f>(P24+AT24*D24)</f>
        <v>29.505275726318359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31.305290222167969</v>
      </c>
      <c r="P24" s="1">
        <v>29.505275726318359</v>
      </c>
      <c r="Q24" s="1">
        <v>31.45306396484375</v>
      </c>
      <c r="R24" s="1">
        <v>399.74417114257813</v>
      </c>
      <c r="S24" s="1">
        <v>391.42401123046875</v>
      </c>
      <c r="T24" s="1">
        <v>-0.13181084394454956</v>
      </c>
      <c r="U24" s="1">
        <v>26.764087677001953</v>
      </c>
      <c r="V24" s="1">
        <v>-0.25347015261650085</v>
      </c>
      <c r="W24" s="1">
        <v>51.466911315917969</v>
      </c>
      <c r="X24" s="1">
        <v>300.28656005859375</v>
      </c>
      <c r="Y24" s="1">
        <v>50.797222137451172</v>
      </c>
      <c r="Z24" s="1">
        <v>0.34414792060852051</v>
      </c>
      <c r="AA24" s="1">
        <v>88.274681091308594</v>
      </c>
      <c r="AB24" s="1">
        <v>38.478046417236328</v>
      </c>
      <c r="AC24" s="1">
        <v>0.76094108819961548</v>
      </c>
      <c r="AD24" s="1">
        <v>0.12453905493021011</v>
      </c>
      <c r="AE24" s="1">
        <v>6.3026612624526024E-3</v>
      </c>
      <c r="AF24" s="1">
        <v>3.611220046877861E-2</v>
      </c>
      <c r="AG24" s="1">
        <v>1.3330631889402866E-2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1.1039947060977708</v>
      </c>
      <c r="AP24">
        <f>(U24-T24)/(1000-U24)*AO24</f>
        <v>3.050948820003397E-2</v>
      </c>
      <c r="AQ24">
        <f>(P24+273.15)</f>
        <v>302.65527572631834</v>
      </c>
      <c r="AR24">
        <f>(O24+273.15)</f>
        <v>304.45529022216795</v>
      </c>
      <c r="AS24">
        <f>(Y24*AK24+Z24*AL24)*AM24</f>
        <v>8.1275553603271646</v>
      </c>
      <c r="AT24">
        <f>((AS24+0.00000010773*(AR24^4-AQ24^4))-AP24*44100)/(L24*0.92*2*29.3+0.00000043092*AQ24^3)</f>
        <v>-10.332752388670846</v>
      </c>
      <c r="AU24">
        <f>0.61365*EXP(17.502*J24/(240.97+J24))</f>
        <v>4.1408712053156895</v>
      </c>
      <c r="AV24">
        <f>AU24*1000/AA24</f>
        <v>46.908934182752816</v>
      </c>
      <c r="AW24">
        <f>(AV24-U24)</f>
        <v>20.144846505750863</v>
      </c>
      <c r="AX24">
        <f>IF(D24,P24,(O24+P24)/2)</f>
        <v>30.405282974243164</v>
      </c>
      <c r="AY24">
        <f>0.61365*EXP(17.502*AX24/(240.97+AX24))</f>
        <v>4.3606411136812273</v>
      </c>
      <c r="AZ24">
        <f>IF(AW24&lt;&gt;0,(1000-(AV24+U24)/2)/AW24*AP24,0)</f>
        <v>1.4587167539896408</v>
      </c>
      <c r="BA24">
        <f>U24*AA24/1000</f>
        <v>2.3625913043871698</v>
      </c>
      <c r="BB24">
        <f>(AY24-BA24)</f>
        <v>1.9980498092940575</v>
      </c>
      <c r="BC24">
        <f>1/(1.6/F24+1.37/N24)</f>
        <v>0.95866198978365258</v>
      </c>
      <c r="BD24">
        <f>G24*AA24*0.001</f>
        <v>33.72027464736464</v>
      </c>
      <c r="BE24">
        <f>G24/S24</f>
        <v>0.97590486448722336</v>
      </c>
      <c r="BF24">
        <f>(1-AP24*AA24/AU24/F24)*100</f>
        <v>70.607971253367083</v>
      </c>
      <c r="BG24">
        <f>(S24-E24/(N24/1.35))</f>
        <v>392.29347103795396</v>
      </c>
      <c r="BH24">
        <f>E24*BF24/100/BG24</f>
        <v>-4.9617796903560617E-3</v>
      </c>
    </row>
    <row r="25" spans="1:60" x14ac:dyDescent="0.35">
      <c r="A25" s="1" t="s">
        <v>9</v>
      </c>
      <c r="B25" s="1" t="s">
        <v>4285</v>
      </c>
      <c r="K25" s="1">
        <v>2.72</v>
      </c>
    </row>
    <row r="26" spans="1:60" x14ac:dyDescent="0.35">
      <c r="A26" s="1" t="s">
        <v>9</v>
      </c>
      <c r="B26" s="1" t="s">
        <v>4284</v>
      </c>
      <c r="K26" s="1">
        <v>2.72</v>
      </c>
    </row>
    <row r="27" spans="1:60" x14ac:dyDescent="0.35">
      <c r="A27" s="1">
        <v>4</v>
      </c>
      <c r="B27" s="1" t="s">
        <v>4283</v>
      </c>
      <c r="C27" s="1">
        <v>1031.5000020451844</v>
      </c>
      <c r="D27" s="1">
        <v>0</v>
      </c>
      <c r="E27">
        <f>(R27-S27*(1000-T27)/(1000-U27))*AO27</f>
        <v>-1.2769789794044233</v>
      </c>
      <c r="F27">
        <f>IF(AZ27&lt;&gt;0,1/(1/AZ27-1/N27),0)</f>
        <v>2.2099318905668204</v>
      </c>
      <c r="G27">
        <f>((BC27-AP27/2)*S27-E27)/(BC27+AP27/2)</f>
        <v>379.44463884462579</v>
      </c>
      <c r="H27">
        <f>AP27*1000</f>
        <v>30.43010583569659</v>
      </c>
      <c r="I27">
        <f>(AU27-BA27)</f>
        <v>1.7752876009271348</v>
      </c>
      <c r="J27">
        <f>(P27+AT27*D27)</f>
        <v>29.473529815673828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31.299833297729492</v>
      </c>
      <c r="P27" s="1">
        <v>29.473529815673828</v>
      </c>
      <c r="Q27" s="1">
        <v>31.455471038818359</v>
      </c>
      <c r="R27" s="1">
        <v>399.946533203125</v>
      </c>
      <c r="S27" s="1">
        <v>390.33987426757813</v>
      </c>
      <c r="T27" s="1">
        <v>-0.1263241320848465</v>
      </c>
      <c r="U27" s="1">
        <v>26.712642669677734</v>
      </c>
      <c r="V27" s="1">
        <v>-0.24299073219299316</v>
      </c>
      <c r="W27" s="1">
        <v>51.383094787597656</v>
      </c>
      <c r="X27" s="1">
        <v>300.15643310546875</v>
      </c>
      <c r="Y27" s="1">
        <v>100.81607055664063</v>
      </c>
      <c r="Z27" s="1">
        <v>9.7186081111431122E-2</v>
      </c>
      <c r="AA27" s="1">
        <v>88.273231506347656</v>
      </c>
      <c r="AB27" s="1">
        <v>38.457954406738281</v>
      </c>
      <c r="AC27" s="1">
        <v>0.7644188404083252</v>
      </c>
      <c r="AD27" s="1">
        <v>4.1207879781723022E-2</v>
      </c>
      <c r="AE27" s="1">
        <v>4.6464563347399235E-3</v>
      </c>
      <c r="AF27" s="1">
        <v>2.60733962059021E-2</v>
      </c>
      <c r="AG27" s="1">
        <v>1.8989391624927521E-2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1.1035162981818702</v>
      </c>
      <c r="AP27">
        <f>(U27-T27)/(1000-U27)*AO27</f>
        <v>3.0430105835696591E-2</v>
      </c>
      <c r="AQ27">
        <f>(P27+273.15)</f>
        <v>302.62352981567381</v>
      </c>
      <c r="AR27">
        <f>(O27+273.15)</f>
        <v>304.44983329772947</v>
      </c>
      <c r="AS27">
        <f>(Y27*AK27+Z27*AL27)*AM27</f>
        <v>16.130570928516136</v>
      </c>
      <c r="AT27">
        <f>((AS27+0.00000010773*(AR27^4-AQ27^4))-AP27*44100)/(L27*0.92*2*29.3+0.00000043092*AQ27^3)</f>
        <v>-10.24024988479669</v>
      </c>
      <c r="AU27">
        <f>0.61365*EXP(17.502*J27/(240.97+J27))</f>
        <v>4.1332988914539381</v>
      </c>
      <c r="AV27">
        <f>AU27*1000/AA27</f>
        <v>46.823921826819223</v>
      </c>
      <c r="AW27">
        <f>(AV27-U27)</f>
        <v>20.111279157141489</v>
      </c>
      <c r="AX27">
        <f>IF(D27,P27,(O27+P27)/2)</f>
        <v>30.38668155670166</v>
      </c>
      <c r="AY27">
        <f>0.61365*EXP(17.502*AX27/(240.97+AX27))</f>
        <v>4.3559980469988382</v>
      </c>
      <c r="AZ27">
        <f>IF(AW27&lt;&gt;0,(1000-(AV27+U27)/2)/AW27*AP27,0)</f>
        <v>1.4574529489874462</v>
      </c>
      <c r="BA27">
        <f>U27*AA27/1000</f>
        <v>2.3580112905268034</v>
      </c>
      <c r="BB27">
        <f>(AY27-BA27)</f>
        <v>1.9979867564720348</v>
      </c>
      <c r="BC27">
        <f>1/(1.6/F27+1.37/N27)</f>
        <v>0.9577886771454589</v>
      </c>
      <c r="BD27">
        <f>G27*AA27*0.001</f>
        <v>33.494804448574129</v>
      </c>
      <c r="BE27">
        <f>G27/S27</f>
        <v>0.9720878236091155</v>
      </c>
      <c r="BF27">
        <f>(1-AP27*AA27/AU27/F27)*100</f>
        <v>70.59258924397156</v>
      </c>
      <c r="BG27">
        <f>(S27-E27/(N27/1.35))</f>
        <v>390.74262694385152</v>
      </c>
      <c r="BH27">
        <f>E27*BF27/100/BG27</f>
        <v>-2.3070237632209002E-3</v>
      </c>
    </row>
    <row r="28" spans="1:60" x14ac:dyDescent="0.35">
      <c r="A28" s="1" t="s">
        <v>9</v>
      </c>
      <c r="B28" s="1" t="s">
        <v>4282</v>
      </c>
      <c r="K28" s="1">
        <v>2.72</v>
      </c>
    </row>
    <row r="29" spans="1:60" x14ac:dyDescent="0.35">
      <c r="A29" s="1" t="s">
        <v>9</v>
      </c>
      <c r="B29" s="1" t="s">
        <v>4281</v>
      </c>
      <c r="K29" s="1">
        <v>2.72</v>
      </c>
    </row>
    <row r="30" spans="1:60" x14ac:dyDescent="0.35">
      <c r="A30" s="1">
        <v>5</v>
      </c>
      <c r="B30" s="1" t="s">
        <v>4280</v>
      </c>
      <c r="C30" s="1">
        <v>1237.5000020451844</v>
      </c>
      <c r="D30" s="1">
        <v>0</v>
      </c>
      <c r="E30">
        <f>(R30-S30*(1000-T30)/(1000-U30))*AO30</f>
        <v>-0.78197130572289741</v>
      </c>
      <c r="F30">
        <f>IF(AZ30&lt;&gt;0,1/(1/AZ30-1/N30),0)</f>
        <v>2.2150449963621197</v>
      </c>
      <c r="G30">
        <f>((BC30-AP30/2)*S30-E30)/(BC30+AP30/2)</f>
        <v>378.67566550867656</v>
      </c>
      <c r="H30">
        <f>AP30*1000</f>
        <v>30.396966679286322</v>
      </c>
      <c r="I30">
        <f>(AU30-BA30)</f>
        <v>1.7707995495173545</v>
      </c>
      <c r="J30">
        <f>(P30+AT30*D30)</f>
        <v>29.455833435058594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31.309579849243164</v>
      </c>
      <c r="P30" s="1">
        <v>29.455833435058594</v>
      </c>
      <c r="Q30" s="1">
        <v>31.464937210083008</v>
      </c>
      <c r="R30" s="1">
        <v>400.08428955078125</v>
      </c>
      <c r="S30" s="1">
        <v>390.03921508789063</v>
      </c>
      <c r="T30" s="1">
        <v>-0.12178415060043335</v>
      </c>
      <c r="U30" s="1">
        <v>26.714216232299805</v>
      </c>
      <c r="V30" s="1">
        <v>-0.23414121568202972</v>
      </c>
      <c r="W30" s="1">
        <v>51.36053466796875</v>
      </c>
      <c r="X30" s="1">
        <v>299.86221313476563</v>
      </c>
      <c r="Y30" s="1">
        <v>150.52413940429688</v>
      </c>
      <c r="Z30" s="1">
        <v>4.2303677648305893E-2</v>
      </c>
      <c r="AA30" s="1">
        <v>88.278221130371094</v>
      </c>
      <c r="AB30" s="1">
        <v>38.588493347167969</v>
      </c>
      <c r="AC30" s="1">
        <v>0.76845920085906982</v>
      </c>
      <c r="AD30" s="1">
        <v>2.4457082152366638E-2</v>
      </c>
      <c r="AE30" s="1">
        <v>5.4742484353482723E-3</v>
      </c>
      <c r="AF30" s="1">
        <v>2.1912507712841034E-2</v>
      </c>
      <c r="AG30" s="1">
        <v>1.3416389934718609E-2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1.1024346071131086</v>
      </c>
      <c r="AP30">
        <f>(U30-T30)/(1000-U30)*AO30</f>
        <v>3.0396966679286323E-2</v>
      </c>
      <c r="AQ30">
        <f>(P30+273.15)</f>
        <v>302.60583343505857</v>
      </c>
      <c r="AR30">
        <f>(O30+273.15)</f>
        <v>304.45957984924314</v>
      </c>
      <c r="AS30">
        <f>(Y30*AK30+Z30*AL30)*AM30</f>
        <v>24.083861766371228</v>
      </c>
      <c r="AT30">
        <f>((AS30+0.00000010773*(AR30^4-AQ30^4))-AP30*44100)/(L30*0.92*2*29.3+0.00000043092*AQ30^3)</f>
        <v>-10.163883295272877</v>
      </c>
      <c r="AU30">
        <f>0.61365*EXP(17.502*J30/(240.97+J30))</f>
        <v>4.1290830373968657</v>
      </c>
      <c r="AV30">
        <f>AU30*1000/AA30</f>
        <v>46.773518819539312</v>
      </c>
      <c r="AW30">
        <f>(AV30-U30)</f>
        <v>20.059302587239507</v>
      </c>
      <c r="AX30">
        <f>IF(D30,P30,(O30+P30)/2)</f>
        <v>30.382706642150879</v>
      </c>
      <c r="AY30">
        <f>0.61365*EXP(17.502*AX30/(240.97+AX30))</f>
        <v>4.3550064344449053</v>
      </c>
      <c r="AZ30">
        <f>IF(AW30&lt;&gt;0,(1000-(AV30+U30)/2)/AW30*AP30,0)</f>
        <v>1.4596751026159309</v>
      </c>
      <c r="BA30">
        <f>U30*AA30/1000</f>
        <v>2.3582834878795111</v>
      </c>
      <c r="BB30">
        <f>(AY30-BA30)</f>
        <v>1.9967229465653942</v>
      </c>
      <c r="BC30">
        <f>1/(1.6/F30+1.37/N30)</f>
        <v>0.95932427838395151</v>
      </c>
      <c r="BD30">
        <f>G30*AA30*0.001</f>
        <v>33.428814136465384</v>
      </c>
      <c r="BE30">
        <f>G30/S30</f>
        <v>0.97086562289216627</v>
      </c>
      <c r="BF30">
        <f>(1-AP30*AA30/AU30/F30)*100</f>
        <v>70.660841659902715</v>
      </c>
      <c r="BG30">
        <f>(S30-E30/(N30/1.35))</f>
        <v>390.28584486115113</v>
      </c>
      <c r="BH30">
        <f>E30*BF30/100/BG30</f>
        <v>-1.4157508232441934E-3</v>
      </c>
    </row>
    <row r="31" spans="1:60" x14ac:dyDescent="0.35">
      <c r="A31" s="1" t="s">
        <v>9</v>
      </c>
      <c r="B31" s="1" t="s">
        <v>4279</v>
      </c>
      <c r="K31" s="1">
        <v>2.72</v>
      </c>
    </row>
    <row r="32" spans="1:60" x14ac:dyDescent="0.35">
      <c r="A32" s="1" t="s">
        <v>9</v>
      </c>
      <c r="B32" s="1" t="s">
        <v>4278</v>
      </c>
      <c r="K32" s="1">
        <v>2.72</v>
      </c>
    </row>
    <row r="33" spans="1:60" x14ac:dyDescent="0.35">
      <c r="A33" s="1">
        <v>6</v>
      </c>
      <c r="B33" s="1" t="s">
        <v>4277</v>
      </c>
      <c r="C33" s="1">
        <v>1443.5000020451844</v>
      </c>
      <c r="D33" s="1">
        <v>0</v>
      </c>
      <c r="E33">
        <f>(R33-S33*(1000-T33)/(1000-U33))*AO33</f>
        <v>0.45095521924610166</v>
      </c>
      <c r="F33">
        <f>IF(AZ33&lt;&gt;0,1/(1/AZ33-1/N33),0)</f>
        <v>2.2203337354650725</v>
      </c>
      <c r="G33">
        <f>((BC33-AP33/2)*S33-E33)/(BC33+AP33/2)</f>
        <v>376.13322150590852</v>
      </c>
      <c r="H33">
        <f>AP33*1000</f>
        <v>30.599003799331854</v>
      </c>
      <c r="I33">
        <f>(AU33-BA33)</f>
        <v>1.7795341606403259</v>
      </c>
      <c r="J33">
        <f>(P33+AT33*D33)</f>
        <v>29.553178787231445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31.336410522460938</v>
      </c>
      <c r="P33" s="1">
        <v>29.553178787231445</v>
      </c>
      <c r="Q33" s="1">
        <v>31.488470077514648</v>
      </c>
      <c r="R33" s="1">
        <v>399.97360229492188</v>
      </c>
      <c r="S33" s="1">
        <v>388.78140258789063</v>
      </c>
      <c r="T33" s="1">
        <v>-0.11483180522918701</v>
      </c>
      <c r="U33" s="1">
        <v>26.876205444335938</v>
      </c>
      <c r="V33" s="1">
        <v>-0.22045683860778809</v>
      </c>
      <c r="W33" s="1">
        <v>51.597583770751953</v>
      </c>
      <c r="X33" s="1">
        <v>300.07147216796875</v>
      </c>
      <c r="Y33" s="1">
        <v>298.82846069335938</v>
      </c>
      <c r="Z33" s="1">
        <v>6.8600736558437347E-2</v>
      </c>
      <c r="AA33" s="1">
        <v>88.285758972167969</v>
      </c>
      <c r="AB33" s="1">
        <v>38.625785827636719</v>
      </c>
      <c r="AC33" s="1">
        <v>0.77149426937103271</v>
      </c>
      <c r="AD33" s="1">
        <v>6.5064318478107452E-2</v>
      </c>
      <c r="AE33" s="1">
        <v>4.0623829700052738E-3</v>
      </c>
      <c r="AF33" s="1">
        <v>9.2253990471363068E-2</v>
      </c>
      <c r="AG33" s="1">
        <v>1.6180075705051422E-2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1.1032039417940025</v>
      </c>
      <c r="AP33">
        <f>(U33-T33)/(1000-U33)*AO33</f>
        <v>3.0599003799331854E-2</v>
      </c>
      <c r="AQ33">
        <f>(P33+273.15)</f>
        <v>302.70317878723142</v>
      </c>
      <c r="AR33">
        <f>(O33+273.15)</f>
        <v>304.48641052246091</v>
      </c>
      <c r="AS33">
        <f>(Y33*AK33+Z33*AL33)*AM33</f>
        <v>47.812552642243645</v>
      </c>
      <c r="AT33">
        <f>((AS33+0.00000010773*(AR33^4-AQ33^4))-AP33*44100)/(L33*0.92*2*29.3+0.00000043092*AQ33^3)</f>
        <v>-10.053154719867925</v>
      </c>
      <c r="AU33">
        <f>0.61365*EXP(17.502*J33/(240.97+J33))</f>
        <v>4.1523203565854372</v>
      </c>
      <c r="AV33">
        <f>AU33*1000/AA33</f>
        <v>47.032731042097673</v>
      </c>
      <c r="AW33">
        <f>(AV33-U33)</f>
        <v>20.156525597761735</v>
      </c>
      <c r="AX33">
        <f>IF(D33,P33,(O33+P33)/2)</f>
        <v>30.444794654846191</v>
      </c>
      <c r="AY33">
        <f>0.61365*EXP(17.502*AX33/(240.97+AX33))</f>
        <v>4.3705178638457252</v>
      </c>
      <c r="AZ33">
        <f>IF(AW33&lt;&gt;0,(1000-(AV33+U33)/2)/AW33*AP33,0)</f>
        <v>1.4619699085653755</v>
      </c>
      <c r="BA33">
        <f>U33*AA33/1000</f>
        <v>2.3727861959451113</v>
      </c>
      <c r="BB33">
        <f>(AY33-BA33)</f>
        <v>1.9977316679006139</v>
      </c>
      <c r="BC33">
        <f>1/(1.6/F33+1.37/N33)</f>
        <v>0.9609103384015395</v>
      </c>
      <c r="BD33">
        <f>G33*AA33*0.001</f>
        <v>33.207206935295702</v>
      </c>
      <c r="BE33">
        <f>G33/S33</f>
        <v>0.96746711391596785</v>
      </c>
      <c r="BF33">
        <f>(1-AP33*AA33/AU33/F33)*100</f>
        <v>70.698568881078174</v>
      </c>
      <c r="BG33">
        <f>(S33-E33/(N33/1.35))</f>
        <v>388.63917360498635</v>
      </c>
      <c r="BH33">
        <f>E33*BF33/100/BG33</f>
        <v>8.2034675852200748E-4</v>
      </c>
    </row>
    <row r="34" spans="1:60" x14ac:dyDescent="0.35">
      <c r="A34" s="1" t="s">
        <v>9</v>
      </c>
      <c r="B34" s="1" t="s">
        <v>4276</v>
      </c>
      <c r="K34" s="1">
        <v>2.72</v>
      </c>
    </row>
    <row r="35" spans="1:60" x14ac:dyDescent="0.35">
      <c r="A35" s="1" t="s">
        <v>9</v>
      </c>
      <c r="B35" s="1" t="s">
        <v>4275</v>
      </c>
      <c r="K35" s="1">
        <v>2.72</v>
      </c>
    </row>
    <row r="36" spans="1:60" x14ac:dyDescent="0.35">
      <c r="A36" s="1">
        <v>7</v>
      </c>
      <c r="B36" s="1" t="s">
        <v>4274</v>
      </c>
      <c r="C36" s="1">
        <v>1648.5000020451844</v>
      </c>
      <c r="D36" s="1">
        <v>0</v>
      </c>
      <c r="E36">
        <f>(R36-S36*(1000-T36)/(1000-U36))*AO36</f>
        <v>1.1369068098229371</v>
      </c>
      <c r="F36">
        <f>IF(AZ36&lt;&gt;0,1/(1/AZ36-1/N36),0)</f>
        <v>2.2640840939674298</v>
      </c>
      <c r="G36">
        <f>((BC36-AP36/2)*S36-E36)/(BC36+AP36/2)</f>
        <v>374.68592564687799</v>
      </c>
      <c r="H36">
        <f>AP36*1000</f>
        <v>31.011354568128041</v>
      </c>
      <c r="I36">
        <f>(AU36-BA36)</f>
        <v>1.7804199001270344</v>
      </c>
      <c r="J36">
        <f>(P36+AT36*D36)</f>
        <v>29.689598083496094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31.384693145751953</v>
      </c>
      <c r="P36" s="1">
        <v>29.689598083496094</v>
      </c>
      <c r="Q36" s="1">
        <v>31.526426315307617</v>
      </c>
      <c r="R36" s="1">
        <v>399.93045043945313</v>
      </c>
      <c r="S36" s="1">
        <v>387.99554443359375</v>
      </c>
      <c r="T36" s="1">
        <v>-0.11015269905328751</v>
      </c>
      <c r="U36" s="1">
        <v>27.229413986206055</v>
      </c>
      <c r="V36" s="1">
        <v>-0.21095423400402069</v>
      </c>
      <c r="W36" s="1">
        <v>52.147247314453125</v>
      </c>
      <c r="X36" s="1">
        <v>300.12933349609375</v>
      </c>
      <c r="Y36" s="1">
        <v>500.01507568359375</v>
      </c>
      <c r="Z36" s="1">
        <v>0.19208419322967529</v>
      </c>
      <c r="AA36" s="1">
        <v>88.311004638671875</v>
      </c>
      <c r="AB36" s="1">
        <v>38.704902648925781</v>
      </c>
      <c r="AC36" s="1">
        <v>0.76484966278076172</v>
      </c>
      <c r="AD36" s="1">
        <v>2.3590343073010445E-2</v>
      </c>
      <c r="AE36" s="1">
        <v>8.5071614012122154E-3</v>
      </c>
      <c r="AF36" s="1">
        <v>2.7831600978970528E-2</v>
      </c>
      <c r="AG36" s="1">
        <v>1.9591150805354118E-2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1.1034166672650503</v>
      </c>
      <c r="AP36">
        <f>(U36-T36)/(1000-U36)*AO36</f>
        <v>3.1011354568128043E-2</v>
      </c>
      <c r="AQ36">
        <f>(P36+273.15)</f>
        <v>302.83959808349607</v>
      </c>
      <c r="AR36">
        <f>(O36+273.15)</f>
        <v>304.53469314575193</v>
      </c>
      <c r="AS36">
        <f>(Y36*AK36+Z36*AL36)*AM36</f>
        <v>80.002410321181742</v>
      </c>
      <c r="AT36">
        <f>((AS36+0.00000010773*(AR36^4-AQ36^4))-AP36*44100)/(L36*0.92*2*29.3+0.00000043092*AQ36^3)</f>
        <v>-9.9501029320135039</v>
      </c>
      <c r="AU36">
        <f>0.61365*EXP(17.502*J36/(240.97+J36))</f>
        <v>4.1850768049711942</v>
      </c>
      <c r="AV36">
        <f>AU36*1000/AA36</f>
        <v>47.390207167211024</v>
      </c>
      <c r="AW36">
        <f>(AV36-U36)</f>
        <v>20.160793181004969</v>
      </c>
      <c r="AX36">
        <f>IF(D36,P36,(O36+P36)/2)</f>
        <v>30.537145614624023</v>
      </c>
      <c r="AY36">
        <f>0.61365*EXP(17.502*AX36/(240.97+AX36))</f>
        <v>4.3936789223239749</v>
      </c>
      <c r="AZ36">
        <f>IF(AW36&lt;&gt;0,(1000-(AV36+U36)/2)/AW36*AP36,0)</f>
        <v>1.48081112362147</v>
      </c>
      <c r="BA36">
        <f>U36*AA36/1000</f>
        <v>2.4046569048441597</v>
      </c>
      <c r="BB36">
        <f>(AY36-BA36)</f>
        <v>1.9890220174798152</v>
      </c>
      <c r="BC36">
        <f>1/(1.6/F36+1.37/N36)</f>
        <v>0.97394221150529248</v>
      </c>
      <c r="BD36">
        <f>G36*AA36*0.001</f>
        <v>33.088890517846508</v>
      </c>
      <c r="BE36">
        <f>G36/S36</f>
        <v>0.96569646487527194</v>
      </c>
      <c r="BF36">
        <f>(1-AP36*AA36/AU36/F36)*100</f>
        <v>71.097222763110906</v>
      </c>
      <c r="BG36">
        <f>(S36-E36/(N36/1.35))</f>
        <v>387.63696980729628</v>
      </c>
      <c r="BH36">
        <f>E36*BF36/100/BG36</f>
        <v>2.0852220767039356E-3</v>
      </c>
    </row>
    <row r="37" spans="1:60" x14ac:dyDescent="0.35">
      <c r="A37" s="1" t="s">
        <v>9</v>
      </c>
      <c r="B37" s="1" t="s">
        <v>4273</v>
      </c>
      <c r="K37" s="1">
        <v>2.72</v>
      </c>
    </row>
    <row r="38" spans="1:60" x14ac:dyDescent="0.35">
      <c r="A38" s="1" t="s">
        <v>9</v>
      </c>
      <c r="B38" s="1" t="s">
        <v>4272</v>
      </c>
      <c r="K38" s="1">
        <v>2.72</v>
      </c>
    </row>
    <row r="39" spans="1:60" x14ac:dyDescent="0.35">
      <c r="A39" s="1">
        <v>8</v>
      </c>
      <c r="B39" s="1" t="s">
        <v>4271</v>
      </c>
      <c r="C39" s="1">
        <v>1854.5000020451844</v>
      </c>
      <c r="D39" s="1">
        <v>0</v>
      </c>
      <c r="E39">
        <f>(R39-S39*(1000-T39)/(1000-U39))*AO39</f>
        <v>2.0336657131211355</v>
      </c>
      <c r="F39">
        <f>IF(AZ39&lt;&gt;0,1/(1/AZ39-1/N39),0)</f>
        <v>2.3057148852867764</v>
      </c>
      <c r="G39">
        <f>((BC39-AP39/2)*S39-E39)/(BC39+AP39/2)</f>
        <v>372.6531988494329</v>
      </c>
      <c r="H39">
        <f>AP39*1000</f>
        <v>31.634477249544485</v>
      </c>
      <c r="I39">
        <f>(AU39-BA39)</f>
        <v>1.7938837409491875</v>
      </c>
      <c r="J39">
        <f>(P39+AT39*D39)</f>
        <v>29.934877395629883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31.454998016357422</v>
      </c>
      <c r="P39" s="1">
        <v>29.934877395629883</v>
      </c>
      <c r="Q39" s="1">
        <v>31.58251953125</v>
      </c>
      <c r="R39" s="1">
        <v>399.8223876953125</v>
      </c>
      <c r="S39" s="1">
        <v>386.8974609375</v>
      </c>
      <c r="T39" s="1">
        <v>-0.10528721660375595</v>
      </c>
      <c r="U39" s="1">
        <v>27.746562957763672</v>
      </c>
      <c r="V39" s="1">
        <v>-0.20085905492305756</v>
      </c>
      <c r="W39" s="1">
        <v>52.932811737060547</v>
      </c>
      <c r="X39" s="1">
        <v>300.36892700195313</v>
      </c>
      <c r="Y39" s="1">
        <v>750.1763916015625</v>
      </c>
      <c r="Z39" s="1">
        <v>5.6024949997663498E-2</v>
      </c>
      <c r="AA39" s="1">
        <v>88.322845458984375</v>
      </c>
      <c r="AB39" s="1">
        <v>38.836296081542969</v>
      </c>
      <c r="AC39" s="1">
        <v>0.76234340667724609</v>
      </c>
      <c r="AD39" s="1">
        <v>6.6528044641017914E-2</v>
      </c>
      <c r="AE39" s="1">
        <v>5.5715260095894337E-3</v>
      </c>
      <c r="AF39" s="1">
        <v>2.1209495142102242E-2</v>
      </c>
      <c r="AG39" s="1">
        <v>2.0148050040006638E-2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1.1042975257424743</v>
      </c>
      <c r="AP39">
        <f>(U39-T39)/(1000-U39)*AO39</f>
        <v>3.1634477249544483E-2</v>
      </c>
      <c r="AQ39">
        <f>(P39+273.15)</f>
        <v>303.08487739562986</v>
      </c>
      <c r="AR39">
        <f>(O39+273.15)</f>
        <v>304.6049980163574</v>
      </c>
      <c r="AS39">
        <f>(Y39*AK39+Z39*AL39)*AM39</f>
        <v>120.02821997341016</v>
      </c>
      <c r="AT39">
        <f>((AS39+0.00000010773*(AR39^4-AQ39^4))-AP39*44100)/(L39*0.92*2*29.3+0.00000043092*AQ39^3)</f>
        <v>-9.8656894188044735</v>
      </c>
      <c r="AU39">
        <f>0.61365*EXP(17.502*J39/(240.97+J39))</f>
        <v>4.2445391330857287</v>
      </c>
      <c r="AV39">
        <f>AU39*1000/AA39</f>
        <v>48.057092262237177</v>
      </c>
      <c r="AW39">
        <f>(AV39-U39)</f>
        <v>20.310529304473505</v>
      </c>
      <c r="AX39">
        <f>IF(D39,P39,(O39+P39)/2)</f>
        <v>30.694937705993652</v>
      </c>
      <c r="AY39">
        <f>0.61365*EXP(17.502*AX39/(240.97+AX39))</f>
        <v>4.4334997249872004</v>
      </c>
      <c r="AZ39">
        <f>IF(AW39&lt;&gt;0,(1000-(AV39+U39)/2)/AW39*AP39,0)</f>
        <v>1.498507118649842</v>
      </c>
      <c r="BA39">
        <f>U39*AA39/1000</f>
        <v>2.4506553921365413</v>
      </c>
      <c r="BB39">
        <f>(AY39-BA39)</f>
        <v>1.9828443328506591</v>
      </c>
      <c r="BC39">
        <f>1/(1.6/F39+1.37/N39)</f>
        <v>0.98619778685077775</v>
      </c>
      <c r="BD39">
        <f>G39*AA39*0.001</f>
        <v>32.913790891774639</v>
      </c>
      <c r="BE39">
        <f>G39/S39</f>
        <v>0.96318336632773061</v>
      </c>
      <c r="BF39">
        <f>(1-AP39*AA39/AU39/F39)*100</f>
        <v>71.450561634215148</v>
      </c>
      <c r="BG39">
        <f>(S39-E39/(N39/1.35))</f>
        <v>386.256053113397</v>
      </c>
      <c r="BH39">
        <f>E39*BF39/100/BG39</f>
        <v>3.7619231131141061E-3</v>
      </c>
    </row>
    <row r="40" spans="1:60" x14ac:dyDescent="0.35">
      <c r="A40" s="1" t="s">
        <v>9</v>
      </c>
      <c r="B40" s="1" t="s">
        <v>4270</v>
      </c>
      <c r="K40" s="1">
        <v>2.72</v>
      </c>
    </row>
    <row r="41" spans="1:60" x14ac:dyDescent="0.35">
      <c r="A41" s="1" t="s">
        <v>9</v>
      </c>
      <c r="B41" s="1" t="s">
        <v>4269</v>
      </c>
      <c r="K41" s="1">
        <v>2.72</v>
      </c>
    </row>
    <row r="42" spans="1:60" x14ac:dyDescent="0.35">
      <c r="A42" s="1">
        <v>9</v>
      </c>
      <c r="B42" s="1" t="s">
        <v>4268</v>
      </c>
      <c r="C42" s="1">
        <v>2060.5000020451844</v>
      </c>
      <c r="D42" s="1">
        <v>0</v>
      </c>
      <c r="E42">
        <f>(R42-S42*(1000-T42)/(1000-U42))*AO42</f>
        <v>2.9071512449835595</v>
      </c>
      <c r="F42">
        <f>IF(AZ42&lt;&gt;0,1/(1/AZ42-1/N42),0)</f>
        <v>2.3670842364419826</v>
      </c>
      <c r="G42">
        <f>((BC42-AP42/2)*S42-E42)/(BC42+AP42/2)</f>
        <v>371.054850303286</v>
      </c>
      <c r="H42">
        <f>AP42*1000</f>
        <v>32.241238222079829</v>
      </c>
      <c r="I42">
        <f>(AU42-BA42)</f>
        <v>1.7967765456957374</v>
      </c>
      <c r="J42">
        <f>(P42+AT42*D42)</f>
        <v>30.139249801635742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31.539627075195313</v>
      </c>
      <c r="P42" s="1">
        <v>30.139249801635742</v>
      </c>
      <c r="Q42" s="1">
        <v>31.648283004760742</v>
      </c>
      <c r="R42" s="1">
        <v>400.01541137695313</v>
      </c>
      <c r="S42" s="1">
        <v>386.1075439453125</v>
      </c>
      <c r="T42" s="1">
        <v>-9.9293999373912811E-2</v>
      </c>
      <c r="U42" s="1">
        <v>28.276264190673828</v>
      </c>
      <c r="V42" s="1">
        <v>-0.18854948878288269</v>
      </c>
      <c r="W42" s="1">
        <v>53.693832397460938</v>
      </c>
      <c r="X42" s="1">
        <v>300.31637573242188</v>
      </c>
      <c r="Y42" s="1">
        <v>999.7415771484375</v>
      </c>
      <c r="Z42" s="1">
        <v>9.1466642916202545E-3</v>
      </c>
      <c r="AA42" s="1">
        <v>88.3380126953125</v>
      </c>
      <c r="AB42" s="1">
        <v>38.805557250976563</v>
      </c>
      <c r="AC42" s="1">
        <v>0.76921385526657104</v>
      </c>
      <c r="AD42" s="1">
        <v>9.3246281147003174E-2</v>
      </c>
      <c r="AE42" s="1">
        <v>3.5681780427694321E-3</v>
      </c>
      <c r="AF42" s="1">
        <v>2.9566323384642601E-2</v>
      </c>
      <c r="AG42" s="1">
        <v>1.9775671884417534E-2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1.1041043225456684</v>
      </c>
      <c r="AP42">
        <f>(U42-T42)/(1000-U42)*AO42</f>
        <v>3.2241238222079832E-2</v>
      </c>
      <c r="AQ42">
        <f>(P42+273.15)</f>
        <v>303.28924980163572</v>
      </c>
      <c r="AR42">
        <f>(O42+273.15)</f>
        <v>304.68962707519529</v>
      </c>
      <c r="AS42">
        <f>(Y42*AK42+Z42*AL42)*AM42</f>
        <v>159.95864876839551</v>
      </c>
      <c r="AT42">
        <f>((AS42+0.00000010773*(AR42^4-AQ42^4))-AP42*44100)/(L42*0.92*2*29.3+0.00000043092*AQ42^3)</f>
        <v>-9.7715897921772807</v>
      </c>
      <c r="AU42">
        <f>0.61365*EXP(17.502*J42/(240.97+J42))</f>
        <v>4.2946455307474922</v>
      </c>
      <c r="AV42">
        <f>AU42*1000/AA42</f>
        <v>48.616053267580249</v>
      </c>
      <c r="AW42">
        <f>(AV42-U42)</f>
        <v>20.33978907690642</v>
      </c>
      <c r="AX42">
        <f>IF(D42,P42,(O42+P42)/2)</f>
        <v>30.839438438415527</v>
      </c>
      <c r="AY42">
        <f>0.61365*EXP(17.502*AX42/(240.97+AX42))</f>
        <v>4.4702417138449251</v>
      </c>
      <c r="AZ42">
        <f>IF(AW42&lt;&gt;0,(1000-(AV42+U42)/2)/AW42*AP42,0)</f>
        <v>1.5241891812422548</v>
      </c>
      <c r="BA42">
        <f>U42*AA42/1000</f>
        <v>2.4978689850517548</v>
      </c>
      <c r="BB42">
        <f>(AY42-BA42)</f>
        <v>1.9723727287931703</v>
      </c>
      <c r="BC42">
        <f>1/(1.6/F42+1.37/N42)</f>
        <v>1.0040115189532024</v>
      </c>
      <c r="BD42">
        <f>G42*AA42*0.001</f>
        <v>32.778248076748959</v>
      </c>
      <c r="BE42">
        <f>G42/S42</f>
        <v>0.96101424621695941</v>
      </c>
      <c r="BF42">
        <f>(1-AP42*AA42/AU42/F42)*100</f>
        <v>71.983214827260952</v>
      </c>
      <c r="BG42">
        <f>(S42-E42/(N42/1.35))</f>
        <v>385.19064322640259</v>
      </c>
      <c r="BH42">
        <f>E42*BF42/100/BG42</f>
        <v>5.4327927295988567E-3</v>
      </c>
    </row>
    <row r="43" spans="1:60" x14ac:dyDescent="0.35">
      <c r="A43" s="1" t="s">
        <v>9</v>
      </c>
      <c r="B43" s="1" t="s">
        <v>4267</v>
      </c>
      <c r="K43" s="1">
        <v>2.72</v>
      </c>
    </row>
    <row r="44" spans="1:60" x14ac:dyDescent="0.35">
      <c r="A44" s="1" t="s">
        <v>9</v>
      </c>
      <c r="B44" s="1" t="s">
        <v>4266</v>
      </c>
      <c r="K44" s="1">
        <v>2.72</v>
      </c>
    </row>
    <row r="45" spans="1:60" x14ac:dyDescent="0.35">
      <c r="A45" s="1">
        <v>10</v>
      </c>
      <c r="B45" s="1" t="s">
        <v>4265</v>
      </c>
      <c r="C45" s="1">
        <v>2266.5000020451844</v>
      </c>
      <c r="D45" s="1">
        <v>0</v>
      </c>
      <c r="E45">
        <f>(R45-S45*(1000-T45)/(1000-U45))*AO45</f>
        <v>3.1417055280480741</v>
      </c>
      <c r="F45">
        <f>IF(AZ45&lt;&gt;0,1/(1/AZ45-1/N45),0)</f>
        <v>2.4392960893523896</v>
      </c>
      <c r="G45">
        <f>((BC45-AP45/2)*S45-E45)/(BC45+AP45/2)</f>
        <v>370.4737943665902</v>
      </c>
      <c r="H45">
        <f>AP45*1000</f>
        <v>32.897616907701689</v>
      </c>
      <c r="I45">
        <f>(AU45-BA45)</f>
        <v>1.7973961220222336</v>
      </c>
      <c r="J45">
        <f>(P45+AT45*D45)</f>
        <v>30.344200134277344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31.633106231689453</v>
      </c>
      <c r="P45" s="1">
        <v>30.344200134277344</v>
      </c>
      <c r="Q45" s="1">
        <v>31.726875305175781</v>
      </c>
      <c r="R45" s="1">
        <v>400.015380859375</v>
      </c>
      <c r="S45" s="1">
        <v>385.6793212890625</v>
      </c>
      <c r="T45" s="1">
        <v>-9.1227278113365173E-2</v>
      </c>
      <c r="U45" s="1">
        <v>28.843055725097656</v>
      </c>
      <c r="V45" s="1">
        <v>-0.17231984436511993</v>
      </c>
      <c r="W45" s="1">
        <v>54.481845855712891</v>
      </c>
      <c r="X45" s="1">
        <v>300.33782958984375</v>
      </c>
      <c r="Y45" s="1">
        <v>1249.7279052734375</v>
      </c>
      <c r="Z45" s="1">
        <v>7.4317432940006256E-2</v>
      </c>
      <c r="AA45" s="1">
        <v>88.340652465820313</v>
      </c>
      <c r="AB45" s="1">
        <v>38.927978515625</v>
      </c>
      <c r="AC45" s="1">
        <v>0.77209681272506714</v>
      </c>
      <c r="AD45" s="1">
        <v>7.0797890424728394E-2</v>
      </c>
      <c r="AE45" s="1">
        <v>4.5457091182470322E-3</v>
      </c>
      <c r="AF45" s="1">
        <v>3.2476179301738739E-2</v>
      </c>
      <c r="AG45" s="1">
        <v>2.0622061565518379E-2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1.1041831970214842</v>
      </c>
      <c r="AP45">
        <f>(U45-T45)/(1000-U45)*AO45</f>
        <v>3.2897616907701689E-2</v>
      </c>
      <c r="AQ45">
        <f>(P45+273.15)</f>
        <v>303.49420013427732</v>
      </c>
      <c r="AR45">
        <f>(O45+273.15)</f>
        <v>304.78310623168943</v>
      </c>
      <c r="AS45">
        <f>(Y45*AK45+Z45*AL45)*AM45</f>
        <v>199.95646037437473</v>
      </c>
      <c r="AT45">
        <f>((AS45+0.00000010773*(AR45^4-AQ45^4))-AP45*44100)/(L45*0.92*2*29.3+0.00000043092*AQ45^3)</f>
        <v>-9.6934007893184528</v>
      </c>
      <c r="AU45">
        <f>0.61365*EXP(17.502*J45/(240.97+J45))</f>
        <v>4.3454104838853747</v>
      </c>
      <c r="AV45">
        <f>AU45*1000/AA45</f>
        <v>49.18925050464901</v>
      </c>
      <c r="AW45">
        <f>(AV45-U45)</f>
        <v>20.346194779551354</v>
      </c>
      <c r="AX45">
        <f>IF(D45,P45,(O45+P45)/2)</f>
        <v>30.988653182983398</v>
      </c>
      <c r="AY45">
        <f>0.61365*EXP(17.502*AX45/(240.97+AX45))</f>
        <v>4.5084604153153798</v>
      </c>
      <c r="AZ45">
        <f>IF(AW45&lt;&gt;0,(1000-(AV45+U45)/2)/AW45*AP45,0)</f>
        <v>1.5538079130693088</v>
      </c>
      <c r="BA45">
        <f>U45*AA45/1000</f>
        <v>2.548014361863141</v>
      </c>
      <c r="BB45">
        <f>(AY45-BA45)</f>
        <v>1.9604460534522388</v>
      </c>
      <c r="BC45">
        <f>1/(1.6/F45+1.37/N45)</f>
        <v>1.0245960806675694</v>
      </c>
      <c r="BD45">
        <f>G45*AA45*0.001</f>
        <v>32.727896715832728</v>
      </c>
      <c r="BE45">
        <f>G45/S45</f>
        <v>0.96057468968870141</v>
      </c>
      <c r="BF45">
        <f>(1-AP45*AA45/AU45/F45)*100</f>
        <v>72.582382449840978</v>
      </c>
      <c r="BG45">
        <f>(S45-E45/(N45/1.35))</f>
        <v>384.68844334205471</v>
      </c>
      <c r="BH45">
        <f>E45*BF45/100/BG45</f>
        <v>5.9277182906897086E-3</v>
      </c>
    </row>
    <row r="46" spans="1:60" x14ac:dyDescent="0.35">
      <c r="A46" s="1" t="s">
        <v>9</v>
      </c>
      <c r="B46" s="1" t="s">
        <v>4264</v>
      </c>
      <c r="K46" s="1">
        <v>2.72</v>
      </c>
    </row>
    <row r="47" spans="1:60" x14ac:dyDescent="0.35">
      <c r="A47" s="1" t="s">
        <v>9</v>
      </c>
      <c r="B47" s="1" t="s">
        <v>4263</v>
      </c>
      <c r="K47" s="1">
        <v>2.72</v>
      </c>
    </row>
    <row r="48" spans="1:60" x14ac:dyDescent="0.35">
      <c r="A48" s="1">
        <v>11</v>
      </c>
      <c r="B48" s="1" t="s">
        <v>4262</v>
      </c>
      <c r="C48" s="1">
        <v>2471.5000020451844</v>
      </c>
      <c r="D48" s="1">
        <v>0</v>
      </c>
      <c r="E48">
        <f>(R48-S48*(1000-T48)/(1000-U48))*AO48</f>
        <v>3.5010320380030384</v>
      </c>
      <c r="F48">
        <f>IF(AZ48&lt;&gt;0,1/(1/AZ48-1/N48),0)</f>
        <v>2.5517088808282846</v>
      </c>
      <c r="G48">
        <f>((BC48-AP48/2)*S48-E48)/(BC48+AP48/2)</f>
        <v>369.62970148277532</v>
      </c>
      <c r="H48">
        <f>AP48*1000</f>
        <v>33.825931344158676</v>
      </c>
      <c r="I48">
        <f>(AU48-BA48)</f>
        <v>1.7945866243614348</v>
      </c>
      <c r="J48">
        <f>(P48+AT48*D48)</f>
        <v>30.612710952758789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31.746623992919922</v>
      </c>
      <c r="P48" s="1">
        <v>30.612710952758789</v>
      </c>
      <c r="Q48" s="1">
        <v>31.817337036132813</v>
      </c>
      <c r="R48" s="1">
        <v>399.9981689453125</v>
      </c>
      <c r="S48" s="1">
        <v>385.03390502929688</v>
      </c>
      <c r="T48" s="1">
        <v>-8.2912281155586243E-2</v>
      </c>
      <c r="U48" s="1">
        <v>29.640060424804688</v>
      </c>
      <c r="V48" s="1">
        <v>-0.1555904746055603</v>
      </c>
      <c r="W48" s="1">
        <v>55.621562957763672</v>
      </c>
      <c r="X48" s="1">
        <v>300.37188720703125</v>
      </c>
      <c r="Y48" s="1">
        <v>1599.8214111328125</v>
      </c>
      <c r="Z48" s="1">
        <v>5.4880596697330475E-2</v>
      </c>
      <c r="AA48" s="1">
        <v>88.330558776855469</v>
      </c>
      <c r="AB48" s="1">
        <v>38.883453369140625</v>
      </c>
      <c r="AC48" s="1">
        <v>0.77037572860717773</v>
      </c>
      <c r="AD48" s="1">
        <v>4.2467925697565079E-2</v>
      </c>
      <c r="AE48" s="1">
        <v>2.447271253913641E-3</v>
      </c>
      <c r="AF48" s="1">
        <v>2.4655800312757492E-2</v>
      </c>
      <c r="AG48" s="1">
        <v>2.0443065091967583E-2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1.1043084088493793</v>
      </c>
      <c r="AP48">
        <f>(U48-T48)/(1000-U48)*AO48</f>
        <v>3.3825931344158677E-2</v>
      </c>
      <c r="AQ48">
        <f>(P48+273.15)</f>
        <v>303.76271095275877</v>
      </c>
      <c r="AR48">
        <f>(O48+273.15)</f>
        <v>304.8966239929199</v>
      </c>
      <c r="AS48">
        <f>(Y48*AK48+Z48*AL48)*AM48</f>
        <v>255.97142005984279</v>
      </c>
      <c r="AT48">
        <f>((AS48+0.00000010773*(AR48^4-AQ48^4))-AP48*44100)/(L48*0.92*2*29.3+0.00000043092*AQ48^3)</f>
        <v>-9.5872225006992</v>
      </c>
      <c r="AU48">
        <f>0.61365*EXP(17.502*J48/(240.97+J48))</f>
        <v>4.412709723864193</v>
      </c>
      <c r="AV48">
        <f>AU48*1000/AA48</f>
        <v>49.956773567025351</v>
      </c>
      <c r="AW48">
        <f>(AV48-U48)</f>
        <v>20.316713142220664</v>
      </c>
      <c r="AX48">
        <f>IF(D48,P48,(O48+P48)/2)</f>
        <v>31.179667472839355</v>
      </c>
      <c r="AY48">
        <f>0.61365*EXP(17.502*AX48/(240.97+AX48))</f>
        <v>4.5578004845958624</v>
      </c>
      <c r="AZ48">
        <f>IF(AW48&lt;&gt;0,(1000-(AV48+U48)/2)/AW48*AP48,0)</f>
        <v>1.5986696566459742</v>
      </c>
      <c r="BA48">
        <f>U48*AA48/1000</f>
        <v>2.6181230995027582</v>
      </c>
      <c r="BB48">
        <f>(AY48-BA48)</f>
        <v>1.9396773850931042</v>
      </c>
      <c r="BC48">
        <f>1/(1.6/F48+1.37/N48)</f>
        <v>1.0558567120844178</v>
      </c>
      <c r="BD48">
        <f>G48*AA48*0.001</f>
        <v>32.649598072495827</v>
      </c>
      <c r="BE48">
        <f>G48/S48</f>
        <v>0.95999260494903826</v>
      </c>
      <c r="BF48">
        <f>(1-AP48*AA48/AU48/F48)*100</f>
        <v>73.464684479242948</v>
      </c>
      <c r="BG48">
        <f>(S48-E48/(N48/1.35))</f>
        <v>383.92969732833507</v>
      </c>
      <c r="BH48">
        <f>E48*BF48/100/BG48</f>
        <v>6.6992008123731017E-3</v>
      </c>
    </row>
    <row r="49" spans="1:60" x14ac:dyDescent="0.35">
      <c r="A49" s="1" t="s">
        <v>9</v>
      </c>
      <c r="B49" s="1" t="s">
        <v>4261</v>
      </c>
      <c r="K49" s="1">
        <v>2.72</v>
      </c>
    </row>
    <row r="50" spans="1:60" x14ac:dyDescent="0.35">
      <c r="A50" s="1" t="s">
        <v>9</v>
      </c>
      <c r="B50" s="1" t="s">
        <v>4260</v>
      </c>
      <c r="K50" s="1">
        <v>2.72</v>
      </c>
    </row>
    <row r="51" spans="1:60" x14ac:dyDescent="0.35">
      <c r="A51" s="1">
        <v>12</v>
      </c>
      <c r="B51" s="1" t="s">
        <v>4259</v>
      </c>
      <c r="C51" s="1">
        <v>2676.5000020451844</v>
      </c>
      <c r="D51" s="1">
        <v>0</v>
      </c>
      <c r="E51">
        <f>(R51-S51*(1000-T51)/(1000-U51))*AO51</f>
        <v>3.3612078767164459</v>
      </c>
      <c r="F51">
        <f>IF(AZ51&lt;&gt;0,1/(1/AZ51-1/N51),0)</f>
        <v>2.6105060557107027</v>
      </c>
      <c r="G51">
        <f>((BC51-AP51/2)*S51-E51)/(BC51+AP51/2)</f>
        <v>369.51872292436258</v>
      </c>
      <c r="H51">
        <f>AP51*1000</f>
        <v>34.537891674115968</v>
      </c>
      <c r="I51">
        <f>(AU51-BA51)</f>
        <v>1.8051375815715813</v>
      </c>
      <c r="J51">
        <f>(P51+AT51*D51)</f>
        <v>30.867671966552734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31.874971389770508</v>
      </c>
      <c r="P51" s="1">
        <v>30.867671966552734</v>
      </c>
      <c r="Q51" s="1">
        <v>31.918960571289063</v>
      </c>
      <c r="R51" s="1">
        <v>399.88775634765625</v>
      </c>
      <c r="S51" s="1">
        <v>384.8079833984375</v>
      </c>
      <c r="T51" s="1">
        <v>-7.6124504208564758E-2</v>
      </c>
      <c r="U51" s="1">
        <v>30.255136489868164</v>
      </c>
      <c r="V51" s="1">
        <v>-0.14180992543697357</v>
      </c>
      <c r="W51" s="1">
        <v>56.361339569091797</v>
      </c>
      <c r="X51" s="1">
        <v>300.35284423828125</v>
      </c>
      <c r="Y51" s="1">
        <v>2000.525634765625</v>
      </c>
      <c r="Z51" s="1">
        <v>3.8873765617609024E-2</v>
      </c>
      <c r="AA51" s="1">
        <v>88.325958251953125</v>
      </c>
      <c r="AB51" s="1">
        <v>38.986244201660156</v>
      </c>
      <c r="AC51" s="1">
        <v>0.77846252918243408</v>
      </c>
      <c r="AD51" s="1">
        <v>8.0822937190532684E-2</v>
      </c>
      <c r="AE51" s="1">
        <v>5.8070151135325432E-3</v>
      </c>
      <c r="AF51" s="1">
        <v>3.2657381147146225E-2</v>
      </c>
      <c r="AG51" s="1">
        <v>1.0713012889027596E-2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1.1042383979348571</v>
      </c>
      <c r="AP51">
        <f>(U51-T51)/(1000-U51)*AO51</f>
        <v>3.4537891674115966E-2</v>
      </c>
      <c r="AQ51">
        <f>(P51+273.15)</f>
        <v>304.01767196655271</v>
      </c>
      <c r="AR51">
        <f>(O51+273.15)</f>
        <v>305.02497138977049</v>
      </c>
      <c r="AS51">
        <f>(Y51*AK51+Z51*AL51)*AM51</f>
        <v>320.08409440806281</v>
      </c>
      <c r="AT51">
        <f>((AS51+0.00000010773*(AR51^4-AQ51^4))-AP51*44100)/(L51*0.92*2*29.3+0.00000043092*AQ51^3)</f>
        <v>-9.3402038023902527</v>
      </c>
      <c r="AU51">
        <f>0.61365*EXP(17.502*J51/(240.97+J51))</f>
        <v>4.4774515040828202</v>
      </c>
      <c r="AV51">
        <f>AU51*1000/AA51</f>
        <v>50.692362615650552</v>
      </c>
      <c r="AW51">
        <f>(AV51-U51)</f>
        <v>20.437226125782388</v>
      </c>
      <c r="AX51">
        <f>IF(D51,P51,(O51+P51)/2)</f>
        <v>31.371321678161621</v>
      </c>
      <c r="AY51">
        <f>0.61365*EXP(17.502*AX51/(240.97+AX51))</f>
        <v>4.6077778357522172</v>
      </c>
      <c r="AZ51">
        <f>IF(AW51&lt;&gt;0,(1000-(AV51+U51)/2)/AW51*AP51,0)</f>
        <v>1.6215514518680201</v>
      </c>
      <c r="BA51">
        <f>U51*AA51/1000</f>
        <v>2.6723139225112389</v>
      </c>
      <c r="BB51">
        <f>(AY51-BA51)</f>
        <v>1.9354639132409783</v>
      </c>
      <c r="BC51">
        <f>1/(1.6/F51+1.37/N51)</f>
        <v>1.0718396052862609</v>
      </c>
      <c r="BD51">
        <f>G51*AA51*0.001</f>
        <v>32.638095294332288</v>
      </c>
      <c r="BE51">
        <f>G51/S51</f>
        <v>0.9602678189286834</v>
      </c>
      <c r="BF51">
        <f>(1-AP51*AA51/AU51/F51)*100</f>
        <v>73.900716480359108</v>
      </c>
      <c r="BG51">
        <f>(S51-E51/(N51/1.35))</f>
        <v>383.74787552689662</v>
      </c>
      <c r="BH51">
        <f>E51*BF51/100/BG51</f>
        <v>6.4728871785340219E-3</v>
      </c>
    </row>
    <row r="52" spans="1:60" x14ac:dyDescent="0.35">
      <c r="A52" s="1" t="s">
        <v>9</v>
      </c>
      <c r="B52" s="1" t="s">
        <v>4258</v>
      </c>
    </row>
    <row r="53" spans="1:60" x14ac:dyDescent="0.35">
      <c r="A53" s="1" t="s">
        <v>9</v>
      </c>
      <c r="B53" s="1" t="s">
        <v>4257</v>
      </c>
    </row>
    <row r="54" spans="1:60" x14ac:dyDescent="0.35">
      <c r="A54" s="1" t="s">
        <v>9</v>
      </c>
      <c r="B54" s="1" t="s">
        <v>4256</v>
      </c>
    </row>
    <row r="55" spans="1:60" x14ac:dyDescent="0.35">
      <c r="A55" s="1" t="s">
        <v>9</v>
      </c>
      <c r="B55" s="1" t="s">
        <v>4255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B8B2C-EA54-4721-818C-FAE33B655B65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4346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4345</v>
      </c>
    </row>
    <row r="12" spans="1:60" x14ac:dyDescent="0.35">
      <c r="A12" s="1" t="s">
        <v>9</v>
      </c>
      <c r="B12" s="1" t="s">
        <v>4344</v>
      </c>
    </row>
    <row r="13" spans="1:60" x14ac:dyDescent="0.35">
      <c r="A13" s="1" t="s">
        <v>9</v>
      </c>
      <c r="B13" s="1" t="s">
        <v>4343</v>
      </c>
    </row>
    <row r="14" spans="1:60" x14ac:dyDescent="0.35">
      <c r="A14" s="1" t="s">
        <v>9</v>
      </c>
      <c r="B14" s="1" t="s">
        <v>4342</v>
      </c>
    </row>
    <row r="15" spans="1:60" x14ac:dyDescent="0.35">
      <c r="A15" s="1" t="s">
        <v>9</v>
      </c>
      <c r="B15" s="1" t="s">
        <v>4341</v>
      </c>
    </row>
    <row r="16" spans="1:60" x14ac:dyDescent="0.35">
      <c r="A16" s="1" t="s">
        <v>9</v>
      </c>
      <c r="B16" s="1" t="s">
        <v>4340</v>
      </c>
    </row>
    <row r="17" spans="1:60" x14ac:dyDescent="0.35">
      <c r="A17" s="1" t="s">
        <v>9</v>
      </c>
      <c r="B17" s="1" t="s">
        <v>4339</v>
      </c>
    </row>
    <row r="18" spans="1:60" x14ac:dyDescent="0.35">
      <c r="A18" s="1">
        <v>1</v>
      </c>
      <c r="B18" s="1" t="s">
        <v>4338</v>
      </c>
      <c r="C18" s="1">
        <v>373.50000153109431</v>
      </c>
      <c r="D18" s="1">
        <v>0</v>
      </c>
      <c r="E18">
        <f>(R18-S18*(1000-T18)/(1000-U18))*AO18</f>
        <v>-3.7691774240836464</v>
      </c>
      <c r="F18">
        <f>IF(AZ18&lt;&gt;0,1/(1/AZ18-1/N18),0)</f>
        <v>2.0578796952979936</v>
      </c>
      <c r="G18">
        <f>((BC18-AP18/2)*S18-E18)/(BC18+AP18/2)</f>
        <v>382.41790280221483</v>
      </c>
      <c r="H18">
        <f>AP18*1000</f>
        <v>32.118880016003565</v>
      </c>
      <c r="I18">
        <f>(AU18-BA18)</f>
        <v>1.9615944963708043</v>
      </c>
      <c r="J18">
        <f>(P18+AT18*D18)</f>
        <v>30.776176452636719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32.001785278320313</v>
      </c>
      <c r="P18" s="1">
        <v>30.776176452636719</v>
      </c>
      <c r="Q18" s="1">
        <v>32.113025665283203</v>
      </c>
      <c r="R18" s="1">
        <v>399.9169921875</v>
      </c>
      <c r="S18" s="1">
        <v>391.92987060546875</v>
      </c>
      <c r="T18" s="1">
        <v>-5.5439025163650513E-2</v>
      </c>
      <c r="U18" s="1">
        <v>28.212505340576172</v>
      </c>
      <c r="V18" s="1">
        <v>-0.10256268829107285</v>
      </c>
      <c r="W18" s="1">
        <v>52.193382263183594</v>
      </c>
      <c r="X18" s="1">
        <v>300.33529663085938</v>
      </c>
      <c r="Y18" s="1">
        <v>0.15042254328727722</v>
      </c>
      <c r="Z18" s="1">
        <v>1.372001226991415E-2</v>
      </c>
      <c r="AA18" s="1">
        <v>88.348381042480469</v>
      </c>
      <c r="AB18" s="1">
        <v>39.585941314697266</v>
      </c>
      <c r="AC18" s="1">
        <v>0.77573102712631226</v>
      </c>
      <c r="AD18" s="1">
        <v>2.9426325112581253E-2</v>
      </c>
      <c r="AE18" s="1">
        <v>5.3840652108192444E-3</v>
      </c>
      <c r="AF18" s="1">
        <v>2.5223353877663612E-2</v>
      </c>
      <c r="AG18" s="1">
        <v>1.5186373144388199E-2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1.1041738846722768</v>
      </c>
      <c r="AP18">
        <f>(U18-T18)/(1000-U18)*AO18</f>
        <v>3.2118880016003569E-2</v>
      </c>
      <c r="AQ18">
        <f>(P18+273.15)</f>
        <v>303.9261764526367</v>
      </c>
      <c r="AR18">
        <f>(O18+273.15)</f>
        <v>305.15178527832029</v>
      </c>
      <c r="AS18">
        <f>(Y18*AK18+Z18*AL18)*AM18</f>
        <v>2.406760638801142E-2</v>
      </c>
      <c r="AT18">
        <f>((AS18+0.00000010773*(AR18^4-AQ18^4))-AP18*44100)/(L18*0.92*2*29.3+0.00000043092*AQ18^3)</f>
        <v>-10.994005407167871</v>
      </c>
      <c r="AU18">
        <f>0.61365*EXP(17.502*J18/(240.97+J18))</f>
        <v>4.4541236683630432</v>
      </c>
      <c r="AV18">
        <f>AU18*1000/AA18</f>
        <v>50.415453184381171</v>
      </c>
      <c r="AW18">
        <f>(AV18-U18)</f>
        <v>22.202947843804999</v>
      </c>
      <c r="AX18">
        <f>IF(D18,P18,(O18+P18)/2)</f>
        <v>31.388980865478516</v>
      </c>
      <c r="AY18">
        <f>0.61365*EXP(17.502*AX18/(240.97+AX18))</f>
        <v>4.612406713501068</v>
      </c>
      <c r="AZ18">
        <f>IF(AW18&lt;&gt;0,(1000-(AV18+U18)/2)/AW18*AP18,0)</f>
        <v>1.3897325368770688</v>
      </c>
      <c r="BA18">
        <f>U18*AA18/1000</f>
        <v>2.4925291719922389</v>
      </c>
      <c r="BB18">
        <f>(AY18-BA18)</f>
        <v>2.1198775415088291</v>
      </c>
      <c r="BC18">
        <f>1/(1.6/F18+1.37/N18)</f>
        <v>0.91110634177315764</v>
      </c>
      <c r="BD18">
        <f>G18*AA18*0.001</f>
        <v>33.786002594236336</v>
      </c>
      <c r="BE18">
        <f>G18/S18</f>
        <v>0.97573043414996807</v>
      </c>
      <c r="BF18">
        <f>(1-AP18*AA18/AU18/F18)*100</f>
        <v>69.04172629682283</v>
      </c>
      <c r="BG18">
        <f>(S18-E18/(N18/1.35))</f>
        <v>393.11864999759865</v>
      </c>
      <c r="BH18">
        <f>E18*BF18/100/BG18</f>
        <v>-6.6196431046793743E-3</v>
      </c>
    </row>
    <row r="19" spans="1:60" x14ac:dyDescent="0.35">
      <c r="A19" s="1" t="s">
        <v>9</v>
      </c>
      <c r="B19" s="1" t="s">
        <v>4337</v>
      </c>
      <c r="K19" s="1">
        <v>2.72</v>
      </c>
    </row>
    <row r="20" spans="1:60" x14ac:dyDescent="0.35">
      <c r="A20" s="1" t="s">
        <v>9</v>
      </c>
      <c r="B20" s="1" t="s">
        <v>4336</v>
      </c>
      <c r="K20" s="1">
        <v>2.72</v>
      </c>
    </row>
    <row r="21" spans="1:60" x14ac:dyDescent="0.35">
      <c r="A21" s="1">
        <v>2</v>
      </c>
      <c r="B21" s="1" t="s">
        <v>4335</v>
      </c>
      <c r="C21" s="1">
        <v>579.00000154227018</v>
      </c>
      <c r="D21" s="1">
        <v>0</v>
      </c>
      <c r="E21">
        <f>(R21-S21*(1000-T21)/(1000-U21))*AO21</f>
        <v>-2.8722534376955542</v>
      </c>
      <c r="F21">
        <f>IF(AZ21&lt;&gt;0,1/(1/AZ21-1/N21),0)</f>
        <v>1.978670673952398</v>
      </c>
      <c r="G21">
        <f>((BC21-AP21/2)*S21-E21)/(BC21+AP21/2)</f>
        <v>381.13295755839448</v>
      </c>
      <c r="H21">
        <f>AP21*1000</f>
        <v>31.417577722527199</v>
      </c>
      <c r="I21">
        <f>(AU21-BA21)</f>
        <v>1.9717506323018394</v>
      </c>
      <c r="J21">
        <f>(P21+AT21*D21)</f>
        <v>30.613481521606445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31.946588516235352</v>
      </c>
      <c r="P21" s="1">
        <v>30.613481521606445</v>
      </c>
      <c r="Q21" s="1">
        <v>32.109130859375</v>
      </c>
      <c r="R21" s="1">
        <v>400.1328125</v>
      </c>
      <c r="S21" s="1">
        <v>391.59176635742188</v>
      </c>
      <c r="T21" s="1">
        <v>-3.7381891161203384E-2</v>
      </c>
      <c r="U21" s="1">
        <v>27.630458831787109</v>
      </c>
      <c r="V21" s="1">
        <v>-6.9374606013298035E-2</v>
      </c>
      <c r="W21" s="1">
        <v>51.277561187744141</v>
      </c>
      <c r="X21" s="1">
        <v>300.32928466796875</v>
      </c>
      <c r="Y21" s="1">
        <v>25.184604644775391</v>
      </c>
      <c r="Z21" s="1">
        <v>5.6024584919214249E-2</v>
      </c>
      <c r="AA21" s="1">
        <v>88.350090026855469</v>
      </c>
      <c r="AB21" s="1">
        <v>39.571514129638672</v>
      </c>
      <c r="AC21" s="1">
        <v>0.77940249443054199</v>
      </c>
      <c r="AD21" s="1">
        <v>3.8752991706132889E-2</v>
      </c>
      <c r="AE21" s="1">
        <v>1.2473960407078266E-2</v>
      </c>
      <c r="AF21" s="1">
        <v>4.2723756283521652E-2</v>
      </c>
      <c r="AG21" s="1">
        <v>8.1918295472860336E-3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1.1041517818675319</v>
      </c>
      <c r="AP21">
        <f>(U21-T21)/(1000-U21)*AO21</f>
        <v>3.14175777225272E-2</v>
      </c>
      <c r="AQ21">
        <f>(P21+273.15)</f>
        <v>303.76348152160642</v>
      </c>
      <c r="AR21">
        <f>(O21+273.15)</f>
        <v>305.09658851623533</v>
      </c>
      <c r="AS21">
        <f>(Y21*AK21+Z21*AL21)*AM21</f>
        <v>4.0295366530968977</v>
      </c>
      <c r="AT21">
        <f>((AS21+0.00000010773*(AR21^4-AQ21^4))-AP21*44100)/(L21*0.92*2*29.3+0.00000043092*AQ21^3)</f>
        <v>-10.711480767958971</v>
      </c>
      <c r="AU21">
        <f>0.61365*EXP(17.502*J21/(240.97+J21))</f>
        <v>4.4129041575735544</v>
      </c>
      <c r="AV21">
        <f>AU21*1000/AA21</f>
        <v>49.947930514073946</v>
      </c>
      <c r="AW21">
        <f>(AV21-U21)</f>
        <v>22.317471682286836</v>
      </c>
      <c r="AX21">
        <f>IF(D21,P21,(O21+P21)/2)</f>
        <v>31.280035018920898</v>
      </c>
      <c r="AY21">
        <f>0.61365*EXP(17.502*AX21/(240.97+AX21))</f>
        <v>4.5839139606066164</v>
      </c>
      <c r="AZ21">
        <f>IF(AW21&lt;&gt;0,(1000-(AV21+U21)/2)/AW21*AP21,0)</f>
        <v>1.3531512715243974</v>
      </c>
      <c r="BA21">
        <f>U21*AA21/1000</f>
        <v>2.4411535252717149</v>
      </c>
      <c r="BB21">
        <f>(AY21-BA21)</f>
        <v>2.1427604353349015</v>
      </c>
      <c r="BC21">
        <f>1/(1.6/F21+1.37/N21)</f>
        <v>0.88598197712897031</v>
      </c>
      <c r="BD21">
        <f>G21*AA21*0.001</f>
        <v>33.673131112485841</v>
      </c>
      <c r="BE21">
        <f>G21/S21</f>
        <v>0.97329155079966312</v>
      </c>
      <c r="BF21">
        <f>(1-AP21*AA21/AU21/F21)*100</f>
        <v>68.210647495194948</v>
      </c>
      <c r="BG21">
        <f>(S21-E21/(N21/1.35))</f>
        <v>392.49766048537919</v>
      </c>
      <c r="BH21">
        <f>E21*BF21/100/BG21</f>
        <v>-4.9915779501266975E-3</v>
      </c>
    </row>
    <row r="22" spans="1:60" x14ac:dyDescent="0.35">
      <c r="A22" s="1" t="s">
        <v>9</v>
      </c>
      <c r="B22" s="1" t="s">
        <v>4334</v>
      </c>
      <c r="K22" s="1">
        <v>2.72</v>
      </c>
    </row>
    <row r="23" spans="1:60" x14ac:dyDescent="0.35">
      <c r="A23" s="1" t="s">
        <v>9</v>
      </c>
      <c r="B23" s="1" t="s">
        <v>4333</v>
      </c>
      <c r="K23" s="1">
        <v>2.72</v>
      </c>
    </row>
    <row r="24" spans="1:60" x14ac:dyDescent="0.35">
      <c r="A24" s="1">
        <v>3</v>
      </c>
      <c r="B24" s="1" t="s">
        <v>4332</v>
      </c>
      <c r="C24" s="1">
        <v>785.00000154227018</v>
      </c>
      <c r="D24" s="1">
        <v>0</v>
      </c>
      <c r="E24">
        <f>(R24-S24*(1000-T24)/(1000-U24))*AO24</f>
        <v>-1.8966865402954678</v>
      </c>
      <c r="F24">
        <f>IF(AZ24&lt;&gt;0,1/(1/AZ24-1/N24),0)</f>
        <v>1.8858471061646283</v>
      </c>
      <c r="G24">
        <f>((BC24-AP24/2)*S24-E24)/(BC24+AP24/2)</f>
        <v>379.13706119786372</v>
      </c>
      <c r="H24">
        <f>AP24*1000</f>
        <v>30.720791613738069</v>
      </c>
      <c r="I24">
        <f>(AU24-BA24)</f>
        <v>1.9937299352017508</v>
      </c>
      <c r="J24">
        <f>(P24+AT24*D24)</f>
        <v>30.494594573974609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31.844684600830078</v>
      </c>
      <c r="P24" s="1">
        <v>30.494594573974609</v>
      </c>
      <c r="Q24" s="1">
        <v>32.033798217773438</v>
      </c>
      <c r="R24" s="1">
        <v>399.89236450195313</v>
      </c>
      <c r="S24" s="1">
        <v>390.73892211914063</v>
      </c>
      <c r="T24" s="1">
        <v>-2.452094666659832E-2</v>
      </c>
      <c r="U24" s="1">
        <v>27.04509162902832</v>
      </c>
      <c r="V24" s="1">
        <v>-4.5766957104206085E-2</v>
      </c>
      <c r="W24" s="1">
        <v>50.478130340576172</v>
      </c>
      <c r="X24" s="1">
        <v>300.33917236328125</v>
      </c>
      <c r="Y24" s="1">
        <v>50.234104156494141</v>
      </c>
      <c r="Z24" s="1">
        <v>0.13605944812297821</v>
      </c>
      <c r="AA24" s="1">
        <v>88.343727111816406</v>
      </c>
      <c r="AB24" s="1">
        <v>39.433666229248047</v>
      </c>
      <c r="AC24" s="1">
        <v>0.77475935220718384</v>
      </c>
      <c r="AD24" s="1">
        <v>5.3107231855392456E-2</v>
      </c>
      <c r="AE24" s="1">
        <v>7.2631025686860085E-3</v>
      </c>
      <c r="AF24" s="1">
        <v>4.7982249408960342E-2</v>
      </c>
      <c r="AG24" s="1">
        <v>1.2795952148735523E-2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1.1041881336885337</v>
      </c>
      <c r="AP24">
        <f>(U24-T24)/(1000-U24)*AO24</f>
        <v>3.0720791613738068E-2</v>
      </c>
      <c r="AQ24">
        <f>(P24+273.15)</f>
        <v>303.64459457397459</v>
      </c>
      <c r="AR24">
        <f>(O24+273.15)</f>
        <v>304.99468460083006</v>
      </c>
      <c r="AS24">
        <f>(Y24*AK24+Z24*AL24)*AM24</f>
        <v>8.0374564853879065</v>
      </c>
      <c r="AT24">
        <f>((AS24+0.00000010773*(AR24^4-AQ24^4))-AP24*44100)/(L24*0.92*2*29.3+0.00000043092*AQ24^3)</f>
        <v>-10.438634124556208</v>
      </c>
      <c r="AU24">
        <f>0.61365*EXP(17.502*J24/(240.97+J24))</f>
        <v>4.3829941297906991</v>
      </c>
      <c r="AV24">
        <f>AU24*1000/AA24</f>
        <v>49.612963739272125</v>
      </c>
      <c r="AW24">
        <f>(AV24-U24)</f>
        <v>22.567872110243805</v>
      </c>
      <c r="AX24">
        <f>IF(D24,P24,(O24+P24)/2)</f>
        <v>31.169639587402344</v>
      </c>
      <c r="AY24">
        <f>0.61365*EXP(17.502*AX24/(240.97+AX24))</f>
        <v>4.555198577858107</v>
      </c>
      <c r="AZ24">
        <f>IF(AW24&lt;&gt;0,(1000-(AV24+U24)/2)/AW24*AP24,0)</f>
        <v>1.3090863594572599</v>
      </c>
      <c r="BA24">
        <f>U24*AA24/1000</f>
        <v>2.3892641945889483</v>
      </c>
      <c r="BB24">
        <f>(AY24-BA24)</f>
        <v>2.1659343832691587</v>
      </c>
      <c r="BC24">
        <f>1/(1.6/F24+1.37/N24)</f>
        <v>0.85580350885324663</v>
      </c>
      <c r="BD24">
        <f>G24*AA24*0.001</f>
        <v>33.494381072440113</v>
      </c>
      <c r="BE24">
        <f>G24/S24</f>
        <v>0.97030789546545515</v>
      </c>
      <c r="BF24">
        <f>(1-AP24*AA24/AU24/F24)*100</f>
        <v>67.165473985132479</v>
      </c>
      <c r="BG24">
        <f>(S24-E24/(N24/1.35))</f>
        <v>391.33712740871562</v>
      </c>
      <c r="BH24">
        <f>E24*BF24/100/BG24</f>
        <v>-3.2552968159117982E-3</v>
      </c>
    </row>
    <row r="25" spans="1:60" x14ac:dyDescent="0.35">
      <c r="A25" s="1" t="s">
        <v>9</v>
      </c>
      <c r="B25" s="1" t="s">
        <v>4331</v>
      </c>
      <c r="K25" s="1">
        <v>2.72</v>
      </c>
    </row>
    <row r="26" spans="1:60" x14ac:dyDescent="0.35">
      <c r="A26" s="1" t="s">
        <v>9</v>
      </c>
      <c r="B26" s="1" t="s">
        <v>4330</v>
      </c>
      <c r="K26" s="1">
        <v>2.72</v>
      </c>
    </row>
    <row r="27" spans="1:60" x14ac:dyDescent="0.35">
      <c r="A27" s="1">
        <v>4</v>
      </c>
      <c r="B27" s="1" t="s">
        <v>4329</v>
      </c>
      <c r="C27" s="1">
        <v>990.00000154227018</v>
      </c>
      <c r="D27" s="1">
        <v>0</v>
      </c>
      <c r="E27">
        <f>(R27-S27*(1000-T27)/(1000-U27))*AO27</f>
        <v>-0.67634060274544427</v>
      </c>
      <c r="F27">
        <f>IF(AZ27&lt;&gt;0,1/(1/AZ27-1/N27),0)</f>
        <v>1.8028982512315699</v>
      </c>
      <c r="G27">
        <f>((BC27-AP27/2)*S27-E27)/(BC27+AP27/2)</f>
        <v>376.69319726280008</v>
      </c>
      <c r="H27">
        <f>AP27*1000</f>
        <v>30.175989547928268</v>
      </c>
      <c r="I27">
        <f>(AU27-BA27)</f>
        <v>2.0215372935449278</v>
      </c>
      <c r="J27">
        <f>(P27+AT27*D27)</f>
        <v>30.448062896728516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31.766078948974609</v>
      </c>
      <c r="P27" s="1">
        <v>30.448062896728516</v>
      </c>
      <c r="Q27" s="1">
        <v>31.9625244140625</v>
      </c>
      <c r="R27" s="1">
        <v>399.8861083984375</v>
      </c>
      <c r="S27" s="1">
        <v>389.84213256835938</v>
      </c>
      <c r="T27" s="1">
        <v>-1.0519796051084995E-2</v>
      </c>
      <c r="U27" s="1">
        <v>26.598228454589844</v>
      </c>
      <c r="V27" s="1">
        <v>-1.9722377881407738E-2</v>
      </c>
      <c r="W27" s="1">
        <v>49.866016387939453</v>
      </c>
      <c r="X27" s="1">
        <v>300.26043701171875</v>
      </c>
      <c r="Y27" s="1">
        <v>99.643753051757813</v>
      </c>
      <c r="Z27" s="1">
        <v>0.13034160435199738</v>
      </c>
      <c r="AA27" s="1">
        <v>88.344169616699219</v>
      </c>
      <c r="AB27" s="1">
        <v>39.401126861572266</v>
      </c>
      <c r="AC27" s="1">
        <v>0.77675032615661621</v>
      </c>
      <c r="AD27" s="1">
        <v>4.2648583650588989E-2</v>
      </c>
      <c r="AE27" s="1">
        <v>7.4811270460486412E-3</v>
      </c>
      <c r="AF27" s="1">
        <v>6.9951042532920837E-2</v>
      </c>
      <c r="AG27" s="1">
        <v>1.0202608071267605E-2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1.10389866548426</v>
      </c>
      <c r="AP27">
        <f>(U27-T27)/(1000-U27)*AO27</f>
        <v>3.0175989547928269E-2</v>
      </c>
      <c r="AQ27">
        <f>(P27+273.15)</f>
        <v>303.59806289672849</v>
      </c>
      <c r="AR27">
        <f>(O27+273.15)</f>
        <v>304.91607894897459</v>
      </c>
      <c r="AS27">
        <f>(Y27*AK27+Z27*AL27)*AM27</f>
        <v>15.94300013192742</v>
      </c>
      <c r="AT27">
        <f>((AS27+0.00000010773*(AR27^4-AQ27^4))-AP27*44100)/(L27*0.92*2*29.3+0.00000043092*AQ27^3)</f>
        <v>-10.191661987628837</v>
      </c>
      <c r="AU27">
        <f>0.61365*EXP(17.502*J27/(240.97+J27))</f>
        <v>4.3713356996409285</v>
      </c>
      <c r="AV27">
        <f>AU27*1000/AA27</f>
        <v>49.480749194960325</v>
      </c>
      <c r="AW27">
        <f>(AV27-U27)</f>
        <v>22.882520740370481</v>
      </c>
      <c r="AX27">
        <f>IF(D27,P27,(O27+P27)/2)</f>
        <v>31.107070922851563</v>
      </c>
      <c r="AY27">
        <f>0.61365*EXP(17.502*AX27/(240.97+AX27))</f>
        <v>4.5389932638751729</v>
      </c>
      <c r="AZ27">
        <f>IF(AW27&lt;&gt;0,(1000-(AV27+U27)/2)/AW27*AP27,0)</f>
        <v>1.2685713545330906</v>
      </c>
      <c r="BA27">
        <f>U27*AA27/1000</f>
        <v>2.3497984060960007</v>
      </c>
      <c r="BB27">
        <f>(AY27-BA27)</f>
        <v>2.1891948577791722</v>
      </c>
      <c r="BC27">
        <f>1/(1.6/F27+1.37/N27)</f>
        <v>0.82813856747794246</v>
      </c>
      <c r="BD27">
        <f>G27*AA27*0.001</f>
        <v>33.278647712441547</v>
      </c>
      <c r="BE27">
        <f>G27/S27</f>
        <v>0.96627112821558969</v>
      </c>
      <c r="BF27">
        <f>(1-AP27*AA27/AU27/F27)*100</f>
        <v>66.173735812918949</v>
      </c>
      <c r="BG27">
        <f>(S27-E27/(N27/1.35))</f>
        <v>390.05544695506535</v>
      </c>
      <c r="BH27">
        <f>E27*BF27/100/BG27</f>
        <v>-1.1474262111966691E-3</v>
      </c>
    </row>
    <row r="28" spans="1:60" x14ac:dyDescent="0.35">
      <c r="A28" s="1" t="s">
        <v>9</v>
      </c>
      <c r="B28" s="1" t="s">
        <v>4328</v>
      </c>
      <c r="K28" s="1">
        <v>2.72</v>
      </c>
    </row>
    <row r="29" spans="1:60" x14ac:dyDescent="0.35">
      <c r="A29" s="1" t="s">
        <v>9</v>
      </c>
      <c r="B29" s="1" t="s">
        <v>4327</v>
      </c>
      <c r="K29" s="1">
        <v>2.72</v>
      </c>
    </row>
    <row r="30" spans="1:60" x14ac:dyDescent="0.35">
      <c r="A30" s="1">
        <v>5</v>
      </c>
      <c r="B30" s="1" t="s">
        <v>4326</v>
      </c>
      <c r="C30" s="1">
        <v>1196.0000015422702</v>
      </c>
      <c r="D30" s="1">
        <v>0</v>
      </c>
      <c r="E30">
        <f>(R30-S30*(1000-T30)/(1000-U30))*AO30</f>
        <v>0.46626226194556331</v>
      </c>
      <c r="F30">
        <f>IF(AZ30&lt;&gt;0,1/(1/AZ30-1/N30),0)</f>
        <v>1.7179539316174195</v>
      </c>
      <c r="G30">
        <f>((BC30-AP30/2)*S30-E30)/(BC30+AP30/2)</f>
        <v>374.33928538641067</v>
      </c>
      <c r="H30">
        <f>AP30*1000</f>
        <v>29.707642026762421</v>
      </c>
      <c r="I30">
        <f>(AU30-BA30)</f>
        <v>2.0598332099047676</v>
      </c>
      <c r="J30">
        <f>(P30+AT30*D30)</f>
        <v>30.465229034423828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31.714014053344727</v>
      </c>
      <c r="P30" s="1">
        <v>30.465229034423828</v>
      </c>
      <c r="Q30" s="1">
        <v>31.907472610473633</v>
      </c>
      <c r="R30" s="1">
        <v>400.00531005859375</v>
      </c>
      <c r="S30" s="1">
        <v>389.11398315429688</v>
      </c>
      <c r="T30" s="1">
        <v>1.2903834693133831E-2</v>
      </c>
      <c r="U30" s="1">
        <v>26.212512969970703</v>
      </c>
      <c r="V30" s="1">
        <v>2.4264289066195488E-2</v>
      </c>
      <c r="W30" s="1">
        <v>49.289844512939453</v>
      </c>
      <c r="X30" s="1">
        <v>300.33535766601563</v>
      </c>
      <c r="Y30" s="1">
        <v>150.65333557128906</v>
      </c>
      <c r="Z30" s="1">
        <v>0.19094260036945343</v>
      </c>
      <c r="AA30" s="1">
        <v>88.347129821777344</v>
      </c>
      <c r="AB30" s="1">
        <v>39.424156188964844</v>
      </c>
      <c r="AC30" s="1">
        <v>0.77427506446838379</v>
      </c>
      <c r="AD30" s="1">
        <v>4.6161621809005737E-2</v>
      </c>
      <c r="AE30" s="1">
        <v>9.0925293043255806E-3</v>
      </c>
      <c r="AF30" s="1">
        <v>3.4511171281337738E-2</v>
      </c>
      <c r="AG30" s="1">
        <v>9.6471067517995834E-3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1.1041741090662336</v>
      </c>
      <c r="AP30">
        <f>(U30-T30)/(1000-U30)*AO30</f>
        <v>2.9707642026762422E-2</v>
      </c>
      <c r="AQ30">
        <f>(P30+273.15)</f>
        <v>303.61522903442381</v>
      </c>
      <c r="AR30">
        <f>(O30+273.15)</f>
        <v>304.8640140533447</v>
      </c>
      <c r="AS30">
        <f>(Y30*AK30+Z30*AL30)*AM30</f>
        <v>24.104533152627937</v>
      </c>
      <c r="AT30">
        <f>((AS30+0.00000010773*(AR30^4-AQ30^4))-AP30*44100)/(L30*0.92*2*29.3+0.00000043092*AQ30^3)</f>
        <v>-9.9720036291525673</v>
      </c>
      <c r="AU30">
        <f>0.61365*EXP(17.502*J30/(240.97+J30))</f>
        <v>4.3756334962177919</v>
      </c>
      <c r="AV30">
        <f>AU30*1000/AA30</f>
        <v>49.527737970036569</v>
      </c>
      <c r="AW30">
        <f>(AV30-U30)</f>
        <v>23.315225000065865</v>
      </c>
      <c r="AX30">
        <f>IF(D30,P30,(O30+P30)/2)</f>
        <v>31.089621543884277</v>
      </c>
      <c r="AY30">
        <f>0.61365*EXP(17.502*AX30/(240.97+AX30))</f>
        <v>4.5344828305555076</v>
      </c>
      <c r="AZ30">
        <f>IF(AW30&lt;&gt;0,(1000-(AV30+U30)/2)/AW30*AP30,0)</f>
        <v>1.225920397324505</v>
      </c>
      <c r="BA30">
        <f>U30*AA30/1000</f>
        <v>2.3158002863130243</v>
      </c>
      <c r="BB30">
        <f>(AY30-BA30)</f>
        <v>2.2186825442424833</v>
      </c>
      <c r="BC30">
        <f>1/(1.6/F30+1.37/N30)</f>
        <v>0.79909996471076428</v>
      </c>
      <c r="BD30">
        <f>G30*AA30*0.001</f>
        <v>33.071801443424583</v>
      </c>
      <c r="BE30">
        <f>G30/S30</f>
        <v>0.96202989764562752</v>
      </c>
      <c r="BF30">
        <f>(1-AP30*AA30/AU30/F30)*100</f>
        <v>65.085311232335002</v>
      </c>
      <c r="BG30">
        <f>(S30-E30/(N30/1.35))</f>
        <v>388.96692640796618</v>
      </c>
      <c r="BH30">
        <f>E30*BF30/100/BG30</f>
        <v>7.8019035486812495E-4</v>
      </c>
    </row>
    <row r="31" spans="1:60" x14ac:dyDescent="0.35">
      <c r="A31" s="1" t="s">
        <v>9</v>
      </c>
      <c r="B31" s="1" t="s">
        <v>4325</v>
      </c>
      <c r="K31" s="1">
        <v>2.72</v>
      </c>
    </row>
    <row r="32" spans="1:60" x14ac:dyDescent="0.35">
      <c r="A32" s="1" t="s">
        <v>9</v>
      </c>
      <c r="B32" s="1" t="s">
        <v>4324</v>
      </c>
      <c r="K32" s="1">
        <v>2.72</v>
      </c>
    </row>
    <row r="33" spans="1:60" x14ac:dyDescent="0.35">
      <c r="A33" s="1">
        <v>6</v>
      </c>
      <c r="B33" s="1" t="s">
        <v>4323</v>
      </c>
      <c r="C33" s="1">
        <v>1401.5000015534461</v>
      </c>
      <c r="D33" s="1">
        <v>0</v>
      </c>
      <c r="E33">
        <f>(R33-S33*(1000-T33)/(1000-U33))*AO33</f>
        <v>1.5841565418385606</v>
      </c>
      <c r="F33">
        <f>IF(AZ33&lt;&gt;0,1/(1/AZ33-1/N33),0)</f>
        <v>1.6446776792728548</v>
      </c>
      <c r="G33">
        <f>((BC33-AP33/2)*S33-E33)/(BC33+AP33/2)</f>
        <v>371.76934135440814</v>
      </c>
      <c r="H33">
        <f>AP33*1000</f>
        <v>29.356634973006653</v>
      </c>
      <c r="I33">
        <f>(AU33-BA33)</f>
        <v>2.1002674594133257</v>
      </c>
      <c r="J33">
        <f>(P33+AT33*D33)</f>
        <v>30.531991958618164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31.689716339111328</v>
      </c>
      <c r="P33" s="1">
        <v>30.531991958618164</v>
      </c>
      <c r="Q33" s="1">
        <v>31.872011184692383</v>
      </c>
      <c r="R33" s="1">
        <v>399.998046875</v>
      </c>
      <c r="S33" s="1">
        <v>388.24069213867188</v>
      </c>
      <c r="T33" s="1">
        <v>4.6464703977108002E-2</v>
      </c>
      <c r="U33" s="1">
        <v>25.944770812988281</v>
      </c>
      <c r="V33" s="1">
        <v>8.7491303682327271E-2</v>
      </c>
      <c r="W33" s="1">
        <v>48.853034973144531</v>
      </c>
      <c r="X33" s="1">
        <v>300.32217407226563</v>
      </c>
      <c r="Y33" s="1">
        <v>299.72299194335938</v>
      </c>
      <c r="Z33" s="1">
        <v>2.8583409264683723E-2</v>
      </c>
      <c r="AA33" s="1">
        <v>88.345977783203125</v>
      </c>
      <c r="AB33" s="1">
        <v>39.422695159912109</v>
      </c>
      <c r="AC33" s="1">
        <v>0.7728726863861084</v>
      </c>
      <c r="AD33" s="1">
        <v>8.1362470984458923E-2</v>
      </c>
      <c r="AE33" s="1">
        <v>1.5459007583558559E-2</v>
      </c>
      <c r="AF33" s="1">
        <v>3.1987909227609634E-2</v>
      </c>
      <c r="AG33" s="1">
        <v>8.0946693196892738E-3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1.1041256399715644</v>
      </c>
      <c r="AP33">
        <f>(U33-T33)/(1000-U33)*AO33</f>
        <v>2.9356634973006654E-2</v>
      </c>
      <c r="AQ33">
        <f>(P33+273.15)</f>
        <v>303.68199195861814</v>
      </c>
      <c r="AR33">
        <f>(O33+273.15)</f>
        <v>304.83971633911131</v>
      </c>
      <c r="AS33">
        <f>(Y33*AK33+Z33*AL33)*AM33</f>
        <v>47.955677639044552</v>
      </c>
      <c r="AT33">
        <f>((AS33+0.00000010773*(AR33^4-AQ33^4))-AP33*44100)/(L33*0.92*2*29.3+0.00000043092*AQ33^3)</f>
        <v>-9.6714313550693909</v>
      </c>
      <c r="AU33">
        <f>0.61365*EXP(17.502*J33/(240.97+J33))</f>
        <v>4.3923836052478853</v>
      </c>
      <c r="AV33">
        <f>AU33*1000/AA33</f>
        <v>49.717980551718931</v>
      </c>
      <c r="AW33">
        <f>(AV33-U33)</f>
        <v>23.77320973873065</v>
      </c>
      <c r="AX33">
        <f>IF(D33,P33,(O33+P33)/2)</f>
        <v>31.110854148864746</v>
      </c>
      <c r="AY33">
        <f>0.61365*EXP(17.502*AX33/(240.97+AX33))</f>
        <v>4.5399716929755884</v>
      </c>
      <c r="AZ33">
        <f>IF(AW33&lt;&gt;0,(1000-(AV33+U33)/2)/AW33*AP33,0)</f>
        <v>1.1881455384863522</v>
      </c>
      <c r="BA33">
        <f>U33*AA33/1000</f>
        <v>2.2921161458345596</v>
      </c>
      <c r="BB33">
        <f>(AY33-BA33)</f>
        <v>2.2478555471410289</v>
      </c>
      <c r="BC33">
        <f>1/(1.6/F33+1.37/N33)</f>
        <v>0.77345357240216539</v>
      </c>
      <c r="BD33">
        <f>G33*AA33*0.001</f>
        <v>32.844325971772605</v>
      </c>
      <c r="BE33">
        <f>G33/S33</f>
        <v>0.9575743833199728</v>
      </c>
      <c r="BF33">
        <f>(1-AP33*AA33/AU33/F33)*100</f>
        <v>64.098549601057243</v>
      </c>
      <c r="BG33">
        <f>(S33-E33/(N33/1.35))</f>
        <v>387.74105722129906</v>
      </c>
      <c r="BH33">
        <f>E33*BF33/100/BG33</f>
        <v>2.6188131172016739E-3</v>
      </c>
    </row>
    <row r="34" spans="1:60" x14ac:dyDescent="0.35">
      <c r="A34" s="1" t="s">
        <v>9</v>
      </c>
      <c r="B34" s="1" t="s">
        <v>4322</v>
      </c>
      <c r="K34" s="1">
        <v>2.72</v>
      </c>
    </row>
    <row r="35" spans="1:60" x14ac:dyDescent="0.35">
      <c r="A35" s="1" t="s">
        <v>9</v>
      </c>
      <c r="B35" s="1" t="s">
        <v>4321</v>
      </c>
      <c r="K35" s="1">
        <v>2.72</v>
      </c>
    </row>
    <row r="36" spans="1:60" x14ac:dyDescent="0.35">
      <c r="A36" s="1">
        <v>7</v>
      </c>
      <c r="B36" s="1" t="s">
        <v>4320</v>
      </c>
      <c r="C36" s="1">
        <v>1606.5000015534461</v>
      </c>
      <c r="D36" s="1">
        <v>0</v>
      </c>
      <c r="E36">
        <f>(R36-S36*(1000-T36)/(1000-U36))*AO36</f>
        <v>2.281077296832196</v>
      </c>
      <c r="F36">
        <f>IF(AZ36&lt;&gt;0,1/(1/AZ36-1/N36),0)</f>
        <v>1.5454202807769863</v>
      </c>
      <c r="G36">
        <f>((BC36-AP36/2)*S36-E36)/(BC36+AP36/2)</f>
        <v>370.014739722348</v>
      </c>
      <c r="H36">
        <f>AP36*1000</f>
        <v>28.762697843018945</v>
      </c>
      <c r="I36">
        <f>(AU36-BA36)</f>
        <v>2.153428432213675</v>
      </c>
      <c r="J36">
        <f>(P36+AT36*D36)</f>
        <v>30.589212417602539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31.691408157348633</v>
      </c>
      <c r="P36" s="1">
        <v>30.589212417602539</v>
      </c>
      <c r="Q36" s="1">
        <v>31.858509063720703</v>
      </c>
      <c r="R36" s="1">
        <v>400.05233764648438</v>
      </c>
      <c r="S36" s="1">
        <v>387.87954711914063</v>
      </c>
      <c r="T36" s="1">
        <v>0.11663192510604858</v>
      </c>
      <c r="U36" s="1">
        <v>25.50755500793457</v>
      </c>
      <c r="V36" s="1">
        <v>0.21957938373088837</v>
      </c>
      <c r="W36" s="1">
        <v>48.022304534912109</v>
      </c>
      <c r="X36" s="1">
        <v>300.26071166992188</v>
      </c>
      <c r="Y36" s="1">
        <v>499.174072265625</v>
      </c>
      <c r="Z36" s="1">
        <v>0.30070209503173828</v>
      </c>
      <c r="AA36" s="1">
        <v>88.340713500976563</v>
      </c>
      <c r="AB36" s="1">
        <v>39.382625579833984</v>
      </c>
      <c r="AC36" s="1">
        <v>0.78219658136367798</v>
      </c>
      <c r="AD36" s="1">
        <v>0.11646143347024918</v>
      </c>
      <c r="AE36" s="1">
        <v>1.6841724514961243E-2</v>
      </c>
      <c r="AF36" s="1">
        <v>3.8972839713096619E-2</v>
      </c>
      <c r="AG36" s="1">
        <v>8.5158012807369232E-3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1.1038996752570656</v>
      </c>
      <c r="AP36">
        <f>(U36-T36)/(1000-U36)*AO36</f>
        <v>2.8762697843018943E-2</v>
      </c>
      <c r="AQ36">
        <f>(P36+273.15)</f>
        <v>303.73921241760252</v>
      </c>
      <c r="AR36">
        <f>(O36+273.15)</f>
        <v>304.84140815734861</v>
      </c>
      <c r="AS36">
        <f>(Y36*AK36+Z36*AL36)*AM36</f>
        <v>79.867849777314404</v>
      </c>
      <c r="AT36">
        <f>((AS36+0.00000010773*(AR36^4-AQ36^4))-AP36*44100)/(L36*0.92*2*29.3+0.00000043092*AQ36^3)</f>
        <v>-9.2202913409384539</v>
      </c>
      <c r="AU36">
        <f>0.61365*EXP(17.502*J36/(240.97+J36))</f>
        <v>4.406784041280023</v>
      </c>
      <c r="AV36">
        <f>AU36*1000/AA36</f>
        <v>49.883953464234907</v>
      </c>
      <c r="AW36">
        <f>(AV36-U36)</f>
        <v>24.376398456300336</v>
      </c>
      <c r="AX36">
        <f>IF(D36,P36,(O36+P36)/2)</f>
        <v>31.140310287475586</v>
      </c>
      <c r="AY36">
        <f>0.61365*EXP(17.502*AX36/(240.97+AX36))</f>
        <v>4.5475960118917698</v>
      </c>
      <c r="AZ36">
        <f>IF(AW36&lt;&gt;0,(1000-(AV36+U36)/2)/AW36*AP36,0)</f>
        <v>1.1354616763251975</v>
      </c>
      <c r="BA36">
        <f>U36*AA36/1000</f>
        <v>2.253355609066348</v>
      </c>
      <c r="BB36">
        <f>(AY36-BA36)</f>
        <v>2.2942404028254217</v>
      </c>
      <c r="BC36">
        <f>1/(1.6/F36+1.37/N36)</f>
        <v>0.73779801756410879</v>
      </c>
      <c r="BD36">
        <f>G36*AA36*0.001</f>
        <v>32.687366112950357</v>
      </c>
      <c r="BE36">
        <f>G36/S36</f>
        <v>0.9539423835840839</v>
      </c>
      <c r="BF36">
        <f>(1-AP36*AA36/AU36/F36)*100</f>
        <v>62.690266554003252</v>
      </c>
      <c r="BG36">
        <f>(S36-E36/(N36/1.35))</f>
        <v>387.16010693969918</v>
      </c>
      <c r="BH36">
        <f>E36*BF36/100/BG36</f>
        <v>3.6935970727730028E-3</v>
      </c>
    </row>
    <row r="37" spans="1:60" x14ac:dyDescent="0.35">
      <c r="A37" s="1" t="s">
        <v>9</v>
      </c>
      <c r="B37" s="1" t="s">
        <v>4319</v>
      </c>
      <c r="K37" s="1">
        <v>2.72</v>
      </c>
    </row>
    <row r="38" spans="1:60" x14ac:dyDescent="0.35">
      <c r="A38" s="1" t="s">
        <v>9</v>
      </c>
      <c r="B38" s="1" t="s">
        <v>4318</v>
      </c>
      <c r="K38" s="1">
        <v>2.72</v>
      </c>
    </row>
    <row r="39" spans="1:60" x14ac:dyDescent="0.35">
      <c r="A39" s="1">
        <v>8</v>
      </c>
      <c r="B39" s="1" t="s">
        <v>4317</v>
      </c>
      <c r="C39" s="1">
        <v>1811.5000015534461</v>
      </c>
      <c r="D39" s="1">
        <v>0</v>
      </c>
      <c r="E39">
        <f>(R39-S39*(1000-T39)/(1000-U39))*AO39</f>
        <v>1.9454791915824678</v>
      </c>
      <c r="F39">
        <f>IF(AZ39&lt;&gt;0,1/(1/AZ39-1/N39),0)</f>
        <v>1.4068185349392555</v>
      </c>
      <c r="G39">
        <f>((BC39-AP39/2)*S39-E39)/(BC39+AP39/2)</f>
        <v>370.39998778361382</v>
      </c>
      <c r="H39">
        <f>AP39*1000</f>
        <v>27.871241177848045</v>
      </c>
      <c r="I39">
        <f>(AU39-BA39)</f>
        <v>2.2381424223359909</v>
      </c>
      <c r="J39">
        <f>(P39+AT39*D39)</f>
        <v>30.695655822753906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31.721132278442383</v>
      </c>
      <c r="P39" s="1">
        <v>30.695655822753906</v>
      </c>
      <c r="Q39" s="1">
        <v>31.867734909057617</v>
      </c>
      <c r="R39" s="1">
        <v>400.22250366210938</v>
      </c>
      <c r="S39" s="1">
        <v>388.65130615234375</v>
      </c>
      <c r="T39" s="1">
        <v>0.24072639644145966</v>
      </c>
      <c r="U39" s="1">
        <v>24.853065490722656</v>
      </c>
      <c r="V39" s="1">
        <v>0.45244517922401428</v>
      </c>
      <c r="W39" s="1">
        <v>46.711326599121094</v>
      </c>
      <c r="X39" s="1">
        <v>300.36019897460938</v>
      </c>
      <c r="Y39" s="1">
        <v>751.236572265625</v>
      </c>
      <c r="Z39" s="1">
        <v>6.6315166652202606E-2</v>
      </c>
      <c r="AA39" s="1">
        <v>88.340782165527344</v>
      </c>
      <c r="AB39" s="1">
        <v>39.521671295166016</v>
      </c>
      <c r="AC39" s="1">
        <v>0.79143118858337402</v>
      </c>
      <c r="AD39" s="1">
        <v>4.5180395245552063E-2</v>
      </c>
      <c r="AE39" s="1">
        <v>2.5857780128717422E-2</v>
      </c>
      <c r="AF39" s="1">
        <v>3.3137168735265732E-2</v>
      </c>
      <c r="AG39" s="1">
        <v>8.6658736690878868E-3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1.1042654374066518</v>
      </c>
      <c r="AP39">
        <f>(U39-T39)/(1000-U39)*AO39</f>
        <v>2.7871241177848047E-2</v>
      </c>
      <c r="AQ39">
        <f>(P39+273.15)</f>
        <v>303.84565582275388</v>
      </c>
      <c r="AR39">
        <f>(O39+273.15)</f>
        <v>304.87113227844236</v>
      </c>
      <c r="AS39">
        <f>(Y39*AK39+Z39*AL39)*AM39</f>
        <v>120.19784887586866</v>
      </c>
      <c r="AT39">
        <f>((AS39+0.00000010773*(AR39^4-AQ39^4))-AP39*44100)/(L39*0.92*2*29.3+0.00000043092*AQ39^3)</f>
        <v>-8.6018103012126552</v>
      </c>
      <c r="AU39">
        <f>0.61365*EXP(17.502*J39/(240.97+J39))</f>
        <v>4.4336816669975061</v>
      </c>
      <c r="AV39">
        <f>AU39*1000/AA39</f>
        <v>50.188390438857049</v>
      </c>
      <c r="AW39">
        <f>(AV39-U39)</f>
        <v>25.335324948134392</v>
      </c>
      <c r="AX39">
        <f>IF(D39,P39,(O39+P39)/2)</f>
        <v>31.208394050598145</v>
      </c>
      <c r="AY39">
        <f>0.61365*EXP(17.502*AX39/(240.97+AX39))</f>
        <v>4.565261253949898</v>
      </c>
      <c r="AZ39">
        <f>IF(AW39&lt;&gt;0,(1000-(AV39+U39)/2)/AW39*AP39,0)</f>
        <v>1.0588177564128025</v>
      </c>
      <c r="BA39">
        <f>U39*AA39/1000</f>
        <v>2.1955392446615152</v>
      </c>
      <c r="BB39">
        <f>(AY39-BA39)</f>
        <v>2.3697220092883828</v>
      </c>
      <c r="BC39">
        <f>1/(1.6/F39+1.37/N39)</f>
        <v>0.68616029693844671</v>
      </c>
      <c r="BD39">
        <f>G39*AA39*0.001</f>
        <v>32.721424634906221</v>
      </c>
      <c r="BE39">
        <f>G39/S39</f>
        <v>0.95303934894901454</v>
      </c>
      <c r="BF39">
        <f>(1-AP39*AA39/AU39/F39)*100</f>
        <v>60.525652503568658</v>
      </c>
      <c r="BG39">
        <f>(S39-E39/(N39/1.35))</f>
        <v>388.03771190867849</v>
      </c>
      <c r="BH39">
        <f>E39*BF39/100/BG39</f>
        <v>3.0345348889789336E-3</v>
      </c>
    </row>
    <row r="40" spans="1:60" x14ac:dyDescent="0.35">
      <c r="A40" s="1" t="s">
        <v>9</v>
      </c>
      <c r="B40" s="1" t="s">
        <v>4316</v>
      </c>
      <c r="K40" s="1">
        <v>2.72</v>
      </c>
    </row>
    <row r="41" spans="1:60" x14ac:dyDescent="0.35">
      <c r="A41" s="1" t="s">
        <v>9</v>
      </c>
      <c r="B41" s="1" t="s">
        <v>4315</v>
      </c>
      <c r="K41" s="1">
        <v>2.72</v>
      </c>
    </row>
    <row r="42" spans="1:60" x14ac:dyDescent="0.35">
      <c r="A42" s="1">
        <v>9</v>
      </c>
      <c r="B42" s="1" t="s">
        <v>4314</v>
      </c>
      <c r="C42" s="1">
        <v>2016.0000015646219</v>
      </c>
      <c r="D42" s="1">
        <v>0</v>
      </c>
      <c r="E42">
        <f>(R42-S42*(1000-T42)/(1000-U42))*AO42</f>
        <v>0.68585825396474276</v>
      </c>
      <c r="F42">
        <f>IF(AZ42&lt;&gt;0,1/(1/AZ42-1/N42),0)</f>
        <v>1.2098337970402442</v>
      </c>
      <c r="G42">
        <f>((BC42-AP42/2)*S42-E42)/(BC42+AP42/2)</f>
        <v>372.34356056755689</v>
      </c>
      <c r="H42">
        <f>AP42*1000</f>
        <v>26.297708731364356</v>
      </c>
      <c r="I42">
        <f>(AU42-BA42)</f>
        <v>2.3716451288111053</v>
      </c>
      <c r="J42">
        <f>(P42+AT42*D42)</f>
        <v>30.811487197875977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31.770837783813477</v>
      </c>
      <c r="P42" s="1">
        <v>30.811487197875977</v>
      </c>
      <c r="Q42" s="1">
        <v>31.896905899047852</v>
      </c>
      <c r="R42" s="1">
        <v>399.84115600585938</v>
      </c>
      <c r="S42" s="1">
        <v>389.93365478515625</v>
      </c>
      <c r="T42" s="1">
        <v>0.42318227887153625</v>
      </c>
      <c r="U42" s="1">
        <v>23.674659729003906</v>
      </c>
      <c r="V42" s="1">
        <v>0.79314392805099487</v>
      </c>
      <c r="W42" s="1">
        <v>44.371925354003906</v>
      </c>
      <c r="X42" s="1">
        <v>300.35220336914063</v>
      </c>
      <c r="Y42" s="1">
        <v>1001.2357177734375</v>
      </c>
      <c r="Z42" s="1">
        <v>0.14291422069072723</v>
      </c>
      <c r="AA42" s="1">
        <v>88.342086791992188</v>
      </c>
      <c r="AB42" s="1">
        <v>39.611614227294922</v>
      </c>
      <c r="AC42" s="1">
        <v>0.8006090521812439</v>
      </c>
      <c r="AD42" s="1">
        <v>8.9088909327983856E-2</v>
      </c>
      <c r="AE42" s="1">
        <v>2.457910031080246E-2</v>
      </c>
      <c r="AF42" s="1">
        <v>4.5413631945848465E-2</v>
      </c>
      <c r="AG42" s="1">
        <v>1.1880531907081604E-2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1.104236041798311</v>
      </c>
      <c r="AP42">
        <f>(U42-T42)/(1000-U42)*AO42</f>
        <v>2.6297708731364357E-2</v>
      </c>
      <c r="AQ42">
        <f>(P42+273.15)</f>
        <v>303.96148719787595</v>
      </c>
      <c r="AR42">
        <f>(O42+273.15)</f>
        <v>304.92083778381345</v>
      </c>
      <c r="AS42">
        <f>(Y42*AK42+Z42*AL42)*AM42</f>
        <v>160.19771126305204</v>
      </c>
      <c r="AT42">
        <f>((AS42+0.00000010773*(AR42^4-AQ42^4))-AP42*44100)/(L42*0.92*2*29.3+0.00000043092*AQ42^3)</f>
        <v>-7.7490080733219369</v>
      </c>
      <c r="AU42">
        <f>0.61365*EXP(17.502*J42/(240.97+J42))</f>
        <v>4.4631139733616507</v>
      </c>
      <c r="AV42">
        <f>AU42*1000/AA42</f>
        <v>50.52081216816142</v>
      </c>
      <c r="AW42">
        <f>(AV42-U42)</f>
        <v>26.846152439157514</v>
      </c>
      <c r="AX42">
        <f>IF(D42,P42,(O42+P42)/2)</f>
        <v>31.291162490844727</v>
      </c>
      <c r="AY42">
        <f>0.61365*EXP(17.502*AX42/(240.97+AX42))</f>
        <v>4.5868170972187912</v>
      </c>
      <c r="AZ42">
        <f>IF(AW42&lt;&gt;0,(1000-(AV42+U42)/2)/AW42*AP42,0)</f>
        <v>0.94323100243820734</v>
      </c>
      <c r="BA42">
        <f>U42*AA42/1000</f>
        <v>2.0914688445505454</v>
      </c>
      <c r="BB42">
        <f>(AY42-BA42)</f>
        <v>2.4953482526682458</v>
      </c>
      <c r="BC42">
        <f>1/(1.6/F42+1.37/N42)</f>
        <v>0.60880460402541359</v>
      </c>
      <c r="BD42">
        <f>G42*AA42*0.001</f>
        <v>32.89360714409851</v>
      </c>
      <c r="BE42">
        <f>G42/S42</f>
        <v>0.95488952030239338</v>
      </c>
      <c r="BF42">
        <f>(1-AP42*AA42/AU42/F42)*100</f>
        <v>56.97490134708071</v>
      </c>
      <c r="BG42">
        <f>(S42-E42/(N42/1.35))</f>
        <v>389.71733857965586</v>
      </c>
      <c r="BH42">
        <f>E42*BF42/100/BG42</f>
        <v>1.0026935547732937E-3</v>
      </c>
    </row>
    <row r="43" spans="1:60" x14ac:dyDescent="0.35">
      <c r="A43" s="1" t="s">
        <v>9</v>
      </c>
      <c r="B43" s="1" t="s">
        <v>4313</v>
      </c>
      <c r="K43" s="1">
        <v>2.72</v>
      </c>
    </row>
    <row r="44" spans="1:60" x14ac:dyDescent="0.35">
      <c r="A44" s="1" t="s">
        <v>9</v>
      </c>
      <c r="B44" s="1" t="s">
        <v>4312</v>
      </c>
      <c r="K44" s="1">
        <v>2.72</v>
      </c>
    </row>
    <row r="45" spans="1:60" x14ac:dyDescent="0.35">
      <c r="A45" s="1">
        <v>10</v>
      </c>
      <c r="B45" s="1" t="s">
        <v>4311</v>
      </c>
      <c r="C45" s="1">
        <v>2221.0000015646219</v>
      </c>
      <c r="D45" s="1">
        <v>0</v>
      </c>
      <c r="E45">
        <f>(R45-S45*(1000-T45)/(1000-U45))*AO45</f>
        <v>-0.10502292789043303</v>
      </c>
      <c r="F45">
        <f>IF(AZ45&lt;&gt;0,1/(1/AZ45-1/N45),0)</f>
        <v>0.98977427004774865</v>
      </c>
      <c r="G45">
        <f>((BC45-AP45/2)*S45-E45)/(BC45+AP45/2)</f>
        <v>373.78020346301929</v>
      </c>
      <c r="H45">
        <f>AP45*1000</f>
        <v>24.147323888997771</v>
      </c>
      <c r="I45">
        <f>(AU45-BA45)</f>
        <v>2.5567149462788352</v>
      </c>
      <c r="J45">
        <f>(P45+AT45*D45)</f>
        <v>30.978137969970703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31.848285675048828</v>
      </c>
      <c r="P45" s="1">
        <v>30.978137969970703</v>
      </c>
      <c r="Q45" s="1">
        <v>31.949052810668945</v>
      </c>
      <c r="R45" s="1">
        <v>399.9359130859375</v>
      </c>
      <c r="S45" s="1">
        <v>391.46975708007813</v>
      </c>
      <c r="T45" s="1">
        <v>0.67521631717681885</v>
      </c>
      <c r="U45" s="1">
        <v>22.062286376953125</v>
      </c>
      <c r="V45" s="1">
        <v>1.2599818706512451</v>
      </c>
      <c r="W45" s="1">
        <v>41.169143676757813</v>
      </c>
      <c r="X45" s="1">
        <v>300.32937622070313</v>
      </c>
      <c r="Y45" s="1">
        <v>1251.42724609375</v>
      </c>
      <c r="Z45" s="1">
        <v>0.27555331587791443</v>
      </c>
      <c r="AA45" s="1">
        <v>88.342742919921875</v>
      </c>
      <c r="AB45" s="1">
        <v>39.741298675537109</v>
      </c>
      <c r="AC45" s="1">
        <v>0.81567966938018799</v>
      </c>
      <c r="AD45" s="1">
        <v>5.5198419839143753E-2</v>
      </c>
      <c r="AE45" s="1">
        <v>3.7297710776329041E-2</v>
      </c>
      <c r="AF45" s="1">
        <v>2.7851972728967667E-2</v>
      </c>
      <c r="AG45" s="1">
        <v>2.103135921061039E-2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1.1041521184584671</v>
      </c>
      <c r="AP45">
        <f>(U45-T45)/(1000-U45)*AO45</f>
        <v>2.4147323888997773E-2</v>
      </c>
      <c r="AQ45">
        <f>(P45+273.15)</f>
        <v>304.12813796997068</v>
      </c>
      <c r="AR45">
        <f>(O45+273.15)</f>
        <v>304.99828567504881</v>
      </c>
      <c r="AS45">
        <f>(Y45*AK45+Z45*AL45)*AM45</f>
        <v>200.22835489954741</v>
      </c>
      <c r="AT45">
        <f>((AS45+0.00000010773*(AR45^4-AQ45^4))-AP45*44100)/(L45*0.92*2*29.3+0.00000043092*AQ45^3)</f>
        <v>-6.6984822721877695</v>
      </c>
      <c r="AU45">
        <f>0.61365*EXP(17.502*J45/(240.97+J45))</f>
        <v>4.5057578399036995</v>
      </c>
      <c r="AV45">
        <f>AU45*1000/AA45</f>
        <v>51.00314627980179</v>
      </c>
      <c r="AW45">
        <f>(AV45-U45)</f>
        <v>28.940859902848665</v>
      </c>
      <c r="AX45">
        <f>IF(D45,P45,(O45+P45)/2)</f>
        <v>31.413211822509766</v>
      </c>
      <c r="AY45">
        <f>0.61365*EXP(17.502*AX45/(240.97+AX45))</f>
        <v>4.6187647928423621</v>
      </c>
      <c r="AZ45">
        <f>IF(AW45&lt;&gt;0,(1000-(AV45+U45)/2)/AW45*AP45,0)</f>
        <v>0.80388615381057027</v>
      </c>
      <c r="BA45">
        <f>U45*AA45/1000</f>
        <v>1.9490428936248645</v>
      </c>
      <c r="BB45">
        <f>(AY45-BA45)</f>
        <v>2.6697218992174978</v>
      </c>
      <c r="BC45">
        <f>1/(1.6/F45+1.37/N45)</f>
        <v>0.51636952500256239</v>
      </c>
      <c r="BD45">
        <f>G45*AA45*0.001</f>
        <v>33.020768423089606</v>
      </c>
      <c r="BE45">
        <f>G45/S45</f>
        <v>0.95481246431652111</v>
      </c>
      <c r="BF45">
        <f>(1-AP45*AA45/AU45/F45)*100</f>
        <v>52.166090238643605</v>
      </c>
      <c r="BG45">
        <f>(S45-E45/(N45/1.35))</f>
        <v>391.50288077746092</v>
      </c>
      <c r="BH45">
        <f>E45*BF45/100/BG45</f>
        <v>-1.3993857523038434E-4</v>
      </c>
    </row>
    <row r="46" spans="1:60" x14ac:dyDescent="0.35">
      <c r="A46" s="1" t="s">
        <v>9</v>
      </c>
      <c r="B46" s="1" t="s">
        <v>4310</v>
      </c>
      <c r="K46" s="1">
        <v>2.72</v>
      </c>
    </row>
    <row r="47" spans="1:60" x14ac:dyDescent="0.35">
      <c r="A47" s="1" t="s">
        <v>9</v>
      </c>
      <c r="B47" s="1" t="s">
        <v>4309</v>
      </c>
      <c r="K47" s="1">
        <v>2.72</v>
      </c>
    </row>
    <row r="48" spans="1:60" x14ac:dyDescent="0.35">
      <c r="A48" s="1">
        <v>11</v>
      </c>
      <c r="B48" s="1" t="s">
        <v>4308</v>
      </c>
      <c r="C48" s="1">
        <v>2425.5000015757978</v>
      </c>
      <c r="D48" s="1">
        <v>0</v>
      </c>
      <c r="E48">
        <f>(R48-S48*(1000-T48)/(1000-U48))*AO48</f>
        <v>-0.46459344539601505</v>
      </c>
      <c r="F48">
        <f>IF(AZ48&lt;&gt;0,1/(1/AZ48-1/N48),0)</f>
        <v>0.77679656065511871</v>
      </c>
      <c r="G48">
        <f>((BC48-AP48/2)*S48-E48)/(BC48+AP48/2)</f>
        <v>374.177400323472</v>
      </c>
      <c r="H48">
        <f>AP48*1000</f>
        <v>21.5456159950425</v>
      </c>
      <c r="I48">
        <f>(AU48-BA48)</f>
        <v>2.7908652709152175</v>
      </c>
      <c r="J48">
        <f>(P48+AT48*D48)</f>
        <v>31.224773406982422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31.953716278076172</v>
      </c>
      <c r="P48" s="1">
        <v>31.224773406982422</v>
      </c>
      <c r="Q48" s="1">
        <v>32.021007537841797</v>
      </c>
      <c r="R48" s="1">
        <v>399.97640991210938</v>
      </c>
      <c r="S48" s="1">
        <v>392.73321533203125</v>
      </c>
      <c r="T48" s="1">
        <v>1.0128284692764282</v>
      </c>
      <c r="U48" s="1">
        <v>20.134410858154297</v>
      </c>
      <c r="V48" s="1">
        <v>1.8786487579345703</v>
      </c>
      <c r="W48" s="1">
        <v>37.346389770507813</v>
      </c>
      <c r="X48" s="1">
        <v>300.31048583984375</v>
      </c>
      <c r="Y48" s="1">
        <v>1599.969970703125</v>
      </c>
      <c r="Z48" s="1">
        <v>0.20008841156959534</v>
      </c>
      <c r="AA48" s="1">
        <v>88.33905029296875</v>
      </c>
      <c r="AB48" s="1">
        <v>39.667205810546875</v>
      </c>
      <c r="AC48" s="1">
        <v>0.81110602617263794</v>
      </c>
      <c r="AD48" s="1">
        <v>5.6140009313821793E-2</v>
      </c>
      <c r="AE48" s="1">
        <v>3.9187990128993988E-2</v>
      </c>
      <c r="AF48" s="1">
        <v>3.8035865873098373E-2</v>
      </c>
      <c r="AG48" s="1">
        <v>2.3627066984772682E-2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1.1040826685288372</v>
      </c>
      <c r="AP48">
        <f>(U48-T48)/(1000-U48)*AO48</f>
        <v>2.15456159950425E-2</v>
      </c>
      <c r="AQ48">
        <f>(P48+273.15)</f>
        <v>304.3747734069824</v>
      </c>
      <c r="AR48">
        <f>(O48+273.15)</f>
        <v>305.10371627807615</v>
      </c>
      <c r="AS48">
        <f>(Y48*AK48+Z48*AL48)*AM48</f>
        <v>255.99518959056149</v>
      </c>
      <c r="AT48">
        <f>((AS48+0.00000010773*(AR48^4-AQ48^4))-AP48*44100)/(L48*0.92*2*29.3+0.00000043092*AQ48^3)</f>
        <v>-5.373357917650873</v>
      </c>
      <c r="AU48">
        <f>0.61365*EXP(17.502*J48/(240.97+J48))</f>
        <v>4.5695200043330058</v>
      </c>
      <c r="AV48">
        <f>AU48*1000/AA48</f>
        <v>51.727067352191263</v>
      </c>
      <c r="AW48">
        <f>(AV48-U48)</f>
        <v>31.592656494036966</v>
      </c>
      <c r="AX48">
        <f>IF(D48,P48,(O48+P48)/2)</f>
        <v>31.589244842529297</v>
      </c>
      <c r="AY48">
        <f>0.61365*EXP(17.502*AX48/(240.97+AX48))</f>
        <v>4.6651845313302118</v>
      </c>
      <c r="AZ48">
        <f>IF(AW48&lt;&gt;0,(1000-(AV48+U48)/2)/AW48*AP48,0)</f>
        <v>0.65747766705800614</v>
      </c>
      <c r="BA48">
        <f>U48*AA48/1000</f>
        <v>1.7786547334177885</v>
      </c>
      <c r="BB48">
        <f>(AY48-BA48)</f>
        <v>2.8865297979124236</v>
      </c>
      <c r="BC48">
        <f>1/(1.6/F48+1.37/N48)</f>
        <v>0.42020182701352088</v>
      </c>
      <c r="BD48">
        <f>G48*AA48*0.001</f>
        <v>33.054476185667497</v>
      </c>
      <c r="BE48">
        <f>G48/S48</f>
        <v>0.95275211190662479</v>
      </c>
      <c r="BF48">
        <f>(1-AP48*AA48/AU48/F48)*100</f>
        <v>46.379141346588447</v>
      </c>
      <c r="BG48">
        <f>(S48-E48/(N48/1.35))</f>
        <v>392.87974574210864</v>
      </c>
      <c r="BH48">
        <f>E48*BF48/100/BG48</f>
        <v>-5.4844886523787168E-4</v>
      </c>
    </row>
    <row r="49" spans="1:60" x14ac:dyDescent="0.35">
      <c r="A49" s="1" t="s">
        <v>9</v>
      </c>
      <c r="B49" s="1" t="s">
        <v>4307</v>
      </c>
      <c r="K49" s="1">
        <v>2.72</v>
      </c>
    </row>
    <row r="50" spans="1:60" x14ac:dyDescent="0.35">
      <c r="A50" s="1" t="s">
        <v>9</v>
      </c>
      <c r="B50" s="1" t="s">
        <v>4306</v>
      </c>
      <c r="K50" s="1">
        <v>2.72</v>
      </c>
    </row>
    <row r="51" spans="1:60" x14ac:dyDescent="0.35">
      <c r="A51" s="1">
        <v>12</v>
      </c>
      <c r="B51" s="1" t="s">
        <v>4305</v>
      </c>
      <c r="C51" s="1">
        <v>2629.0000015869737</v>
      </c>
      <c r="D51" s="1">
        <v>0</v>
      </c>
      <c r="E51">
        <f>(R51-S51*(1000-T51)/(1000-U51))*AO51</f>
        <v>-0.20470614231972245</v>
      </c>
      <c r="F51">
        <f>IF(AZ51&lt;&gt;0,1/(1/AZ51-1/N51),0)</f>
        <v>0.57026506576399527</v>
      </c>
      <c r="G51">
        <f>((BC51-AP51/2)*S51-E51)/(BC51+AP51/2)</f>
        <v>372.51663504276485</v>
      </c>
      <c r="H51">
        <f>AP51*1000</f>
        <v>18.231191738638049</v>
      </c>
      <c r="I51">
        <f>(AU51-BA51)</f>
        <v>3.0877425856360881</v>
      </c>
      <c r="J51">
        <f>(P51+AT51*D51)</f>
        <v>31.528371810913086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32.093978881835938</v>
      </c>
      <c r="P51" s="1">
        <v>31.528371810913086</v>
      </c>
      <c r="Q51" s="1">
        <v>32.120704650878906</v>
      </c>
      <c r="R51" s="1">
        <v>400.02386474609375</v>
      </c>
      <c r="S51" s="1">
        <v>393.7091064453125</v>
      </c>
      <c r="T51" s="1">
        <v>1.4573209285736084</v>
      </c>
      <c r="U51" s="1">
        <v>17.675500869750977</v>
      </c>
      <c r="V51" s="1">
        <v>2.6815865039825439</v>
      </c>
      <c r="W51" s="1">
        <v>32.524330139160156</v>
      </c>
      <c r="X51" s="1">
        <v>300.35635375976563</v>
      </c>
      <c r="Y51" s="1">
        <v>2000.978271484375</v>
      </c>
      <c r="Z51" s="1">
        <v>3.4299854189157486E-2</v>
      </c>
      <c r="AA51" s="1">
        <v>88.333793640136719</v>
      </c>
      <c r="AB51" s="1">
        <v>39.835918426513672</v>
      </c>
      <c r="AC51" s="1">
        <v>0.82140296697616577</v>
      </c>
      <c r="AD51" s="1">
        <v>3.9958130568265915E-2</v>
      </c>
      <c r="AE51" s="1">
        <v>5.3405489772558212E-2</v>
      </c>
      <c r="AF51" s="1">
        <v>3.8968451321125031E-2</v>
      </c>
      <c r="AG51" s="1">
        <v>3.8084376603364944E-2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1.1042513005873733</v>
      </c>
      <c r="AP51">
        <f>(U51-T51)/(1000-U51)*AO51</f>
        <v>1.8231191738638051E-2</v>
      </c>
      <c r="AQ51">
        <f>(P51+273.15)</f>
        <v>304.67837181091306</v>
      </c>
      <c r="AR51">
        <f>(O51+273.15)</f>
        <v>305.24397888183591</v>
      </c>
      <c r="AS51">
        <f>(Y51*AK51+Z51*AL51)*AM51</f>
        <v>320.15651628144406</v>
      </c>
      <c r="AT51">
        <f>((AS51+0.00000010773*(AR51^4-AQ51^4))-AP51*44100)/(L51*0.92*2*29.3+0.00000043092*AQ51^3)</f>
        <v>-3.738582965387435</v>
      </c>
      <c r="AU51">
        <f>0.61365*EXP(17.502*J51/(240.97+J51))</f>
        <v>4.6490866319507278</v>
      </c>
      <c r="AV51">
        <f>AU51*1000/AA51</f>
        <v>52.630895157640964</v>
      </c>
      <c r="AW51">
        <f>(AV51-U51)</f>
        <v>34.955394287889987</v>
      </c>
      <c r="AX51">
        <f>IF(D51,P51,(O51+P51)/2)</f>
        <v>31.811175346374512</v>
      </c>
      <c r="AY51">
        <f>0.61365*EXP(17.502*AX51/(240.97+AX51))</f>
        <v>4.724285923498285</v>
      </c>
      <c r="AZ51">
        <f>IF(AW51&lt;&gt;0,(1000-(AV51+U51)/2)/AW51*AP51,0)</f>
        <v>0.50322153143379267</v>
      </c>
      <c r="BA51">
        <f>U51*AA51/1000</f>
        <v>1.5613440463146397</v>
      </c>
      <c r="BB51">
        <f>(AY51-BA51)</f>
        <v>3.1629418771836453</v>
      </c>
      <c r="BC51">
        <f>1/(1.6/F51+1.37/N51)</f>
        <v>0.31992012318770291</v>
      </c>
      <c r="BD51">
        <f>G51*AA51*0.001</f>
        <v>32.905807567385708</v>
      </c>
      <c r="BE51">
        <f>G51/S51</f>
        <v>0.94617226003764954</v>
      </c>
      <c r="BF51">
        <f>(1-AP51*AA51/AU51/F51)*100</f>
        <v>39.256818587790306</v>
      </c>
      <c r="BG51">
        <f>(S51-E51/(N51/1.35))</f>
        <v>393.77366972160644</v>
      </c>
      <c r="BH51">
        <f>E51*BF51/100/BG51</f>
        <v>-2.0407946266527086E-4</v>
      </c>
    </row>
    <row r="52" spans="1:60" x14ac:dyDescent="0.35">
      <c r="A52" s="1" t="s">
        <v>9</v>
      </c>
      <c r="B52" s="1" t="s">
        <v>4304</v>
      </c>
    </row>
    <row r="53" spans="1:60" x14ac:dyDescent="0.35">
      <c r="A53" s="1" t="s">
        <v>9</v>
      </c>
      <c r="B53" s="1" t="s">
        <v>4303</v>
      </c>
    </row>
    <row r="54" spans="1:60" x14ac:dyDescent="0.35">
      <c r="A54" s="1" t="s">
        <v>9</v>
      </c>
      <c r="B54" s="1" t="s">
        <v>4302</v>
      </c>
    </row>
    <row r="55" spans="1:60" x14ac:dyDescent="0.35">
      <c r="A55" s="1" t="s">
        <v>9</v>
      </c>
      <c r="B55" s="1" t="s">
        <v>4301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5B0E2-5B98-470E-9F24-A40FBE8A35DF}">
  <dimension ref="A1:BH55"/>
  <sheetViews>
    <sheetView zoomScale="42" zoomScaleNormal="4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4392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4391</v>
      </c>
    </row>
    <row r="12" spans="1:60" x14ac:dyDescent="0.35">
      <c r="A12" s="1" t="s">
        <v>9</v>
      </c>
      <c r="B12" s="1" t="s">
        <v>4390</v>
      </c>
    </row>
    <row r="13" spans="1:60" x14ac:dyDescent="0.35">
      <c r="A13" s="1" t="s">
        <v>9</v>
      </c>
      <c r="B13" s="1" t="s">
        <v>4389</v>
      </c>
    </row>
    <row r="14" spans="1:60" x14ac:dyDescent="0.35">
      <c r="A14" s="1" t="s">
        <v>9</v>
      </c>
      <c r="B14" s="1" t="s">
        <v>4388</v>
      </c>
    </row>
    <row r="15" spans="1:60" x14ac:dyDescent="0.35">
      <c r="A15" s="1" t="s">
        <v>9</v>
      </c>
      <c r="B15" s="1" t="s">
        <v>4387</v>
      </c>
    </row>
    <row r="16" spans="1:60" x14ac:dyDescent="0.35">
      <c r="A16" s="1" t="s">
        <v>9</v>
      </c>
      <c r="B16" s="1" t="s">
        <v>4386</v>
      </c>
    </row>
    <row r="17" spans="1:60" x14ac:dyDescent="0.35">
      <c r="A17" s="1" t="s">
        <v>9</v>
      </c>
      <c r="B17" s="1" t="s">
        <v>4385</v>
      </c>
    </row>
    <row r="18" spans="1:60" x14ac:dyDescent="0.35">
      <c r="A18" s="1">
        <v>1</v>
      </c>
      <c r="B18" s="1" t="s">
        <v>4384</v>
      </c>
      <c r="C18" s="1">
        <v>363.50000613555312</v>
      </c>
      <c r="D18" s="1">
        <v>0</v>
      </c>
      <c r="E18">
        <f>(R18-S18*(1000-T18)/(1000-U18))*AO18</f>
        <v>-12.278507876584257</v>
      </c>
      <c r="F18">
        <f>IF(AZ18&lt;&gt;0,1/(1/AZ18-1/N18),0)</f>
        <v>-63.235099059823405</v>
      </c>
      <c r="G18">
        <f>((BC18-AP18/2)*S18-E18)/(BC18+AP18/2)</f>
        <v>393.92316822674263</v>
      </c>
      <c r="H18">
        <f>AP18*1000</f>
        <v>43.890805282364759</v>
      </c>
      <c r="I18">
        <f>(AU18-BA18)</f>
        <v>0.80771741010135001</v>
      </c>
      <c r="J18">
        <f>(P18+AT18*D18)</f>
        <v>29.646831512451172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32.852142333984375</v>
      </c>
      <c r="P18" s="1">
        <v>29.646831512451172</v>
      </c>
      <c r="Q18" s="1">
        <v>32.959903717041016</v>
      </c>
      <c r="R18" s="1">
        <v>400.00759887695313</v>
      </c>
      <c r="S18" s="1">
        <v>395.40988159179688</v>
      </c>
      <c r="T18" s="1">
        <v>-8.6877681314945221E-2</v>
      </c>
      <c r="U18" s="1">
        <v>38.149082183837891</v>
      </c>
      <c r="V18" s="1">
        <v>-0.15304291248321533</v>
      </c>
      <c r="W18" s="1">
        <v>67.203071594238281</v>
      </c>
      <c r="X18" s="1">
        <v>300.31582641601563</v>
      </c>
      <c r="Y18" s="1">
        <v>0.19543014466762543</v>
      </c>
      <c r="Z18" s="1">
        <v>7.8891739249229431E-2</v>
      </c>
      <c r="AA18" s="1">
        <v>88.2607421875</v>
      </c>
      <c r="AB18" s="1">
        <v>45.325618743896484</v>
      </c>
      <c r="AC18" s="1">
        <v>0.76313501596450806</v>
      </c>
      <c r="AD18" s="1">
        <v>0.11179455369710922</v>
      </c>
      <c r="AE18" s="1">
        <v>4.8112352378666401E-3</v>
      </c>
      <c r="AF18" s="1">
        <v>4.0211275219917297E-2</v>
      </c>
      <c r="AG18" s="1">
        <v>1.9238229840993881E-2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1.1041023030000572</v>
      </c>
      <c r="AP18">
        <f>(U18-T18)/(1000-U18)*AO18</f>
        <v>4.3890805282364762E-2</v>
      </c>
      <c r="AQ18">
        <f>(P18+273.15)</f>
        <v>302.79683151245115</v>
      </c>
      <c r="AR18">
        <f>(O18+273.15)</f>
        <v>306.00214233398435</v>
      </c>
      <c r="AS18">
        <f>(Y18*AK18+Z18*AL18)*AM18</f>
        <v>3.1268822447907407E-2</v>
      </c>
      <c r="AT18">
        <f>((AS18+0.00000010773*(AR18^4-AQ18^4))-AP18*44100)/(L18*0.92*2*29.3+0.00000043092*AQ18^3)</f>
        <v>-14.893428520483331</v>
      </c>
      <c r="AU18">
        <f>0.61365*EXP(17.502*J18/(240.97+J18))</f>
        <v>4.1747837174188156</v>
      </c>
      <c r="AV18">
        <f>AU18*1000/AA18</f>
        <v>47.30057343671502</v>
      </c>
      <c r="AW18">
        <f>(AV18-U18)</f>
        <v>9.1514912528771291</v>
      </c>
      <c r="AX18">
        <f>IF(D18,P18,(O18+P18)/2)</f>
        <v>31.249486923217773</v>
      </c>
      <c r="AY18">
        <f>0.61365*EXP(17.502*AX18/(240.97+AX18))</f>
        <v>4.5759522448363041</v>
      </c>
      <c r="AZ18">
        <f>IF(AW18&lt;&gt;0,(1000-(AV18+U18)/2)/AW18*AP18,0)</f>
        <v>4.5911182148605691</v>
      </c>
      <c r="BA18">
        <f>U18*AA18/1000</f>
        <v>3.3670663073174656</v>
      </c>
      <c r="BB18">
        <f>(AY18-BA18)</f>
        <v>1.2088859375188385</v>
      </c>
      <c r="BC18">
        <f>1/(1.6/F18+1.37/N18)</f>
        <v>3.3925327088803687</v>
      </c>
      <c r="BD18">
        <f>G18*AA18*0.001</f>
        <v>34.767951192543727</v>
      </c>
      <c r="BE18">
        <f>G18/S18</f>
        <v>0.99624007028082051</v>
      </c>
      <c r="BF18">
        <f>(1-AP18*AA18/AU18/F18)*100</f>
        <v>101.46740143699004</v>
      </c>
      <c r="BG18">
        <f>(S18-E18/(N18/1.35))</f>
        <v>399.28246053608382</v>
      </c>
      <c r="BH18">
        <f>E18*BF18/100/BG18</f>
        <v>-3.1202680079858599E-2</v>
      </c>
    </row>
    <row r="19" spans="1:60" x14ac:dyDescent="0.35">
      <c r="A19" s="1" t="s">
        <v>9</v>
      </c>
      <c r="B19" s="1" t="s">
        <v>4383</v>
      </c>
      <c r="K19" s="1">
        <v>2.72</v>
      </c>
    </row>
    <row r="20" spans="1:60" x14ac:dyDescent="0.35">
      <c r="A20" s="1" t="s">
        <v>9</v>
      </c>
      <c r="B20" s="1" t="s">
        <v>4382</v>
      </c>
      <c r="K20" s="1">
        <v>2.72</v>
      </c>
    </row>
    <row r="21" spans="1:60" x14ac:dyDescent="0.35">
      <c r="A21" s="1">
        <v>2</v>
      </c>
      <c r="B21" s="1" t="s">
        <v>4381</v>
      </c>
      <c r="C21" s="1">
        <v>570.00000616908073</v>
      </c>
      <c r="D21" s="1">
        <v>0</v>
      </c>
      <c r="E21">
        <f>(R21-S21*(1000-T21)/(1000-U21))*AO21</f>
        <v>-10.190607222455959</v>
      </c>
      <c r="F21">
        <f>IF(AZ21&lt;&gt;0,1/(1/AZ21-1/N21),0)</f>
        <v>-176.6133810358811</v>
      </c>
      <c r="G21">
        <f>((BC21-AP21/2)*S21-E21)/(BC21+AP21/2)</f>
        <v>391.95409807378456</v>
      </c>
      <c r="H21">
        <f>AP21*1000</f>
        <v>42.66177205935535</v>
      </c>
      <c r="I21">
        <f>(AU21-BA21)</f>
        <v>0.82246952642493909</v>
      </c>
      <c r="J21">
        <f>(P21+AT21*D21)</f>
        <v>29.322200775146484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32.773532867431641</v>
      </c>
      <c r="P21" s="1">
        <v>29.322200775146484</v>
      </c>
      <c r="Q21" s="1">
        <v>32.918041229248047</v>
      </c>
      <c r="R21" s="1">
        <v>399.99221801757813</v>
      </c>
      <c r="S21" s="1">
        <v>393.99880981445313</v>
      </c>
      <c r="T21" s="1">
        <v>-9.4502732157707214E-2</v>
      </c>
      <c r="U21" s="1">
        <v>37.106857299804688</v>
      </c>
      <c r="V21" s="1">
        <v>-0.16720390319824219</v>
      </c>
      <c r="W21" s="1">
        <v>65.653244018554688</v>
      </c>
      <c r="X21" s="1">
        <v>300.349609375</v>
      </c>
      <c r="Y21" s="1">
        <v>24.087192535400391</v>
      </c>
      <c r="Z21" s="1">
        <v>4.9164343625307083E-2</v>
      </c>
      <c r="AA21" s="1">
        <v>88.255889892578125</v>
      </c>
      <c r="AB21" s="1">
        <v>45.235649108886719</v>
      </c>
      <c r="AC21" s="1">
        <v>0.78482121229171753</v>
      </c>
      <c r="AD21" s="1">
        <v>5.0501573830842972E-2</v>
      </c>
      <c r="AE21" s="1">
        <v>1.6588050872087479E-2</v>
      </c>
      <c r="AF21" s="1">
        <v>4.2837101966142654E-2</v>
      </c>
      <c r="AG21" s="1">
        <v>6.6474932245910168E-3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1.1042265050551467</v>
      </c>
      <c r="AP21">
        <f>(U21-T21)/(1000-U21)*AO21</f>
        <v>4.2661772059355348E-2</v>
      </c>
      <c r="AQ21">
        <f>(P21+273.15)</f>
        <v>302.47220077514646</v>
      </c>
      <c r="AR21">
        <f>(O21+273.15)</f>
        <v>305.92353286743162</v>
      </c>
      <c r="AS21">
        <f>(Y21*AK21+Z21*AL21)*AM21</f>
        <v>3.8539507195215492</v>
      </c>
      <c r="AT21">
        <f>((AS21+0.00000010773*(AR21^4-AQ21^4))-AP21*44100)/(L21*0.92*2*29.3+0.00000043092*AQ21^3)</f>
        <v>-14.419312536149093</v>
      </c>
      <c r="AU21">
        <f>0.61365*EXP(17.502*J21/(240.97+J21))</f>
        <v>4.0973682385361103</v>
      </c>
      <c r="AV21">
        <f>AU21*1000/AA21</f>
        <v>46.426003335565241</v>
      </c>
      <c r="AW21">
        <f>(AV21-U21)</f>
        <v>9.3191460357605536</v>
      </c>
      <c r="AX21">
        <f>IF(D21,P21,(O21+P21)/2)</f>
        <v>31.047866821289063</v>
      </c>
      <c r="AY21">
        <f>0.61365*EXP(17.502*AX21/(240.97+AX21))</f>
        <v>4.5237056318210636</v>
      </c>
      <c r="AZ21">
        <f>IF(AW21&lt;&gt;0,(1000-(AV21+U21)/2)/AW21*AP21,0)</f>
        <v>4.3866618220746698</v>
      </c>
      <c r="BA21">
        <f>U21*AA21/1000</f>
        <v>3.2748987121111712</v>
      </c>
      <c r="BB21">
        <f>(AY21-BA21)</f>
        <v>1.2488069197098923</v>
      </c>
      <c r="BC21">
        <f>1/(1.6/F21+1.37/N21)</f>
        <v>3.2153503839381679</v>
      </c>
      <c r="BD21">
        <f>G21*AA21*0.001</f>
        <v>34.592257722544694</v>
      </c>
      <c r="BE21">
        <f>G21/S21</f>
        <v>0.99481036061598394</v>
      </c>
      <c r="BF21">
        <f>(1-AP21*AA21/AU21/F21)*100</f>
        <v>100.52030019428493</v>
      </c>
      <c r="BG21">
        <f>(S21-E21/(N21/1.35))</f>
        <v>397.21287551004474</v>
      </c>
      <c r="BH21">
        <f>E21*BF21/100/BG21</f>
        <v>-2.5788763666031188E-2</v>
      </c>
    </row>
    <row r="22" spans="1:60" x14ac:dyDescent="0.35">
      <c r="A22" s="1" t="s">
        <v>9</v>
      </c>
      <c r="B22" s="1" t="s">
        <v>4380</v>
      </c>
      <c r="K22" s="1">
        <v>2.72</v>
      </c>
    </row>
    <row r="23" spans="1:60" x14ac:dyDescent="0.35">
      <c r="A23" s="1" t="s">
        <v>9</v>
      </c>
      <c r="B23" s="1" t="s">
        <v>4379</v>
      </c>
      <c r="K23" s="1">
        <v>2.72</v>
      </c>
    </row>
    <row r="24" spans="1:60" x14ac:dyDescent="0.35">
      <c r="A24" s="1">
        <v>3</v>
      </c>
      <c r="B24" s="1" t="s">
        <v>4378</v>
      </c>
      <c r="C24" s="1">
        <v>776.00000616908073</v>
      </c>
      <c r="D24" s="1">
        <v>0</v>
      </c>
      <c r="E24">
        <f>(R24-S24*(1000-T24)/(1000-U24))*AO24</f>
        <v>-9.4383339483301114</v>
      </c>
      <c r="F24">
        <f>IF(AZ24&lt;&gt;0,1/(1/AZ24-1/N24),0)</f>
        <v>-503.66705017022014</v>
      </c>
      <c r="G24">
        <f>((BC24-AP24/2)*S24-E24)/(BC24+AP24/2)</f>
        <v>391.44820675875593</v>
      </c>
      <c r="H24">
        <f>AP24*1000</f>
        <v>41.73218935269238</v>
      </c>
      <c r="I24">
        <f>(AU24-BA24)</f>
        <v>0.8181847086517724</v>
      </c>
      <c r="J24">
        <f>(P24+AT24*D24)</f>
        <v>29.007553100585938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32.638225555419922</v>
      </c>
      <c r="P24" s="1">
        <v>29.007553100585938</v>
      </c>
      <c r="Q24" s="1">
        <v>32.809494018554688</v>
      </c>
      <c r="R24" s="1">
        <v>399.97927856445313</v>
      </c>
      <c r="S24" s="1">
        <v>393.6485595703125</v>
      </c>
      <c r="T24" s="1">
        <v>-0.10587708652019501</v>
      </c>
      <c r="U24" s="1">
        <v>36.320163726806641</v>
      </c>
      <c r="V24" s="1">
        <v>-0.18875406682491302</v>
      </c>
      <c r="W24" s="1">
        <v>64.750350952148438</v>
      </c>
      <c r="X24" s="1">
        <v>300.3038330078125</v>
      </c>
      <c r="Y24" s="1">
        <v>51.265392303466797</v>
      </c>
      <c r="Z24" s="1">
        <v>6.7458711564540863E-2</v>
      </c>
      <c r="AA24" s="1">
        <v>88.252525329589844</v>
      </c>
      <c r="AB24" s="1">
        <v>45.274971008300781</v>
      </c>
      <c r="AC24" s="1">
        <v>0.77206259965896606</v>
      </c>
      <c r="AD24" s="1">
        <v>4.5410513877868652E-2</v>
      </c>
      <c r="AE24" s="1">
        <v>9.7381472587585449E-3</v>
      </c>
      <c r="AF24" s="1">
        <v>3.3902712166309357E-2</v>
      </c>
      <c r="AG24" s="1">
        <v>1.4636320993304253E-2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1.1040582095875457</v>
      </c>
      <c r="AP24">
        <f>(U24-T24)/(1000-U24)*AO24</f>
        <v>4.1732189352692378E-2</v>
      </c>
      <c r="AQ24">
        <f>(P24+273.15)</f>
        <v>302.15755310058591</v>
      </c>
      <c r="AR24">
        <f>(O24+273.15)</f>
        <v>305.7882255554199</v>
      </c>
      <c r="AS24">
        <f>(Y24*AK24+Z24*AL24)*AM24</f>
        <v>8.2024625852153576</v>
      </c>
      <c r="AT24">
        <f>((AS24+0.00000010773*(AR24^4-AQ24^4))-AP24*44100)/(L24*0.92*2*29.3+0.00000043092*AQ24^3)</f>
        <v>-14.050918401358416</v>
      </c>
      <c r="AU24">
        <f>0.61365*EXP(17.502*J24/(240.97+J24))</f>
        <v>4.0235308779266257</v>
      </c>
      <c r="AV24">
        <f>AU24*1000/AA24</f>
        <v>45.59111326163481</v>
      </c>
      <c r="AW24">
        <f>(AV24-U24)</f>
        <v>9.2709495348281692</v>
      </c>
      <c r="AX24">
        <f>IF(D24,P24,(O24+P24)/2)</f>
        <v>30.82288932800293</v>
      </c>
      <c r="AY24">
        <f>0.61365*EXP(17.502*AX24/(240.97+AX24))</f>
        <v>4.4660203911050713</v>
      </c>
      <c r="AZ24">
        <f>IF(AW24&lt;&gt;0,(1000-(AV24+U24)/2)/AW24*AP24,0)</f>
        <v>4.3170357838360234</v>
      </c>
      <c r="BA24">
        <f>U24*AA24/1000</f>
        <v>3.2053461692748533</v>
      </c>
      <c r="BB24">
        <f>(AY24-BA24)</f>
        <v>1.260674221830218</v>
      </c>
      <c r="BC24">
        <f>1/(1.6/F24+1.37/N24)</f>
        <v>3.1556618881830332</v>
      </c>
      <c r="BD24">
        <f>G24*AA24*0.001</f>
        <v>34.546292782199629</v>
      </c>
      <c r="BE24">
        <f>G24/S24</f>
        <v>0.99441036234462954</v>
      </c>
      <c r="BF24">
        <f>(1-AP24*AA24/AU24/F24)*100</f>
        <v>100.18173870614416</v>
      </c>
      <c r="BG24">
        <f>(S24-E24/(N24/1.35))</f>
        <v>396.62536210078576</v>
      </c>
      <c r="BH24">
        <f>E24*BF24/100/BG24</f>
        <v>-2.3839844744791318E-2</v>
      </c>
    </row>
    <row r="25" spans="1:60" x14ac:dyDescent="0.35">
      <c r="A25" s="1" t="s">
        <v>9</v>
      </c>
      <c r="B25" s="1" t="s">
        <v>4377</v>
      </c>
      <c r="K25" s="1">
        <v>2.72</v>
      </c>
    </row>
    <row r="26" spans="1:60" x14ac:dyDescent="0.35">
      <c r="A26" s="1" t="s">
        <v>9</v>
      </c>
      <c r="B26" s="1" t="s">
        <v>4376</v>
      </c>
      <c r="K26" s="1">
        <v>2.72</v>
      </c>
    </row>
    <row r="27" spans="1:60" x14ac:dyDescent="0.35">
      <c r="A27" s="1">
        <v>4</v>
      </c>
      <c r="B27" s="1" t="s">
        <v>4375</v>
      </c>
      <c r="C27" s="1">
        <v>982.50000615790486</v>
      </c>
      <c r="D27" s="1">
        <v>0</v>
      </c>
      <c r="E27">
        <f>(R27-S27*(1000-T27)/(1000-U27))*AO27</f>
        <v>-8.5546637491207047</v>
      </c>
      <c r="F27">
        <f>IF(AZ27&lt;&gt;0,1/(1/AZ27-1/N27),0)</f>
        <v>-604.29064426897344</v>
      </c>
      <c r="G27">
        <f>((BC27-AP27/2)*S27-E27)/(BC27+AP27/2)</f>
        <v>390.67981577541843</v>
      </c>
      <c r="H27">
        <f>AP27*1000</f>
        <v>41.398004791593884</v>
      </c>
      <c r="I27">
        <f>(AU27-BA27)</f>
        <v>0.81306685975781479</v>
      </c>
      <c r="J27">
        <f>(P27+AT27*D27)</f>
        <v>28.877099990844727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32.526111602783203</v>
      </c>
      <c r="P27" s="1">
        <v>28.877099990844727</v>
      </c>
      <c r="Q27" s="1">
        <v>32.701820373535156</v>
      </c>
      <c r="R27" s="1">
        <v>400.10610961914063</v>
      </c>
      <c r="S27" s="1">
        <v>393.1141357421875</v>
      </c>
      <c r="T27" s="1">
        <v>-0.1106281504034996</v>
      </c>
      <c r="U27" s="1">
        <v>36.034744262695313</v>
      </c>
      <c r="V27" s="1">
        <v>-0.19847650825977325</v>
      </c>
      <c r="W27" s="1">
        <v>64.649459838867188</v>
      </c>
      <c r="X27" s="1">
        <v>300.3011474609375</v>
      </c>
      <c r="Y27" s="1">
        <v>100.38058471679688</v>
      </c>
      <c r="Z27" s="1">
        <v>0.11205025762319565</v>
      </c>
      <c r="AA27" s="1">
        <v>88.253517150878906</v>
      </c>
      <c r="AB27" s="1">
        <v>45.196521759033203</v>
      </c>
      <c r="AC27" s="1">
        <v>0.77517861127853394</v>
      </c>
      <c r="AD27" s="1">
        <v>7.7582783997058868E-2</v>
      </c>
      <c r="AE27" s="1">
        <v>3.4102632198482752E-3</v>
      </c>
      <c r="AF27" s="1">
        <v>2.8833052143454552E-2</v>
      </c>
      <c r="AG27" s="1">
        <v>1.5934040769934654E-2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1.1040483362534466</v>
      </c>
      <c r="AP27">
        <f>(U27-T27)/(1000-U27)*AO27</f>
        <v>4.1398004791593883E-2</v>
      </c>
      <c r="AQ27">
        <f>(P27+273.15)</f>
        <v>302.0270999908447</v>
      </c>
      <c r="AR27">
        <f>(O27+273.15)</f>
        <v>305.67611160278318</v>
      </c>
      <c r="AS27">
        <f>(Y27*AK27+Z27*AL27)*AM27</f>
        <v>16.060893195698554</v>
      </c>
      <c r="AT27">
        <f>((AS27+0.00000010773*(AR27^4-AQ27^4))-AP27*44100)/(L27*0.92*2*29.3+0.00000043092*AQ27^3)</f>
        <v>-13.873721788283634</v>
      </c>
      <c r="AU27">
        <f>0.61365*EXP(17.502*J27/(240.97+J27))</f>
        <v>3.9932597805731307</v>
      </c>
      <c r="AV27">
        <f>AU27*1000/AA27</f>
        <v>45.247599296764825</v>
      </c>
      <c r="AW27">
        <f>(AV27-U27)</f>
        <v>9.2128550340695128</v>
      </c>
      <c r="AX27">
        <f>IF(D27,P27,(O27+P27)/2)</f>
        <v>30.701605796813965</v>
      </c>
      <c r="AY27">
        <f>0.61365*EXP(17.502*AX27/(240.97+AX27))</f>
        <v>4.4351894022291773</v>
      </c>
      <c r="AZ27">
        <f>IF(AW27&lt;&gt;0,(1000-(AV27+U27)/2)/AW27*AP27,0)</f>
        <v>4.3108831323895735</v>
      </c>
      <c r="BA27">
        <f>U27*AA27/1000</f>
        <v>3.1801929208153159</v>
      </c>
      <c r="BB27">
        <f>(AY27-BA27)</f>
        <v>1.2549964814138614</v>
      </c>
      <c r="BC27">
        <f>1/(1.6/F27+1.37/N27)</f>
        <v>3.1504030841648056</v>
      </c>
      <c r="BD27">
        <f>G27*AA27*0.001</f>
        <v>34.478867822038104</v>
      </c>
      <c r="BE27">
        <f>G27/S27</f>
        <v>0.99380760001882618</v>
      </c>
      <c r="BF27">
        <f>(1-AP27*AA27/AU27/F27)*100</f>
        <v>100.15140422629267</v>
      </c>
      <c r="BG27">
        <f>(S27-E27/(N27/1.35))</f>
        <v>395.81223318556476</v>
      </c>
      <c r="BH27">
        <f>E27*BF27/100/BG27</f>
        <v>-2.1645657090050903E-2</v>
      </c>
    </row>
    <row r="28" spans="1:60" x14ac:dyDescent="0.35">
      <c r="A28" s="1" t="s">
        <v>9</v>
      </c>
      <c r="B28" s="1" t="s">
        <v>4374</v>
      </c>
      <c r="K28" s="1">
        <v>2.72</v>
      </c>
    </row>
    <row r="29" spans="1:60" x14ac:dyDescent="0.35">
      <c r="A29" s="1" t="s">
        <v>9</v>
      </c>
      <c r="B29" s="1" t="s">
        <v>4373</v>
      </c>
      <c r="K29" s="1">
        <v>2.72</v>
      </c>
    </row>
    <row r="30" spans="1:60" x14ac:dyDescent="0.35">
      <c r="A30" s="1">
        <v>5</v>
      </c>
      <c r="B30" s="1" t="s">
        <v>4372</v>
      </c>
      <c r="C30" s="1">
        <v>1189.5000061579049</v>
      </c>
      <c r="D30" s="1">
        <v>0</v>
      </c>
      <c r="E30">
        <f>(R30-S30*(1000-T30)/(1000-U30))*AO30</f>
        <v>-8.1416975729613181</v>
      </c>
      <c r="F30">
        <f>IF(AZ30&lt;&gt;0,1/(1/AZ30-1/N30),0)</f>
        <v>-452.32295999075001</v>
      </c>
      <c r="G30">
        <f>((BC30-AP30/2)*S30-E30)/(BC30+AP30/2)</f>
        <v>390.17812005506755</v>
      </c>
      <c r="H30">
        <f>AP30*1000</f>
        <v>41.216169998388501</v>
      </c>
      <c r="I30">
        <f>(AU30-BA30)</f>
        <v>0.80767908010282374</v>
      </c>
      <c r="J30">
        <f>(P30+AT30*D30)</f>
        <v>28.79119873046875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32.432437896728516</v>
      </c>
      <c r="P30" s="1">
        <v>28.79119873046875</v>
      </c>
      <c r="Q30" s="1">
        <v>32.608509063720703</v>
      </c>
      <c r="R30" s="1">
        <v>399.99307250976563</v>
      </c>
      <c r="S30" s="1">
        <v>392.70785522460938</v>
      </c>
      <c r="T30" s="1">
        <v>-0.11539317667484283</v>
      </c>
      <c r="U30" s="1">
        <v>35.872856140136719</v>
      </c>
      <c r="V30" s="1">
        <v>-0.20811223983764648</v>
      </c>
      <c r="W30" s="1">
        <v>64.6968994140625</v>
      </c>
      <c r="X30" s="1">
        <v>300.337890625</v>
      </c>
      <c r="Y30" s="1">
        <v>149.79487609863281</v>
      </c>
      <c r="Z30" s="1">
        <v>6.4028263092041016E-2</v>
      </c>
      <c r="AA30" s="1">
        <v>88.249351501464844</v>
      </c>
      <c r="AB30" s="1">
        <v>45.048233032226563</v>
      </c>
      <c r="AC30" s="1">
        <v>0.77610957622528076</v>
      </c>
      <c r="AD30" s="1">
        <v>4.4211890548467636E-2</v>
      </c>
      <c r="AE30" s="1">
        <v>3.1656760256737471E-3</v>
      </c>
      <c r="AF30" s="1">
        <v>4.8891406506299973E-2</v>
      </c>
      <c r="AG30" s="1">
        <v>2.0977731794118881E-2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1.1041834214154409</v>
      </c>
      <c r="AP30">
        <f>(U30-T30)/(1000-U30)*AO30</f>
        <v>4.1216169998388501E-2</v>
      </c>
      <c r="AQ30">
        <f>(P30+273.15)</f>
        <v>301.94119873046873</v>
      </c>
      <c r="AR30">
        <f>(O30+273.15)</f>
        <v>305.58243789672849</v>
      </c>
      <c r="AS30">
        <f>(Y30*AK30+Z30*AL30)*AM30</f>
        <v>23.967179640073027</v>
      </c>
      <c r="AT30">
        <f>((AS30+0.00000010773*(AR30^4-AQ30^4))-AP30*44100)/(L30*0.92*2*29.3+0.00000043092*AQ30^3)</f>
        <v>-13.75071547010071</v>
      </c>
      <c r="AU30">
        <f>0.61365*EXP(17.502*J30/(240.97+J30))</f>
        <v>3.9734353709752304</v>
      </c>
      <c r="AV30">
        <f>AU30*1000/AA30</f>
        <v>45.025094274027339</v>
      </c>
      <c r="AW30">
        <f>(AV30-U30)</f>
        <v>9.15223813389062</v>
      </c>
      <c r="AX30">
        <f>IF(D30,P30,(O30+P30)/2)</f>
        <v>30.611818313598633</v>
      </c>
      <c r="AY30">
        <f>0.61365*EXP(17.502*AX30/(240.97+AX30))</f>
        <v>4.412484498105802</v>
      </c>
      <c r="AZ30">
        <f>IF(AW30&lt;&gt;0,(1000-(AV30+U30)/2)/AW30*AP30,0)</f>
        <v>4.3212400706165308</v>
      </c>
      <c r="BA30">
        <f>U30*AA30/1000</f>
        <v>3.1657562908724066</v>
      </c>
      <c r="BB30">
        <f>(AY30-BA30)</f>
        <v>1.2467282072333954</v>
      </c>
      <c r="BC30">
        <f>1/(1.6/F30+1.37/N30)</f>
        <v>3.1592568449474574</v>
      </c>
      <c r="BD30">
        <f>G30*AA30*0.001</f>
        <v>34.432966064920407</v>
      </c>
      <c r="BE30">
        <f>G30/S30</f>
        <v>0.99355822620839873</v>
      </c>
      <c r="BF30">
        <f>(1-AP30*AA30/AU30/F30)*100</f>
        <v>100.20237849812268</v>
      </c>
      <c r="BG30">
        <f>(S30-E30/(N30/1.35))</f>
        <v>395.27570523608591</v>
      </c>
      <c r="BH30">
        <f>E30*BF30/100/BG30</f>
        <v>-2.0639200715254036E-2</v>
      </c>
    </row>
    <row r="31" spans="1:60" x14ac:dyDescent="0.35">
      <c r="A31" s="1" t="s">
        <v>9</v>
      </c>
      <c r="B31" s="1" t="s">
        <v>4371</v>
      </c>
      <c r="K31" s="1">
        <v>2.72</v>
      </c>
    </row>
    <row r="32" spans="1:60" x14ac:dyDescent="0.35">
      <c r="A32" s="1" t="s">
        <v>9</v>
      </c>
      <c r="B32" s="1" t="s">
        <v>4370</v>
      </c>
      <c r="K32" s="1">
        <v>2.72</v>
      </c>
    </row>
    <row r="33" spans="1:60" x14ac:dyDescent="0.35">
      <c r="A33" s="1">
        <v>6</v>
      </c>
      <c r="B33" s="1" t="s">
        <v>4369</v>
      </c>
      <c r="C33" s="1">
        <v>1396.5000061579049</v>
      </c>
      <c r="D33" s="1">
        <v>0</v>
      </c>
      <c r="E33">
        <f>(R33-S33*(1000-T33)/(1000-U33))*AO33</f>
        <v>-7.8370873398538592</v>
      </c>
      <c r="F33">
        <f>IF(AZ33&lt;&gt;0,1/(1/AZ33-1/N33),0)</f>
        <v>-317.30308554270937</v>
      </c>
      <c r="G33">
        <f>((BC33-AP33/2)*S33-E33)/(BC33+AP33/2)</f>
        <v>389.93314452881856</v>
      </c>
      <c r="H33">
        <f>AP33*1000</f>
        <v>41.357388880957323</v>
      </c>
      <c r="I33">
        <f>(AU33-BA33)</f>
        <v>0.80701843822847064</v>
      </c>
      <c r="J33">
        <f>(P33+AT33*D33)</f>
        <v>28.831989288330078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32.365978240966797</v>
      </c>
      <c r="P33" s="1">
        <v>28.831989288330078</v>
      </c>
      <c r="Q33" s="1">
        <v>32.5361328125</v>
      </c>
      <c r="R33" s="1">
        <v>400.16757202148438</v>
      </c>
      <c r="S33" s="1">
        <v>392.56167602539063</v>
      </c>
      <c r="T33" s="1">
        <v>-0.11887363344430923</v>
      </c>
      <c r="U33" s="1">
        <v>35.988628387451172</v>
      </c>
      <c r="V33" s="1">
        <v>-0.21518449485301971</v>
      </c>
      <c r="W33" s="1">
        <v>65.146446228027344</v>
      </c>
      <c r="X33" s="1">
        <v>300.33554077148438</v>
      </c>
      <c r="Y33" s="1">
        <v>300.41531372070313</v>
      </c>
      <c r="Z33" s="1">
        <v>0.3487296998500824</v>
      </c>
      <c r="AA33" s="1">
        <v>88.245094299316406</v>
      </c>
      <c r="AB33" s="1">
        <v>45.074142456054688</v>
      </c>
      <c r="AC33" s="1">
        <v>0.77263343334197998</v>
      </c>
      <c r="AD33" s="1">
        <v>7.4973396956920624E-2</v>
      </c>
      <c r="AE33" s="1">
        <v>6.255744956433773E-3</v>
      </c>
      <c r="AF33" s="1">
        <v>7.024654746055603E-2</v>
      </c>
      <c r="AG33" s="1">
        <v>1.6926202923059464E-2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1.1041747822481041</v>
      </c>
      <c r="AP33">
        <f>(U33-T33)/(1000-U33)*AO33</f>
        <v>4.1357388880957323E-2</v>
      </c>
      <c r="AQ33">
        <f>(P33+273.15)</f>
        <v>301.98198928833006</v>
      </c>
      <c r="AR33">
        <f>(O33+273.15)</f>
        <v>305.51597824096677</v>
      </c>
      <c r="AS33">
        <f>(Y33*AK33+Z33*AL33)*AM33</f>
        <v>48.066449120943616</v>
      </c>
      <c r="AT33">
        <f>((AS33+0.00000010773*(AR33^4-AQ33^4))-AP33*44100)/(L33*0.92*2*29.3+0.00000043092*AQ33^3)</f>
        <v>-13.619973049814313</v>
      </c>
      <c r="AU33">
        <f>0.61365*EXP(17.502*J33/(240.97+J33))</f>
        <v>3.9828383439821544</v>
      </c>
      <c r="AV33">
        <f>AU33*1000/AA33</f>
        <v>45.133821609084144</v>
      </c>
      <c r="AW33">
        <f>(AV33-U33)</f>
        <v>9.1451932216329723</v>
      </c>
      <c r="AX33">
        <f>IF(D33,P33,(O33+P33)/2)</f>
        <v>30.598983764648438</v>
      </c>
      <c r="AY33">
        <f>0.61365*EXP(17.502*AX33/(240.97+AX33))</f>
        <v>4.4092472629949269</v>
      </c>
      <c r="AZ33">
        <f>IF(AW33&lt;&gt;0,(1000-(AV33+U33)/2)/AW33*AP33,0)</f>
        <v>4.3388785303467534</v>
      </c>
      <c r="BA33">
        <f>U33*AA33/1000</f>
        <v>3.1758199057536838</v>
      </c>
      <c r="BB33">
        <f>(AY33-BA33)</f>
        <v>1.2334273572412431</v>
      </c>
      <c r="BC33">
        <f>1/(1.6/F33+1.37/N33)</f>
        <v>3.1743519020126945</v>
      </c>
      <c r="BD33">
        <f>G33*AA33*0.001</f>
        <v>34.409687109374566</v>
      </c>
      <c r="BE33">
        <f>G33/S33</f>
        <v>0.99330415662785676</v>
      </c>
      <c r="BF33">
        <f>(1-AP33*AA33/AU33/F33)*100</f>
        <v>100.28878638093848</v>
      </c>
      <c r="BG33">
        <f>(S33-E33/(N33/1.35))</f>
        <v>395.0334535183818</v>
      </c>
      <c r="BH33">
        <f>E33*BF33/100/BG33</f>
        <v>-1.9896339691615209E-2</v>
      </c>
    </row>
    <row r="34" spans="1:60" x14ac:dyDescent="0.35">
      <c r="A34" s="1" t="s">
        <v>9</v>
      </c>
      <c r="B34" s="1" t="s">
        <v>4368</v>
      </c>
      <c r="K34" s="1">
        <v>2.72</v>
      </c>
    </row>
    <row r="35" spans="1:60" x14ac:dyDescent="0.35">
      <c r="A35" s="1" t="s">
        <v>9</v>
      </c>
      <c r="B35" s="1" t="s">
        <v>4367</v>
      </c>
      <c r="K35" s="1">
        <v>2.72</v>
      </c>
    </row>
    <row r="36" spans="1:60" x14ac:dyDescent="0.35">
      <c r="A36" s="1">
        <v>7</v>
      </c>
      <c r="B36" s="1" t="s">
        <v>4366</v>
      </c>
      <c r="C36" s="1">
        <v>1603.5000061579049</v>
      </c>
      <c r="D36" s="1">
        <v>0</v>
      </c>
      <c r="E36">
        <f>(R36-S36*(1000-T36)/(1000-U36))*AO36</f>
        <v>-8.1907064808247103</v>
      </c>
      <c r="F36">
        <f>IF(AZ36&lt;&gt;0,1/(1/AZ36-1/N36),0)</f>
        <v>-164.58326605680972</v>
      </c>
      <c r="G36">
        <f>((BC36-AP36/2)*S36-E36)/(BC36+AP36/2)</f>
        <v>390.18022090087112</v>
      </c>
      <c r="H36">
        <f>AP36*1000</f>
        <v>41.721327947595249</v>
      </c>
      <c r="I36">
        <f>(AU36-BA36)</f>
        <v>0.80350523617296155</v>
      </c>
      <c r="J36">
        <f>(P36+AT36*D36)</f>
        <v>28.932445526123047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32.319389343261719</v>
      </c>
      <c r="P36" s="1">
        <v>28.932445526123047</v>
      </c>
      <c r="Q36" s="1">
        <v>32.483261108398438</v>
      </c>
      <c r="R36" s="1">
        <v>400.127197265625</v>
      </c>
      <c r="S36" s="1">
        <v>392.70669555664063</v>
      </c>
      <c r="T36" s="1">
        <v>-0.11982281506061554</v>
      </c>
      <c r="U36" s="1">
        <v>36.293853759765625</v>
      </c>
      <c r="V36" s="1">
        <v>-0.21746164560317993</v>
      </c>
      <c r="W36" s="1">
        <v>65.868263244628906</v>
      </c>
      <c r="X36" s="1">
        <v>300.3358154296875</v>
      </c>
      <c r="Y36" s="1">
        <v>499.54852294921875</v>
      </c>
      <c r="Z36" s="1">
        <v>6.8602962419390678E-3</v>
      </c>
      <c r="AA36" s="1">
        <v>88.240089416503906</v>
      </c>
      <c r="AB36" s="1">
        <v>45.032318115234375</v>
      </c>
      <c r="AC36" s="1">
        <v>0.77241617441177368</v>
      </c>
      <c r="AD36" s="1">
        <v>7.3983609676361084E-2</v>
      </c>
      <c r="AE36" s="1">
        <v>4.4608325697481632E-3</v>
      </c>
      <c r="AF36" s="1">
        <v>4.7880921512842178E-2</v>
      </c>
      <c r="AG36" s="1">
        <v>2.4216156452894211E-2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1.1041757920209097</v>
      </c>
      <c r="AP36">
        <f>(U36-T36)/(1000-U36)*AO36</f>
        <v>4.1721327947595248E-2</v>
      </c>
      <c r="AQ36">
        <f>(P36+273.15)</f>
        <v>302.08244552612302</v>
      </c>
      <c r="AR36">
        <f>(O36+273.15)</f>
        <v>305.4693893432617</v>
      </c>
      <c r="AS36">
        <f>(Y36*AK36+Z36*AL36)*AM36</f>
        <v>79.927761885350264</v>
      </c>
      <c r="AT36">
        <f>((AS36+0.00000010773*(AR36^4-AQ36^4))-AP36*44100)/(L36*0.92*2*29.3+0.00000043092*AQ36^3)</f>
        <v>-13.508328504427743</v>
      </c>
      <c r="AU36">
        <f>0.61365*EXP(17.502*J36/(240.97+J36))</f>
        <v>4.0060781372041969</v>
      </c>
      <c r="AV36">
        <f>AU36*1000/AA36</f>
        <v>45.399751560710953</v>
      </c>
      <c r="AW36">
        <f>(AV36-U36)</f>
        <v>9.1058978009453284</v>
      </c>
      <c r="AX36">
        <f>IF(D36,P36,(O36+P36)/2)</f>
        <v>30.625917434692383</v>
      </c>
      <c r="AY36">
        <f>0.61365*EXP(17.502*AX36/(240.97+AX36))</f>
        <v>4.4160430805134077</v>
      </c>
      <c r="AZ36">
        <f>IF(AW36&lt;&gt;0,(1000-(AV36+U36)/2)/AW36*AP36,0)</f>
        <v>4.3946402620554732</v>
      </c>
      <c r="BA36">
        <f>U36*AA36/1000</f>
        <v>3.2025729010312354</v>
      </c>
      <c r="BB36">
        <f>(AY36-BA36)</f>
        <v>1.2134701794821723</v>
      </c>
      <c r="BC36">
        <f>1/(1.6/F36+1.37/N36)</f>
        <v>3.2222109943939055</v>
      </c>
      <c r="BD36">
        <f>G36*AA36*0.001</f>
        <v>34.429537580844119</v>
      </c>
      <c r="BE36">
        <f>G36/S36</f>
        <v>0.99356650985492279</v>
      </c>
      <c r="BF36">
        <f>(1-AP36*AA36/AU36/F36)*100</f>
        <v>100.55836600651847</v>
      </c>
      <c r="BG36">
        <f>(S36-E36/(N36/1.35))</f>
        <v>395.29000272843194</v>
      </c>
      <c r="BH36">
        <f>E36*BF36/100/BG36</f>
        <v>-2.0836450567068489E-2</v>
      </c>
    </row>
    <row r="37" spans="1:60" x14ac:dyDescent="0.35">
      <c r="A37" s="1" t="s">
        <v>9</v>
      </c>
      <c r="B37" s="1" t="s">
        <v>4365</v>
      </c>
      <c r="K37" s="1">
        <v>2.72</v>
      </c>
    </row>
    <row r="38" spans="1:60" x14ac:dyDescent="0.35">
      <c r="A38" s="1" t="s">
        <v>9</v>
      </c>
      <c r="B38" s="1" t="s">
        <v>4364</v>
      </c>
      <c r="K38" s="1">
        <v>2.72</v>
      </c>
    </row>
    <row r="39" spans="1:60" x14ac:dyDescent="0.35">
      <c r="A39" s="1">
        <v>8</v>
      </c>
      <c r="B39" s="1" t="s">
        <v>4363</v>
      </c>
      <c r="C39" s="1">
        <v>1810.000006146729</v>
      </c>
      <c r="D39" s="1">
        <v>0</v>
      </c>
      <c r="E39">
        <f>(R39-S39*(1000-T39)/(1000-U39))*AO39</f>
        <v>-8.6934825522754569</v>
      </c>
      <c r="F39">
        <f>IF(AZ39&lt;&gt;0,1/(1/AZ39-1/N39),0)</f>
        <v>-114.7764228811923</v>
      </c>
      <c r="G39">
        <f>((BC39-AP39/2)*S39-E39)/(BC39+AP39/2)</f>
        <v>390.4058292433578</v>
      </c>
      <c r="H39">
        <f>AP39*1000</f>
        <v>42.278719831752838</v>
      </c>
      <c r="I39">
        <f>(AU39-BA39)</f>
        <v>0.80438867475439935</v>
      </c>
      <c r="J39">
        <f>(P39+AT39*D39)</f>
        <v>29.111854553222656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32.305244445800781</v>
      </c>
      <c r="P39" s="1">
        <v>29.111854553222656</v>
      </c>
      <c r="Q39" s="1">
        <v>32.4512939453125</v>
      </c>
      <c r="R39" s="1">
        <v>399.97991943359375</v>
      </c>
      <c r="S39" s="1">
        <v>392.81298828125</v>
      </c>
      <c r="T39" s="1">
        <v>-0.12102438509464264</v>
      </c>
      <c r="U39" s="1">
        <v>36.758563995361328</v>
      </c>
      <c r="V39" s="1">
        <v>-0.21981175243854523</v>
      </c>
      <c r="W39" s="1">
        <v>66.763107299804688</v>
      </c>
      <c r="X39" s="1">
        <v>300.35842895507813</v>
      </c>
      <c r="Y39" s="1">
        <v>750.6573486328125</v>
      </c>
      <c r="Z39" s="1">
        <v>0.20352174341678619</v>
      </c>
      <c r="AA39" s="1">
        <v>88.237632751464844</v>
      </c>
      <c r="AB39" s="1">
        <v>44.992691040039063</v>
      </c>
      <c r="AC39" s="1">
        <v>0.76626193523406982</v>
      </c>
      <c r="AD39" s="1">
        <v>4.9672160297632217E-2</v>
      </c>
      <c r="AE39" s="1">
        <v>1.8999582389369607E-3</v>
      </c>
      <c r="AF39" s="1">
        <v>6.7667603492736816E-2</v>
      </c>
      <c r="AG39" s="1">
        <v>1.9598420709371567E-2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1.1042589299819048</v>
      </c>
      <c r="AP39">
        <f>(U39-T39)/(1000-U39)*AO39</f>
        <v>4.227871983175284E-2</v>
      </c>
      <c r="AQ39">
        <f>(P39+273.15)</f>
        <v>302.26185455322263</v>
      </c>
      <c r="AR39">
        <f>(O39+273.15)</f>
        <v>305.45524444580076</v>
      </c>
      <c r="AS39">
        <f>(Y39*AK39+Z39*AL39)*AM39</f>
        <v>120.10517309669012</v>
      </c>
      <c r="AT39">
        <f>((AS39+0.00000010773*(AR39^4-AQ39^4))-AP39*44100)/(L39*0.92*2*29.3+0.00000043092*AQ39^3)</f>
        <v>-13.401669224028629</v>
      </c>
      <c r="AU39">
        <f>0.61365*EXP(17.502*J39/(240.97+J39))</f>
        <v>4.0478773450483105</v>
      </c>
      <c r="AV39">
        <f>AU39*1000/AA39</f>
        <v>45.874727356408044</v>
      </c>
      <c r="AW39">
        <f>(AV39-U39)</f>
        <v>9.1161633610467163</v>
      </c>
      <c r="AX39">
        <f>IF(D39,P39,(O39+P39)/2)</f>
        <v>30.708549499511719</v>
      </c>
      <c r="AY39">
        <f>0.61365*EXP(17.502*AX39/(240.97+AX39))</f>
        <v>4.4369495150531701</v>
      </c>
      <c r="AZ39">
        <f>IF(AW39&lt;&gt;0,(1000-(AV39+U39)/2)/AW39*AP39,0)</f>
        <v>4.4461582509618873</v>
      </c>
      <c r="BA39">
        <f>U39*AA39/1000</f>
        <v>3.2434886702939112</v>
      </c>
      <c r="BB39">
        <f>(AY39-BA39)</f>
        <v>1.193460844759259</v>
      </c>
      <c r="BC39">
        <f>1/(1.6/F39+1.37/N39)</f>
        <v>3.2666150430798635</v>
      </c>
      <c r="BD39">
        <f>G39*AA39*0.001</f>
        <v>34.448486184806498</v>
      </c>
      <c r="BE39">
        <f>G39/S39</f>
        <v>0.99387199733790699</v>
      </c>
      <c r="BF39">
        <f>(1-AP39*AA39/AU39/F39)*100</f>
        <v>100.80296320967956</v>
      </c>
      <c r="BG39">
        <f>(S39-E39/(N39/1.35))</f>
        <v>395.55486846920599</v>
      </c>
      <c r="BH39">
        <f>E39*BF39/100/BG39</f>
        <v>-2.2154418305414848E-2</v>
      </c>
    </row>
    <row r="40" spans="1:60" x14ac:dyDescent="0.35">
      <c r="A40" s="1" t="s">
        <v>9</v>
      </c>
      <c r="B40" s="1" t="s">
        <v>4362</v>
      </c>
      <c r="K40" s="1">
        <v>2.72</v>
      </c>
    </row>
    <row r="41" spans="1:60" x14ac:dyDescent="0.35">
      <c r="A41" s="1" t="s">
        <v>9</v>
      </c>
      <c r="B41" s="1" t="s">
        <v>4361</v>
      </c>
      <c r="K41" s="1">
        <v>2.72</v>
      </c>
    </row>
    <row r="42" spans="1:60" x14ac:dyDescent="0.35">
      <c r="A42" s="1">
        <v>9</v>
      </c>
      <c r="B42" s="1" t="s">
        <v>4360</v>
      </c>
      <c r="C42" s="1">
        <v>2017.5000061355531</v>
      </c>
      <c r="D42" s="1">
        <v>0</v>
      </c>
      <c r="E42">
        <f>(R42-S42*(1000-T42)/(1000-U42))*AO42</f>
        <v>-8.6631454139586417</v>
      </c>
      <c r="F42">
        <f>IF(AZ42&lt;&gt;0,1/(1/AZ42-1/N42),0)</f>
        <v>-75.34472884712531</v>
      </c>
      <c r="G42">
        <f>((BC42-AP42/2)*S42-E42)/(BC42+AP42/2)</f>
        <v>390.04563988109578</v>
      </c>
      <c r="H42">
        <f>AP42*1000</f>
        <v>42.923116358427016</v>
      </c>
      <c r="I42">
        <f>(AU42-BA42)</f>
        <v>0.79962284604590028</v>
      </c>
      <c r="J42">
        <f>(P42+AT42*D42)</f>
        <v>29.295598983764648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32.306983947753906</v>
      </c>
      <c r="P42" s="1">
        <v>29.295598983764648</v>
      </c>
      <c r="Q42" s="1">
        <v>32.437557220458984</v>
      </c>
      <c r="R42" s="1">
        <v>399.88671875</v>
      </c>
      <c r="S42" s="1">
        <v>392.47543334960938</v>
      </c>
      <c r="T42" s="1">
        <v>-0.1204792782664299</v>
      </c>
      <c r="U42" s="1">
        <v>37.303924560546875</v>
      </c>
      <c r="V42" s="1">
        <v>-0.21879005432128906</v>
      </c>
      <c r="W42" s="1">
        <v>67.743827819824219</v>
      </c>
      <c r="X42" s="1">
        <v>300.32705688476563</v>
      </c>
      <c r="Y42" s="1">
        <v>1000.5181884765625</v>
      </c>
      <c r="Z42" s="1">
        <v>0.2721182107925415</v>
      </c>
      <c r="AA42" s="1">
        <v>88.233543395996094</v>
      </c>
      <c r="AB42" s="1">
        <v>44.979747772216797</v>
      </c>
      <c r="AC42" s="1">
        <v>0.77074897289276123</v>
      </c>
      <c r="AD42" s="1">
        <v>4.6947933733463287E-2</v>
      </c>
      <c r="AE42" s="1">
        <v>5.3811864927411079E-3</v>
      </c>
      <c r="AF42" s="1">
        <v>1.4323736540973186E-2</v>
      </c>
      <c r="AG42" s="1">
        <v>1.856984943151474E-2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1.1041435914881086</v>
      </c>
      <c r="AP42">
        <f>(U42-T42)/(1000-U42)*AO42</f>
        <v>4.2923116358427015E-2</v>
      </c>
      <c r="AQ42">
        <f>(P42+273.15)</f>
        <v>302.44559898376463</v>
      </c>
      <c r="AR42">
        <f>(O42+273.15)</f>
        <v>305.45698394775388</v>
      </c>
      <c r="AS42">
        <f>(Y42*AK42+Z42*AL42)*AM42</f>
        <v>160.08290657811813</v>
      </c>
      <c r="AT42">
        <f>((AS42+0.00000010773*(AR42^4-AQ42^4))-AP42*44100)/(L42*0.92*2*29.3+0.00000043092*AQ42^3)</f>
        <v>-13.325601143791392</v>
      </c>
      <c r="AU42">
        <f>0.61365*EXP(17.502*J42/(240.97+J42))</f>
        <v>4.0910802925998775</v>
      </c>
      <c r="AV42">
        <f>AU42*1000/AA42</f>
        <v>46.366496630866628</v>
      </c>
      <c r="AW42">
        <f>(AV42-U42)</f>
        <v>9.062572070319753</v>
      </c>
      <c r="AX42">
        <f>IF(D42,P42,(O42+P42)/2)</f>
        <v>30.801291465759277</v>
      </c>
      <c r="AY42">
        <f>0.61365*EXP(17.502*AX42/(240.97+AX42))</f>
        <v>4.4605164635741428</v>
      </c>
      <c r="AZ42">
        <f>IF(AW42&lt;&gt;0,(1000-(AV42+U42)/2)/AW42*AP42,0)</f>
        <v>4.5381618404825668</v>
      </c>
      <c r="BA42">
        <f>U42*AA42/1000</f>
        <v>3.2914574465539772</v>
      </c>
      <c r="BB42">
        <f>(AY42-BA42)</f>
        <v>1.1690590170201656</v>
      </c>
      <c r="BC42">
        <f>1/(1.6/F42+1.37/N42)</f>
        <v>3.3463651256815834</v>
      </c>
      <c r="BD42">
        <f>G42*AA42*0.001</f>
        <v>34.415108892867728</v>
      </c>
      <c r="BE42">
        <f>G42/S42</f>
        <v>0.99380905589994173</v>
      </c>
      <c r="BF42">
        <f>(1-AP42*AA42/AU42/F42)*100</f>
        <v>101.22866670226196</v>
      </c>
      <c r="BG42">
        <f>(S42-E42/(N42/1.35))</f>
        <v>395.20774535841389</v>
      </c>
      <c r="BH42">
        <f>E42*BF42/100/BG42</f>
        <v>-2.2189814597574114E-2</v>
      </c>
    </row>
    <row r="43" spans="1:60" x14ac:dyDescent="0.35">
      <c r="A43" s="1" t="s">
        <v>9</v>
      </c>
      <c r="B43" s="1" t="s">
        <v>4359</v>
      </c>
      <c r="K43" s="1">
        <v>2.72</v>
      </c>
    </row>
    <row r="44" spans="1:60" x14ac:dyDescent="0.35">
      <c r="A44" s="1" t="s">
        <v>9</v>
      </c>
      <c r="B44" s="1" t="s">
        <v>4358</v>
      </c>
      <c r="K44" s="1">
        <v>2.72</v>
      </c>
    </row>
    <row r="45" spans="1:60" x14ac:dyDescent="0.35">
      <c r="A45" s="1">
        <v>10</v>
      </c>
      <c r="B45" s="1" t="s">
        <v>4357</v>
      </c>
      <c r="C45" s="1">
        <v>2225.000006146729</v>
      </c>
      <c r="D45" s="1">
        <v>0</v>
      </c>
      <c r="E45">
        <f>(R45-S45*(1000-T45)/(1000-U45))*AO45</f>
        <v>-8.4425651196509435</v>
      </c>
      <c r="F45">
        <f>IF(AZ45&lt;&gt;0,1/(1/AZ45-1/N45),0)</f>
        <v>-59.199516237722889</v>
      </c>
      <c r="G45">
        <f>((BC45-AP45/2)*S45-E45)/(BC45+AP45/2)</f>
        <v>389.69084319920086</v>
      </c>
      <c r="H45">
        <f>AP45*1000</f>
        <v>43.599032298369941</v>
      </c>
      <c r="I45">
        <f>(AU45-BA45)</f>
        <v>0.79839201522901648</v>
      </c>
      <c r="J45">
        <f>(P45+AT45*D45)</f>
        <v>29.500972747802734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32.327404022216797</v>
      </c>
      <c r="P45" s="1">
        <v>29.500972747802734</v>
      </c>
      <c r="Q45" s="1">
        <v>32.443611145019531</v>
      </c>
      <c r="R45" s="1">
        <v>400.05218505859375</v>
      </c>
      <c r="S45" s="1">
        <v>392.21173095703125</v>
      </c>
      <c r="T45" s="1">
        <v>-0.11796552687883377</v>
      </c>
      <c r="U45" s="1">
        <v>37.871173858642578</v>
      </c>
      <c r="V45" s="1">
        <v>-0.21397462487220764</v>
      </c>
      <c r="W45" s="1">
        <v>68.69354248046875</v>
      </c>
      <c r="X45" s="1">
        <v>300.34439086914063</v>
      </c>
      <c r="Y45" s="1">
        <v>1250.06396484375</v>
      </c>
      <c r="Z45" s="1">
        <v>0.13263079524040222</v>
      </c>
      <c r="AA45" s="1">
        <v>88.232070922851563</v>
      </c>
      <c r="AB45" s="1">
        <v>44.828323364257813</v>
      </c>
      <c r="AC45" s="1">
        <v>0.76150673627853394</v>
      </c>
      <c r="AD45" s="1">
        <v>5.4530221968889236E-2</v>
      </c>
      <c r="AE45" s="1">
        <v>6.0591530054807663E-3</v>
      </c>
      <c r="AF45" s="1">
        <v>5.3610451519489288E-2</v>
      </c>
      <c r="AG45" s="1">
        <v>2.2352065891027451E-2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1.1042073193718402</v>
      </c>
      <c r="AP45">
        <f>(U45-T45)/(1000-U45)*AO45</f>
        <v>4.3599032298369943E-2</v>
      </c>
      <c r="AQ45">
        <f>(P45+273.15)</f>
        <v>302.65097274780271</v>
      </c>
      <c r="AR45">
        <f>(O45+273.15)</f>
        <v>305.47740402221677</v>
      </c>
      <c r="AS45">
        <f>(Y45*AK45+Z45*AL45)*AM45</f>
        <v>200.01022990442289</v>
      </c>
      <c r="AT45">
        <f>((AS45+0.00000010773*(AR45^4-AQ45^4))-AP45*44100)/(L45*0.92*2*29.3+0.00000043092*AQ45^3)</f>
        <v>-13.260860885255243</v>
      </c>
      <c r="AU45">
        <f>0.61365*EXP(17.502*J45/(240.97+J45))</f>
        <v>4.1398441130564105</v>
      </c>
      <c r="AV45">
        <f>AU45*1000/AA45</f>
        <v>46.919947245443339</v>
      </c>
      <c r="AW45">
        <f>(AV45-U45)</f>
        <v>9.0487733868007609</v>
      </c>
      <c r="AX45">
        <f>IF(D45,P45,(O45+P45)/2)</f>
        <v>30.914188385009766</v>
      </c>
      <c r="AY45">
        <f>0.61365*EXP(17.502*AX45/(240.97+AX45))</f>
        <v>4.4893521557019316</v>
      </c>
      <c r="AZ45">
        <f>IF(AW45&lt;&gt;0,(1000-(AV45+U45)/2)/AW45*AP45,0)</f>
        <v>4.613954300751371</v>
      </c>
      <c r="BA45">
        <f>U45*AA45/1000</f>
        <v>3.3414520978273941</v>
      </c>
      <c r="BB45">
        <f>(AY45-BA45)</f>
        <v>1.1479000578745375</v>
      </c>
      <c r="BC45">
        <f>1/(1.6/F45+1.37/N45)</f>
        <v>3.412501269061218</v>
      </c>
      <c r="BD45">
        <f>G45*AA45*0.001</f>
        <v>34.383230115137721</v>
      </c>
      <c r="BE45">
        <f>G45/S45</f>
        <v>0.99357263549542696</v>
      </c>
      <c r="BF45">
        <f>(1-AP45*AA45/AU45/F45)*100</f>
        <v>101.56964404617807</v>
      </c>
      <c r="BG45">
        <f>(S45-E45/(N45/1.35))</f>
        <v>394.87447306272975</v>
      </c>
      <c r="BH45">
        <f>E45*BF45/100/BG45</f>
        <v>-2.1715972860656439E-2</v>
      </c>
    </row>
    <row r="46" spans="1:60" x14ac:dyDescent="0.35">
      <c r="A46" s="1" t="s">
        <v>9</v>
      </c>
      <c r="B46" s="1" t="s">
        <v>4356</v>
      </c>
      <c r="K46" s="1">
        <v>2.72</v>
      </c>
    </row>
    <row r="47" spans="1:60" x14ac:dyDescent="0.35">
      <c r="A47" s="1" t="s">
        <v>9</v>
      </c>
      <c r="B47" s="1" t="s">
        <v>4355</v>
      </c>
      <c r="K47" s="1">
        <v>2.72</v>
      </c>
    </row>
    <row r="48" spans="1:60" x14ac:dyDescent="0.35">
      <c r="A48" s="1">
        <v>11</v>
      </c>
      <c r="B48" s="1" t="s">
        <v>4354</v>
      </c>
      <c r="C48" s="1">
        <v>2432.000006146729</v>
      </c>
      <c r="D48" s="1">
        <v>0</v>
      </c>
      <c r="E48">
        <f>(R48-S48*(1000-T48)/(1000-U48))*AO48</f>
        <v>-7.8062310312712917</v>
      </c>
      <c r="F48">
        <f>IF(AZ48&lt;&gt;0,1/(1/AZ48-1/N48),0)</f>
        <v>-44.598834146204617</v>
      </c>
      <c r="G48">
        <f>((BC48-AP48/2)*S48-E48)/(BC48+AP48/2)</f>
        <v>388.54107155283924</v>
      </c>
      <c r="H48">
        <f>AP48*1000</f>
        <v>44.572997614078595</v>
      </c>
      <c r="I48">
        <f>(AU48-BA48)</f>
        <v>0.79472061180789222</v>
      </c>
      <c r="J48">
        <f>(P48+AT48*D48)</f>
        <v>29.784141540527344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32.373798370361328</v>
      </c>
      <c r="P48" s="1">
        <v>29.784141540527344</v>
      </c>
      <c r="Q48" s="1">
        <v>32.465190887451172</v>
      </c>
      <c r="R48" s="1">
        <v>399.98577880859375</v>
      </c>
      <c r="S48" s="1">
        <v>391.2615966796875</v>
      </c>
      <c r="T48" s="1">
        <v>-0.11899153143167496</v>
      </c>
      <c r="U48" s="1">
        <v>38.685264587402344</v>
      </c>
      <c r="V48" s="1">
        <v>-0.21526531875133514</v>
      </c>
      <c r="W48" s="1">
        <v>69.984779357910156</v>
      </c>
      <c r="X48" s="1">
        <v>300.34954833984375</v>
      </c>
      <c r="Y48" s="1">
        <v>1599.0054931640625</v>
      </c>
      <c r="Z48" s="1">
        <v>6.9743536412715912E-2</v>
      </c>
      <c r="AA48" s="1">
        <v>88.229705810546875</v>
      </c>
      <c r="AB48" s="1">
        <v>44.7916259765625</v>
      </c>
      <c r="AC48" s="1">
        <v>0.75588846206665039</v>
      </c>
      <c r="AD48" s="1">
        <v>4.8653453588485718E-2</v>
      </c>
      <c r="AE48" s="1">
        <v>9.4525320455431938E-3</v>
      </c>
      <c r="AF48" s="1">
        <v>6.6566579043865204E-2</v>
      </c>
      <c r="AG48" s="1">
        <v>2.937045693397522E-2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1.10422628066119</v>
      </c>
      <c r="AP48">
        <f>(U48-T48)/(1000-U48)*AO48</f>
        <v>4.4572997614078597E-2</v>
      </c>
      <c r="AQ48">
        <f>(P48+273.15)</f>
        <v>302.93414154052732</v>
      </c>
      <c r="AR48">
        <f>(O48+273.15)</f>
        <v>305.52379837036131</v>
      </c>
      <c r="AS48">
        <f>(Y48*AK48+Z48*AL48)*AM48</f>
        <v>255.84087318776074</v>
      </c>
      <c r="AT48">
        <f>((AS48+0.00000010773*(AR48^4-AQ48^4))-AP48*44100)/(L48*0.92*2*29.3+0.00000043092*AQ48^3)</f>
        <v>-13.178367714297103</v>
      </c>
      <c r="AU48">
        <f>0.61365*EXP(17.502*J48/(240.97+J48))</f>
        <v>4.2079101255575679</v>
      </c>
      <c r="AV48">
        <f>AU48*1000/AA48</f>
        <v>47.692668664146893</v>
      </c>
      <c r="AW48">
        <f>(AV48-U48)</f>
        <v>9.0074040767445496</v>
      </c>
      <c r="AX48">
        <f>IF(D48,P48,(O48+P48)/2)</f>
        <v>31.078969955444336</v>
      </c>
      <c r="AY48">
        <f>0.61365*EXP(17.502*AX48/(240.97+AX48))</f>
        <v>4.5317314552817551</v>
      </c>
      <c r="AZ48">
        <f>IF(AW48&lt;&gt;0,(1000-(AV48+U48)/2)/AW48*AP48,0)</f>
        <v>4.7347643721038901</v>
      </c>
      <c r="BA48">
        <f>U48*AA48/1000</f>
        <v>3.4131895137496757</v>
      </c>
      <c r="BB48">
        <f>(AY48-BA48)</f>
        <v>1.1185419415320794</v>
      </c>
      <c r="BC48">
        <f>1/(1.6/F48+1.37/N48)</f>
        <v>3.5187472115390741</v>
      </c>
      <c r="BD48">
        <f>G48*AA48*0.001</f>
        <v>34.280864438421652</v>
      </c>
      <c r="BE48">
        <f>G48/S48</f>
        <v>0.9930467872391896</v>
      </c>
      <c r="BF48">
        <f>(1-AP48*AA48/AU48/F48)*100</f>
        <v>102.09554365148317</v>
      </c>
      <c r="BG48">
        <f>(S48-E48/(N48/1.35))</f>
        <v>393.72364224986552</v>
      </c>
      <c r="BH48">
        <f>E48*BF48/100/BG48</f>
        <v>-2.0242152502006446E-2</v>
      </c>
    </row>
    <row r="49" spans="1:60" x14ac:dyDescent="0.35">
      <c r="A49" s="1" t="s">
        <v>9</v>
      </c>
      <c r="B49" s="1" t="s">
        <v>4353</v>
      </c>
      <c r="K49" s="1">
        <v>2.72</v>
      </c>
    </row>
    <row r="50" spans="1:60" x14ac:dyDescent="0.35">
      <c r="A50" s="1" t="s">
        <v>9</v>
      </c>
      <c r="B50" s="1" t="s">
        <v>4352</v>
      </c>
      <c r="K50" s="1">
        <v>2.72</v>
      </c>
    </row>
    <row r="51" spans="1:60" x14ac:dyDescent="0.35">
      <c r="A51" s="1">
        <v>12</v>
      </c>
      <c r="B51" s="1" t="s">
        <v>4351</v>
      </c>
      <c r="C51" s="1">
        <v>2639.5000061355531</v>
      </c>
      <c r="D51" s="1">
        <v>0</v>
      </c>
      <c r="E51">
        <f>(R51-S51*(1000-T51)/(1000-U51))*AO51</f>
        <v>-7.4384422731445508</v>
      </c>
      <c r="F51">
        <f>IF(AZ51&lt;&gt;0,1/(1/AZ51-1/N51),0)</f>
        <v>-32.908120137747801</v>
      </c>
      <c r="G51">
        <f>((BC51-AP51/2)*S51-E51)/(BC51+AP51/2)</f>
        <v>387.74324109702923</v>
      </c>
      <c r="H51">
        <f>AP51*1000</f>
        <v>45.982125754779858</v>
      </c>
      <c r="I51">
        <f>(AU51-BA51)</f>
        <v>0.78793254900216469</v>
      </c>
      <c r="J51">
        <f>(P51+AT51*D51)</f>
        <v>30.181222915649414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32.475101470947266</v>
      </c>
      <c r="P51" s="1">
        <v>30.181222915649414</v>
      </c>
      <c r="Q51" s="1">
        <v>32.5391845703125</v>
      </c>
      <c r="R51" s="1">
        <v>400.1097412109375</v>
      </c>
      <c r="S51" s="1">
        <v>390.58151245117188</v>
      </c>
      <c r="T51" s="1">
        <v>-0.11668028682470322</v>
      </c>
      <c r="U51" s="1">
        <v>39.865177154541016</v>
      </c>
      <c r="V51" s="1">
        <v>-0.20986749231815338</v>
      </c>
      <c r="W51" s="1">
        <v>71.703666687011719</v>
      </c>
      <c r="X51" s="1">
        <v>300.34970092773438</v>
      </c>
      <c r="Y51" s="1">
        <v>2000.5784912109375</v>
      </c>
      <c r="Z51" s="1">
        <v>0.16121459007263184</v>
      </c>
      <c r="AA51" s="1">
        <v>88.224044799804688</v>
      </c>
      <c r="AB51" s="1">
        <v>44.767513275146484</v>
      </c>
      <c r="AC51" s="1">
        <v>0.75077545642852783</v>
      </c>
      <c r="AD51" s="1">
        <v>5.7326436042785645E-2</v>
      </c>
      <c r="AE51" s="1">
        <v>9.4342110678553581E-3</v>
      </c>
      <c r="AF51" s="1">
        <v>4.1964996606111526E-2</v>
      </c>
      <c r="AG51" s="1">
        <v>2.9052866622805595E-2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1.1042268416460821</v>
      </c>
      <c r="AP51">
        <f>(U51-T51)/(1000-U51)*AO51</f>
        <v>4.5982125754779855E-2</v>
      </c>
      <c r="AQ51">
        <f>(P51+273.15)</f>
        <v>303.33122291564939</v>
      </c>
      <c r="AR51">
        <f>(O51+273.15)</f>
        <v>305.62510147094724</v>
      </c>
      <c r="AS51">
        <f>(Y51*AK51+Z51*AL51)*AM51</f>
        <v>320.09255143912378</v>
      </c>
      <c r="AT51">
        <f>((AS51+0.00000010773*(AR51^4-AQ51^4))-AP51*44100)/(L51*0.92*2*29.3+0.00000043092*AQ51^3)</f>
        <v>-13.18456751150757</v>
      </c>
      <c r="AU51">
        <f>0.61365*EXP(17.502*J51/(240.97+J51))</f>
        <v>4.3049997242365414</v>
      </c>
      <c r="AV51">
        <f>AU51*1000/AA51</f>
        <v>48.796218015228341</v>
      </c>
      <c r="AW51">
        <f>(AV51-U51)</f>
        <v>8.9310408606873253</v>
      </c>
      <c r="AX51">
        <f>IF(D51,P51,(O51+P51)/2)</f>
        <v>31.32816219329834</v>
      </c>
      <c r="AY51">
        <f>0.61365*EXP(17.502*AX51/(240.97+AX51))</f>
        <v>4.596481767591472</v>
      </c>
      <c r="AZ51">
        <f>IF(AW51&lt;&gt;0,(1000-(AV51+U51)/2)/AW51*AP51,0)</f>
        <v>4.9203342285741938</v>
      </c>
      <c r="BA51">
        <f>U51*AA51/1000</f>
        <v>3.5170671752343767</v>
      </c>
      <c r="BB51">
        <f>(AY51-BA51)</f>
        <v>1.0794145923570952</v>
      </c>
      <c r="BC51">
        <f>1/(1.6/F51+1.37/N51)</f>
        <v>3.6839575114794845</v>
      </c>
      <c r="BD51">
        <f>G51*AA51*0.001</f>
        <v>34.208277073365778</v>
      </c>
      <c r="BE51">
        <f>G51/S51</f>
        <v>0.99273321633599476</v>
      </c>
      <c r="BF51">
        <f>(1-AP51*AA51/AU51/F51)*100</f>
        <v>102.86351727663737</v>
      </c>
      <c r="BG51">
        <f>(S51-E51/(N51/1.35))</f>
        <v>392.92755931735564</v>
      </c>
      <c r="BH51">
        <f>E51*BF51/100/BG51</f>
        <v>-1.9472910900018861E-2</v>
      </c>
    </row>
    <row r="52" spans="1:60" x14ac:dyDescent="0.35">
      <c r="A52" s="1" t="s">
        <v>9</v>
      </c>
      <c r="B52" s="1" t="s">
        <v>4350</v>
      </c>
      <c r="K52" s="1">
        <v>2.2820800000000001</v>
      </c>
    </row>
    <row r="53" spans="1:60" x14ac:dyDescent="0.35">
      <c r="A53" s="1" t="s">
        <v>9</v>
      </c>
      <c r="B53" s="1" t="s">
        <v>4349</v>
      </c>
      <c r="K53" s="1">
        <v>2.2820800000000001</v>
      </c>
    </row>
    <row r="54" spans="1:60" x14ac:dyDescent="0.35">
      <c r="A54" s="1" t="s">
        <v>9</v>
      </c>
      <c r="B54" s="1" t="s">
        <v>4348</v>
      </c>
    </row>
    <row r="55" spans="1:60" x14ac:dyDescent="0.35">
      <c r="A55" s="1" t="s">
        <v>9</v>
      </c>
      <c r="B55" s="1" t="s">
        <v>4347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AAE59-99E6-4536-8B4E-E26A865B3C07}">
  <dimension ref="A1:BH55"/>
  <sheetViews>
    <sheetView topLeftCell="A3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4209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4208</v>
      </c>
    </row>
    <row r="12" spans="1:60" x14ac:dyDescent="0.35">
      <c r="A12" s="1" t="s">
        <v>9</v>
      </c>
      <c r="B12" s="1" t="s">
        <v>4207</v>
      </c>
    </row>
    <row r="13" spans="1:60" x14ac:dyDescent="0.35">
      <c r="A13" s="1" t="s">
        <v>9</v>
      </c>
      <c r="B13" s="1" t="s">
        <v>4206</v>
      </c>
    </row>
    <row r="14" spans="1:60" x14ac:dyDescent="0.35">
      <c r="A14" s="1" t="s">
        <v>9</v>
      </c>
      <c r="B14" s="1" t="s">
        <v>4205</v>
      </c>
    </row>
    <row r="15" spans="1:60" x14ac:dyDescent="0.35">
      <c r="A15" s="1" t="s">
        <v>9</v>
      </c>
      <c r="B15" s="1" t="s">
        <v>4204</v>
      </c>
    </row>
    <row r="16" spans="1:60" x14ac:dyDescent="0.35">
      <c r="A16" s="1" t="s">
        <v>9</v>
      </c>
      <c r="B16" s="1" t="s">
        <v>4203</v>
      </c>
    </row>
    <row r="17" spans="1:60" x14ac:dyDescent="0.35">
      <c r="A17" s="1" t="s">
        <v>9</v>
      </c>
      <c r="B17" s="1" t="s">
        <v>4202</v>
      </c>
    </row>
    <row r="18" spans="1:60" x14ac:dyDescent="0.35">
      <c r="A18" s="1">
        <v>1</v>
      </c>
      <c r="B18" s="1" t="s">
        <v>4201</v>
      </c>
      <c r="C18" s="1">
        <v>356.50000110641122</v>
      </c>
      <c r="D18" s="1">
        <v>0</v>
      </c>
      <c r="E18">
        <f>(R18-S18*(1000-T18)/(1000-U18))*AO18</f>
        <v>-4.9868968283016457</v>
      </c>
      <c r="F18">
        <f>IF(AZ18&lt;&gt;0,1/(1/AZ18-1/N18),0)</f>
        <v>1.4248057242472816</v>
      </c>
      <c r="G18">
        <f>((BC18-AP18/2)*S18-E18)/(BC18+AP18/2)</f>
        <v>387.41315928156263</v>
      </c>
      <c r="H18">
        <f>AP18*1000</f>
        <v>26.498836128924992</v>
      </c>
      <c r="I18">
        <f>(AU18-BA18)</f>
        <v>2.1067033408755256</v>
      </c>
      <c r="J18">
        <f>(P18+AT18*D18)</f>
        <v>30.54301643371582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32.254756927490234</v>
      </c>
      <c r="P18" s="1">
        <v>30.54301643371582</v>
      </c>
      <c r="Q18" s="1">
        <v>32.337921142578125</v>
      </c>
      <c r="R18" s="1">
        <v>400.147216796875</v>
      </c>
      <c r="S18" s="1">
        <v>395.17953491210938</v>
      </c>
      <c r="T18" s="1">
        <v>2.5305993556976318</v>
      </c>
      <c r="U18" s="1">
        <v>25.908817291259766</v>
      </c>
      <c r="V18" s="1">
        <v>4.6140270233154297</v>
      </c>
      <c r="W18" s="1">
        <v>47.239395141601563</v>
      </c>
      <c r="X18" s="1">
        <v>300.31976318359375</v>
      </c>
      <c r="Y18" s="1">
        <v>0.19666382670402527</v>
      </c>
      <c r="Z18" s="1">
        <v>0.13606013357639313</v>
      </c>
      <c r="AA18" s="1">
        <v>88.327133178710938</v>
      </c>
      <c r="AB18" s="1">
        <v>40.988426208496094</v>
      </c>
      <c r="AC18" s="1">
        <v>0.83079749345779419</v>
      </c>
      <c r="AD18" s="1">
        <v>0.12445758283138275</v>
      </c>
      <c r="AE18" s="1">
        <v>5.0705913454294205E-3</v>
      </c>
      <c r="AF18" s="1">
        <v>2.5969782844185829E-2</v>
      </c>
      <c r="AG18" s="1">
        <v>5.0974576734006405E-3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1.1041167764102708</v>
      </c>
      <c r="AP18">
        <f>(U18-T18)/(1000-U18)*AO18</f>
        <v>2.6498836128924994E-2</v>
      </c>
      <c r="AQ18">
        <f>(P18+273.15)</f>
        <v>303.6930164337158</v>
      </c>
      <c r="AR18">
        <f>(O18+273.15)</f>
        <v>305.40475692749021</v>
      </c>
      <c r="AS18">
        <f>(Y18*AK18+Z18*AL18)*AM18</f>
        <v>3.1466211569319391E-2</v>
      </c>
      <c r="AT18">
        <f>((AS18+0.00000010773*(AR18^4-AQ18^4))-AP18*44100)/(L18*0.92*2*29.3+0.00000043092*AQ18^3)</f>
        <v>-9.0052840791162332</v>
      </c>
      <c r="AU18">
        <f>0.61365*EXP(17.502*J18/(240.97+J18))</f>
        <v>4.3951548962635156</v>
      </c>
      <c r="AV18">
        <f>AU18*1000/AA18</f>
        <v>49.759963196935935</v>
      </c>
      <c r="AW18">
        <f>(AV18-U18)</f>
        <v>23.851145905676169</v>
      </c>
      <c r="AX18">
        <f>IF(D18,P18,(O18+P18)/2)</f>
        <v>31.398886680603027</v>
      </c>
      <c r="AY18">
        <f>0.61365*EXP(17.502*AX18/(240.97+AX18))</f>
        <v>4.6150050271352248</v>
      </c>
      <c r="AZ18">
        <f>IF(AW18&lt;&gt;0,(1000-(AV18+U18)/2)/AW18*AP18,0)</f>
        <v>1.0689745860697268</v>
      </c>
      <c r="BA18">
        <f>U18*AA18/1000</f>
        <v>2.2884515553879901</v>
      </c>
      <c r="BB18">
        <f>(AY18-BA18)</f>
        <v>2.3265534717472347</v>
      </c>
      <c r="BC18">
        <f>1/(1.6/F18+1.37/N18)</f>
        <v>0.69298746381720311</v>
      </c>
      <c r="BD18">
        <f>G18*AA18*0.001</f>
        <v>34.219093715047734</v>
      </c>
      <c r="BE18">
        <f>G18/S18</f>
        <v>0.98034722209925662</v>
      </c>
      <c r="BF18">
        <f>(1-AP18*AA18/AU18/F18)*100</f>
        <v>62.624148316538722</v>
      </c>
      <c r="BG18">
        <f>(S18-E18/(N18/1.35))</f>
        <v>396.75237681185206</v>
      </c>
      <c r="BH18">
        <f>E18*BF18/100/BG18</f>
        <v>-7.8714126207475206E-3</v>
      </c>
    </row>
    <row r="19" spans="1:60" x14ac:dyDescent="0.35">
      <c r="A19" s="1" t="s">
        <v>9</v>
      </c>
      <c r="B19" s="1" t="s">
        <v>4200</v>
      </c>
      <c r="K19" s="1">
        <v>2.72</v>
      </c>
    </row>
    <row r="20" spans="1:60" x14ac:dyDescent="0.35">
      <c r="A20" s="1" t="s">
        <v>9</v>
      </c>
      <c r="B20" s="1" t="s">
        <v>4199</v>
      </c>
      <c r="K20" s="1">
        <v>2.72</v>
      </c>
    </row>
    <row r="21" spans="1:60" x14ac:dyDescent="0.35">
      <c r="A21" s="1">
        <v>2</v>
      </c>
      <c r="B21" s="1" t="s">
        <v>4198</v>
      </c>
      <c r="C21" s="1">
        <v>561.00000111758709</v>
      </c>
      <c r="D21" s="1">
        <v>0</v>
      </c>
      <c r="E21">
        <f>(R21-S21*(1000-T21)/(1000-U21))*AO21</f>
        <v>-4.0691702955961153</v>
      </c>
      <c r="F21">
        <f>IF(AZ21&lt;&gt;0,1/(1/AZ21-1/N21),0)</f>
        <v>1.2540562291462549</v>
      </c>
      <c r="G21">
        <f>((BC21-AP21/2)*S21-E21)/(BC21+AP21/2)</f>
        <v>385.93201773733892</v>
      </c>
      <c r="H21">
        <f>AP21*1000</f>
        <v>24.679179117228347</v>
      </c>
      <c r="I21">
        <f>(AU21-BA21)</f>
        <v>2.1641570736105376</v>
      </c>
      <c r="J21">
        <f>(P21+AT21*D21)</f>
        <v>30.387939453125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32.200206756591797</v>
      </c>
      <c r="P21" s="1">
        <v>30.387939453125</v>
      </c>
      <c r="Q21" s="1">
        <v>32.335250854492188</v>
      </c>
      <c r="R21" s="1">
        <v>399.95223999023438</v>
      </c>
      <c r="S21" s="1">
        <v>394.81320190429688</v>
      </c>
      <c r="T21" s="1">
        <v>3.0232234001159668</v>
      </c>
      <c r="U21" s="1">
        <v>24.818910598754883</v>
      </c>
      <c r="V21" s="1">
        <v>5.5291714668273926</v>
      </c>
      <c r="W21" s="1">
        <v>45.391292572021484</v>
      </c>
      <c r="X21" s="1">
        <v>300.34078979492188</v>
      </c>
      <c r="Y21" s="1">
        <v>24.151157379150391</v>
      </c>
      <c r="Z21" s="1">
        <v>6.7457631230354309E-2</v>
      </c>
      <c r="AA21" s="1">
        <v>88.32598876953125</v>
      </c>
      <c r="AB21" s="1">
        <v>40.932567596435547</v>
      </c>
      <c r="AC21" s="1">
        <v>0.84456032514572144</v>
      </c>
      <c r="AD21" s="1">
        <v>4.8543151468038559E-2</v>
      </c>
      <c r="AE21" s="1">
        <v>2.8853222727775574E-2</v>
      </c>
      <c r="AF21" s="1">
        <v>4.199378564953804E-2</v>
      </c>
      <c r="AG21" s="1">
        <v>1.0556179098784924E-2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1.1041940801283889</v>
      </c>
      <c r="AP21">
        <f>(U21-T21)/(1000-U21)*AO21</f>
        <v>2.4679179117228348E-2</v>
      </c>
      <c r="AQ21">
        <f>(P21+273.15)</f>
        <v>303.53793945312498</v>
      </c>
      <c r="AR21">
        <f>(O21+273.15)</f>
        <v>305.35020675659177</v>
      </c>
      <c r="AS21">
        <f>(Y21*AK21+Z21*AL21)*AM21</f>
        <v>3.8641850942927931</v>
      </c>
      <c r="AT21">
        <f>((AS21+0.00000010773*(AR21^4-AQ21^4))-AP21*44100)/(L21*0.92*2*29.3+0.00000043092*AQ21^3)</f>
        <v>-8.3373687225788586</v>
      </c>
      <c r="AU21">
        <f>0.61365*EXP(17.502*J21/(240.97+J21))</f>
        <v>4.3563118924281614</v>
      </c>
      <c r="AV21">
        <f>AU21*1000/AA21</f>
        <v>49.32083923560792</v>
      </c>
      <c r="AW21">
        <f>(AV21-U21)</f>
        <v>24.501928636853037</v>
      </c>
      <c r="AX21">
        <f>IF(D21,P21,(O21+P21)/2)</f>
        <v>31.294073104858398</v>
      </c>
      <c r="AY21">
        <f>0.61365*EXP(17.502*AX21/(240.97+AX21))</f>
        <v>4.5875767351178309</v>
      </c>
      <c r="AZ21">
        <f>IF(AW21&lt;&gt;0,(1000-(AV21+U21)/2)/AW21*AP21,0)</f>
        <v>0.96989610028291229</v>
      </c>
      <c r="BA21">
        <f>U21*AA21/1000</f>
        <v>2.1921548188176239</v>
      </c>
      <c r="BB21">
        <f>(AY21-BA21)</f>
        <v>2.3954219163002071</v>
      </c>
      <c r="BC21">
        <f>1/(1.6/F21+1.37/N21)</f>
        <v>0.62659496301582362</v>
      </c>
      <c r="BD21">
        <f>G21*AA21*0.001</f>
        <v>34.08782706447073</v>
      </c>
      <c r="BE21">
        <f>G21/S21</f>
        <v>0.9775053515836819</v>
      </c>
      <c r="BF21">
        <f>(1-AP21*AA21/AU21/F21)*100</f>
        <v>60.099049402855357</v>
      </c>
      <c r="BG21">
        <f>(S21-E21/(N21/1.35))</f>
        <v>396.09659752254584</v>
      </c>
      <c r="BH21">
        <f>E21*BF21/100/BG21</f>
        <v>-6.1740814779339898E-3</v>
      </c>
    </row>
    <row r="22" spans="1:60" x14ac:dyDescent="0.35">
      <c r="A22" s="1" t="s">
        <v>9</v>
      </c>
      <c r="B22" s="1" t="s">
        <v>4197</v>
      </c>
      <c r="K22" s="1">
        <v>2.72</v>
      </c>
    </row>
    <row r="23" spans="1:60" x14ac:dyDescent="0.35">
      <c r="A23" s="1" t="s">
        <v>9</v>
      </c>
      <c r="B23" s="1" t="s">
        <v>4196</v>
      </c>
      <c r="K23" s="1">
        <v>2.72</v>
      </c>
    </row>
    <row r="24" spans="1:60" x14ac:dyDescent="0.35">
      <c r="A24" s="1">
        <v>3</v>
      </c>
      <c r="B24" s="1" t="s">
        <v>4195</v>
      </c>
      <c r="C24" s="1">
        <v>765.00000111758709</v>
      </c>
      <c r="D24" s="1">
        <v>0</v>
      </c>
      <c r="E24">
        <f>(R24-S24*(1000-T24)/(1000-U24))*AO24</f>
        <v>-3.0347510698973195</v>
      </c>
      <c r="F24">
        <f>IF(AZ24&lt;&gt;0,1/(1/AZ24-1/N24),0)</f>
        <v>1.1244482484776264</v>
      </c>
      <c r="G24">
        <f>((BC24-AP24/2)*S24-E24)/(BC24+AP24/2)</f>
        <v>383.94854301293162</v>
      </c>
      <c r="H24">
        <f>AP24*1000</f>
        <v>23.175529295896457</v>
      </c>
      <c r="I24">
        <f>(AU24-BA24)</f>
        <v>2.2147367203921253</v>
      </c>
      <c r="J24">
        <f>(P24+AT24*D24)</f>
        <v>30.301342010498047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32.100799560546875</v>
      </c>
      <c r="P24" s="1">
        <v>30.301342010498047</v>
      </c>
      <c r="Q24" s="1">
        <v>32.264389038085938</v>
      </c>
      <c r="R24" s="1">
        <v>399.90802001953125</v>
      </c>
      <c r="S24" s="1">
        <v>394.379150390625</v>
      </c>
      <c r="T24" s="1">
        <v>3.5176362991333008</v>
      </c>
      <c r="U24" s="1">
        <v>24.001674652099609</v>
      </c>
      <c r="V24" s="1">
        <v>6.469794750213623</v>
      </c>
      <c r="W24" s="1">
        <v>44.144954681396484</v>
      </c>
      <c r="X24" s="1">
        <v>300.35305786132813</v>
      </c>
      <c r="Y24" s="1">
        <v>51.107532501220703</v>
      </c>
      <c r="Z24" s="1">
        <v>2.7440480887889862E-2</v>
      </c>
      <c r="AA24" s="1">
        <v>88.327796936035156</v>
      </c>
      <c r="AB24" s="1">
        <v>40.946006774902344</v>
      </c>
      <c r="AC24" s="1">
        <v>0.85178029537200928</v>
      </c>
      <c r="AD24" s="1">
        <v>4.3973557651042938E-2</v>
      </c>
      <c r="AE24" s="1">
        <v>8.2957958802580833E-3</v>
      </c>
      <c r="AF24" s="1">
        <v>3.5116106271743774E-2</v>
      </c>
      <c r="AG24" s="1">
        <v>8.9094415307044983E-3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1.104239183313706</v>
      </c>
      <c r="AP24">
        <f>(U24-T24)/(1000-U24)*AO24</f>
        <v>2.3175529295896457E-2</v>
      </c>
      <c r="AQ24">
        <f>(P24+273.15)</f>
        <v>303.45134201049802</v>
      </c>
      <c r="AR24">
        <f>(O24+273.15)</f>
        <v>305.25079956054685</v>
      </c>
      <c r="AS24">
        <f>(Y24*AK24+Z24*AL24)*AM24</f>
        <v>8.1772050174205333</v>
      </c>
      <c r="AT24">
        <f>((AS24+0.00000010773*(AR24^4-AQ24^4))-AP24*44100)/(L24*0.92*2*29.3+0.00000043092*AQ24^3)</f>
        <v>-7.7851709848127379</v>
      </c>
      <c r="AU24">
        <f>0.61365*EXP(17.502*J24/(240.97+J24))</f>
        <v>4.334751765187562</v>
      </c>
      <c r="AV24">
        <f>AU24*1000/AA24</f>
        <v>49.075737373215411</v>
      </c>
      <c r="AW24">
        <f>(AV24-U24)</f>
        <v>25.074062721115801</v>
      </c>
      <c r="AX24">
        <f>IF(D24,P24,(O24+P24)/2)</f>
        <v>31.201070785522461</v>
      </c>
      <c r="AY24">
        <f>0.61365*EXP(17.502*AX24/(240.97+AX24))</f>
        <v>4.5633582709583376</v>
      </c>
      <c r="AZ24">
        <f>IF(AW24&lt;&gt;0,(1000-(AV24+U24)/2)/AW24*AP24,0)</f>
        <v>0.8905108714377632</v>
      </c>
      <c r="BA24">
        <f>U24*AA24/1000</f>
        <v>2.1200150447954367</v>
      </c>
      <c r="BB24">
        <f>(AY24-BA24)</f>
        <v>2.4433432261629009</v>
      </c>
      <c r="BC24">
        <f>1/(1.6/F24+1.37/N24)</f>
        <v>0.57372757343368275</v>
      </c>
      <c r="BD24">
        <f>G24*AA24*0.001</f>
        <v>33.913328941132789</v>
      </c>
      <c r="BE24">
        <f>G24/S24</f>
        <v>0.97355182857064815</v>
      </c>
      <c r="BF24">
        <f>(1-AP24*AA24/AU24/F24)*100</f>
        <v>58.002508041217872</v>
      </c>
      <c r="BG24">
        <f>(S24-E24/(N24/1.35))</f>
        <v>395.33629544542833</v>
      </c>
      <c r="BH24">
        <f>E24*BF24/100/BG24</f>
        <v>-4.4524921026157542E-3</v>
      </c>
    </row>
    <row r="25" spans="1:60" x14ac:dyDescent="0.35">
      <c r="A25" s="1" t="s">
        <v>9</v>
      </c>
      <c r="B25" s="1" t="s">
        <v>4194</v>
      </c>
      <c r="K25" s="1">
        <v>2.72</v>
      </c>
    </row>
    <row r="26" spans="1:60" x14ac:dyDescent="0.35">
      <c r="A26" s="1" t="s">
        <v>9</v>
      </c>
      <c r="B26" s="1" t="s">
        <v>4193</v>
      </c>
      <c r="K26" s="1">
        <v>2.72</v>
      </c>
    </row>
    <row r="27" spans="1:60" x14ac:dyDescent="0.35">
      <c r="A27" s="1">
        <v>4</v>
      </c>
      <c r="B27" s="1" t="s">
        <v>4192</v>
      </c>
      <c r="C27" s="1">
        <v>969.00000111758709</v>
      </c>
      <c r="D27" s="1">
        <v>0</v>
      </c>
      <c r="E27">
        <f>(R27-S27*(1000-T27)/(1000-U27))*AO27</f>
        <v>-1.9855267225196982</v>
      </c>
      <c r="F27">
        <f>IF(AZ27&lt;&gt;0,1/(1/AZ27-1/N27),0)</f>
        <v>1.0265930488099011</v>
      </c>
      <c r="G27">
        <f>((BC27-AP27/2)*S27-E27)/(BC27+AP27/2)</f>
        <v>381.72348979270271</v>
      </c>
      <c r="H27">
        <f>AP27*1000</f>
        <v>21.941234413964619</v>
      </c>
      <c r="I27">
        <f>(AU27-BA27)</f>
        <v>2.2558658674623766</v>
      </c>
      <c r="J27">
        <f>(P27+AT27*D27)</f>
        <v>30.278654098510742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32.030956268310547</v>
      </c>
      <c r="P27" s="1">
        <v>30.278654098510742</v>
      </c>
      <c r="Q27" s="1">
        <v>32.199779510498047</v>
      </c>
      <c r="R27" s="1">
        <v>400.01177978515625</v>
      </c>
      <c r="S27" s="1">
        <v>393.98040771484375</v>
      </c>
      <c r="T27" s="1">
        <v>4.0641250610351563</v>
      </c>
      <c r="U27" s="1">
        <v>23.471214294433594</v>
      </c>
      <c r="V27" s="1">
        <v>7.5048489570617676</v>
      </c>
      <c r="W27" s="1">
        <v>43.342147827148438</v>
      </c>
      <c r="X27" s="1">
        <v>300.29949951171875</v>
      </c>
      <c r="Y27" s="1">
        <v>99.51507568359375</v>
      </c>
      <c r="Z27" s="1">
        <v>0.1612122654914856</v>
      </c>
      <c r="AA27" s="1">
        <v>88.331718444824219</v>
      </c>
      <c r="AB27" s="1">
        <v>41.048202514648438</v>
      </c>
      <c r="AC27" s="1">
        <v>0.85687160491943359</v>
      </c>
      <c r="AD27" s="1">
        <v>3.0928146094083786E-2</v>
      </c>
      <c r="AE27" s="1">
        <v>7.4254823848605156E-3</v>
      </c>
      <c r="AF27" s="1">
        <v>3.493070974946022E-2</v>
      </c>
      <c r="AG27" s="1">
        <v>7.9403398558497429E-3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1.1040422776166128</v>
      </c>
      <c r="AP27">
        <f>(U27-T27)/(1000-U27)*AO27</f>
        <v>2.194123441396462E-2</v>
      </c>
      <c r="AQ27">
        <f>(P27+273.15)</f>
        <v>303.42865409851072</v>
      </c>
      <c r="AR27">
        <f>(O27+273.15)</f>
        <v>305.18095626831052</v>
      </c>
      <c r="AS27">
        <f>(Y27*AK27+Z27*AL27)*AM27</f>
        <v>15.922411753481356</v>
      </c>
      <c r="AT27">
        <f>((AS27+0.00000010773*(AR27^4-AQ27^4))-AP27*44100)/(L27*0.92*2*29.3+0.00000043092*AQ27^3)</f>
        <v>-7.3019321543015554</v>
      </c>
      <c r="AU27">
        <f>0.61365*EXP(17.502*J27/(240.97+J27))</f>
        <v>4.3291185600764184</v>
      </c>
      <c r="AV27">
        <f>AU27*1000/AA27</f>
        <v>49.009785344327604</v>
      </c>
      <c r="AW27">
        <f>(AV27-U27)</f>
        <v>25.53857104989401</v>
      </c>
      <c r="AX27">
        <f>IF(D27,P27,(O27+P27)/2)</f>
        <v>31.154805183410645</v>
      </c>
      <c r="AY27">
        <f>0.61365*EXP(17.502*AX27/(240.97+AX27))</f>
        <v>4.551351909889199</v>
      </c>
      <c r="AZ27">
        <f>IF(AW27&lt;&gt;0,(1000-(AV27+U27)/2)/AW27*AP27,0)</f>
        <v>0.82800533635322993</v>
      </c>
      <c r="BA27">
        <f>U27*AA27/1000</f>
        <v>2.0732526926140418</v>
      </c>
      <c r="BB27">
        <f>(AY27-BA27)</f>
        <v>2.4780992172751573</v>
      </c>
      <c r="BC27">
        <f>1/(1.6/F27+1.37/N27)</f>
        <v>0.53230541678133225</v>
      </c>
      <c r="BD27">
        <f>G27*AA27*0.001</f>
        <v>33.71829182414475</v>
      </c>
      <c r="BE27">
        <f>G27/S27</f>
        <v>0.96888952424504216</v>
      </c>
      <c r="BF27">
        <f>(1-AP27*AA27/AU27/F27)*100</f>
        <v>56.390617450037638</v>
      </c>
      <c r="BG27">
        <f>(S27-E27/(N27/1.35))</f>
        <v>394.60663274611261</v>
      </c>
      <c r="BH27">
        <f>E27*BF27/100/BG27</f>
        <v>-2.8373845889831497E-3</v>
      </c>
    </row>
    <row r="28" spans="1:60" x14ac:dyDescent="0.35">
      <c r="A28" s="1" t="s">
        <v>9</v>
      </c>
      <c r="B28" s="1" t="s">
        <v>4191</v>
      </c>
      <c r="K28" s="1">
        <v>2.72</v>
      </c>
    </row>
    <row r="29" spans="1:60" x14ac:dyDescent="0.35">
      <c r="A29" s="1" t="s">
        <v>9</v>
      </c>
      <c r="B29" s="1" t="s">
        <v>4190</v>
      </c>
      <c r="K29" s="1">
        <v>2.72</v>
      </c>
    </row>
    <row r="30" spans="1:60" x14ac:dyDescent="0.35">
      <c r="A30" s="1">
        <v>5</v>
      </c>
      <c r="B30" s="1" t="s">
        <v>4189</v>
      </c>
      <c r="C30" s="1">
        <v>1172.500001128763</v>
      </c>
      <c r="D30" s="1">
        <v>0</v>
      </c>
      <c r="E30">
        <f>(R30-S30*(1000-T30)/(1000-U30))*AO30</f>
        <v>-1.4900412168601433</v>
      </c>
      <c r="F30">
        <f>IF(AZ30&lt;&gt;0,1/(1/AZ30-1/N30),0)</f>
        <v>0.93510426229461163</v>
      </c>
      <c r="G30">
        <f>((BC30-AP30/2)*S30-E30)/(BC30+AP30/2)</f>
        <v>380.69245123482409</v>
      </c>
      <c r="H30">
        <f>AP30*1000</f>
        <v>20.805986571347695</v>
      </c>
      <c r="I30">
        <f>(AU30-BA30)</f>
        <v>2.3081934729577123</v>
      </c>
      <c r="J30">
        <f>(P30+AT30*D30)</f>
        <v>30.354251861572266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31.991811752319336</v>
      </c>
      <c r="P30" s="1">
        <v>30.354251861572266</v>
      </c>
      <c r="Q30" s="1">
        <v>32.156227111816406</v>
      </c>
      <c r="R30" s="1">
        <v>400.11163330078125</v>
      </c>
      <c r="S30" s="1">
        <v>394.03570556640625</v>
      </c>
      <c r="T30" s="1">
        <v>4.6815500259399414</v>
      </c>
      <c r="U30" s="1">
        <v>23.091178894042969</v>
      </c>
      <c r="V30" s="1">
        <v>8.6643209457397461</v>
      </c>
      <c r="W30" s="1">
        <v>42.735713958740234</v>
      </c>
      <c r="X30" s="1">
        <v>300.30752563476563</v>
      </c>
      <c r="Y30" s="1">
        <v>150.13314819335938</v>
      </c>
      <c r="Z30" s="1">
        <v>0.13148538768291473</v>
      </c>
      <c r="AA30" s="1">
        <v>88.333305358886719</v>
      </c>
      <c r="AB30" s="1">
        <v>40.841373443603516</v>
      </c>
      <c r="AC30" s="1">
        <v>0.85685312747955322</v>
      </c>
      <c r="AD30" s="1">
        <v>0.12122903764247894</v>
      </c>
      <c r="AE30" s="1">
        <v>1.281842403113842E-2</v>
      </c>
      <c r="AF30" s="1">
        <v>0.10170754790306091</v>
      </c>
      <c r="AG30" s="1">
        <v>3.8928857538849115E-3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1.1040717854219322</v>
      </c>
      <c r="AP30">
        <f>(U30-T30)/(1000-U30)*AO30</f>
        <v>2.0805986571347697E-2</v>
      </c>
      <c r="AQ30">
        <f>(P30+273.15)</f>
        <v>303.50425186157224</v>
      </c>
      <c r="AR30">
        <f>(O30+273.15)</f>
        <v>305.14181175231931</v>
      </c>
      <c r="AS30">
        <f>(Y30*AK30+Z30*AL30)*AM30</f>
        <v>24.021303174019522</v>
      </c>
      <c r="AT30">
        <f>((AS30+0.00000010773*(AR30^4-AQ30^4))-AP30*44100)/(L30*0.92*2*29.3+0.00000043092*AQ30^3)</f>
        <v>-6.8558834256025598</v>
      </c>
      <c r="AU30">
        <f>0.61365*EXP(17.502*J30/(240.97+J30))</f>
        <v>4.3479136293018898</v>
      </c>
      <c r="AV30">
        <f>AU30*1000/AA30</f>
        <v>49.221679316050533</v>
      </c>
      <c r="AW30">
        <f>(AV30-U30)</f>
        <v>26.130500422007565</v>
      </c>
      <c r="AX30">
        <f>IF(D30,P30,(O30+P30)/2)</f>
        <v>31.173031806945801</v>
      </c>
      <c r="AY30">
        <f>0.61365*EXP(17.502*AX30/(240.97+AX30))</f>
        <v>4.5560786025277249</v>
      </c>
      <c r="AZ30">
        <f>IF(AW30&lt;&gt;0,(1000-(AV30+U30)/2)/AW30*AP30,0)</f>
        <v>0.76744478938607008</v>
      </c>
      <c r="BA30">
        <f>U30*AA30/1000</f>
        <v>2.0397201563441776</v>
      </c>
      <c r="BB30">
        <f>(AY30-BA30)</f>
        <v>2.5163584461835473</v>
      </c>
      <c r="BC30">
        <f>1/(1.6/F30+1.37/N30)</f>
        <v>0.49234245509480551</v>
      </c>
      <c r="BD30">
        <f>G30*AA30*0.001</f>
        <v>33.62782254274881</v>
      </c>
      <c r="BE30">
        <f>G30/S30</f>
        <v>0.96613694103583347</v>
      </c>
      <c r="BF30">
        <f>(1-AP30*AA30/AU30/F30)*100</f>
        <v>54.796522048952426</v>
      </c>
      <c r="BG30">
        <f>(S30-E30/(N30/1.35))</f>
        <v>394.50565698888624</v>
      </c>
      <c r="BH30">
        <f>E30*BF30/100/BG30</f>
        <v>-2.0696554015656337E-3</v>
      </c>
    </row>
    <row r="31" spans="1:60" x14ac:dyDescent="0.35">
      <c r="A31" s="1" t="s">
        <v>9</v>
      </c>
      <c r="B31" s="1" t="s">
        <v>4188</v>
      </c>
      <c r="K31" s="1">
        <v>2.72</v>
      </c>
    </row>
    <row r="32" spans="1:60" x14ac:dyDescent="0.35">
      <c r="A32" s="1" t="s">
        <v>9</v>
      </c>
      <c r="B32" s="1" t="s">
        <v>4187</v>
      </c>
      <c r="K32" s="1">
        <v>2.72</v>
      </c>
    </row>
    <row r="33" spans="1:60" x14ac:dyDescent="0.35">
      <c r="A33" s="1">
        <v>6</v>
      </c>
      <c r="B33" s="1" t="s">
        <v>4186</v>
      </c>
      <c r="C33" s="1">
        <v>1376.500001128763</v>
      </c>
      <c r="D33" s="1">
        <v>0</v>
      </c>
      <c r="E33">
        <f>(R33-S33*(1000-T33)/(1000-U33))*AO33</f>
        <v>-1.2713395831959933</v>
      </c>
      <c r="F33">
        <f>IF(AZ33&lt;&gt;0,1/(1/AZ33-1/N33),0)</f>
        <v>0.83571013158794372</v>
      </c>
      <c r="G33">
        <f>((BC33-AP33/2)*S33-E33)/(BC33+AP33/2)</f>
        <v>380.31686457905192</v>
      </c>
      <c r="H33">
        <f>AP33*1000</f>
        <v>19.424432861344904</v>
      </c>
      <c r="I33">
        <f>(AU33-BA33)</f>
        <v>2.3656751692067308</v>
      </c>
      <c r="J33">
        <f>(P33+AT33*D33)</f>
        <v>30.393531799316406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31.979038238525391</v>
      </c>
      <c r="P33" s="1">
        <v>30.393531799316406</v>
      </c>
      <c r="Q33" s="1">
        <v>32.134212493896484</v>
      </c>
      <c r="R33" s="1">
        <v>400.07125854492188</v>
      </c>
      <c r="S33" s="1">
        <v>394.28713989257813</v>
      </c>
      <c r="T33" s="1">
        <v>5.3594436645507813</v>
      </c>
      <c r="U33" s="1">
        <v>22.552398681640625</v>
      </c>
      <c r="V33" s="1">
        <v>9.9256210327148438</v>
      </c>
      <c r="W33" s="1">
        <v>41.766754150390625</v>
      </c>
      <c r="X33" s="1">
        <v>300.37252807617188</v>
      </c>
      <c r="Y33" s="1">
        <v>300.74444580078125</v>
      </c>
      <c r="Z33" s="1">
        <v>3.5444505512714386E-2</v>
      </c>
      <c r="AA33" s="1">
        <v>88.329063415527344</v>
      </c>
      <c r="AB33" s="1">
        <v>40.892173767089844</v>
      </c>
      <c r="AC33" s="1">
        <v>0.87687867879867554</v>
      </c>
      <c r="AD33" s="1">
        <v>4.7709763050079346E-2</v>
      </c>
      <c r="AE33" s="1">
        <v>1.4641221612691879E-2</v>
      </c>
      <c r="AF33" s="1">
        <v>5.265432596206665E-2</v>
      </c>
      <c r="AG33" s="1">
        <v>5.7593393139541149E-3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1.1043107649859256</v>
      </c>
      <c r="AP33">
        <f>(U33-T33)/(1000-U33)*AO33</f>
        <v>1.9424432861344904E-2</v>
      </c>
      <c r="AQ33">
        <f>(P33+273.15)</f>
        <v>303.54353179931638</v>
      </c>
      <c r="AR33">
        <f>(O33+273.15)</f>
        <v>305.12903823852537</v>
      </c>
      <c r="AS33">
        <f>(Y33*AK33+Z33*AL33)*AM33</f>
        <v>48.119110252579048</v>
      </c>
      <c r="AT33">
        <f>((AS33+0.00000010773*(AR33^4-AQ33^4))-AP33*44100)/(L33*0.92*2*29.3+0.00000043092*AQ33^3)</f>
        <v>-6.1933654171749373</v>
      </c>
      <c r="AU33">
        <f>0.61365*EXP(17.502*J33/(240.97+J33))</f>
        <v>4.3577074225296206</v>
      </c>
      <c r="AV33">
        <f>AU33*1000/AA33</f>
        <v>49.334921644415182</v>
      </c>
      <c r="AW33">
        <f>(AV33-U33)</f>
        <v>26.782522962774557</v>
      </c>
      <c r="AX33">
        <f>IF(D33,P33,(O33+P33)/2)</f>
        <v>31.186285018920898</v>
      </c>
      <c r="AY33">
        <f>0.61365*EXP(17.502*AX33/(240.97+AX33))</f>
        <v>4.5595182291926459</v>
      </c>
      <c r="AZ33">
        <f>IF(AW33&lt;&gt;0,(1000-(AV33+U33)/2)/AW33*AP33,0)</f>
        <v>0.69919654969567546</v>
      </c>
      <c r="BA33">
        <f>U33*AA33/1000</f>
        <v>1.99203225332289</v>
      </c>
      <c r="BB33">
        <f>(AY33-BA33)</f>
        <v>2.5674859758697561</v>
      </c>
      <c r="BC33">
        <f>1/(1.6/F33+1.37/N33)</f>
        <v>0.44750600943740781</v>
      </c>
      <c r="BD33">
        <f>G33*AA33*0.001</f>
        <v>33.593032449397604</v>
      </c>
      <c r="BE33">
        <f>G33/S33</f>
        <v>0.96456827043019377</v>
      </c>
      <c r="BF33">
        <f>(1-AP33*AA33/AU33/F33)*100</f>
        <v>52.887273605241958</v>
      </c>
      <c r="BG33">
        <f>(S33-E33/(N33/1.35))</f>
        <v>394.68811393196546</v>
      </c>
      <c r="BH33">
        <f>E33*BF33/100/BG33</f>
        <v>-1.7035649670780533E-3</v>
      </c>
    </row>
    <row r="34" spans="1:60" x14ac:dyDescent="0.35">
      <c r="A34" s="1" t="s">
        <v>9</v>
      </c>
      <c r="B34" s="1" t="s">
        <v>4185</v>
      </c>
      <c r="K34" s="1">
        <v>2.72</v>
      </c>
    </row>
    <row r="35" spans="1:60" x14ac:dyDescent="0.35">
      <c r="A35" s="1" t="s">
        <v>9</v>
      </c>
      <c r="B35" s="1" t="s">
        <v>4184</v>
      </c>
      <c r="K35" s="1">
        <v>2.72</v>
      </c>
    </row>
    <row r="36" spans="1:60" x14ac:dyDescent="0.35">
      <c r="A36" s="1">
        <v>7</v>
      </c>
      <c r="B36" s="1" t="s">
        <v>4183</v>
      </c>
      <c r="C36" s="1">
        <v>1580.0000011399388</v>
      </c>
      <c r="D36" s="1">
        <v>0</v>
      </c>
      <c r="E36">
        <f>(R36-S36*(1000-T36)/(1000-U36))*AO36</f>
        <v>-1.3277408808436251</v>
      </c>
      <c r="F36">
        <f>IF(AZ36&lt;&gt;0,1/(1/AZ36-1/N36),0)</f>
        <v>0.71775726111887483</v>
      </c>
      <c r="G36">
        <f>((BC36-AP36/2)*S36-E36)/(BC36+AP36/2)</f>
        <v>380.54989206809762</v>
      </c>
      <c r="H36">
        <f>AP36*1000</f>
        <v>17.806455905449432</v>
      </c>
      <c r="I36">
        <f>(AU36-BA36)</f>
        <v>2.4672132525229822</v>
      </c>
      <c r="J36">
        <f>(P36+AT36*D36)</f>
        <v>30.52537727355957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31.990533828735352</v>
      </c>
      <c r="P36" s="1">
        <v>30.52537727355957</v>
      </c>
      <c r="Q36" s="1">
        <v>32.129711151123047</v>
      </c>
      <c r="R36" s="1">
        <v>399.92532348632813</v>
      </c>
      <c r="S36" s="1">
        <v>394.761962890625</v>
      </c>
      <c r="T36" s="1">
        <v>6.0029869079589844</v>
      </c>
      <c r="U36" s="1">
        <v>21.777397155761719</v>
      </c>
      <c r="V36" s="1">
        <v>11.10982608795166</v>
      </c>
      <c r="W36" s="1">
        <v>40.303783416748047</v>
      </c>
      <c r="X36" s="1">
        <v>300.352294921875</v>
      </c>
      <c r="Y36" s="1">
        <v>500.30621337890625</v>
      </c>
      <c r="Z36" s="1">
        <v>9.83290895819664E-2</v>
      </c>
      <c r="AA36" s="1">
        <v>88.325904846191406</v>
      </c>
      <c r="AB36" s="1">
        <v>40.938087463378906</v>
      </c>
      <c r="AC36" s="1">
        <v>0.88446199893951416</v>
      </c>
      <c r="AD36" s="1">
        <v>4.0569968521595001E-2</v>
      </c>
      <c r="AE36" s="1">
        <v>1.7846038565039635E-2</v>
      </c>
      <c r="AF36" s="1">
        <v>4.9610931426286697E-2</v>
      </c>
      <c r="AG36" s="1">
        <v>1.031175721436739E-2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1.1042363783892462</v>
      </c>
      <c r="AP36">
        <f>(U36-T36)/(1000-U36)*AO36</f>
        <v>1.7806455905449433E-2</v>
      </c>
      <c r="AQ36">
        <f>(P36+273.15)</f>
        <v>303.67537727355955</v>
      </c>
      <c r="AR36">
        <f>(O36+273.15)</f>
        <v>305.14053382873533</v>
      </c>
      <c r="AS36">
        <f>(Y36*AK36+Z36*AL36)*AM36</f>
        <v>80.048992351390552</v>
      </c>
      <c r="AT36">
        <f>((AS36+0.00000010773*(AR36^4-AQ36^4))-AP36*44100)/(L36*0.92*2*29.3+0.00000043092*AQ36^3)</f>
        <v>-5.3935879409820151</v>
      </c>
      <c r="AU36">
        <f>0.61365*EXP(17.502*J36/(240.97+J36))</f>
        <v>4.3907215615005111</v>
      </c>
      <c r="AV36">
        <f>AU36*1000/AA36</f>
        <v>49.710462283363043</v>
      </c>
      <c r="AW36">
        <f>(AV36-U36)</f>
        <v>27.933065127601324</v>
      </c>
      <c r="AX36">
        <f>IF(D36,P36,(O36+P36)/2)</f>
        <v>31.257955551147461</v>
      </c>
      <c r="AY36">
        <f>0.61365*EXP(17.502*AX36/(240.97+AX36))</f>
        <v>4.5781582062984638</v>
      </c>
      <c r="AZ36">
        <f>IF(AW36&lt;&gt;0,(1000-(AV36+U36)/2)/AW36*AP36,0)</f>
        <v>0.614683104721096</v>
      </c>
      <c r="BA36">
        <f>U36*AA36/1000</f>
        <v>1.9235083089775289</v>
      </c>
      <c r="BB36">
        <f>(AY36-BA36)</f>
        <v>2.6546498973209349</v>
      </c>
      <c r="BC36">
        <f>1/(1.6/F36+1.37/N36)</f>
        <v>0.39227480413809829</v>
      </c>
      <c r="BD36">
        <f>G36*AA36*0.001</f>
        <v>33.6124135560352</v>
      </c>
      <c r="BE36">
        <f>G36/S36</f>
        <v>0.96399837836842184</v>
      </c>
      <c r="BF36">
        <f>(1-AP36*AA36/AU36/F36)*100</f>
        <v>50.094077019909165</v>
      </c>
      <c r="BG36">
        <f>(S36-E36/(N36/1.35))</f>
        <v>395.18072561247249</v>
      </c>
      <c r="BH36">
        <f>E36*BF36/100/BG36</f>
        <v>-1.6830768718382903E-3</v>
      </c>
    </row>
    <row r="37" spans="1:60" x14ac:dyDescent="0.35">
      <c r="A37" s="1" t="s">
        <v>9</v>
      </c>
      <c r="B37" s="1" t="s">
        <v>4182</v>
      </c>
      <c r="K37" s="1">
        <v>2.72</v>
      </c>
    </row>
    <row r="38" spans="1:60" x14ac:dyDescent="0.35">
      <c r="A38" s="1" t="s">
        <v>9</v>
      </c>
      <c r="B38" s="1" t="s">
        <v>3992</v>
      </c>
      <c r="K38" s="1">
        <v>2.72</v>
      </c>
    </row>
    <row r="39" spans="1:60" x14ac:dyDescent="0.35">
      <c r="A39" s="1">
        <v>8</v>
      </c>
      <c r="B39" s="1" t="s">
        <v>4181</v>
      </c>
      <c r="C39" s="1">
        <v>1783.0000011399388</v>
      </c>
      <c r="D39" s="1">
        <v>0</v>
      </c>
      <c r="E39">
        <f>(R39-S39*(1000-T39)/(1000-U39))*AO39</f>
        <v>-1.3770787486688625</v>
      </c>
      <c r="F39">
        <f>IF(AZ39&lt;&gt;0,1/(1/AZ39-1/N39),0)</f>
        <v>0.5963882028358054</v>
      </c>
      <c r="G39">
        <f>((BC39-AP39/2)*S39-E39)/(BC39+AP39/2)</f>
        <v>380.96292808986885</v>
      </c>
      <c r="H39">
        <f>AP39*1000</f>
        <v>15.99510770499921</v>
      </c>
      <c r="I39">
        <f>(AU39-BA39)</f>
        <v>2.6031877037201792</v>
      </c>
      <c r="J39">
        <f>(P39+AT39*D39)</f>
        <v>30.701234817504883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32.025516510009766</v>
      </c>
      <c r="P39" s="1">
        <v>30.701234817504883</v>
      </c>
      <c r="Q39" s="1">
        <v>32.147178649902344</v>
      </c>
      <c r="R39" s="1">
        <v>399.95550537109375</v>
      </c>
      <c r="S39" s="1">
        <v>395.47442626953125</v>
      </c>
      <c r="T39" s="1">
        <v>6.5568675994873047</v>
      </c>
      <c r="U39" s="1">
        <v>20.74049186706543</v>
      </c>
      <c r="V39" s="1">
        <v>12.110799789428711</v>
      </c>
      <c r="W39" s="1">
        <v>38.308528900146484</v>
      </c>
      <c r="X39" s="1">
        <v>300.37698364257813</v>
      </c>
      <c r="Y39" s="1">
        <v>749.0350341796875</v>
      </c>
      <c r="Z39" s="1">
        <v>4.4590499252080917E-2</v>
      </c>
      <c r="AA39" s="1">
        <v>88.325180053710938</v>
      </c>
      <c r="AB39" s="1">
        <v>41.057781219482422</v>
      </c>
      <c r="AC39" s="1">
        <v>0.89293301105499268</v>
      </c>
      <c r="AD39" s="1">
        <v>2.9817473143339157E-2</v>
      </c>
      <c r="AE39" s="1">
        <v>2.5261964648962021E-2</v>
      </c>
      <c r="AF39" s="1">
        <v>4.8532731831073761E-2</v>
      </c>
      <c r="AG39" s="1">
        <v>1.4898895286023617E-2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1.1043271457447723</v>
      </c>
      <c r="AP39">
        <f>(U39-T39)/(1000-U39)*AO39</f>
        <v>1.599510770499921E-2</v>
      </c>
      <c r="AQ39">
        <f>(P39+273.15)</f>
        <v>303.85123481750486</v>
      </c>
      <c r="AR39">
        <f>(O39+273.15)</f>
        <v>305.17551651000974</v>
      </c>
      <c r="AS39">
        <f>(Y39*AK39+Z39*AL39)*AM39</f>
        <v>119.84560278999197</v>
      </c>
      <c r="AT39">
        <f>((AS39+0.00000010773*(AR39^4-AQ39^4))-AP39*44100)/(L39*0.92*2*29.3+0.00000043092*AQ39^3)</f>
        <v>-4.4671365502011735</v>
      </c>
      <c r="AU39">
        <f>0.61365*EXP(17.502*J39/(240.97+J39))</f>
        <v>4.4350953822812604</v>
      </c>
      <c r="AV39">
        <f>AU39*1000/AA39</f>
        <v>50.213261717488258</v>
      </c>
      <c r="AW39">
        <f>(AV39-U39)</f>
        <v>29.472769850422829</v>
      </c>
      <c r="AX39">
        <f>IF(D39,P39,(O39+P39)/2)</f>
        <v>31.363375663757324</v>
      </c>
      <c r="AY39">
        <f>0.61365*EXP(17.502*AX39/(240.97+AX39))</f>
        <v>4.605696323296038</v>
      </c>
      <c r="AZ39">
        <f>IF(AW39&lt;&gt;0,(1000-(AV39+U39)/2)/AW39*AP39,0)</f>
        <v>0.52345440615071426</v>
      </c>
      <c r="BA39">
        <f>U39*AA39/1000</f>
        <v>1.8319076785610815</v>
      </c>
      <c r="BB39">
        <f>(AY39-BA39)</f>
        <v>2.7737886447349567</v>
      </c>
      <c r="BC39">
        <f>1/(1.6/F39+1.37/N39)</f>
        <v>0.33301322482922363</v>
      </c>
      <c r="BD39">
        <f>G39*AA39*0.001</f>
        <v>33.648619217326598</v>
      </c>
      <c r="BE39">
        <f>G39/S39</f>
        <v>0.96330610220097457</v>
      </c>
      <c r="BF39">
        <f>(1-AP39*AA39/AU39/F39)*100</f>
        <v>46.587895276321909</v>
      </c>
      <c r="BG39">
        <f>(S39-E39/(N39/1.35))</f>
        <v>395.90874990399254</v>
      </c>
      <c r="BH39">
        <f>E39*BF39/100/BG39</f>
        <v>-1.6204542219840042E-3</v>
      </c>
    </row>
    <row r="40" spans="1:60" x14ac:dyDescent="0.35">
      <c r="A40" s="1" t="s">
        <v>9</v>
      </c>
      <c r="B40" s="1" t="s">
        <v>3991</v>
      </c>
      <c r="K40" s="1">
        <v>2.72</v>
      </c>
    </row>
    <row r="41" spans="1:60" x14ac:dyDescent="0.35">
      <c r="A41" s="1" t="s">
        <v>9</v>
      </c>
      <c r="B41" s="1" t="s">
        <v>4180</v>
      </c>
      <c r="K41" s="1">
        <v>2.72</v>
      </c>
    </row>
    <row r="42" spans="1:60" x14ac:dyDescent="0.35">
      <c r="A42" s="1">
        <v>9</v>
      </c>
      <c r="B42" s="1" t="s">
        <v>3990</v>
      </c>
      <c r="C42" s="1">
        <v>1985.5000011511147</v>
      </c>
      <c r="D42" s="1">
        <v>0</v>
      </c>
      <c r="E42">
        <f>(R42-S42*(1000-T42)/(1000-U42))*AO42</f>
        <v>-1.1714739130996117</v>
      </c>
      <c r="F42">
        <f>IF(AZ42&lt;&gt;0,1/(1/AZ42-1/N42),0)</f>
        <v>0.46697335455381866</v>
      </c>
      <c r="G42">
        <f>((BC42-AP42/2)*S42-E42)/(BC42+AP42/2)</f>
        <v>380.60859434420831</v>
      </c>
      <c r="H42">
        <f>AP42*1000</f>
        <v>13.774599615561472</v>
      </c>
      <c r="I42">
        <f>(AU42-BA42)</f>
        <v>2.7883143790528031</v>
      </c>
      <c r="J42">
        <f>(P42+AT42*D42)</f>
        <v>30.921808242797852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32.088119506835938</v>
      </c>
      <c r="P42" s="1">
        <v>30.921808242797852</v>
      </c>
      <c r="Q42" s="1">
        <v>32.186019897460938</v>
      </c>
      <c r="R42" s="1">
        <v>400.14804077148438</v>
      </c>
      <c r="S42" s="1">
        <v>396.26507568359375</v>
      </c>
      <c r="T42" s="1">
        <v>7.0447201728820801</v>
      </c>
      <c r="U42" s="1">
        <v>19.280788421630859</v>
      </c>
      <c r="V42" s="1">
        <v>12.965960502624512</v>
      </c>
      <c r="W42" s="1">
        <v>35.486709594726563</v>
      </c>
      <c r="X42" s="1">
        <v>300.29678344726563</v>
      </c>
      <c r="Y42" s="1">
        <v>999.63525390625</v>
      </c>
      <c r="Z42" s="1">
        <v>9.3755699694156647E-2</v>
      </c>
      <c r="AA42" s="1">
        <v>88.325736999511719</v>
      </c>
      <c r="AB42" s="1">
        <v>41.080390930175781</v>
      </c>
      <c r="AC42" s="1">
        <v>0.90119719505310059</v>
      </c>
      <c r="AD42" s="1">
        <v>3.3137094229459763E-2</v>
      </c>
      <c r="AE42" s="1">
        <v>3.2008986920118332E-2</v>
      </c>
      <c r="AF42" s="1">
        <v>3.2585695385932922E-2</v>
      </c>
      <c r="AG42" s="1">
        <v>1.8271397799253464E-2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1.104032292085535</v>
      </c>
      <c r="AP42">
        <f>(U42-T42)/(1000-U42)*AO42</f>
        <v>1.3774599615561472E-2</v>
      </c>
      <c r="AQ42">
        <f>(P42+273.15)</f>
        <v>304.07180824279783</v>
      </c>
      <c r="AR42">
        <f>(O42+273.15)</f>
        <v>305.23811950683591</v>
      </c>
      <c r="AS42">
        <f>(Y42*AK42+Z42*AL42)*AM42</f>
        <v>159.94163705002575</v>
      </c>
      <c r="AT42">
        <f>((AS42+0.00000010773*(AR42^4-AQ42^4))-AP42*44100)/(L42*0.92*2*29.3+0.00000043092*AQ42^3)</f>
        <v>-3.398588313387275</v>
      </c>
      <c r="AU42">
        <f>0.61365*EXP(17.502*J42/(240.97+J42))</f>
        <v>4.4913042263250009</v>
      </c>
      <c r="AV42">
        <f>AU42*1000/AA42</f>
        <v>50.849326356029493</v>
      </c>
      <c r="AW42">
        <f>(AV42-U42)</f>
        <v>31.568537934398634</v>
      </c>
      <c r="AX42">
        <f>IF(D42,P42,(O42+P42)/2)</f>
        <v>31.504963874816895</v>
      </c>
      <c r="AY42">
        <f>0.61365*EXP(17.502*AX42/(240.97+AX42))</f>
        <v>4.6429092818526048</v>
      </c>
      <c r="AZ42">
        <f>IF(AW42&lt;&gt;0,(1000-(AV42+U42)/2)/AW42*AP42,0)</f>
        <v>0.42103921686694512</v>
      </c>
      <c r="BA42">
        <f>U42*AA42/1000</f>
        <v>1.702989847272198</v>
      </c>
      <c r="BB42">
        <f>(AY42-BA42)</f>
        <v>2.9399194345804069</v>
      </c>
      <c r="BC42">
        <f>1/(1.6/F42+1.37/N42)</f>
        <v>0.26692383010989018</v>
      </c>
      <c r="BD42">
        <f>G42*AA42*0.001</f>
        <v>33.617534603800387</v>
      </c>
      <c r="BE42">
        <f>G42/S42</f>
        <v>0.96048987836645316</v>
      </c>
      <c r="BF42">
        <f>(1-AP42*AA42/AU42/F42)*100</f>
        <v>41.990158370627405</v>
      </c>
      <c r="BG42">
        <f>(S42-E42/(N42/1.35))</f>
        <v>396.63455259848035</v>
      </c>
      <c r="BH42">
        <f>E42*BF42/100/BG42</f>
        <v>-1.2401938967709532E-3</v>
      </c>
    </row>
    <row r="43" spans="1:60" x14ac:dyDescent="0.35">
      <c r="A43" s="1" t="s">
        <v>9</v>
      </c>
      <c r="B43" s="1" t="s">
        <v>4179</v>
      </c>
      <c r="K43" s="1">
        <v>2.72</v>
      </c>
    </row>
    <row r="44" spans="1:60" x14ac:dyDescent="0.35">
      <c r="A44" s="1" t="s">
        <v>9</v>
      </c>
      <c r="B44" s="1" t="s">
        <v>4178</v>
      </c>
      <c r="K44" s="1">
        <v>2.72</v>
      </c>
    </row>
    <row r="45" spans="1:60" x14ac:dyDescent="0.35">
      <c r="A45" s="1">
        <v>10</v>
      </c>
      <c r="B45" s="1" t="s">
        <v>4177</v>
      </c>
      <c r="C45" s="1">
        <v>2188.5000011511147</v>
      </c>
      <c r="D45" s="1">
        <v>0</v>
      </c>
      <c r="E45">
        <f>(R45-S45*(1000-T45)/(1000-U45))*AO45</f>
        <v>-0.88303839325750932</v>
      </c>
      <c r="F45">
        <f>IF(AZ45&lt;&gt;0,1/(1/AZ45-1/N45),0)</f>
        <v>0.33967774354462804</v>
      </c>
      <c r="G45">
        <f>((BC45-AP45/2)*S45-E45)/(BC45+AP45/2)</f>
        <v>379.515796252798</v>
      </c>
      <c r="H45">
        <f>AP45*1000</f>
        <v>11.155488923786853</v>
      </c>
      <c r="I45">
        <f>(AU45-BA45)</f>
        <v>3.0226912120150207</v>
      </c>
      <c r="J45">
        <f>(P45+AT45*D45)</f>
        <v>31.198490142822266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32.168758392333984</v>
      </c>
      <c r="P45" s="1">
        <v>31.198490142822266</v>
      </c>
      <c r="Q45" s="1">
        <v>32.243511199951172</v>
      </c>
      <c r="R45" s="1">
        <v>400.06710815429688</v>
      </c>
      <c r="S45" s="1">
        <v>396.85751342773438</v>
      </c>
      <c r="T45" s="1">
        <v>7.5094351768493652</v>
      </c>
      <c r="U45" s="1">
        <v>17.435876846313477</v>
      </c>
      <c r="V45" s="1">
        <v>13.758039474487305</v>
      </c>
      <c r="W45" s="1">
        <v>31.944280624389648</v>
      </c>
      <c r="X45" s="1">
        <v>300.34805297851563</v>
      </c>
      <c r="Y45" s="1">
        <v>1250.440185546875</v>
      </c>
      <c r="Z45" s="1">
        <v>0.15092246234416962</v>
      </c>
      <c r="AA45" s="1">
        <v>88.323440551757813</v>
      </c>
      <c r="AB45" s="1">
        <v>41.138553619384766</v>
      </c>
      <c r="AC45" s="1">
        <v>0.90093749761581421</v>
      </c>
      <c r="AD45" s="1">
        <v>4.4083897024393082E-2</v>
      </c>
      <c r="AE45" s="1">
        <v>3.2453950494527817E-2</v>
      </c>
      <c r="AF45" s="1">
        <v>3.4037359058856964E-2</v>
      </c>
      <c r="AG45" s="1">
        <v>2.5843026116490364E-2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1.1042207830092483</v>
      </c>
      <c r="AP45">
        <f>(U45-T45)/(1000-U45)*AO45</f>
        <v>1.1155488923786852E-2</v>
      </c>
      <c r="AQ45">
        <f>(P45+273.15)</f>
        <v>304.34849014282224</v>
      </c>
      <c r="AR45">
        <f>(O45+273.15)</f>
        <v>305.31875839233396</v>
      </c>
      <c r="AS45">
        <f>(Y45*AK45+Z45*AL45)*AM45</f>
        <v>200.07042521557742</v>
      </c>
      <c r="AT45">
        <f>((AS45+0.00000010773*(AR45^4-AQ45^4))-AP45*44100)/(L45*0.92*2*29.3+0.00000043092*AQ45^3)</f>
        <v>-2.195914074961884</v>
      </c>
      <c r="AU45">
        <f>0.61365*EXP(17.502*J45/(240.97+J45))</f>
        <v>4.5626878441181598</v>
      </c>
      <c r="AV45">
        <f>AU45*1000/AA45</f>
        <v>51.658855402540738</v>
      </c>
      <c r="AW45">
        <f>(AV45-U45)</f>
        <v>34.222978556227261</v>
      </c>
      <c r="AX45">
        <f>IF(D45,P45,(O45+P45)/2)</f>
        <v>31.683624267578125</v>
      </c>
      <c r="AY45">
        <f>0.61365*EXP(17.502*AX45/(240.97+AX45))</f>
        <v>4.6902391743757876</v>
      </c>
      <c r="AZ45">
        <f>IF(AW45&lt;&gt;0,(1000-(AV45+U45)/2)/AW45*AP45,0)</f>
        <v>0.31470364702315062</v>
      </c>
      <c r="BA45">
        <f>U45*AA45/1000</f>
        <v>1.5399966321031389</v>
      </c>
      <c r="BB45">
        <f>(AY45-BA45)</f>
        <v>3.1502425422726485</v>
      </c>
      <c r="BC45">
        <f>1/(1.6/F45+1.37/N45)</f>
        <v>0.19879078296567909</v>
      </c>
      <c r="BD45">
        <f>G45*AA45*0.001</f>
        <v>33.520140868787038</v>
      </c>
      <c r="BE45">
        <f>G45/S45</f>
        <v>0.95630240933287958</v>
      </c>
      <c r="BF45">
        <f>(1-AP45*AA45/AU45/F45)*100</f>
        <v>36.426409792616852</v>
      </c>
      <c r="BG45">
        <f>(S45-E45/(N45/1.35))</f>
        <v>397.13601924644604</v>
      </c>
      <c r="BH45">
        <f>E45*BF45/100/BG45</f>
        <v>-8.099471419501529E-4</v>
      </c>
    </row>
    <row r="46" spans="1:60" x14ac:dyDescent="0.35">
      <c r="A46" s="1" t="s">
        <v>9</v>
      </c>
      <c r="B46" s="1" t="s">
        <v>4176</v>
      </c>
      <c r="K46" s="1">
        <v>2.72</v>
      </c>
    </row>
    <row r="47" spans="1:60" x14ac:dyDescent="0.35">
      <c r="A47" s="1" t="s">
        <v>9</v>
      </c>
      <c r="B47" s="1" t="s">
        <v>4175</v>
      </c>
      <c r="K47" s="1">
        <v>2.72</v>
      </c>
    </row>
    <row r="48" spans="1:60" x14ac:dyDescent="0.35">
      <c r="A48" s="1">
        <v>11</v>
      </c>
      <c r="B48" s="1" t="s">
        <v>4174</v>
      </c>
      <c r="C48" s="1">
        <v>2391.5000011511147</v>
      </c>
      <c r="D48" s="1">
        <v>0</v>
      </c>
      <c r="E48">
        <f>(R48-S48*(1000-T48)/(1000-U48))*AO48</f>
        <v>-0.76507605733177564</v>
      </c>
      <c r="F48">
        <f>IF(AZ48&lt;&gt;0,1/(1/AZ48-1/N48),0)</f>
        <v>0.2208148449115569</v>
      </c>
      <c r="G48">
        <f>((BC48-AP48/2)*S48-E48)/(BC48+AP48/2)</f>
        <v>379.44440267896078</v>
      </c>
      <c r="H48">
        <f>AP48*1000</f>
        <v>8.1982652862578469</v>
      </c>
      <c r="I48">
        <f>(AU48-BA48)</f>
        <v>3.3306573492146985</v>
      </c>
      <c r="J48">
        <f>(P48+AT48*D48)</f>
        <v>31.649730682373047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32.286033630371094</v>
      </c>
      <c r="P48" s="1">
        <v>31.649730682373047</v>
      </c>
      <c r="Q48" s="1">
        <v>32.327583312988281</v>
      </c>
      <c r="R48" s="1">
        <v>400.02044677734375</v>
      </c>
      <c r="S48" s="1">
        <v>397.75997924804688</v>
      </c>
      <c r="T48" s="1">
        <v>7.9795775413513184</v>
      </c>
      <c r="U48" s="1">
        <v>15.291084289550781</v>
      </c>
      <c r="V48" s="1">
        <v>14.522930145263672</v>
      </c>
      <c r="W48" s="1">
        <v>27.829963684082031</v>
      </c>
      <c r="X48" s="1">
        <v>300.32525634765625</v>
      </c>
      <c r="Y48" s="1">
        <v>1598.8720703125</v>
      </c>
      <c r="Z48" s="1">
        <v>0.10861721634864807</v>
      </c>
      <c r="AA48" s="1">
        <v>88.324066162109375</v>
      </c>
      <c r="AB48" s="1">
        <v>41.297786712646484</v>
      </c>
      <c r="AC48" s="1">
        <v>0.89375674724578857</v>
      </c>
      <c r="AD48" s="1">
        <v>6.6785596311092377E-2</v>
      </c>
      <c r="AE48" s="1">
        <v>3.4140881150960922E-2</v>
      </c>
      <c r="AF48" s="1">
        <v>2.0243987441062927E-2</v>
      </c>
      <c r="AG48" s="1">
        <v>2.9563451185822487E-2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1.1041369718663832</v>
      </c>
      <c r="AP48">
        <f>(U48-T48)/(1000-U48)*AO48</f>
        <v>8.198265286257847E-3</v>
      </c>
      <c r="AQ48">
        <f>(P48+273.15)</f>
        <v>304.79973068237302</v>
      </c>
      <c r="AR48">
        <f>(O48+273.15)</f>
        <v>305.43603363037107</v>
      </c>
      <c r="AS48">
        <f>(Y48*AK48+Z48*AL48)*AM48</f>
        <v>255.81952553198789</v>
      </c>
      <c r="AT48">
        <f>((AS48+0.00000010773*(AR48^4-AQ48^4))-AP48*44100)/(L48*0.92*2*29.3+0.00000043092*AQ48^3)</f>
        <v>-0.7676182659335109</v>
      </c>
      <c r="AU48">
        <f>0.61365*EXP(17.502*J48/(240.97+J48))</f>
        <v>4.6812280896953729</v>
      </c>
      <c r="AV48">
        <f>AU48*1000/AA48</f>
        <v>53.000595342876075</v>
      </c>
      <c r="AW48">
        <f>(AV48-U48)</f>
        <v>37.709511053325294</v>
      </c>
      <c r="AX48">
        <f>IF(D48,P48,(O48+P48)/2)</f>
        <v>31.96788215637207</v>
      </c>
      <c r="AY48">
        <f>0.61365*EXP(17.502*AX48/(240.97+AX48))</f>
        <v>4.7664095257541383</v>
      </c>
      <c r="AZ48">
        <f>IF(AW48&lt;&gt;0,(1000-(AV48+U48)/2)/AW48*AP48,0)</f>
        <v>0.20998226738673692</v>
      </c>
      <c r="BA48">
        <f>U48*AA48/1000</f>
        <v>1.3505707404806744</v>
      </c>
      <c r="BB48">
        <f>(AY48-BA48)</f>
        <v>3.415838785273464</v>
      </c>
      <c r="BC48">
        <f>1/(1.6/F48+1.37/N48)</f>
        <v>0.13217098494698656</v>
      </c>
      <c r="BD48">
        <f>G48*AA48*0.001</f>
        <v>33.514072527058602</v>
      </c>
      <c r="BE48">
        <f>G48/S48</f>
        <v>0.95395319407520307</v>
      </c>
      <c r="BF48">
        <f>(1-AP48*AA48/AU48/F48)*100</f>
        <v>29.949223651485912</v>
      </c>
      <c r="BG48">
        <f>(S48-E48/(N48/1.35))</f>
        <v>398.00128034588232</v>
      </c>
      <c r="BH48">
        <f>E48*BF48/100/BG48</f>
        <v>-5.757125688518772E-4</v>
      </c>
    </row>
    <row r="49" spans="1:60" x14ac:dyDescent="0.35">
      <c r="A49" s="1" t="s">
        <v>9</v>
      </c>
      <c r="B49" s="1" t="s">
        <v>4173</v>
      </c>
      <c r="K49" s="1">
        <v>2.72</v>
      </c>
    </row>
    <row r="50" spans="1:60" x14ac:dyDescent="0.35">
      <c r="A50" s="1" t="s">
        <v>9</v>
      </c>
      <c r="B50" s="1" t="s">
        <v>4168</v>
      </c>
      <c r="K50" s="1">
        <v>2.72</v>
      </c>
    </row>
    <row r="51" spans="1:60" x14ac:dyDescent="0.35">
      <c r="A51" s="1">
        <v>12</v>
      </c>
      <c r="B51" s="1" t="s">
        <v>4172</v>
      </c>
      <c r="C51" s="1">
        <v>2593.0000011622906</v>
      </c>
      <c r="D51" s="1">
        <v>0</v>
      </c>
      <c r="E51">
        <f>(R51-S51*(1000-T51)/(1000-U51))*AO51</f>
        <v>-0.76535533444459647</v>
      </c>
      <c r="F51">
        <f>IF(AZ51&lt;&gt;0,1/(1/AZ51-1/N51),0)</f>
        <v>0.13368158134594038</v>
      </c>
      <c r="G51">
        <f>((BC51-AP51/2)*S51-E51)/(BC51+AP51/2)</f>
        <v>381.57799388500746</v>
      </c>
      <c r="H51">
        <f>AP51*1000</f>
        <v>5.521823986925555</v>
      </c>
      <c r="I51">
        <f>(AU51-BA51)</f>
        <v>3.634237306042027</v>
      </c>
      <c r="J51">
        <f>(P51+AT51*D51)</f>
        <v>32.165557861328125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32.426734924316406</v>
      </c>
      <c r="P51" s="1">
        <v>32.165557861328125</v>
      </c>
      <c r="Q51" s="1">
        <v>32.435333251953125</v>
      </c>
      <c r="R51" s="1">
        <v>399.94467163085938</v>
      </c>
      <c r="S51" s="1">
        <v>398.64431762695313</v>
      </c>
      <c r="T51" s="1">
        <v>8.4921112060546875</v>
      </c>
      <c r="U51" s="1">
        <v>13.425590515136719</v>
      </c>
      <c r="V51" s="1">
        <v>15.33310604095459</v>
      </c>
      <c r="W51" s="1">
        <v>24.240850448608398</v>
      </c>
      <c r="X51" s="1">
        <v>300.35025024414063</v>
      </c>
      <c r="Y51" s="1">
        <v>2000.1875</v>
      </c>
      <c r="Z51" s="1">
        <v>0.47678449749946594</v>
      </c>
      <c r="AA51" s="1">
        <v>88.321968078613281</v>
      </c>
      <c r="AB51" s="1">
        <v>41.196220397949219</v>
      </c>
      <c r="AC51" s="1">
        <v>0.88840019702911377</v>
      </c>
      <c r="AD51" s="1">
        <v>3.7353448569774628E-2</v>
      </c>
      <c r="AE51" s="1">
        <v>2.6989765465259552E-2</v>
      </c>
      <c r="AF51" s="1">
        <v>2.6075826957821846E-2</v>
      </c>
      <c r="AG51" s="1">
        <v>2.1049292758107185E-2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1.1042288611916933</v>
      </c>
      <c r="AP51">
        <f>(U51-T51)/(1000-U51)*AO51</f>
        <v>5.5218239869255547E-3</v>
      </c>
      <c r="AQ51">
        <f>(P51+273.15)</f>
        <v>305.3155578613281</v>
      </c>
      <c r="AR51">
        <f>(O51+273.15)</f>
        <v>305.57673492431638</v>
      </c>
      <c r="AS51">
        <f>(Y51*AK51+Z51*AL51)*AM51</f>
        <v>320.02999284677207</v>
      </c>
      <c r="AT51">
        <f>((AS51+0.00000010773*(AR51^4-AQ51^4))-AP51*44100)/(L51*0.92*2*29.3+0.00000043092*AQ51^3)</f>
        <v>0.62458058344586309</v>
      </c>
      <c r="AU51">
        <f>0.61365*EXP(17.502*J51/(240.97+J51))</f>
        <v>4.8200118829564653</v>
      </c>
      <c r="AV51">
        <f>AU51*1000/AA51</f>
        <v>54.573193824964221</v>
      </c>
      <c r="AW51">
        <f>(AV51-U51)</f>
        <v>41.147603309827502</v>
      </c>
      <c r="AX51">
        <f>IF(D51,P51,(O51+P51)/2)</f>
        <v>32.296146392822266</v>
      </c>
      <c r="AY51">
        <f>0.61365*EXP(17.502*AX51/(240.97+AX51))</f>
        <v>4.8557098120741076</v>
      </c>
      <c r="AZ51">
        <f>IF(AW51&lt;&gt;0,(1000-(AV51+U51)/2)/AW51*AP51,0)</f>
        <v>0.12963295304312689</v>
      </c>
      <c r="BA51">
        <f>U51*AA51/1000</f>
        <v>1.1857745769144385</v>
      </c>
      <c r="BB51">
        <f>(AY51-BA51)</f>
        <v>3.6699352351596692</v>
      </c>
      <c r="BC51">
        <f>1/(1.6/F51+1.37/N51)</f>
        <v>8.1374865728270421E-2</v>
      </c>
      <c r="BD51">
        <f>G51*AA51*0.001</f>
        <v>33.701719395412923</v>
      </c>
      <c r="BE51">
        <f>G51/S51</f>
        <v>0.95718909567421417</v>
      </c>
      <c r="BF51">
        <f>(1-AP51*AA51/AU51/F51)*100</f>
        <v>24.311201068907685</v>
      </c>
      <c r="BG51">
        <f>(S51-E51/(N51/1.35))</f>
        <v>398.88570680736973</v>
      </c>
      <c r="BH51">
        <f>E51*BF51/100/BG51</f>
        <v>-4.6646713851367062E-4</v>
      </c>
    </row>
    <row r="52" spans="1:60" x14ac:dyDescent="0.35">
      <c r="A52" s="1" t="s">
        <v>9</v>
      </c>
      <c r="B52" s="1" t="s">
        <v>4171</v>
      </c>
      <c r="K52" s="1">
        <v>0.72624</v>
      </c>
    </row>
    <row r="53" spans="1:60" x14ac:dyDescent="0.35">
      <c r="A53" s="1" t="s">
        <v>9</v>
      </c>
      <c r="B53" s="1" t="s">
        <v>4170</v>
      </c>
    </row>
    <row r="54" spans="1:60" x14ac:dyDescent="0.35">
      <c r="A54" s="1" t="s">
        <v>9</v>
      </c>
      <c r="B54" s="1" t="s">
        <v>4169</v>
      </c>
    </row>
    <row r="55" spans="1:60" x14ac:dyDescent="0.35">
      <c r="A55" s="1" t="s">
        <v>9</v>
      </c>
      <c r="B55" s="1" t="s">
        <v>4168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95AC3-2201-400D-A493-05AA1B3B2F40}">
  <dimension ref="A1:BH55"/>
  <sheetViews>
    <sheetView topLeftCell="A8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5591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5590</v>
      </c>
    </row>
    <row r="12" spans="1:60" x14ac:dyDescent="0.35">
      <c r="A12" s="1" t="s">
        <v>9</v>
      </c>
      <c r="B12" s="1" t="s">
        <v>5589</v>
      </c>
    </row>
    <row r="13" spans="1:60" x14ac:dyDescent="0.35">
      <c r="A13" s="1" t="s">
        <v>9</v>
      </c>
      <c r="B13" s="1" t="s">
        <v>5588</v>
      </c>
    </row>
    <row r="14" spans="1:60" x14ac:dyDescent="0.35">
      <c r="A14" s="1" t="s">
        <v>9</v>
      </c>
      <c r="B14" s="1" t="s">
        <v>5587</v>
      </c>
    </row>
    <row r="15" spans="1:60" x14ac:dyDescent="0.35">
      <c r="A15" s="1" t="s">
        <v>9</v>
      </c>
      <c r="B15" s="1" t="s">
        <v>5586</v>
      </c>
    </row>
    <row r="16" spans="1:60" x14ac:dyDescent="0.35">
      <c r="A16" s="1" t="s">
        <v>9</v>
      </c>
      <c r="B16" s="1" t="s">
        <v>5585</v>
      </c>
    </row>
    <row r="17" spans="1:60" x14ac:dyDescent="0.35">
      <c r="A17" s="1" t="s">
        <v>9</v>
      </c>
      <c r="B17" s="1" t="s">
        <v>5584</v>
      </c>
    </row>
    <row r="18" spans="1:60" x14ac:dyDescent="0.35">
      <c r="A18" s="1">
        <v>1</v>
      </c>
      <c r="B18" s="1" t="s">
        <v>5583</v>
      </c>
      <c r="C18" s="1">
        <v>476.00000165402889</v>
      </c>
      <c r="D18" s="1">
        <v>0</v>
      </c>
      <c r="E18">
        <f>(R18-S18*(1000-T18)/(1000-U18))*AO18</f>
        <v>-2.8313793593304406</v>
      </c>
      <c r="F18">
        <f>IF(AZ18&lt;&gt;0,1/(1/AZ18-1/N18),0)</f>
        <v>1.4980893342612087</v>
      </c>
      <c r="G18">
        <f>((BC18-AP18/2)*S18-E18)/(BC18+AP18/2)</f>
        <v>387.49523496181388</v>
      </c>
      <c r="H18">
        <f>AP18*1000</f>
        <v>21.008624009056813</v>
      </c>
      <c r="I18">
        <f>(AU18-BA18)</f>
        <v>1.6090504526764771</v>
      </c>
      <c r="J18">
        <f>(P18+AT18*D18)</f>
        <v>30.191150665283203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31.428647994995117</v>
      </c>
      <c r="P18" s="1">
        <v>30.191150665283203</v>
      </c>
      <c r="Q18" s="1">
        <v>31.521308898925781</v>
      </c>
      <c r="R18" s="1">
        <v>399.92434692382813</v>
      </c>
      <c r="S18" s="1">
        <v>394.97418212890625</v>
      </c>
      <c r="T18" s="1">
        <v>12.047906875610352</v>
      </c>
      <c r="U18" s="1">
        <v>30.492134094238281</v>
      </c>
      <c r="V18" s="1">
        <v>23.063405990600586</v>
      </c>
      <c r="W18" s="1">
        <v>58.371341705322266</v>
      </c>
      <c r="X18" s="1">
        <v>300.37057495117188</v>
      </c>
      <c r="Y18" s="1">
        <v>0.21639251708984375</v>
      </c>
      <c r="Z18" s="1">
        <v>0.1040463000535965</v>
      </c>
      <c r="AA18" s="1">
        <v>88.495002746582031</v>
      </c>
      <c r="AB18" s="1">
        <v>31.627700805664063</v>
      </c>
      <c r="AC18" s="1">
        <v>0.55355674028396606</v>
      </c>
      <c r="AD18" s="1">
        <v>4.1622746735811234E-2</v>
      </c>
      <c r="AE18" s="1">
        <v>5.1841167733073235E-3</v>
      </c>
      <c r="AF18" s="1">
        <v>3.9807796478271484E-2</v>
      </c>
      <c r="AG18" s="1">
        <v>1.0625550523400307E-2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1.1043035843793081</v>
      </c>
      <c r="AP18">
        <f>(U18-T18)/(1000-U18)*AO18</f>
        <v>2.1008624009056814E-2</v>
      </c>
      <c r="AQ18">
        <f>(P18+273.15)</f>
        <v>303.34115066528318</v>
      </c>
      <c r="AR18">
        <f>(O18+273.15)</f>
        <v>304.57864799499509</v>
      </c>
      <c r="AS18">
        <f>(Y18*AK18+Z18*AL18)*AM18</f>
        <v>3.4622801960495053E-2</v>
      </c>
      <c r="AT18">
        <f>((AS18+0.00000010773*(AR18^4-AQ18^4))-AP18*44100)/(L18*0.92*2*29.3+0.00000043092*AQ18^3)</f>
        <v>-7.1538898641173461</v>
      </c>
      <c r="AU18">
        <f>0.61365*EXP(17.502*J18/(240.97+J18))</f>
        <v>4.3074519430952414</v>
      </c>
      <c r="AV18">
        <f>AU18*1000/AA18</f>
        <v>48.674521830687318</v>
      </c>
      <c r="AW18">
        <f>(AV18-U18)</f>
        <v>18.182387736449037</v>
      </c>
      <c r="AX18">
        <f>IF(D18,P18,(O18+P18)/2)</f>
        <v>30.80989933013916</v>
      </c>
      <c r="AY18">
        <f>0.61365*EXP(17.502*AX18/(240.97+AX18))</f>
        <v>4.4627093545521115</v>
      </c>
      <c r="AZ18">
        <f>IF(AW18&lt;&gt;0,(1000-(AV18+U18)/2)/AW18*AP18,0)</f>
        <v>1.1097020395411916</v>
      </c>
      <c r="BA18">
        <f>U18*AA18/1000</f>
        <v>2.6984014904187643</v>
      </c>
      <c r="BB18">
        <f>(AY18-BA18)</f>
        <v>1.7643078641333472</v>
      </c>
      <c r="BC18">
        <f>1/(1.6/F18+1.37/N18)</f>
        <v>0.72041203279239896</v>
      </c>
      <c r="BD18">
        <f>G18*AA18*0.001</f>
        <v>34.291391882233171</v>
      </c>
      <c r="BE18">
        <f>G18/S18</f>
        <v>0.9810647188968632</v>
      </c>
      <c r="BF18">
        <f>(1-AP18*AA18/AU18/F18)*100</f>
        <v>71.189008604574639</v>
      </c>
      <c r="BG18">
        <f>(S18-E18/(N18/1.35))</f>
        <v>395.8671847804045</v>
      </c>
      <c r="BH18">
        <f>E18*BF18/100/BG18</f>
        <v>-5.0916847196112221E-3</v>
      </c>
    </row>
    <row r="19" spans="1:60" x14ac:dyDescent="0.35">
      <c r="A19" s="1" t="s">
        <v>9</v>
      </c>
      <c r="B19" s="1" t="s">
        <v>5582</v>
      </c>
      <c r="K19" s="1">
        <v>2.72</v>
      </c>
    </row>
    <row r="20" spans="1:60" x14ac:dyDescent="0.35">
      <c r="A20" s="1" t="s">
        <v>9</v>
      </c>
      <c r="B20" s="1" t="s">
        <v>5581</v>
      </c>
      <c r="K20" s="1">
        <v>2.72</v>
      </c>
    </row>
    <row r="21" spans="1:60" x14ac:dyDescent="0.35">
      <c r="A21" s="1">
        <v>2</v>
      </c>
      <c r="B21" s="1" t="s">
        <v>5580</v>
      </c>
      <c r="C21" s="1">
        <v>680.50000166520476</v>
      </c>
      <c r="D21" s="1">
        <v>0</v>
      </c>
      <c r="E21">
        <f>(R21-S21*(1000-T21)/(1000-U21))*AO21</f>
        <v>-1.003099741409192</v>
      </c>
      <c r="F21">
        <f>IF(AZ21&lt;&gt;0,1/(1/AZ21-1/N21),0)</f>
        <v>1.3439799695023542</v>
      </c>
      <c r="G21">
        <f>((BC21-AP21/2)*S21-E21)/(BC21+AP21/2)</f>
        <v>383.93569560051623</v>
      </c>
      <c r="H21">
        <f>AP21*1000</f>
        <v>19.488270992311911</v>
      </c>
      <c r="I21">
        <f>(AU21-BA21)</f>
        <v>1.6201153474002465</v>
      </c>
      <c r="J21">
        <f>(P21+AT21*D21)</f>
        <v>30.051990509033203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31.371189117431641</v>
      </c>
      <c r="P21" s="1">
        <v>30.051990509033203</v>
      </c>
      <c r="Q21" s="1">
        <v>31.520902633666992</v>
      </c>
      <c r="R21" s="1">
        <v>399.91159057617188</v>
      </c>
      <c r="S21" s="1">
        <v>393.86904907226563</v>
      </c>
      <c r="T21" s="1">
        <v>12.86177921295166</v>
      </c>
      <c r="U21" s="1">
        <v>29.980451583862305</v>
      </c>
      <c r="V21" s="1">
        <v>24.701536178588867</v>
      </c>
      <c r="W21" s="1">
        <v>57.578594207763672</v>
      </c>
      <c r="X21" s="1">
        <v>300.36727905273438</v>
      </c>
      <c r="Y21" s="1">
        <v>25.751560211181641</v>
      </c>
      <c r="Z21" s="1">
        <v>1.0290141217410564E-2</v>
      </c>
      <c r="AA21" s="1">
        <v>88.493461608886719</v>
      </c>
      <c r="AB21" s="1">
        <v>31.578136444091797</v>
      </c>
      <c r="AC21" s="1">
        <v>0.57378643751144409</v>
      </c>
      <c r="AD21" s="1">
        <v>4.4101666659116745E-2</v>
      </c>
      <c r="AE21" s="1">
        <v>7.7658169902861118E-3</v>
      </c>
      <c r="AF21" s="1">
        <v>3.5994444042444229E-2</v>
      </c>
      <c r="AG21" s="1">
        <v>5.987030453979969E-3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1.104291467105641</v>
      </c>
      <c r="AP21">
        <f>(U21-T21)/(1000-U21)*AO21</f>
        <v>1.9488270992311912E-2</v>
      </c>
      <c r="AQ21">
        <f>(P21+273.15)</f>
        <v>303.20199050903318</v>
      </c>
      <c r="AR21">
        <f>(O21+273.15)</f>
        <v>304.52118911743162</v>
      </c>
      <c r="AS21">
        <f>(Y21*AK21+Z21*AL21)*AM21</f>
        <v>4.1202495416943066</v>
      </c>
      <c r="AT21">
        <f>((AS21+0.00000010773*(AR21^4-AQ21^4))-AP21*44100)/(L21*0.92*2*29.3+0.00000043092*AQ21^3)</f>
        <v>-6.5888007821069543</v>
      </c>
      <c r="AU21">
        <f>0.61365*EXP(17.502*J21/(240.97+J21))</f>
        <v>4.2731892886538523</v>
      </c>
      <c r="AV21">
        <f>AU21*1000/AA21</f>
        <v>48.288192268260516</v>
      </c>
      <c r="AW21">
        <f>(AV21-U21)</f>
        <v>18.307740684398212</v>
      </c>
      <c r="AX21">
        <f>IF(D21,P21,(O21+P21)/2)</f>
        <v>30.711589813232422</v>
      </c>
      <c r="AY21">
        <f>0.61365*EXP(17.502*AX21/(240.97+AX21))</f>
        <v>4.4377203754028676</v>
      </c>
      <c r="AZ21">
        <f>IF(AW21&lt;&gt;0,(1000-(AV21+U21)/2)/AW21*AP21,0)</f>
        <v>1.0228247736474851</v>
      </c>
      <c r="BA21">
        <f>U21*AA21/1000</f>
        <v>2.6530739412536057</v>
      </c>
      <c r="BB21">
        <f>(AY21-BA21)</f>
        <v>1.7846464341492618</v>
      </c>
      <c r="BC21">
        <f>1/(1.6/F21+1.37/N21)</f>
        <v>0.66200554515023224</v>
      </c>
      <c r="BD21">
        <f>G21*AA21*0.001</f>
        <v>33.975798738905496</v>
      </c>
      <c r="BE21">
        <f>G21/S21</f>
        <v>0.97478006079648349</v>
      </c>
      <c r="BF21">
        <f>(1-AP21*AA21/AU21/F21)*100</f>
        <v>69.971090117240692</v>
      </c>
      <c r="BG21">
        <f>(S21-E21/(N21/1.35))</f>
        <v>394.18542162963547</v>
      </c>
      <c r="BH21">
        <f>E21*BF21/100/BG21</f>
        <v>-1.780582907215424E-3</v>
      </c>
    </row>
    <row r="22" spans="1:60" x14ac:dyDescent="0.35">
      <c r="A22" s="1" t="s">
        <v>9</v>
      </c>
      <c r="B22" s="1" t="s">
        <v>5579</v>
      </c>
      <c r="K22" s="1">
        <v>2.72</v>
      </c>
    </row>
    <row r="23" spans="1:60" x14ac:dyDescent="0.35">
      <c r="A23" s="1" t="s">
        <v>9</v>
      </c>
      <c r="B23" s="1" t="s">
        <v>5578</v>
      </c>
      <c r="K23" s="1">
        <v>2.72</v>
      </c>
    </row>
    <row r="24" spans="1:60" x14ac:dyDescent="0.35">
      <c r="A24" s="1">
        <v>3</v>
      </c>
      <c r="B24" s="1" t="s">
        <v>5577</v>
      </c>
      <c r="C24" s="1">
        <v>884.50000166520476</v>
      </c>
      <c r="D24" s="1">
        <v>0</v>
      </c>
      <c r="E24">
        <f>(R24-S24*(1000-T24)/(1000-U24))*AO24</f>
        <v>0.13720107506609941</v>
      </c>
      <c r="F24">
        <f>IF(AZ24&lt;&gt;0,1/(1/AZ24-1/N24),0)</f>
        <v>1.2334115908150014</v>
      </c>
      <c r="G24">
        <f>((BC24-AP24/2)*S24-E24)/(BC24+AP24/2)</f>
        <v>381.75824593153993</v>
      </c>
      <c r="H24">
        <f>AP24*1000</f>
        <v>18.240446254909521</v>
      </c>
      <c r="I24">
        <f>(AU24-BA24)</f>
        <v>1.6202474646880032</v>
      </c>
      <c r="J24">
        <f>(P24+AT24*D24)</f>
        <v>29.9222412109375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31.282669067382813</v>
      </c>
      <c r="P24" s="1">
        <v>29.9222412109375</v>
      </c>
      <c r="Q24" s="1">
        <v>31.460281372070313</v>
      </c>
      <c r="R24" s="1">
        <v>400.0364990234375</v>
      </c>
      <c r="S24" s="1">
        <v>393.41390991210938</v>
      </c>
      <c r="T24" s="1">
        <v>13.595220565795898</v>
      </c>
      <c r="U24" s="1">
        <v>29.623733520507813</v>
      </c>
      <c r="V24" s="1">
        <v>26.238971710205078</v>
      </c>
      <c r="W24" s="1">
        <v>57.174232482910156</v>
      </c>
      <c r="X24" s="1">
        <v>300.36636352539063</v>
      </c>
      <c r="Y24" s="1">
        <v>51.2979736328125</v>
      </c>
      <c r="Z24" s="1">
        <v>0.18407969176769257</v>
      </c>
      <c r="AA24" s="1">
        <v>88.48345947265625</v>
      </c>
      <c r="AB24" s="1">
        <v>31.510669708251953</v>
      </c>
      <c r="AC24" s="1">
        <v>0.58573943376541138</v>
      </c>
      <c r="AD24" s="1">
        <v>0.17230997979640961</v>
      </c>
      <c r="AE24" s="1">
        <v>9.7536155954003334E-3</v>
      </c>
      <c r="AF24" s="1">
        <v>2.1430432796478271E-2</v>
      </c>
      <c r="AG24" s="1">
        <v>8.1536192446947098E-3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1.1042881011962888</v>
      </c>
      <c r="AP24">
        <f>(U24-T24)/(1000-U24)*AO24</f>
        <v>1.8240446254909521E-2</v>
      </c>
      <c r="AQ24">
        <f>(P24+273.15)</f>
        <v>303.07224121093748</v>
      </c>
      <c r="AR24">
        <f>(O24+273.15)</f>
        <v>304.43266906738279</v>
      </c>
      <c r="AS24">
        <f>(Y24*AK24+Z24*AL24)*AM24</f>
        <v>8.2076755977941502</v>
      </c>
      <c r="AT24">
        <f>((AS24+0.00000010773*(AR24^4-AQ24^4))-AP24*44100)/(L24*0.92*2*29.3+0.00000043092*AQ24^3)</f>
        <v>-6.1217174012562969</v>
      </c>
      <c r="AU24">
        <f>0.61365*EXP(17.502*J24/(240.97+J24))</f>
        <v>4.2414578890786245</v>
      </c>
      <c r="AV24">
        <f>AU24*1000/AA24</f>
        <v>47.935036834645324</v>
      </c>
      <c r="AW24">
        <f>(AV24-U24)</f>
        <v>18.311303314137511</v>
      </c>
      <c r="AX24">
        <f>IF(D24,P24,(O24+P24)/2)</f>
        <v>30.602455139160156</v>
      </c>
      <c r="AY24">
        <f>0.61365*EXP(17.502*AX24/(240.97+AX24))</f>
        <v>4.4101226373167064</v>
      </c>
      <c r="AZ24">
        <f>IF(AW24&lt;&gt;0,(1000-(AV24+U24)/2)/AW24*AP24,0)</f>
        <v>0.95750109443290243</v>
      </c>
      <c r="BA24">
        <f>U24*AA24/1000</f>
        <v>2.6212104243906214</v>
      </c>
      <c r="BB24">
        <f>(AY24-BA24)</f>
        <v>1.788912212926085</v>
      </c>
      <c r="BC24">
        <f>1/(1.6/F24+1.37/N24)</f>
        <v>0.61832119650709172</v>
      </c>
      <c r="BD24">
        <f>G24*AA24*0.001</f>
        <v>33.779290282235749</v>
      </c>
      <c r="BE24">
        <f>G24/S24</f>
        <v>0.97037302523651647</v>
      </c>
      <c r="BF24">
        <f>(1-AP24*AA24/AU24/F24)*100</f>
        <v>69.148636098312352</v>
      </c>
      <c r="BG24">
        <f>(S24-E24/(N24/1.35))</f>
        <v>393.37063739074318</v>
      </c>
      <c r="BH24">
        <f>E24*BF24/100/BG24</f>
        <v>2.4117883518131133E-4</v>
      </c>
    </row>
    <row r="25" spans="1:60" x14ac:dyDescent="0.35">
      <c r="A25" s="1" t="s">
        <v>9</v>
      </c>
      <c r="B25" s="1" t="s">
        <v>5576</v>
      </c>
      <c r="K25" s="1">
        <v>2.72</v>
      </c>
    </row>
    <row r="26" spans="1:60" x14ac:dyDescent="0.35">
      <c r="A26" s="1" t="s">
        <v>9</v>
      </c>
      <c r="B26" s="1" t="s">
        <v>5575</v>
      </c>
      <c r="K26" s="1">
        <v>2.72</v>
      </c>
    </row>
    <row r="27" spans="1:60" x14ac:dyDescent="0.35">
      <c r="A27" s="1">
        <v>4</v>
      </c>
      <c r="B27" s="1" t="s">
        <v>5574</v>
      </c>
      <c r="C27" s="1">
        <v>1088.5000016652048</v>
      </c>
      <c r="D27" s="1">
        <v>0</v>
      </c>
      <c r="E27">
        <f>(R27-S27*(1000-T27)/(1000-U27))*AO27</f>
        <v>0.61720789248360874</v>
      </c>
      <c r="F27">
        <f>IF(AZ27&lt;&gt;0,1/(1/AZ27-1/N27),0)</f>
        <v>1.1047135146975795</v>
      </c>
      <c r="G27">
        <f>((BC27-AP27/2)*S27-E27)/(BC27+AP27/2)</f>
        <v>380.67648316006324</v>
      </c>
      <c r="H27">
        <f>AP27*1000</f>
        <v>17.004516806518168</v>
      </c>
      <c r="I27">
        <f>(AU27-BA27)</f>
        <v>1.6474158812312796</v>
      </c>
      <c r="J27">
        <f>(P27+AT27*D27)</f>
        <v>29.886005401611328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31.207412719726563</v>
      </c>
      <c r="P27" s="1">
        <v>29.886005401611328</v>
      </c>
      <c r="Q27" s="1">
        <v>31.391984939575195</v>
      </c>
      <c r="R27" s="1">
        <v>400.02401733398438</v>
      </c>
      <c r="S27" s="1">
        <v>393.40664672851563</v>
      </c>
      <c r="T27" s="1">
        <v>14.268511772155762</v>
      </c>
      <c r="U27" s="1">
        <v>29.218410491943359</v>
      </c>
      <c r="V27" s="1">
        <v>27.655258178710938</v>
      </c>
      <c r="W27" s="1">
        <v>56.631183624267578</v>
      </c>
      <c r="X27" s="1">
        <v>300.34228515625</v>
      </c>
      <c r="Y27" s="1">
        <v>99.707923889160156</v>
      </c>
      <c r="Z27" s="1">
        <v>5.6023009121417999E-2</v>
      </c>
      <c r="AA27" s="1">
        <v>88.479042053222656</v>
      </c>
      <c r="AB27" s="1">
        <v>31.643083572387695</v>
      </c>
      <c r="AC27" s="1">
        <v>0.58552688360214233</v>
      </c>
      <c r="AD27" s="1">
        <v>0.12387939542531967</v>
      </c>
      <c r="AE27" s="1">
        <v>6.5554548054933548E-3</v>
      </c>
      <c r="AF27" s="1">
        <v>2.9811076819896698E-2</v>
      </c>
      <c r="AG27" s="1">
        <v>6.4210798591375351E-3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1.1041995777803306</v>
      </c>
      <c r="AP27">
        <f>(U27-T27)/(1000-U27)*AO27</f>
        <v>1.7004516806518169E-2</v>
      </c>
      <c r="AQ27">
        <f>(P27+273.15)</f>
        <v>303.03600540161131</v>
      </c>
      <c r="AR27">
        <f>(O27+273.15)</f>
        <v>304.35741271972654</v>
      </c>
      <c r="AS27">
        <f>(Y27*AK27+Z27*AL27)*AM27</f>
        <v>15.953267465682302</v>
      </c>
      <c r="AT27">
        <f>((AS27+0.00000010773*(AR27^4-AQ27^4))-AP27*44100)/(L27*0.92*2*29.3+0.00000043092*AQ27^3)</f>
        <v>-5.6369691543197291</v>
      </c>
      <c r="AU27">
        <f>0.61365*EXP(17.502*J27/(240.97+J27))</f>
        <v>4.2326328518762582</v>
      </c>
      <c r="AV27">
        <f>AU27*1000/AA27</f>
        <v>47.837688492719096</v>
      </c>
      <c r="AW27">
        <f>(AV27-U27)</f>
        <v>18.619278000775736</v>
      </c>
      <c r="AX27">
        <f>IF(D27,P27,(O27+P27)/2)</f>
        <v>30.546709060668945</v>
      </c>
      <c r="AY27">
        <f>0.61365*EXP(17.502*AX27/(240.97+AX27))</f>
        <v>4.3960834754295677</v>
      </c>
      <c r="AZ27">
        <f>IF(AW27&lt;&gt;0,(1000-(AV27+U27)/2)/AW27*AP27,0)</f>
        <v>0.87808807305644687</v>
      </c>
      <c r="BA27">
        <f>U27*AA27/1000</f>
        <v>2.5852169706449786</v>
      </c>
      <c r="BB27">
        <f>(AY27-BA27)</f>
        <v>1.8108665047845891</v>
      </c>
      <c r="BC27">
        <f>1/(1.6/F27+1.37/N27)</f>
        <v>0.56548076933115465</v>
      </c>
      <c r="BD27">
        <f>G27*AA27*0.001</f>
        <v>33.681890562192145</v>
      </c>
      <c r="BE27">
        <f>G27/S27</f>
        <v>0.96764120872305115</v>
      </c>
      <c r="BF27">
        <f>(1-AP27*AA27/AU27/F27)*100</f>
        <v>67.823082115953852</v>
      </c>
      <c r="BG27">
        <f>(S27-E27/(N27/1.35))</f>
        <v>393.2119824979182</v>
      </c>
      <c r="BH27">
        <f>E27*BF27/100/BG27</f>
        <v>1.0645896726901561E-3</v>
      </c>
    </row>
    <row r="28" spans="1:60" x14ac:dyDescent="0.35">
      <c r="A28" s="1" t="s">
        <v>9</v>
      </c>
      <c r="B28" s="1" t="s">
        <v>5573</v>
      </c>
      <c r="K28" s="1">
        <v>2.72</v>
      </c>
    </row>
    <row r="29" spans="1:60" x14ac:dyDescent="0.35">
      <c r="A29" s="1" t="s">
        <v>9</v>
      </c>
      <c r="B29" s="1" t="s">
        <v>5572</v>
      </c>
      <c r="K29" s="1">
        <v>2.72</v>
      </c>
    </row>
    <row r="30" spans="1:60" x14ac:dyDescent="0.35">
      <c r="A30" s="1">
        <v>5</v>
      </c>
      <c r="B30" s="1" t="s">
        <v>5571</v>
      </c>
      <c r="C30" s="1">
        <v>1292.0000016763806</v>
      </c>
      <c r="D30" s="1">
        <v>0</v>
      </c>
      <c r="E30">
        <f>(R30-S30*(1000-T30)/(1000-U30))*AO30</f>
        <v>0.86473476576082908</v>
      </c>
      <c r="F30">
        <f>IF(AZ30&lt;&gt;0,1/(1/AZ30-1/N30),0)</f>
        <v>1.0097986709419386</v>
      </c>
      <c r="G30">
        <f>((BC30-AP30/2)*S30-E30)/(BC30+AP30/2)</f>
        <v>380.20738921518171</v>
      </c>
      <c r="H30">
        <f>AP30*1000</f>
        <v>15.951064542667536</v>
      </c>
      <c r="I30">
        <f>(AU30-BA30)</f>
        <v>1.6611791838149479</v>
      </c>
      <c r="J30">
        <f>(P30+AT30*D30)</f>
        <v>29.832050323486328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31.133550643920898</v>
      </c>
      <c r="P30" s="1">
        <v>29.832050323486328</v>
      </c>
      <c r="Q30" s="1">
        <v>31.317417144775391</v>
      </c>
      <c r="R30" s="1">
        <v>400.07638549804688</v>
      </c>
      <c r="S30" s="1">
        <v>393.60836791992188</v>
      </c>
      <c r="T30" s="1">
        <v>14.889358520507813</v>
      </c>
      <c r="U30" s="1">
        <v>28.915067672729492</v>
      </c>
      <c r="V30" s="1">
        <v>28.979829788208008</v>
      </c>
      <c r="W30" s="1">
        <v>56.278697967529297</v>
      </c>
      <c r="X30" s="1">
        <v>300.393798828125</v>
      </c>
      <c r="Y30" s="1">
        <v>150.117431640625</v>
      </c>
      <c r="Z30" s="1">
        <v>1.7150159925222397E-2</v>
      </c>
      <c r="AA30" s="1">
        <v>88.47784423828125</v>
      </c>
      <c r="AB30" s="1">
        <v>31.600578308105469</v>
      </c>
      <c r="AC30" s="1">
        <v>0.59891217947006226</v>
      </c>
      <c r="AD30" s="1">
        <v>9.6581980586051941E-2</v>
      </c>
      <c r="AE30" s="1">
        <v>8.3774672821164131E-3</v>
      </c>
      <c r="AF30" s="1">
        <v>3.5912718623876572E-2</v>
      </c>
      <c r="AG30" s="1">
        <v>3.0244877561926842E-3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1.1043889662798712</v>
      </c>
      <c r="AP30">
        <f>(U30-T30)/(1000-U30)*AO30</f>
        <v>1.5951064542667537E-2</v>
      </c>
      <c r="AQ30">
        <f>(P30+273.15)</f>
        <v>302.98205032348631</v>
      </c>
      <c r="AR30">
        <f>(O30+273.15)</f>
        <v>304.28355064392088</v>
      </c>
      <c r="AS30">
        <f>(Y30*AK30+Z30*AL30)*AM30</f>
        <v>24.018788525638229</v>
      </c>
      <c r="AT30">
        <f>((AS30+0.00000010773*(AR30^4-AQ30^4))-AP30*44100)/(L30*0.92*2*29.3+0.00000043092*AQ30^3)</f>
        <v>-5.2111386440311565</v>
      </c>
      <c r="AU30">
        <f>0.61365*EXP(17.502*J30/(240.97+J30))</f>
        <v>4.2195220375020694</v>
      </c>
      <c r="AV30">
        <f>AU30*1000/AA30</f>
        <v>47.690154228197507</v>
      </c>
      <c r="AW30">
        <f>(AV30-U30)</f>
        <v>18.775086555468015</v>
      </c>
      <c r="AX30">
        <f>IF(D30,P30,(O30+P30)/2)</f>
        <v>30.482800483703613</v>
      </c>
      <c r="AY30">
        <f>0.61365*EXP(17.502*AX30/(240.97+AX30))</f>
        <v>4.3800365810917201</v>
      </c>
      <c r="AZ30">
        <f>IF(AW30&lt;&gt;0,(1000-(AV30+U30)/2)/AW30*AP30,0)</f>
        <v>0.81704534772311843</v>
      </c>
      <c r="BA30">
        <f>U30*AA30/1000</f>
        <v>2.5583428536871216</v>
      </c>
      <c r="BB30">
        <f>(AY30-BA30)</f>
        <v>1.8216937274045986</v>
      </c>
      <c r="BC30">
        <f>1/(1.6/F30+1.37/N30)</f>
        <v>0.52506070369095781</v>
      </c>
      <c r="BD30">
        <f>G30*AA30*0.001</f>
        <v>33.639930161224427</v>
      </c>
      <c r="BE30">
        <f>G30/S30</f>
        <v>0.96595352183298466</v>
      </c>
      <c r="BF30">
        <f>(1-AP30*AA30/AU30/F30)*100</f>
        <v>66.877268003961873</v>
      </c>
      <c r="BG30">
        <f>(S30-E30/(N30/1.35))</f>
        <v>393.33563497224304</v>
      </c>
      <c r="BH30">
        <f>E30*BF30/100/BG30</f>
        <v>1.4702735663960679E-3</v>
      </c>
    </row>
    <row r="31" spans="1:60" x14ac:dyDescent="0.35">
      <c r="A31" s="1" t="s">
        <v>9</v>
      </c>
      <c r="B31" s="1" t="s">
        <v>5570</v>
      </c>
      <c r="K31" s="1">
        <v>2.72</v>
      </c>
    </row>
    <row r="32" spans="1:60" x14ac:dyDescent="0.35">
      <c r="A32" s="1" t="s">
        <v>9</v>
      </c>
      <c r="B32" s="1" t="s">
        <v>5569</v>
      </c>
      <c r="K32" s="1">
        <v>2.72</v>
      </c>
    </row>
    <row r="33" spans="1:60" x14ac:dyDescent="0.35">
      <c r="A33" s="1">
        <v>6</v>
      </c>
      <c r="B33" s="1" t="s">
        <v>5568</v>
      </c>
      <c r="C33" s="1">
        <v>1496.0000016763806</v>
      </c>
      <c r="D33" s="1">
        <v>0</v>
      </c>
      <c r="E33">
        <f>(R33-S33*(1000-T33)/(1000-U33))*AO33</f>
        <v>0.9416941719010542</v>
      </c>
      <c r="F33">
        <f>IF(AZ33&lt;&gt;0,1/(1/AZ33-1/N33),0)</f>
        <v>0.9156177279476454</v>
      </c>
      <c r="G33">
        <f>((BC33-AP33/2)*S33-E33)/(BC33+AP33/2)</f>
        <v>379.95143994373393</v>
      </c>
      <c r="H33">
        <f>AP33*1000</f>
        <v>14.935922888792797</v>
      </c>
      <c r="I33">
        <f>(AU33-BA33)</f>
        <v>1.6851182783391812</v>
      </c>
      <c r="J33">
        <f>(P33+AT33*D33)</f>
        <v>29.826087951660156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31.089143753051758</v>
      </c>
      <c r="P33" s="1">
        <v>29.826087951660156</v>
      </c>
      <c r="Q33" s="1">
        <v>31.261978149414063</v>
      </c>
      <c r="R33" s="1">
        <v>400.02639770507813</v>
      </c>
      <c r="S33" s="1">
        <v>393.84597778320313</v>
      </c>
      <c r="T33" s="1">
        <v>15.489435195922852</v>
      </c>
      <c r="U33" s="1">
        <v>28.629173278808594</v>
      </c>
      <c r="V33" s="1">
        <v>30.223073959350586</v>
      </c>
      <c r="W33" s="1">
        <v>55.861408233642578</v>
      </c>
      <c r="X33" s="1">
        <v>300.33041381835938</v>
      </c>
      <c r="Y33" s="1">
        <v>300.14239501953125</v>
      </c>
      <c r="Z33" s="1">
        <v>0.17150232195854187</v>
      </c>
      <c r="AA33" s="1">
        <v>88.474685668945313</v>
      </c>
      <c r="AB33" s="1">
        <v>31.648330688476563</v>
      </c>
      <c r="AC33" s="1">
        <v>0.614948570728302</v>
      </c>
      <c r="AD33" s="1">
        <v>7.3990054428577423E-2</v>
      </c>
      <c r="AE33" s="1">
        <v>1.1341165751218796E-2</v>
      </c>
      <c r="AF33" s="1">
        <v>3.3853191882371902E-2</v>
      </c>
      <c r="AG33" s="1">
        <v>2.2362116724252701E-3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1.1041559331557327</v>
      </c>
      <c r="AP33">
        <f>(U33-T33)/(1000-U33)*AO33</f>
        <v>1.4935922888792797E-2</v>
      </c>
      <c r="AQ33">
        <f>(P33+273.15)</f>
        <v>302.97608795166013</v>
      </c>
      <c r="AR33">
        <f>(O33+273.15)</f>
        <v>304.23914375305174</v>
      </c>
      <c r="AS33">
        <f>(Y33*AK33+Z33*AL33)*AM33</f>
        <v>48.02278212973215</v>
      </c>
      <c r="AT33">
        <f>((AS33+0.00000010773*(AR33^4-AQ33^4))-AP33*44100)/(L33*0.92*2*29.3+0.00000043092*AQ33^3)</f>
        <v>-4.6748831108364213</v>
      </c>
      <c r="AU33">
        <f>0.61365*EXP(17.502*J33/(240.97+J33))</f>
        <v>4.21807538514354</v>
      </c>
      <c r="AV33">
        <f>AU33*1000/AA33</f>
        <v>47.675505747788016</v>
      </c>
      <c r="AW33">
        <f>(AV33-U33)</f>
        <v>19.046332468979422</v>
      </c>
      <c r="AX33">
        <f>IF(D33,P33,(O33+P33)/2)</f>
        <v>30.457615852355957</v>
      </c>
      <c r="AY33">
        <f>0.61365*EXP(17.502*AX33/(240.97+AX33))</f>
        <v>4.3737269693284579</v>
      </c>
      <c r="AZ33">
        <f>IF(AW33&lt;&gt;0,(1000-(AV33+U33)/2)/AW33*AP33,0)</f>
        <v>0.75427027808072922</v>
      </c>
      <c r="BA33">
        <f>U33*AA33/1000</f>
        <v>2.5329571068043588</v>
      </c>
      <c r="BB33">
        <f>(AY33-BA33)</f>
        <v>1.8407698625240991</v>
      </c>
      <c r="BC33">
        <f>1/(1.6/F33+1.37/N33)</f>
        <v>0.48367088786279722</v>
      </c>
      <c r="BD33">
        <f>G33*AA33*0.001</f>
        <v>33.616084218485014</v>
      </c>
      <c r="BE33">
        <f>G33/S33</f>
        <v>0.96472088424597902</v>
      </c>
      <c r="BF33">
        <f>(1-AP33*AA33/AU33/F33)*100</f>
        <v>65.784525970229652</v>
      </c>
      <c r="BG33">
        <f>(S33-E33/(N33/1.35))</f>
        <v>393.54897223018992</v>
      </c>
      <c r="BH33">
        <f>E33*BF33/100/BG33</f>
        <v>1.5741091726496597E-3</v>
      </c>
    </row>
    <row r="34" spans="1:60" x14ac:dyDescent="0.35">
      <c r="A34" s="1" t="s">
        <v>9</v>
      </c>
      <c r="B34" s="1" t="s">
        <v>5567</v>
      </c>
      <c r="K34" s="1">
        <v>2.72</v>
      </c>
    </row>
    <row r="35" spans="1:60" x14ac:dyDescent="0.35">
      <c r="A35" s="1" t="s">
        <v>9</v>
      </c>
      <c r="B35" s="1" t="s">
        <v>5566</v>
      </c>
      <c r="K35" s="1">
        <v>2.72</v>
      </c>
    </row>
    <row r="36" spans="1:60" x14ac:dyDescent="0.35">
      <c r="A36" s="1">
        <v>7</v>
      </c>
      <c r="B36" s="1" t="s">
        <v>5565</v>
      </c>
      <c r="C36" s="1">
        <v>1699.0000016763806</v>
      </c>
      <c r="D36" s="1">
        <v>0</v>
      </c>
      <c r="E36">
        <f>(R36-S36*(1000-T36)/(1000-U36))*AO36</f>
        <v>9.8085480493643337E-2</v>
      </c>
      <c r="F36">
        <f>IF(AZ36&lt;&gt;0,1/(1/AZ36-1/N36),0)</f>
        <v>0.81017772921039943</v>
      </c>
      <c r="G36">
        <f>((BC36-AP36/2)*S36-E36)/(BC36+AP36/2)</f>
        <v>382.28605175309934</v>
      </c>
      <c r="H36">
        <f>AP36*1000</f>
        <v>13.85405080992224</v>
      </c>
      <c r="I36">
        <f>(AU36-BA36)</f>
        <v>1.7307929125951556</v>
      </c>
      <c r="J36">
        <f>(P36+AT36*D36)</f>
        <v>29.881526947021484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31.068841934204102</v>
      </c>
      <c r="P36" s="1">
        <v>29.881526947021484</v>
      </c>
      <c r="Q36" s="1">
        <v>31.223735809326172</v>
      </c>
      <c r="R36" s="1">
        <v>399.90826416015625</v>
      </c>
      <c r="S36" s="1">
        <v>394.86563110351563</v>
      </c>
      <c r="T36" s="1">
        <v>16.074701309204102</v>
      </c>
      <c r="U36" s="1">
        <v>28.265655517578125</v>
      </c>
      <c r="V36" s="1">
        <v>31.400796890258789</v>
      </c>
      <c r="W36" s="1">
        <v>55.214969635009766</v>
      </c>
      <c r="X36" s="1">
        <v>300.36929321289063</v>
      </c>
      <c r="Y36" s="1">
        <v>500.40908813476563</v>
      </c>
      <c r="Z36" s="1">
        <v>3.3157151192426682E-2</v>
      </c>
      <c r="AA36" s="1">
        <v>88.473106384277344</v>
      </c>
      <c r="AB36" s="1">
        <v>31.759571075439453</v>
      </c>
      <c r="AC36" s="1">
        <v>0.634246826171875</v>
      </c>
      <c r="AD36" s="1">
        <v>5.6397542357444763E-2</v>
      </c>
      <c r="AE36" s="1">
        <v>1.1226149275898933E-2</v>
      </c>
      <c r="AF36" s="1">
        <v>2.5189286097884178E-2</v>
      </c>
      <c r="AG36" s="1">
        <v>8.3078872412443161E-3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1.1042988721062155</v>
      </c>
      <c r="AP36">
        <f>(U36-T36)/(1000-U36)*AO36</f>
        <v>1.385405080992224E-2</v>
      </c>
      <c r="AQ36">
        <f>(P36+273.15)</f>
        <v>303.03152694702146</v>
      </c>
      <c r="AR36">
        <f>(O36+273.15)</f>
        <v>304.21884193420408</v>
      </c>
      <c r="AS36">
        <f>(Y36*AK36+Z36*AL36)*AM36</f>
        <v>80.065452311960144</v>
      </c>
      <c r="AT36">
        <f>((AS36+0.00000010773*(AR36^4-AQ36^4))-AP36*44100)/(L36*0.92*2*29.3+0.00000043092*AQ36^3)</f>
        <v>-4.0556501651277586</v>
      </c>
      <c r="AU36">
        <f>0.61365*EXP(17.502*J36/(240.97+J36))</f>
        <v>4.2315432602231811</v>
      </c>
      <c r="AV36">
        <f>AU36*1000/AA36</f>
        <v>47.828582415132352</v>
      </c>
      <c r="AW36">
        <f>(AV36-U36)</f>
        <v>19.562926897554227</v>
      </c>
      <c r="AX36">
        <f>IF(D36,P36,(O36+P36)/2)</f>
        <v>30.475184440612793</v>
      </c>
      <c r="AY36">
        <f>0.61365*EXP(17.502*AX36/(240.97+AX36))</f>
        <v>4.3781276657658159</v>
      </c>
      <c r="AZ36">
        <f>IF(AW36&lt;&gt;0,(1000-(AV36+U36)/2)/AW36*AP36,0)</f>
        <v>0.68123467211122402</v>
      </c>
      <c r="BA36">
        <f>U36*AA36/1000</f>
        <v>2.5007503476280255</v>
      </c>
      <c r="BB36">
        <f>(AY36-BA36)</f>
        <v>1.8773773181377904</v>
      </c>
      <c r="BC36">
        <f>1/(1.6/F36+1.37/N36)</f>
        <v>0.43574071743251763</v>
      </c>
      <c r="BD36">
        <f>G36*AA36*0.001</f>
        <v>33.822034525977308</v>
      </c>
      <c r="BE36">
        <f>G36/S36</f>
        <v>0.96814212643612307</v>
      </c>
      <c r="BF36">
        <f>(1-AP36*AA36/AU36/F36)*100</f>
        <v>64.247290000525808</v>
      </c>
      <c r="BG36">
        <f>(S36-E36/(N36/1.35))</f>
        <v>394.83469544176273</v>
      </c>
      <c r="BH36">
        <f>E36*BF36/100/BG36</f>
        <v>1.5960416809534186E-4</v>
      </c>
    </row>
    <row r="37" spans="1:60" x14ac:dyDescent="0.35">
      <c r="A37" s="1" t="s">
        <v>9</v>
      </c>
      <c r="B37" s="1" t="s">
        <v>5564</v>
      </c>
      <c r="K37" s="1">
        <v>2.72</v>
      </c>
    </row>
    <row r="38" spans="1:60" x14ac:dyDescent="0.35">
      <c r="A38" s="1" t="s">
        <v>9</v>
      </c>
      <c r="B38" s="1" t="s">
        <v>5563</v>
      </c>
      <c r="K38" s="1">
        <v>2.72</v>
      </c>
    </row>
    <row r="39" spans="1:60" x14ac:dyDescent="0.35">
      <c r="A39" s="1">
        <v>8</v>
      </c>
      <c r="B39" s="1" t="s">
        <v>5562</v>
      </c>
      <c r="C39" s="1">
        <v>1902.5000016875565</v>
      </c>
      <c r="D39" s="1">
        <v>0</v>
      </c>
      <c r="E39">
        <f>(R39-S39*(1000-T39)/(1000-U39))*AO39</f>
        <v>-0.45025596758606001</v>
      </c>
      <c r="F39">
        <f>IF(AZ39&lt;&gt;0,1/(1/AZ39-1/N39),0)</f>
        <v>0.65783604199577073</v>
      </c>
      <c r="G39">
        <f>((BC39-AP39/2)*S39-E39)/(BC39+AP39/2)</f>
        <v>384.09927092411459</v>
      </c>
      <c r="H39">
        <f>AP39*1000</f>
        <v>12.25535694799964</v>
      </c>
      <c r="I39">
        <f>(AU39-BA39)</f>
        <v>1.8295062837425795</v>
      </c>
      <c r="J39">
        <f>(P39+AT39*D39)</f>
        <v>29.987783432006836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31.084863662719727</v>
      </c>
      <c r="P39" s="1">
        <v>29.987783432006836</v>
      </c>
      <c r="Q39" s="1">
        <v>31.216394424438477</v>
      </c>
      <c r="R39" s="1">
        <v>400.00411987304688</v>
      </c>
      <c r="S39" s="1">
        <v>396.01678466796875</v>
      </c>
      <c r="T39" s="1">
        <v>16.652116775512695</v>
      </c>
      <c r="U39" s="1">
        <v>27.445730209350586</v>
      </c>
      <c r="V39" s="1">
        <v>32.495647430419922</v>
      </c>
      <c r="W39" s="1">
        <v>53.558765411376953</v>
      </c>
      <c r="X39" s="1">
        <v>300.35983276367188</v>
      </c>
      <c r="Y39" s="1">
        <v>748.7406005859375</v>
      </c>
      <c r="Z39" s="1">
        <v>9.0325132012367249E-2</v>
      </c>
      <c r="AA39" s="1">
        <v>88.463844299316406</v>
      </c>
      <c r="AB39" s="1">
        <v>31.902442932128906</v>
      </c>
      <c r="AC39" s="1">
        <v>0.65854769945144653</v>
      </c>
      <c r="AD39" s="1">
        <v>7.2368614375591278E-2</v>
      </c>
      <c r="AE39" s="1">
        <v>2.5427347049117088E-2</v>
      </c>
      <c r="AF39" s="1">
        <v>1.3215502724051476E-2</v>
      </c>
      <c r="AG39" s="1">
        <v>1.7414240166544914E-2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1.1042640910429111</v>
      </c>
      <c r="AP39">
        <f>(U39-T39)/(1000-U39)*AO39</f>
        <v>1.2255356947999641E-2</v>
      </c>
      <c r="AQ39">
        <f>(P39+273.15)</f>
        <v>303.13778343200681</v>
      </c>
      <c r="AR39">
        <f>(O39+273.15)</f>
        <v>304.2348636627197</v>
      </c>
      <c r="AS39">
        <f>(Y39*AK39+Z39*AL39)*AM39</f>
        <v>119.79849341604495</v>
      </c>
      <c r="AT39">
        <f>((AS39+0.00000010773*(AR39^4-AQ39^4))-AP39*44100)/(L39*0.92*2*29.3+0.00000043092*AQ39^3)</f>
        <v>-3.1983563318133355</v>
      </c>
      <c r="AU39">
        <f>0.61365*EXP(17.502*J39/(240.97+J39))</f>
        <v>4.2574610876636143</v>
      </c>
      <c r="AV39">
        <f>AU39*1000/AA39</f>
        <v>48.126566524268867</v>
      </c>
      <c r="AW39">
        <f>(AV39-U39)</f>
        <v>20.680836314918281</v>
      </c>
      <c r="AX39">
        <f>IF(D39,P39,(O39+P39)/2)</f>
        <v>30.536323547363281</v>
      </c>
      <c r="AY39">
        <f>0.61365*EXP(17.502*AX39/(240.97+AX39))</f>
        <v>4.3934722820825707</v>
      </c>
      <c r="AZ39">
        <f>IF(AW39&lt;&gt;0,(1000-(AV39+U39)/2)/AW39*AP39,0)</f>
        <v>0.57020296628758027</v>
      </c>
      <c r="BA39">
        <f>U39*AA39/1000</f>
        <v>2.4279548039210348</v>
      </c>
      <c r="BB39">
        <f>(AY39-BA39)</f>
        <v>1.9655174781615359</v>
      </c>
      <c r="BC39">
        <f>1/(1.6/F39+1.37/N39)</f>
        <v>0.36333454162955559</v>
      </c>
      <c r="BD39">
        <f>G39*AA39*0.001</f>
        <v>33.978898098511827</v>
      </c>
      <c r="BE39">
        <f>G39/S39</f>
        <v>0.96990654385054376</v>
      </c>
      <c r="BF39">
        <f>(1-AP39*AA39/AU39/F39)*100</f>
        <v>61.289977685575536</v>
      </c>
      <c r="BG39">
        <f>(S39-E39/(N39/1.35))</f>
        <v>396.15879311045535</v>
      </c>
      <c r="BH39">
        <f>E39*BF39/100/BG39</f>
        <v>-6.9659385796979115E-4</v>
      </c>
    </row>
    <row r="40" spans="1:60" x14ac:dyDescent="0.35">
      <c r="A40" s="1" t="s">
        <v>9</v>
      </c>
      <c r="B40" s="1" t="s">
        <v>5561</v>
      </c>
      <c r="K40" s="1">
        <v>2.72</v>
      </c>
    </row>
    <row r="41" spans="1:60" x14ac:dyDescent="0.35">
      <c r="A41" s="1" t="s">
        <v>9</v>
      </c>
      <c r="B41" s="1" t="s">
        <v>5560</v>
      </c>
      <c r="K41" s="1">
        <v>2.72</v>
      </c>
    </row>
    <row r="42" spans="1:60" x14ac:dyDescent="0.35">
      <c r="A42" s="1">
        <v>9</v>
      </c>
      <c r="B42" s="1" t="s">
        <v>5559</v>
      </c>
      <c r="C42" s="1">
        <v>2105.0000016987324</v>
      </c>
      <c r="D42" s="1">
        <v>0</v>
      </c>
      <c r="E42">
        <f>(R42-S42*(1000-T42)/(1000-U42))*AO42</f>
        <v>-0.32817006490479922</v>
      </c>
      <c r="F42">
        <f>IF(AZ42&lt;&gt;0,1/(1/AZ42-1/N42),0)</f>
        <v>0.47514080218101939</v>
      </c>
      <c r="G42">
        <f>((BC42-AP42/2)*S42-E42)/(BC42+AP42/2)</f>
        <v>383.52613447227338</v>
      </c>
      <c r="H42">
        <f>AP42*1000</f>
        <v>9.9900865311375213</v>
      </c>
      <c r="I42">
        <f>(AU42-BA42)</f>
        <v>1.9893915757916747</v>
      </c>
      <c r="J42">
        <f>(P42+AT42*D42)</f>
        <v>30.124319076538086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31.127895355224609</v>
      </c>
      <c r="P42" s="1">
        <v>30.124319076538086</v>
      </c>
      <c r="Q42" s="1">
        <v>31.228290557861328</v>
      </c>
      <c r="R42" s="1">
        <v>399.97836303710938</v>
      </c>
      <c r="S42" s="1">
        <v>396.6868896484375</v>
      </c>
      <c r="T42" s="1">
        <v>17.206939697265625</v>
      </c>
      <c r="U42" s="1">
        <v>26.018117904663086</v>
      </c>
      <c r="V42" s="1">
        <v>33.494873046875</v>
      </c>
      <c r="W42" s="1">
        <v>50.646636962890625</v>
      </c>
      <c r="X42" s="1">
        <v>300.36895751953125</v>
      </c>
      <c r="Y42" s="1">
        <v>1000.8771362304688</v>
      </c>
      <c r="Z42" s="1">
        <v>0.18751192092895508</v>
      </c>
      <c r="AA42" s="1">
        <v>88.46051025390625</v>
      </c>
      <c r="AB42" s="1">
        <v>31.850606918334961</v>
      </c>
      <c r="AC42" s="1">
        <v>0.68190717697143555</v>
      </c>
      <c r="AD42" s="1">
        <v>8.8273674249649048E-2</v>
      </c>
      <c r="AE42" s="1">
        <v>2.8897721320390701E-2</v>
      </c>
      <c r="AF42" s="1">
        <v>6.062772125005722E-2</v>
      </c>
      <c r="AG42" s="1">
        <v>2.0787527784705162E-2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1.1042976379394529</v>
      </c>
      <c r="AP42">
        <f>(U42-T42)/(1000-U42)*AO42</f>
        <v>9.9900865311375216E-3</v>
      </c>
      <c r="AQ42">
        <f>(P42+273.15)</f>
        <v>303.27431907653806</v>
      </c>
      <c r="AR42">
        <f>(O42+273.15)</f>
        <v>304.27789535522459</v>
      </c>
      <c r="AS42">
        <f>(Y42*AK42+Z42*AL42)*AM42</f>
        <v>160.14033821745943</v>
      </c>
      <c r="AT42">
        <f>((AS42+0.00000010773*(AR42^4-AQ42^4))-AP42*44100)/(L42*0.92*2*29.3+0.00000043092*AQ42^3)</f>
        <v>-2.1059444640305336</v>
      </c>
      <c r="AU42">
        <f>0.61365*EXP(17.502*J42/(240.97+J42))</f>
        <v>4.2909675614844653</v>
      </c>
      <c r="AV42">
        <f>AU42*1000/AA42</f>
        <v>48.507153634635344</v>
      </c>
      <c r="AW42">
        <f>(AV42-U42)</f>
        <v>22.489035729972258</v>
      </c>
      <c r="AX42">
        <f>IF(D42,P42,(O42+P42)/2)</f>
        <v>30.626107215881348</v>
      </c>
      <c r="AY42">
        <f>0.61365*EXP(17.502*AX42/(240.97+AX42))</f>
        <v>4.4160909978532121</v>
      </c>
      <c r="AZ42">
        <f>IF(AW42&lt;&gt;0,(1000-(AV42+U42)/2)/AW42*AP42,0)</f>
        <v>0.42766749499189527</v>
      </c>
      <c r="BA42">
        <f>U42*AA42/1000</f>
        <v>2.3015759856927906</v>
      </c>
      <c r="BB42">
        <f>(AY42-BA42)</f>
        <v>2.1145150121604215</v>
      </c>
      <c r="BC42">
        <f>1/(1.6/F42+1.37/N42)</f>
        <v>0.2711871544728971</v>
      </c>
      <c r="BD42">
        <f>G42*AA42*0.001</f>
        <v>33.92691755112557</v>
      </c>
      <c r="BE42">
        <f>G42/S42</f>
        <v>0.9668233170301449</v>
      </c>
      <c r="BF42">
        <f>(1-AP42*AA42/AU42/F42)*100</f>
        <v>56.654787929451167</v>
      </c>
      <c r="BG42">
        <f>(S42-E42/(N42/1.35))</f>
        <v>396.7903928180628</v>
      </c>
      <c r="BH42">
        <f>E42*BF42/100/BG42</f>
        <v>-4.6856994948717563E-4</v>
      </c>
    </row>
    <row r="43" spans="1:60" x14ac:dyDescent="0.35">
      <c r="A43" s="1" t="s">
        <v>9</v>
      </c>
      <c r="B43" s="1" t="s">
        <v>5558</v>
      </c>
      <c r="K43" s="1">
        <v>2.72</v>
      </c>
    </row>
    <row r="44" spans="1:60" x14ac:dyDescent="0.35">
      <c r="A44" s="1" t="s">
        <v>9</v>
      </c>
      <c r="B44" s="1" t="s">
        <v>5557</v>
      </c>
      <c r="K44" s="1">
        <v>2.72</v>
      </c>
    </row>
    <row r="45" spans="1:60" x14ac:dyDescent="0.35">
      <c r="A45" s="1">
        <v>10</v>
      </c>
      <c r="B45" s="1" t="s">
        <v>5556</v>
      </c>
      <c r="C45" s="1">
        <v>2307.0000016987324</v>
      </c>
      <c r="D45" s="1">
        <v>0</v>
      </c>
      <c r="E45">
        <f>(R45-S45*(1000-T45)/(1000-U45))*AO45</f>
        <v>-0.27246976240427312</v>
      </c>
      <c r="F45">
        <f>IF(AZ45&lt;&gt;0,1/(1/AZ45-1/N45),0)</f>
        <v>0.30200946050477195</v>
      </c>
      <c r="G45">
        <f>((BC45-AP45/2)*S45-E45)/(BC45+AP45/2)</f>
        <v>383.12731685484408</v>
      </c>
      <c r="H45">
        <f>AP45*1000</f>
        <v>7.2942039558372418</v>
      </c>
      <c r="I45">
        <f>(AU45-BA45)</f>
        <v>2.2034603898894818</v>
      </c>
      <c r="J45">
        <f>(P45+AT45*D45)</f>
        <v>30.330837249755859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31.195253372192383</v>
      </c>
      <c r="P45" s="1">
        <v>30.330837249755859</v>
      </c>
      <c r="Q45" s="1">
        <v>31.267566680908203</v>
      </c>
      <c r="R45" s="1">
        <v>399.97250366210938</v>
      </c>
      <c r="S45" s="1">
        <v>397.59286499023438</v>
      </c>
      <c r="T45" s="1">
        <v>17.73023796081543</v>
      </c>
      <c r="U45" s="1">
        <v>24.176265716552734</v>
      </c>
      <c r="V45" s="1">
        <v>34.381046295166016</v>
      </c>
      <c r="W45" s="1">
        <v>46.880668640136719</v>
      </c>
      <c r="X45" s="1">
        <v>300.348876953125</v>
      </c>
      <c r="Y45" s="1">
        <v>1250.3624267578125</v>
      </c>
      <c r="Z45" s="1">
        <v>0.10518786311149597</v>
      </c>
      <c r="AA45" s="1">
        <v>88.459663391113281</v>
      </c>
      <c r="AB45" s="1">
        <v>31.909137725830078</v>
      </c>
      <c r="AC45" s="1">
        <v>0.70714694261550903</v>
      </c>
      <c r="AD45" s="1">
        <v>7.3177248239517212E-2</v>
      </c>
      <c r="AE45" s="1">
        <v>3.6629669368267059E-2</v>
      </c>
      <c r="AF45" s="1">
        <v>1.9763944670557976E-2</v>
      </c>
      <c r="AG45" s="1">
        <v>2.7848906815052032E-2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1.1042238123276653</v>
      </c>
      <c r="AP45">
        <f>(U45-T45)/(1000-U45)*AO45</f>
        <v>7.2942039558372418E-3</v>
      </c>
      <c r="AQ45">
        <f>(P45+273.15)</f>
        <v>303.48083724975584</v>
      </c>
      <c r="AR45">
        <f>(O45+273.15)</f>
        <v>304.34525337219236</v>
      </c>
      <c r="AS45">
        <f>(Y45*AK45+Z45*AL45)*AM45</f>
        <v>200.0579838096055</v>
      </c>
      <c r="AT45">
        <f>((AS45+0.00000010773*(AR45^4-AQ45^4))-AP45*44100)/(L45*0.92*2*29.3+0.00000043092*AQ45^3)</f>
        <v>-0.8723548090055725</v>
      </c>
      <c r="AU45">
        <f>0.61365*EXP(17.502*J45/(240.97+J45))</f>
        <v>4.3420847172298487</v>
      </c>
      <c r="AV45">
        <f>AU45*1000/AA45</f>
        <v>49.085476371664079</v>
      </c>
      <c r="AW45">
        <f>(AV45-U45)</f>
        <v>24.909210655111345</v>
      </c>
      <c r="AX45">
        <f>IF(D45,P45,(O45+P45)/2)</f>
        <v>30.763045310974121</v>
      </c>
      <c r="AY45">
        <f>0.61365*EXP(17.502*AX45/(240.97+AX45))</f>
        <v>4.4507844357623281</v>
      </c>
      <c r="AZ45">
        <f>IF(AW45&lt;&gt;0,(1000-(AV45+U45)/2)/AW45*AP45,0)</f>
        <v>0.28210492129422843</v>
      </c>
      <c r="BA45">
        <f>U45*AA45/1000</f>
        <v>2.1386243273403669</v>
      </c>
      <c r="BB45">
        <f>(AY45-BA45)</f>
        <v>2.3121601084219612</v>
      </c>
      <c r="BC45">
        <f>1/(1.6/F45+1.37/N45)</f>
        <v>0.17800199017031071</v>
      </c>
      <c r="BD45">
        <f>G45*AA45*0.001</f>
        <v>33.891313484919912</v>
      </c>
      <c r="BE45">
        <f>G45/S45</f>
        <v>0.96361718378486094</v>
      </c>
      <c r="BF45">
        <f>(1-AP45*AA45/AU45/F45)*100</f>
        <v>50.795554165169563</v>
      </c>
      <c r="BG45">
        <f>(S45-E45/(N45/1.35))</f>
        <v>397.67880056770417</v>
      </c>
      <c r="BH45">
        <f>E45*BF45/100/BG45</f>
        <v>-3.4802590821586565E-4</v>
      </c>
    </row>
    <row r="46" spans="1:60" x14ac:dyDescent="0.35">
      <c r="A46" s="1" t="s">
        <v>9</v>
      </c>
      <c r="B46" s="1" t="s">
        <v>5555</v>
      </c>
      <c r="K46" s="1">
        <v>2.72</v>
      </c>
    </row>
    <row r="47" spans="1:60" x14ac:dyDescent="0.35">
      <c r="A47" s="1" t="s">
        <v>9</v>
      </c>
      <c r="B47" s="1" t="s">
        <v>5554</v>
      </c>
      <c r="K47" s="1">
        <v>2.72</v>
      </c>
    </row>
    <row r="48" spans="1:60" x14ac:dyDescent="0.35">
      <c r="A48" s="1">
        <v>11</v>
      </c>
      <c r="B48" s="1" t="s">
        <v>5553</v>
      </c>
      <c r="C48" s="1">
        <v>2509.5000017099082</v>
      </c>
      <c r="D48" s="1">
        <v>0</v>
      </c>
      <c r="E48">
        <f>(R48-S48*(1000-T48)/(1000-U48))*AO48</f>
        <v>-0.3271669788081748</v>
      </c>
      <c r="F48">
        <f>IF(AZ48&lt;&gt;0,1/(1/AZ48-1/N48),0)</f>
        <v>0.17148828388255918</v>
      </c>
      <c r="G48">
        <f>((BC48-AP48/2)*S48-E48)/(BC48+AP48/2)</f>
        <v>383.88744242700949</v>
      </c>
      <c r="H48">
        <f>AP48*1000</f>
        <v>4.7330038363153006</v>
      </c>
      <c r="I48">
        <f>(AU48-BA48)</f>
        <v>2.4471844145883859</v>
      </c>
      <c r="J48">
        <f>(P48+AT48*D48)</f>
        <v>30.681526184082031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31.300048828125</v>
      </c>
      <c r="P48" s="1">
        <v>30.681526184082031</v>
      </c>
      <c r="Q48" s="1">
        <v>31.345422744750977</v>
      </c>
      <c r="R48" s="1">
        <v>400.01226806640625</v>
      </c>
      <c r="S48" s="1">
        <v>398.5999755859375</v>
      </c>
      <c r="T48" s="1">
        <v>18.225986480712891</v>
      </c>
      <c r="U48" s="1">
        <v>22.416387557983398</v>
      </c>
      <c r="V48" s="1">
        <v>35.131710052490234</v>
      </c>
      <c r="W48" s="1">
        <v>43.208965301513672</v>
      </c>
      <c r="X48" s="1">
        <v>300.33370971679688</v>
      </c>
      <c r="Y48" s="1">
        <v>1600.0726318359375</v>
      </c>
      <c r="Z48" s="1">
        <v>2.5152884423732758E-2</v>
      </c>
      <c r="AA48" s="1">
        <v>88.45843505859375</v>
      </c>
      <c r="AB48" s="1">
        <v>32.057384490966797</v>
      </c>
      <c r="AC48" s="1">
        <v>0.7278251051902771</v>
      </c>
      <c r="AD48" s="1">
        <v>9.3399256467819214E-2</v>
      </c>
      <c r="AE48" s="1">
        <v>2.5705186650156975E-2</v>
      </c>
      <c r="AF48" s="1">
        <v>4.5385550707578659E-2</v>
      </c>
      <c r="AG48" s="1">
        <v>2.2253124043345451E-2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1.1041680504294</v>
      </c>
      <c r="AP48">
        <f>(U48-T48)/(1000-U48)*AO48</f>
        <v>4.7330038363153004E-3</v>
      </c>
      <c r="AQ48">
        <f>(P48+273.15)</f>
        <v>303.83152618408201</v>
      </c>
      <c r="AR48">
        <f>(O48+273.15)</f>
        <v>304.45004882812498</v>
      </c>
      <c r="AS48">
        <f>(Y48*AK48+Z48*AL48)*AM48</f>
        <v>256.01161537144435</v>
      </c>
      <c r="AT48">
        <f>((AS48+0.00000010773*(AR48^4-AQ48^4))-AP48*44100)/(L48*0.92*2*29.3+0.00000043092*AQ48^3)</f>
        <v>0.42979366689873422</v>
      </c>
      <c r="AU48">
        <f>0.61365*EXP(17.502*J48/(240.97+J48))</f>
        <v>4.4301029776345295</v>
      </c>
      <c r="AV48">
        <f>AU48*1000/AA48</f>
        <v>50.081181909900231</v>
      </c>
      <c r="AW48">
        <f>(AV48-U48)</f>
        <v>27.664794351916832</v>
      </c>
      <c r="AX48">
        <f>IF(D48,P48,(O48+P48)/2)</f>
        <v>30.990787506103516</v>
      </c>
      <c r="AY48">
        <f>0.61365*EXP(17.502*AX48/(240.97+AX48))</f>
        <v>4.5090091423315464</v>
      </c>
      <c r="AZ48">
        <f>IF(AW48&lt;&gt;0,(1000-(AV48+U48)/2)/AW48*AP48,0)</f>
        <v>0.16488241846597115</v>
      </c>
      <c r="BA48">
        <f>U48*AA48/1000</f>
        <v>1.9829185630461434</v>
      </c>
      <c r="BB48">
        <f>(AY48-BA48)</f>
        <v>2.5260905792854027</v>
      </c>
      <c r="BC48">
        <f>1/(1.6/F48+1.37/N48)</f>
        <v>0.10362532273570624</v>
      </c>
      <c r="BD48">
        <f>G48*AA48*0.001</f>
        <v>33.958082395739268</v>
      </c>
      <c r="BE48">
        <f>G48/S48</f>
        <v>0.96308947802292066</v>
      </c>
      <c r="BF48">
        <f>(1-AP48*AA48/AU48/F48)*100</f>
        <v>44.890327193951997</v>
      </c>
      <c r="BG48">
        <f>(S48-E48/(N48/1.35))</f>
        <v>398.70316238730891</v>
      </c>
      <c r="BH48">
        <f>E48*BF48/100/BG48</f>
        <v>-3.6836007614830026E-4</v>
      </c>
    </row>
    <row r="49" spans="1:60" x14ac:dyDescent="0.35">
      <c r="A49" s="1" t="s">
        <v>9</v>
      </c>
      <c r="B49" s="1" t="s">
        <v>5552</v>
      </c>
      <c r="K49" s="1">
        <v>2.72</v>
      </c>
    </row>
    <row r="50" spans="1:60" x14ac:dyDescent="0.35">
      <c r="A50" s="1" t="s">
        <v>9</v>
      </c>
      <c r="B50" s="1" t="s">
        <v>5547</v>
      </c>
      <c r="K50" s="1">
        <v>2.72</v>
      </c>
    </row>
    <row r="51" spans="1:60" x14ac:dyDescent="0.35">
      <c r="A51" s="1">
        <v>12</v>
      </c>
      <c r="B51" s="1" t="s">
        <v>5551</v>
      </c>
      <c r="C51" s="1">
        <v>2711.5000017099082</v>
      </c>
      <c r="D51" s="1">
        <v>0</v>
      </c>
      <c r="E51">
        <f>(R51-S51*(1000-T51)/(1000-U51))*AO51</f>
        <v>-3.5436211042588518E-2</v>
      </c>
      <c r="F51">
        <f>IF(AZ51&lt;&gt;0,1/(1/AZ51-1/N51),0)</f>
        <v>9.7963531365277065E-2</v>
      </c>
      <c r="G51">
        <f>((BC51-AP51/2)*S51-E51)/(BC51+AP51/2)</f>
        <v>380.17432504053994</v>
      </c>
      <c r="H51">
        <f>AP51*1000</f>
        <v>2.9950693856066408</v>
      </c>
      <c r="I51">
        <f>(AU51-BA51)</f>
        <v>2.6653722013294416</v>
      </c>
      <c r="J51">
        <f>(P51+AT51*D51)</f>
        <v>31.167291641235352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31.438154220581055</v>
      </c>
      <c r="P51" s="1">
        <v>31.167291641235352</v>
      </c>
      <c r="Q51" s="1">
        <v>31.441205978393555</v>
      </c>
      <c r="R51" s="1">
        <v>400.06582641601563</v>
      </c>
      <c r="S51" s="1">
        <v>399.015625</v>
      </c>
      <c r="T51" s="1">
        <v>18.704442977905273</v>
      </c>
      <c r="U51" s="1">
        <v>21.358917236328125</v>
      </c>
      <c r="V51" s="1">
        <v>35.768928527832031</v>
      </c>
      <c r="W51" s="1">
        <v>40.845138549804688</v>
      </c>
      <c r="X51" s="1">
        <v>300.34521484375</v>
      </c>
      <c r="Y51" s="1">
        <v>1999.5865478515625</v>
      </c>
      <c r="Z51" s="1">
        <v>0.17035801708698273</v>
      </c>
      <c r="AA51" s="1">
        <v>88.45098876953125</v>
      </c>
      <c r="AB51" s="1">
        <v>32.138156890869141</v>
      </c>
      <c r="AC51" s="1">
        <v>0.73726153373718262</v>
      </c>
      <c r="AD51" s="1">
        <v>7.3185443878173828E-2</v>
      </c>
      <c r="AE51" s="1">
        <v>1.5442471951246262E-2</v>
      </c>
      <c r="AF51" s="1">
        <v>1.6942622140049934E-2</v>
      </c>
      <c r="AG51" s="1">
        <v>1.59156434237957E-2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1.104210348690257</v>
      </c>
      <c r="AP51">
        <f>(U51-T51)/(1000-U51)*AO51</f>
        <v>2.9950693856066407E-3</v>
      </c>
      <c r="AQ51">
        <f>(P51+273.15)</f>
        <v>304.31729164123533</v>
      </c>
      <c r="AR51">
        <f>(O51+273.15)</f>
        <v>304.58815422058103</v>
      </c>
      <c r="AS51">
        <f>(Y51*AK51+Z51*AL51)*AM51</f>
        <v>319.93384050517125</v>
      </c>
      <c r="AT51">
        <f>((AS51+0.00000010773*(AR51^4-AQ51^4))-AP51*44100)/(L51*0.92*2*29.3+0.00000043092*AQ51^3)</f>
        <v>1.4988781066515917</v>
      </c>
      <c r="AU51">
        <f>0.61365*EXP(17.502*J51/(240.97+J51))</f>
        <v>4.5545895499292479</v>
      </c>
      <c r="AV51">
        <f>AU51*1000/AA51</f>
        <v>51.492805374926114</v>
      </c>
      <c r="AW51">
        <f>(AV51-U51)</f>
        <v>30.133888138597989</v>
      </c>
      <c r="AX51">
        <f>IF(D51,P51,(O51+P51)/2)</f>
        <v>31.302722930908203</v>
      </c>
      <c r="AY51">
        <f>0.61365*EXP(17.502*AX51/(240.97+AX51))</f>
        <v>4.5898348902063768</v>
      </c>
      <c r="AZ51">
        <f>IF(AW51&lt;&gt;0,(1000-(AV51+U51)/2)/AW51*AP51,0)</f>
        <v>9.5771623970064834E-2</v>
      </c>
      <c r="BA51">
        <f>U51*AA51/1000</f>
        <v>1.8892173485998065</v>
      </c>
      <c r="BB51">
        <f>(AY51-BA51)</f>
        <v>2.7006175416065705</v>
      </c>
      <c r="BC51">
        <f>1/(1.6/F51+1.37/N51)</f>
        <v>6.0050409146993645E-2</v>
      </c>
      <c r="BD51">
        <f>G51*AA51*0.001</f>
        <v>33.62679495462492</v>
      </c>
      <c r="BE51">
        <f>G51/S51</f>
        <v>0.9527805459762132</v>
      </c>
      <c r="BF51">
        <f>(1-AP51*AA51/AU51/F51)*100</f>
        <v>40.62605543340667</v>
      </c>
      <c r="BG51">
        <f>(S51-E51/(N51/1.35))</f>
        <v>399.02680140075881</v>
      </c>
      <c r="BH51">
        <f>E51*BF51/100/BG51</f>
        <v>-3.6078616000538179E-5</v>
      </c>
    </row>
    <row r="52" spans="1:60" x14ac:dyDescent="0.35">
      <c r="A52" s="1" t="s">
        <v>9</v>
      </c>
      <c r="B52" s="1" t="s">
        <v>5550</v>
      </c>
    </row>
    <row r="53" spans="1:60" x14ac:dyDescent="0.35">
      <c r="A53" s="1" t="s">
        <v>9</v>
      </c>
      <c r="B53" s="1" t="s">
        <v>5549</v>
      </c>
    </row>
    <row r="54" spans="1:60" x14ac:dyDescent="0.35">
      <c r="A54" s="1" t="s">
        <v>9</v>
      </c>
      <c r="B54" s="1" t="s">
        <v>5548</v>
      </c>
    </row>
    <row r="55" spans="1:60" x14ac:dyDescent="0.35">
      <c r="A55" s="1" t="s">
        <v>9</v>
      </c>
      <c r="B55" s="1" t="s">
        <v>5547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350F-DB4D-41C9-883B-8393A26F9247}">
  <dimension ref="A1:BH55"/>
  <sheetViews>
    <sheetView topLeftCell="A5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4795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4794</v>
      </c>
    </row>
    <row r="12" spans="1:60" x14ac:dyDescent="0.35">
      <c r="A12" s="1" t="s">
        <v>9</v>
      </c>
      <c r="B12" s="1" t="s">
        <v>4793</v>
      </c>
    </row>
    <row r="13" spans="1:60" x14ac:dyDescent="0.35">
      <c r="A13" s="1" t="s">
        <v>9</v>
      </c>
      <c r="B13" s="1" t="s">
        <v>4792</v>
      </c>
    </row>
    <row r="14" spans="1:60" x14ac:dyDescent="0.35">
      <c r="A14" s="1" t="s">
        <v>9</v>
      </c>
      <c r="B14" s="1" t="s">
        <v>4791</v>
      </c>
    </row>
    <row r="15" spans="1:60" x14ac:dyDescent="0.35">
      <c r="A15" s="1" t="s">
        <v>9</v>
      </c>
      <c r="B15" s="1" t="s">
        <v>4790</v>
      </c>
    </row>
    <row r="16" spans="1:60" x14ac:dyDescent="0.35">
      <c r="A16" s="1" t="s">
        <v>9</v>
      </c>
      <c r="B16" s="1" t="s">
        <v>4789</v>
      </c>
    </row>
    <row r="17" spans="1:60" x14ac:dyDescent="0.35">
      <c r="A17" s="1" t="s">
        <v>9</v>
      </c>
      <c r="B17" s="1" t="s">
        <v>4788</v>
      </c>
    </row>
    <row r="18" spans="1:60" x14ac:dyDescent="0.35">
      <c r="A18" s="1">
        <v>1</v>
      </c>
      <c r="B18" s="1" t="s">
        <v>4787</v>
      </c>
      <c r="C18" s="1">
        <v>463.00000082701445</v>
      </c>
      <c r="D18" s="1">
        <v>0</v>
      </c>
      <c r="E18">
        <f>(R18-S18*(1000-T18)/(1000-U18))*AO18</f>
        <v>-2.2963166336837491</v>
      </c>
      <c r="F18">
        <f>IF(AZ18&lt;&gt;0,1/(1/AZ18-1/N18),0)</f>
        <v>2.2142689010328178</v>
      </c>
      <c r="G18">
        <f>((BC18-AP18/2)*S18-E18)/(BC18+AP18/2)</f>
        <v>389.93765979124754</v>
      </c>
      <c r="H18">
        <f>AP18*1000</f>
        <v>19.155599147823104</v>
      </c>
      <c r="I18">
        <f>(AU18-BA18)</f>
        <v>1.1091775851960612</v>
      </c>
      <c r="J18">
        <f>(P18+AT18*D18)</f>
        <v>30.964405059814453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32.693443298339844</v>
      </c>
      <c r="P18" s="1">
        <v>30.964405059814453</v>
      </c>
      <c r="Q18" s="1">
        <v>32.768905639648438</v>
      </c>
      <c r="R18" s="1">
        <v>400.16506958007813</v>
      </c>
      <c r="S18" s="1">
        <v>395.38589477539063</v>
      </c>
      <c r="T18" s="1">
        <v>21.680625915527344</v>
      </c>
      <c r="U18" s="1">
        <v>38.361892700195313</v>
      </c>
      <c r="V18" s="1">
        <v>38.617034912109375</v>
      </c>
      <c r="W18" s="1">
        <v>68.329322814941406</v>
      </c>
      <c r="X18" s="1">
        <v>300.36358642578125</v>
      </c>
      <c r="Y18" s="1">
        <v>0.22502224147319794</v>
      </c>
      <c r="Z18" s="1">
        <v>0.22524178028106689</v>
      </c>
      <c r="AA18" s="1">
        <v>88.448524475097656</v>
      </c>
      <c r="AB18" s="1">
        <v>46.797458648681641</v>
      </c>
      <c r="AC18" s="1">
        <v>1.0963810682296753</v>
      </c>
      <c r="AD18" s="1">
        <v>8.9489765465259552E-2</v>
      </c>
      <c r="AE18" s="1">
        <v>7.5663328170776367E-3</v>
      </c>
      <c r="AF18" s="1">
        <v>0.10698742419481277</v>
      </c>
      <c r="AG18" s="1">
        <v>1.9147172570228577E-2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1.1042778912712543</v>
      </c>
      <c r="AP18">
        <f>(U18-T18)/(1000-U18)*AO18</f>
        <v>1.9155599147823103E-2</v>
      </c>
      <c r="AQ18">
        <f>(P18+273.15)</f>
        <v>304.11440505981443</v>
      </c>
      <c r="AR18">
        <f>(O18+273.15)</f>
        <v>305.84344329833982</v>
      </c>
      <c r="AS18">
        <f>(Y18*AK18+Z18*AL18)*AM18</f>
        <v>3.6003557830969424E-2</v>
      </c>
      <c r="AT18">
        <f>((AS18+0.00000010773*(AR18^4-AQ18^4))-AP18*44100)/(L18*0.92*2*29.3+0.00000043092*AQ18^3)</f>
        <v>-6.4594711993049669</v>
      </c>
      <c r="AU18">
        <f>0.61365*EXP(17.502*J18/(240.97+J18))</f>
        <v>4.5022303906003565</v>
      </c>
      <c r="AV18">
        <f>AU18*1000/AA18</f>
        <v>50.902266796637655</v>
      </c>
      <c r="AW18">
        <f>(AV18-U18)</f>
        <v>12.540374096442342</v>
      </c>
      <c r="AX18">
        <f>IF(D18,P18,(O18+P18)/2)</f>
        <v>31.828924179077148</v>
      </c>
      <c r="AY18">
        <f>0.61365*EXP(17.502*AX18/(240.97+AX18))</f>
        <v>4.7290405677558081</v>
      </c>
      <c r="AZ18">
        <f>IF(AW18&lt;&gt;0,(1000-(AV18+U18)/2)/AW18*AP18,0)</f>
        <v>1.4593380371499913</v>
      </c>
      <c r="BA18">
        <f>U18*AA18/1000</f>
        <v>3.3930528054042952</v>
      </c>
      <c r="BB18">
        <f>(AY18-BA18)</f>
        <v>1.3359877623515128</v>
      </c>
      <c r="BC18">
        <f>1/(1.6/F18+1.37/N18)</f>
        <v>0.95909133652192469</v>
      </c>
      <c r="BD18">
        <f>G18*AA18*0.001</f>
        <v>34.489410645808462</v>
      </c>
      <c r="BE18">
        <f>G18/S18</f>
        <v>0.98622046194329194</v>
      </c>
      <c r="BF18">
        <f>(1-AP18*AA18/AU18/F18)*100</f>
        <v>83.00472262590749</v>
      </c>
      <c r="BG18">
        <f>(S18-E18/(N18/1.35))</f>
        <v>396.11014136417839</v>
      </c>
      <c r="BH18">
        <f>E18*BF18/100/BG18</f>
        <v>-4.8119223755227567E-3</v>
      </c>
    </row>
    <row r="19" spans="1:60" x14ac:dyDescent="0.35">
      <c r="A19" s="1" t="s">
        <v>9</v>
      </c>
      <c r="B19" s="1" t="s">
        <v>4786</v>
      </c>
      <c r="K19" s="1">
        <v>2.72</v>
      </c>
    </row>
    <row r="20" spans="1:60" x14ac:dyDescent="0.35">
      <c r="A20" s="1" t="s">
        <v>9</v>
      </c>
      <c r="B20" s="1" t="s">
        <v>4785</v>
      </c>
      <c r="K20" s="1">
        <v>2.72</v>
      </c>
    </row>
    <row r="21" spans="1:60" x14ac:dyDescent="0.35">
      <c r="A21" s="1">
        <v>2</v>
      </c>
      <c r="B21" s="1" t="s">
        <v>4784</v>
      </c>
      <c r="C21" s="1">
        <v>668.00000082701445</v>
      </c>
      <c r="D21" s="1">
        <v>0</v>
      </c>
      <c r="E21">
        <f>(R21-S21*(1000-T21)/(1000-U21))*AO21</f>
        <v>-1.9607122856260468</v>
      </c>
      <c r="F21">
        <f>IF(AZ21&lt;&gt;0,1/(1/AZ21-1/N21),0)</f>
        <v>2.0875107791266259</v>
      </c>
      <c r="G21">
        <f>((BC21-AP21/2)*S21-E21)/(BC21+AP21/2)</f>
        <v>389.61038272824533</v>
      </c>
      <c r="H21">
        <f>AP21*1000</f>
        <v>18.163954692108419</v>
      </c>
      <c r="I21">
        <f>(AU21-BA21)</f>
        <v>1.0942119897779246</v>
      </c>
      <c r="J21">
        <f>(P21+AT21*D21)</f>
        <v>30.818470001220703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32.668750762939453</v>
      </c>
      <c r="P21" s="1">
        <v>30.818470001220703</v>
      </c>
      <c r="Q21" s="1">
        <v>32.789768218994141</v>
      </c>
      <c r="R21" s="1">
        <v>399.95074462890625</v>
      </c>
      <c r="S21" s="1">
        <v>395.22463989257813</v>
      </c>
      <c r="T21" s="1">
        <v>22.285442352294922</v>
      </c>
      <c r="U21" s="1">
        <v>38.109737396240234</v>
      </c>
      <c r="V21" s="1">
        <v>39.748752593994141</v>
      </c>
      <c r="W21" s="1">
        <v>67.973274230957031</v>
      </c>
      <c r="X21" s="1">
        <v>300.3173828125</v>
      </c>
      <c r="Y21" s="1">
        <v>25.282190322875977</v>
      </c>
      <c r="Z21" s="1">
        <v>0.16692750155925751</v>
      </c>
      <c r="AA21" s="1">
        <v>88.446731567382813</v>
      </c>
      <c r="AB21" s="1">
        <v>46.840335845947266</v>
      </c>
      <c r="AC21" s="1">
        <v>1.1156599521636963</v>
      </c>
      <c r="AD21" s="1">
        <v>4.6461723744869232E-2</v>
      </c>
      <c r="AE21" s="1">
        <v>9.9065760150551796E-3</v>
      </c>
      <c r="AF21" s="1">
        <v>4.1367650032043457E-2</v>
      </c>
      <c r="AG21" s="1">
        <v>7.4620833620429039E-3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1.1041080250459556</v>
      </c>
      <c r="AP21">
        <f>(U21-T21)/(1000-U21)*AO21</f>
        <v>1.8163954692108419E-2</v>
      </c>
      <c r="AQ21">
        <f>(P21+273.15)</f>
        <v>303.96847000122068</v>
      </c>
      <c r="AR21">
        <f>(O21+273.15)</f>
        <v>305.81875076293943</v>
      </c>
      <c r="AS21">
        <f>(Y21*AK21+Z21*AL21)*AM21</f>
        <v>4.0451503612439978</v>
      </c>
      <c r="AT21">
        <f>((AS21+0.00000010773*(AR21^4-AQ21^4))-AP21*44100)/(L21*0.92*2*29.3+0.00000043092*AQ21^3)</f>
        <v>-6.0743937487707269</v>
      </c>
      <c r="AU21">
        <f>0.61365*EXP(17.502*J21/(240.97+J21))</f>
        <v>4.4648937033666352</v>
      </c>
      <c r="AV21">
        <f>AU21*1000/AA21</f>
        <v>50.481161081289621</v>
      </c>
      <c r="AW21">
        <f>(AV21-U21)</f>
        <v>12.371423685049386</v>
      </c>
      <c r="AX21">
        <f>IF(D21,P21,(O21+P21)/2)</f>
        <v>31.743610382080078</v>
      </c>
      <c r="AY21">
        <f>0.61365*EXP(17.502*AX21/(240.97+AX21))</f>
        <v>4.706224346570214</v>
      </c>
      <c r="AZ21">
        <f>IF(AW21&lt;&gt;0,(1000-(AV21+U21)/2)/AW21*AP21,0)</f>
        <v>1.4031832229662746</v>
      </c>
      <c r="BA21">
        <f>U21*AA21/1000</f>
        <v>3.3706817135887106</v>
      </c>
      <c r="BB21">
        <f>(AY21-BA21)</f>
        <v>1.3355426329815034</v>
      </c>
      <c r="BC21">
        <f>1/(1.6/F21+1.37/N21)</f>
        <v>0.92036069224488826</v>
      </c>
      <c r="BD21">
        <f>G21*AA21*0.001</f>
        <v>34.4597649370304</v>
      </c>
      <c r="BE21">
        <f>G21/S21</f>
        <v>0.98579476935987909</v>
      </c>
      <c r="BF21">
        <f>(1-AP21*AA21/AU21/F21)*100</f>
        <v>82.763370444996085</v>
      </c>
      <c r="BG21">
        <f>(S21-E21/(N21/1.35))</f>
        <v>395.84303857663974</v>
      </c>
      <c r="BH21">
        <f>E21*BF21/100/BG21</f>
        <v>-4.099482406330234E-3</v>
      </c>
    </row>
    <row r="22" spans="1:60" x14ac:dyDescent="0.35">
      <c r="A22" s="1" t="s">
        <v>9</v>
      </c>
      <c r="B22" s="1" t="s">
        <v>4783</v>
      </c>
      <c r="K22" s="1">
        <v>2.72</v>
      </c>
    </row>
    <row r="23" spans="1:60" x14ac:dyDescent="0.35">
      <c r="A23" s="1" t="s">
        <v>9</v>
      </c>
      <c r="B23" s="1" t="s">
        <v>4782</v>
      </c>
      <c r="K23" s="1">
        <v>2.72</v>
      </c>
    </row>
    <row r="24" spans="1:60" x14ac:dyDescent="0.35">
      <c r="A24" s="1">
        <v>3</v>
      </c>
      <c r="B24" s="1" t="s">
        <v>4781</v>
      </c>
      <c r="C24" s="1">
        <v>874.00000082701445</v>
      </c>
      <c r="D24" s="1">
        <v>0</v>
      </c>
      <c r="E24">
        <f>(R24-S24*(1000-T24)/(1000-U24))*AO24</f>
        <v>-1.353871206202824</v>
      </c>
      <c r="F24">
        <f>IF(AZ24&lt;&gt;0,1/(1/AZ24-1/N24),0)</f>
        <v>2.02487169521403</v>
      </c>
      <c r="G24">
        <f>((BC24-AP24/2)*S24-E24)/(BC24+AP24/2)</f>
        <v>388.74053516615504</v>
      </c>
      <c r="H24">
        <f>AP24*1000</f>
        <v>17.375806997983343</v>
      </c>
      <c r="I24">
        <f>(AU24-BA24)</f>
        <v>1.0687024363237723</v>
      </c>
      <c r="J24">
        <f>(P24+AT24*D24)</f>
        <v>30.668966293334961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32.594367980957031</v>
      </c>
      <c r="P24" s="1">
        <v>30.668966293334961</v>
      </c>
      <c r="Q24" s="1">
        <v>32.745227813720703</v>
      </c>
      <c r="R24" s="1">
        <v>399.781494140625</v>
      </c>
      <c r="S24" s="1">
        <v>394.79513549804688</v>
      </c>
      <c r="T24" s="1">
        <v>22.834417343139648</v>
      </c>
      <c r="U24" s="1">
        <v>37.972770690917969</v>
      </c>
      <c r="V24" s="1">
        <v>40.894741058349609</v>
      </c>
      <c r="W24" s="1">
        <v>68.006401062011719</v>
      </c>
      <c r="X24" s="1">
        <v>300.34652709960938</v>
      </c>
      <c r="Y24" s="1">
        <v>50.429573059082031</v>
      </c>
      <c r="Z24" s="1">
        <v>2.858429029583931E-2</v>
      </c>
      <c r="AA24" s="1">
        <v>88.4376220703125</v>
      </c>
      <c r="AB24" s="1">
        <v>46.818477630615234</v>
      </c>
      <c r="AC24" s="1">
        <v>1.0987329483032227</v>
      </c>
      <c r="AD24" s="1">
        <v>4.5691080391407013E-2</v>
      </c>
      <c r="AE24" s="1">
        <v>3.2950334716588259E-3</v>
      </c>
      <c r="AF24" s="1">
        <v>4.7893114387989044E-2</v>
      </c>
      <c r="AG24" s="1">
        <v>1.3728008605539799E-2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1.1042151731603282</v>
      </c>
      <c r="AP24">
        <f>(U24-T24)/(1000-U24)*AO24</f>
        <v>1.7375806997983342E-2</v>
      </c>
      <c r="AQ24">
        <f>(P24+273.15)</f>
        <v>303.81896629333494</v>
      </c>
      <c r="AR24">
        <f>(O24+273.15)</f>
        <v>305.74436798095701</v>
      </c>
      <c r="AS24">
        <f>(Y24*AK24+Z24*AL24)*AM24</f>
        <v>8.0687315091029177</v>
      </c>
      <c r="AT24">
        <f>((AS24+0.00000010773*(AR24^4-AQ24^4))-AP24*44100)/(L24*0.92*2*29.3+0.00000043092*AQ24^3)</f>
        <v>-5.7640041050570883</v>
      </c>
      <c r="AU24">
        <f>0.61365*EXP(17.502*J24/(240.97+J24))</f>
        <v>4.426923979649815</v>
      </c>
      <c r="AV24">
        <f>AU24*1000/AA24</f>
        <v>50.057021842244701</v>
      </c>
      <c r="AW24">
        <f>(AV24-U24)</f>
        <v>12.084251151326733</v>
      </c>
      <c r="AX24">
        <f>IF(D24,P24,(O24+P24)/2)</f>
        <v>31.631667137145996</v>
      </c>
      <c r="AY24">
        <f>0.61365*EXP(17.502*AX24/(240.97+AX24))</f>
        <v>4.6764318036183079</v>
      </c>
      <c r="AZ24">
        <f>IF(AW24&lt;&gt;0,(1000-(AV24+U24)/2)/AW24*AP24,0)</f>
        <v>1.3746000846395221</v>
      </c>
      <c r="BA24">
        <f>U24*AA24/1000</f>
        <v>3.3582215433260427</v>
      </c>
      <c r="BB24">
        <f>(AY24-BA24)</f>
        <v>1.3182102602922652</v>
      </c>
      <c r="BC24">
        <f>1/(1.6/F24+1.37/N24)</f>
        <v>0.90070537931632955</v>
      </c>
      <c r="BD24">
        <f>G24*AA24*0.001</f>
        <v>34.379288532435446</v>
      </c>
      <c r="BE24">
        <f>G24/S24</f>
        <v>0.98466394393574841</v>
      </c>
      <c r="BF24">
        <f>(1-AP24*AA24/AU24/F24)*100</f>
        <v>82.857172035481724</v>
      </c>
      <c r="BG24">
        <f>(S24-E24/(N24/1.35))</f>
        <v>395.2221395916319</v>
      </c>
      <c r="BH24">
        <f>E24*BF24/100/BG24</f>
        <v>-2.8383516055588828E-3</v>
      </c>
    </row>
    <row r="25" spans="1:60" x14ac:dyDescent="0.35">
      <c r="A25" s="1" t="s">
        <v>9</v>
      </c>
      <c r="B25" s="1" t="s">
        <v>4780</v>
      </c>
      <c r="K25" s="1">
        <v>2.72</v>
      </c>
    </row>
    <row r="26" spans="1:60" x14ac:dyDescent="0.35">
      <c r="A26" s="1" t="s">
        <v>9</v>
      </c>
      <c r="B26" s="1" t="s">
        <v>4779</v>
      </c>
      <c r="K26" s="1">
        <v>2.72</v>
      </c>
    </row>
    <row r="27" spans="1:60" x14ac:dyDescent="0.35">
      <c r="A27" s="1">
        <v>4</v>
      </c>
      <c r="B27" s="1" t="s">
        <v>4778</v>
      </c>
      <c r="C27" s="1">
        <v>1080.0000008270144</v>
      </c>
      <c r="D27" s="1">
        <v>0</v>
      </c>
      <c r="E27">
        <f>(R27-S27*(1000-T27)/(1000-U27))*AO27</f>
        <v>-0.31867361042128128</v>
      </c>
      <c r="F27">
        <f>IF(AZ27&lt;&gt;0,1/(1/AZ27-1/N27),0)</f>
        <v>2.0228129869278093</v>
      </c>
      <c r="G27">
        <f>((BC27-AP27/2)*S27-E27)/(BC27+AP27/2)</f>
        <v>387.11638251219455</v>
      </c>
      <c r="H27">
        <f>AP27*1000</f>
        <v>16.976646170138007</v>
      </c>
      <c r="I27">
        <f>(AU27-BA27)</f>
        <v>1.0447465060501648</v>
      </c>
      <c r="J27">
        <f>(P27+AT27*D27)</f>
        <v>30.635366439819336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32.545848846435547</v>
      </c>
      <c r="P27" s="1">
        <v>30.635366439819336</v>
      </c>
      <c r="Q27" s="1">
        <v>32.705585479736328</v>
      </c>
      <c r="R27" s="1">
        <v>399.9017333984375</v>
      </c>
      <c r="S27" s="1">
        <v>394.13018798828125</v>
      </c>
      <c r="T27" s="1">
        <v>23.361057281494141</v>
      </c>
      <c r="U27" s="1">
        <v>38.150524139404297</v>
      </c>
      <c r="V27" s="1">
        <v>41.949268341064453</v>
      </c>
      <c r="W27" s="1">
        <v>68.506591796875</v>
      </c>
      <c r="X27" s="1">
        <v>300.31387329101563</v>
      </c>
      <c r="Y27" s="1">
        <v>99.881004333496094</v>
      </c>
      <c r="Z27" s="1">
        <v>0.16921839118003845</v>
      </c>
      <c r="AA27" s="1">
        <v>88.430839538574219</v>
      </c>
      <c r="AB27" s="1">
        <v>46.730922698974609</v>
      </c>
      <c r="AC27" s="1">
        <v>1.0980437994003296</v>
      </c>
      <c r="AD27" s="1">
        <v>7.2015285491943359E-2</v>
      </c>
      <c r="AE27" s="1">
        <v>1.2752269394695759E-2</v>
      </c>
      <c r="AF27" s="1">
        <v>7.471068948507309E-2</v>
      </c>
      <c r="AG27" s="1">
        <v>1.7102498561143875E-2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1.1040951223934394</v>
      </c>
      <c r="AP27">
        <f>(U27-T27)/(1000-U27)*AO27</f>
        <v>1.6976646170138006E-2</v>
      </c>
      <c r="AQ27">
        <f>(P27+273.15)</f>
        <v>303.78536643981931</v>
      </c>
      <c r="AR27">
        <f>(O27+273.15)</f>
        <v>305.69584884643552</v>
      </c>
      <c r="AS27">
        <f>(Y27*AK27+Z27*AL27)*AM27</f>
        <v>15.980960336157068</v>
      </c>
      <c r="AT27">
        <f>((AS27+0.00000010773*(AR27^4-AQ27^4))-AP27*44100)/(L27*0.92*2*29.3+0.00000043092*AQ27^3)</f>
        <v>-5.5655081472519363</v>
      </c>
      <c r="AU27">
        <f>0.61365*EXP(17.502*J27/(240.97+J27))</f>
        <v>4.4184293845343285</v>
      </c>
      <c r="AV27">
        <f>AU27*1000/AA27</f>
        <v>49.964801958110719</v>
      </c>
      <c r="AW27">
        <f>(AV27-U27)</f>
        <v>11.814277818706422</v>
      </c>
      <c r="AX27">
        <f>IF(D27,P27,(O27+P27)/2)</f>
        <v>31.590607643127441</v>
      </c>
      <c r="AY27">
        <f>0.61365*EXP(17.502*AX27/(240.97+AX27))</f>
        <v>4.665545479292029</v>
      </c>
      <c r="AZ27">
        <f>IF(AW27&lt;&gt;0,(1000-(AV27+U27)/2)/AW27*AP27,0)</f>
        <v>1.3736510231526797</v>
      </c>
      <c r="BA27">
        <f>U27*AA27/1000</f>
        <v>3.3736828784841637</v>
      </c>
      <c r="BB27">
        <f>(AY27-BA27)</f>
        <v>1.2918626008078653</v>
      </c>
      <c r="BC27">
        <f>1/(1.6/F27+1.37/N27)</f>
        <v>0.90005343185124431</v>
      </c>
      <c r="BD27">
        <f>G27*AA27*0.001</f>
        <v>34.233026704689195</v>
      </c>
      <c r="BE27">
        <f>G27/S27</f>
        <v>0.98220434341280338</v>
      </c>
      <c r="BF27">
        <f>(1-AP27*AA27/AU27/F27)*100</f>
        <v>83.202989507311315</v>
      </c>
      <c r="BG27">
        <f>(S27-E27/(N27/1.35))</f>
        <v>394.23069602445486</v>
      </c>
      <c r="BH27">
        <f>E27*BF27/100/BG27</f>
        <v>-6.7256551383543532E-4</v>
      </c>
    </row>
    <row r="28" spans="1:60" x14ac:dyDescent="0.35">
      <c r="A28" s="1" t="s">
        <v>9</v>
      </c>
      <c r="B28" s="1" t="s">
        <v>4777</v>
      </c>
      <c r="K28" s="1">
        <v>2.72</v>
      </c>
    </row>
    <row r="29" spans="1:60" x14ac:dyDescent="0.35">
      <c r="A29" s="1" t="s">
        <v>9</v>
      </c>
      <c r="B29" s="1" t="s">
        <v>4776</v>
      </c>
      <c r="K29" s="1">
        <v>2.72</v>
      </c>
    </row>
    <row r="30" spans="1:60" x14ac:dyDescent="0.35">
      <c r="A30" s="1">
        <v>5</v>
      </c>
      <c r="B30" s="1" t="s">
        <v>4775</v>
      </c>
      <c r="C30" s="1">
        <v>1286.0000008270144</v>
      </c>
      <c r="D30" s="1">
        <v>0</v>
      </c>
      <c r="E30">
        <f>(R30-S30*(1000-T30)/(1000-U30))*AO30</f>
        <v>0.24389796051638682</v>
      </c>
      <c r="F30">
        <f>IF(AZ30&lt;&gt;0,1/(1/AZ30-1/N30),0)</f>
        <v>2.0296328725163679</v>
      </c>
      <c r="G30">
        <f>((BC30-AP30/2)*S30-E30)/(BC30+AP30/2)</f>
        <v>386.30619523426128</v>
      </c>
      <c r="H30">
        <f>AP30*1000</f>
        <v>16.727582352386385</v>
      </c>
      <c r="I30">
        <f>(AU30-BA30)</f>
        <v>1.0267555077502464</v>
      </c>
      <c r="J30">
        <f>(P30+AT30*D30)</f>
        <v>30.666271209716797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32.525901794433594</v>
      </c>
      <c r="P30" s="1">
        <v>30.666271209716797</v>
      </c>
      <c r="Q30" s="1">
        <v>32.683204650878906</v>
      </c>
      <c r="R30" s="1">
        <v>399.99578857421875</v>
      </c>
      <c r="S30" s="1">
        <v>393.80844116210938</v>
      </c>
      <c r="T30" s="1">
        <v>23.878133773803711</v>
      </c>
      <c r="U30" s="1">
        <v>38.446269989013672</v>
      </c>
      <c r="V30" s="1">
        <v>42.921615600585938</v>
      </c>
      <c r="W30" s="1">
        <v>69.108245849609375</v>
      </c>
      <c r="X30" s="1">
        <v>300.311279296875</v>
      </c>
      <c r="Y30" s="1">
        <v>149.71046447753906</v>
      </c>
      <c r="Z30" s="1">
        <v>1.1433433974161744E-3</v>
      </c>
      <c r="AA30" s="1">
        <v>88.4217529296875</v>
      </c>
      <c r="AB30" s="1">
        <v>46.734073638916016</v>
      </c>
      <c r="AC30" s="1">
        <v>1.1054097414016724</v>
      </c>
      <c r="AD30" s="1">
        <v>6.680278480052948E-2</v>
      </c>
      <c r="AE30" s="1">
        <v>1.5092172659933567E-2</v>
      </c>
      <c r="AF30" s="1">
        <v>2.7389448136091232E-2</v>
      </c>
      <c r="AG30" s="1">
        <v>1.8240896984934807E-2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1.1040855856502756</v>
      </c>
      <c r="AP30">
        <f>(U30-T30)/(1000-U30)*AO30</f>
        <v>1.6727582352386385E-2</v>
      </c>
      <c r="AQ30">
        <f>(P30+273.15)</f>
        <v>303.81627120971677</v>
      </c>
      <c r="AR30">
        <f>(O30+273.15)</f>
        <v>305.67590179443357</v>
      </c>
      <c r="AS30">
        <f>(Y30*AK30+Z30*AL30)*AM30</f>
        <v>23.953673780999907</v>
      </c>
      <c r="AT30">
        <f>((AS30+0.00000010773*(AR30^4-AQ30^4))-AP30*44100)/(L30*0.92*2*29.3+0.00000043092*AQ30^3)</f>
        <v>-5.421484892484643</v>
      </c>
      <c r="AU30">
        <f>0.61365*EXP(17.502*J30/(240.97+J30))</f>
        <v>4.4262420937868727</v>
      </c>
      <c r="AV30">
        <f>AU30*1000/AA30</f>
        <v>50.058293882802758</v>
      </c>
      <c r="AW30">
        <f>(AV30-U30)</f>
        <v>11.612023893789086</v>
      </c>
      <c r="AX30">
        <f>IF(D30,P30,(O30+P30)/2)</f>
        <v>31.596086502075195</v>
      </c>
      <c r="AY30">
        <f>0.61365*EXP(17.502*AX30/(240.97+AX30))</f>
        <v>4.6669968415938206</v>
      </c>
      <c r="AZ30">
        <f>IF(AW30&lt;&gt;0,(1000-(AV30+U30)/2)/AW30*AP30,0)</f>
        <v>1.3767926080976807</v>
      </c>
      <c r="BA30">
        <f>U30*AA30/1000</f>
        <v>3.3994865860366263</v>
      </c>
      <c r="BB30">
        <f>(AY30-BA30)</f>
        <v>1.2675102555571942</v>
      </c>
      <c r="BC30">
        <f>1/(1.6/F30+1.37/N30)</f>
        <v>0.9022116760665867</v>
      </c>
      <c r="BD30">
        <f>G30*AA30*0.001</f>
        <v>34.157870950211475</v>
      </c>
      <c r="BE30">
        <f>G30/S30</f>
        <v>0.98094950452126084</v>
      </c>
      <c r="BF30">
        <f>(1-AP30*AA30/AU30/F30)*100</f>
        <v>83.535837466012623</v>
      </c>
      <c r="BG30">
        <f>(S30-E30/(N30/1.35))</f>
        <v>393.73151698565863</v>
      </c>
      <c r="BH30">
        <f>E30*BF30/100/BG30</f>
        <v>5.1746480809995634E-4</v>
      </c>
    </row>
    <row r="31" spans="1:60" x14ac:dyDescent="0.35">
      <c r="A31" s="1" t="s">
        <v>9</v>
      </c>
      <c r="B31" s="1" t="s">
        <v>4774</v>
      </c>
      <c r="K31" s="1">
        <v>2.72</v>
      </c>
    </row>
    <row r="32" spans="1:60" x14ac:dyDescent="0.35">
      <c r="A32" s="1" t="s">
        <v>9</v>
      </c>
      <c r="B32" s="1" t="s">
        <v>4773</v>
      </c>
      <c r="K32" s="1">
        <v>2.72</v>
      </c>
    </row>
    <row r="33" spans="1:60" x14ac:dyDescent="0.35">
      <c r="A33" s="1">
        <v>6</v>
      </c>
      <c r="B33" s="1" t="s">
        <v>4772</v>
      </c>
      <c r="C33" s="1">
        <v>1492.0000008270144</v>
      </c>
      <c r="D33" s="1">
        <v>0</v>
      </c>
      <c r="E33">
        <f>(R33-S33*(1000-T33)/(1000-U33))*AO33</f>
        <v>1.4240921893922889</v>
      </c>
      <c r="F33">
        <f>IF(AZ33&lt;&gt;0,1/(1/AZ33-1/N33),0)</f>
        <v>2.1105926495665308</v>
      </c>
      <c r="G33">
        <f>((BC33-AP33/2)*S33-E33)/(BC33+AP33/2)</f>
        <v>384.2469557926421</v>
      </c>
      <c r="H33">
        <f>AP33*1000</f>
        <v>16.761429654033211</v>
      </c>
      <c r="I33">
        <f>(AU33-BA33)</f>
        <v>1.0016076959024653</v>
      </c>
      <c r="J33">
        <f>(P33+AT33*D33)</f>
        <v>30.747447967529297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32.529056549072266</v>
      </c>
      <c r="P33" s="1">
        <v>30.747447967529297</v>
      </c>
      <c r="Q33" s="1">
        <v>32.681797027587891</v>
      </c>
      <c r="R33" s="1">
        <v>400.05715942382813</v>
      </c>
      <c r="S33" s="1">
        <v>392.80349731445313</v>
      </c>
      <c r="T33" s="1">
        <v>24.374834060668945</v>
      </c>
      <c r="U33" s="1">
        <v>38.9656982421875</v>
      </c>
      <c r="V33" s="1">
        <v>43.804080963134766</v>
      </c>
      <c r="W33" s="1">
        <v>70.025367736816406</v>
      </c>
      <c r="X33" s="1">
        <v>300.28790283203125</v>
      </c>
      <c r="Y33" s="1">
        <v>299.821044921875</v>
      </c>
      <c r="Z33" s="1">
        <v>0.16121473908424377</v>
      </c>
      <c r="AA33" s="1">
        <v>88.41656494140625</v>
      </c>
      <c r="AB33" s="1">
        <v>46.7552490234375</v>
      </c>
      <c r="AC33" s="1">
        <v>1.1032284498214722</v>
      </c>
      <c r="AD33" s="1">
        <v>3.4772686660289764E-2</v>
      </c>
      <c r="AE33" s="1">
        <v>5.6892018765211105E-3</v>
      </c>
      <c r="AF33" s="1">
        <v>6.0978949069976807E-2</v>
      </c>
      <c r="AG33" s="1">
        <v>1.7713302746415138E-2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1.1039996427648204</v>
      </c>
      <c r="AP33">
        <f>(U33-T33)/(1000-U33)*AO33</f>
        <v>1.6761429654033211E-2</v>
      </c>
      <c r="AQ33">
        <f>(P33+273.15)</f>
        <v>303.89744796752927</v>
      </c>
      <c r="AR33">
        <f>(O33+273.15)</f>
        <v>305.67905654907224</v>
      </c>
      <c r="AS33">
        <f>(Y33*AK33+Z33*AL33)*AM33</f>
        <v>47.971366115256387</v>
      </c>
      <c r="AT33">
        <f>((AS33+0.00000010773*(AR33^4-AQ33^4))-AP33*44100)/(L33*0.92*2*29.3+0.00000043092*AQ33^3)</f>
        <v>-5.2517656440398248</v>
      </c>
      <c r="AU33">
        <f>0.61365*EXP(17.502*J33/(240.97+J33))</f>
        <v>4.4468208850200757</v>
      </c>
      <c r="AV33">
        <f>AU33*1000/AA33</f>
        <v>50.293979278283295</v>
      </c>
      <c r="AW33">
        <f>(AV33-U33)</f>
        <v>11.328281036095795</v>
      </c>
      <c r="AX33">
        <f>IF(D33,P33,(O33+P33)/2)</f>
        <v>31.638252258300781</v>
      </c>
      <c r="AY33">
        <f>0.61365*EXP(17.502*AX33/(240.97+AX33))</f>
        <v>4.6781798086610316</v>
      </c>
      <c r="AZ33">
        <f>IF(AW33&lt;&gt;0,(1000-(AV33+U33)/2)/AW33*AP33,0)</f>
        <v>1.4135745485266991</v>
      </c>
      <c r="BA33">
        <f>U33*AA33/1000</f>
        <v>3.4452131891176103</v>
      </c>
      <c r="BB33">
        <f>(AY33-BA33)</f>
        <v>1.2329666195434212</v>
      </c>
      <c r="BC33">
        <f>1/(1.6/F33+1.37/N33)</f>
        <v>0.92751614923585968</v>
      </c>
      <c r="BD33">
        <f>G33*AA33*0.001</f>
        <v>33.973795920377796</v>
      </c>
      <c r="BE33">
        <f>G33/S33</f>
        <v>0.97821673793560648</v>
      </c>
      <c r="BF33">
        <f>(1-AP33*AA33/AU33/F33)*100</f>
        <v>84.20969063323048</v>
      </c>
      <c r="BG33">
        <f>(S33-E33/(N33/1.35))</f>
        <v>392.35434587986543</v>
      </c>
      <c r="BH33">
        <f>E33*BF33/100/BG33</f>
        <v>3.0564810600732691E-3</v>
      </c>
    </row>
    <row r="34" spans="1:60" x14ac:dyDescent="0.35">
      <c r="A34" s="1" t="s">
        <v>9</v>
      </c>
      <c r="B34" s="1" t="s">
        <v>4771</v>
      </c>
      <c r="K34" s="1">
        <v>2.72</v>
      </c>
    </row>
    <row r="35" spans="1:60" x14ac:dyDescent="0.35">
      <c r="A35" s="1" t="s">
        <v>9</v>
      </c>
      <c r="B35" s="1" t="s">
        <v>4770</v>
      </c>
      <c r="K35" s="1">
        <v>2.72</v>
      </c>
    </row>
    <row r="36" spans="1:60" x14ac:dyDescent="0.35">
      <c r="A36" s="1">
        <v>7</v>
      </c>
      <c r="B36" s="1" t="s">
        <v>4769</v>
      </c>
      <c r="C36" s="1">
        <v>1698.0000008270144</v>
      </c>
      <c r="D36" s="1">
        <v>0</v>
      </c>
      <c r="E36">
        <f>(R36-S36*(1000-T36)/(1000-U36))*AO36</f>
        <v>2.1724784144241767</v>
      </c>
      <c r="F36">
        <f>IF(AZ36&lt;&gt;0,1/(1/AZ36-1/N36),0)</f>
        <v>2.2549197791253177</v>
      </c>
      <c r="G36">
        <f>((BC36-AP36/2)*S36-E36)/(BC36+AP36/2)</f>
        <v>382.85109063685684</v>
      </c>
      <c r="H36">
        <f>AP36*1000</f>
        <v>17.100314086157191</v>
      </c>
      <c r="I36">
        <f>(AU36-BA36)</f>
        <v>0.97736775698983047</v>
      </c>
      <c r="J36">
        <f>(P36+AT36*D36)</f>
        <v>30.908063888549805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32.554481506347656</v>
      </c>
      <c r="P36" s="1">
        <v>30.908063888549805</v>
      </c>
      <c r="Q36" s="1">
        <v>32.692089080810547</v>
      </c>
      <c r="R36" s="1">
        <v>399.94558715820313</v>
      </c>
      <c r="S36" s="1">
        <v>391.90850830078125</v>
      </c>
      <c r="T36" s="1">
        <v>24.833694458007813</v>
      </c>
      <c r="U36" s="1">
        <v>39.705905914306641</v>
      </c>
      <c r="V36" s="1">
        <v>44.561683654785156</v>
      </c>
      <c r="W36" s="1">
        <v>71.248443603515625</v>
      </c>
      <c r="X36" s="1">
        <v>300.33206176757813</v>
      </c>
      <c r="Y36" s="1">
        <v>501.36532592773438</v>
      </c>
      <c r="Z36" s="1">
        <v>0.15664494037628174</v>
      </c>
      <c r="AA36" s="1">
        <v>88.410423278808594</v>
      </c>
      <c r="AB36" s="1">
        <v>46.678810119628906</v>
      </c>
      <c r="AC36" s="1">
        <v>1.1155997514724731</v>
      </c>
      <c r="AD36" s="1">
        <v>5.6956883519887924E-2</v>
      </c>
      <c r="AE36" s="1">
        <v>1.9632155075669289E-2</v>
      </c>
      <c r="AF36" s="1">
        <v>2.5682521983981133E-2</v>
      </c>
      <c r="AG36" s="1">
        <v>1.6089972108602524E-2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1.1041619917925665</v>
      </c>
      <c r="AP36">
        <f>(U36-T36)/(1000-U36)*AO36</f>
        <v>1.7100314086157191E-2</v>
      </c>
      <c r="AQ36">
        <f>(P36+273.15)</f>
        <v>304.05806388854978</v>
      </c>
      <c r="AR36">
        <f>(O36+273.15)</f>
        <v>305.70448150634763</v>
      </c>
      <c r="AS36">
        <f>(Y36*AK36+Z36*AL36)*AM36</f>
        <v>80.218450355415371</v>
      </c>
      <c r="AT36">
        <f>((AS36+0.00000010773*(AR36^4-AQ36^4))-AP36*44100)/(L36*0.92*2*29.3+0.00000043092*AQ36^3)</f>
        <v>-5.1280586920528926</v>
      </c>
      <c r="AU36">
        <f>0.61365*EXP(17.502*J36/(240.97+J36))</f>
        <v>4.4877837055422303</v>
      </c>
      <c r="AV36">
        <f>AU36*1000/AA36</f>
        <v>50.760798773575416</v>
      </c>
      <c r="AW36">
        <f>(AV36-U36)</f>
        <v>11.054892859268776</v>
      </c>
      <c r="AX36">
        <f>IF(D36,P36,(O36+P36)/2)</f>
        <v>31.73127269744873</v>
      </c>
      <c r="AY36">
        <f>0.61365*EXP(17.502*AX36/(240.97+AX36))</f>
        <v>4.7029327162885162</v>
      </c>
      <c r="AZ36">
        <f>IF(AW36&lt;&gt;0,(1000-(AV36+U36)/2)/AW36*AP36,0)</f>
        <v>1.4768853720926896</v>
      </c>
      <c r="BA36">
        <f>U36*AA36/1000</f>
        <v>3.5104159485523998</v>
      </c>
      <c r="BB36">
        <f>(AY36-BA36)</f>
        <v>1.1925167677361164</v>
      </c>
      <c r="BC36">
        <f>1/(1.6/F36+1.37/N36)</f>
        <v>0.97122546208850535</v>
      </c>
      <c r="BD36">
        <f>G36*AA36*0.001</f>
        <v>33.848026975958028</v>
      </c>
      <c r="BE36">
        <f>G36/S36</f>
        <v>0.97688894863958131</v>
      </c>
      <c r="BF36">
        <f>(1-AP36*AA36/AU36/F36)*100</f>
        <v>85.060208253515071</v>
      </c>
      <c r="BG36">
        <f>(S36-E36/(N36/1.35))</f>
        <v>391.22331965659254</v>
      </c>
      <c r="BH36">
        <f>E36*BF36/100/BG36</f>
        <v>4.7234266740385691E-3</v>
      </c>
    </row>
    <row r="37" spans="1:60" x14ac:dyDescent="0.35">
      <c r="A37" s="1" t="s">
        <v>9</v>
      </c>
      <c r="B37" s="1" t="s">
        <v>4768</v>
      </c>
      <c r="K37" s="1">
        <v>2.72</v>
      </c>
    </row>
    <row r="38" spans="1:60" x14ac:dyDescent="0.35">
      <c r="A38" s="1" t="s">
        <v>9</v>
      </c>
      <c r="B38" s="1" t="s">
        <v>4767</v>
      </c>
      <c r="K38" s="1">
        <v>2.72</v>
      </c>
    </row>
    <row r="39" spans="1:60" x14ac:dyDescent="0.35">
      <c r="A39" s="1">
        <v>8</v>
      </c>
      <c r="B39" s="1" t="s">
        <v>4766</v>
      </c>
      <c r="C39" s="1">
        <v>1903.0000008270144</v>
      </c>
      <c r="D39" s="1">
        <v>0</v>
      </c>
      <c r="E39">
        <f>(R39-S39*(1000-T39)/(1000-U39))*AO39</f>
        <v>2.6131711711246606</v>
      </c>
      <c r="F39">
        <f>IF(AZ39&lt;&gt;0,1/(1/AZ39-1/N39),0)</f>
        <v>2.4083321087690996</v>
      </c>
      <c r="G39">
        <f>((BC39-AP39/2)*S39-E39)/(BC39+AP39/2)</f>
        <v>382.1088048209877</v>
      </c>
      <c r="H39">
        <f>AP39*1000</f>
        <v>17.554026406010699</v>
      </c>
      <c r="I39">
        <f>(AU39-BA39)</f>
        <v>0.96069046020814586</v>
      </c>
      <c r="J39">
        <f>(P39+AT39*D39)</f>
        <v>31.120887756347656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32.591705322265625</v>
      </c>
      <c r="P39" s="1">
        <v>31.120887756347656</v>
      </c>
      <c r="Q39" s="1">
        <v>32.712875366210938</v>
      </c>
      <c r="R39" s="1">
        <v>399.9522705078125</v>
      </c>
      <c r="S39" s="1">
        <v>391.36434936523438</v>
      </c>
      <c r="T39" s="1">
        <v>25.262691497802734</v>
      </c>
      <c r="U39" s="1">
        <v>40.515445709228516</v>
      </c>
      <c r="V39" s="1">
        <v>45.235073089599609</v>
      </c>
      <c r="W39" s="1">
        <v>72.546470642089844</v>
      </c>
      <c r="X39" s="1">
        <v>300.3553466796875</v>
      </c>
      <c r="Y39" s="1">
        <v>750.333740234375</v>
      </c>
      <c r="Z39" s="1">
        <v>9.7185119986534119E-2</v>
      </c>
      <c r="AA39" s="1">
        <v>88.407691955566406</v>
      </c>
      <c r="AB39" s="1">
        <v>46.79632568359375</v>
      </c>
      <c r="AC39" s="1">
        <v>1.0955510139465332</v>
      </c>
      <c r="AD39" s="1">
        <v>3.8996897637844086E-2</v>
      </c>
      <c r="AE39" s="1">
        <v>1.1444831266999245E-2</v>
      </c>
      <c r="AF39" s="1">
        <v>4.5871205627918243E-2</v>
      </c>
      <c r="AG39" s="1">
        <v>2.4518230929970741E-2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1.1042475980870861</v>
      </c>
      <c r="AP39">
        <f>(U39-T39)/(1000-U39)*AO39</f>
        <v>1.7554026406010698E-2</v>
      </c>
      <c r="AQ39">
        <f>(P39+273.15)</f>
        <v>304.27088775634763</v>
      </c>
      <c r="AR39">
        <f>(O39+273.15)</f>
        <v>305.7417053222656</v>
      </c>
      <c r="AS39">
        <f>(Y39*AK39+Z39*AL39)*AM39</f>
        <v>120.05339575409744</v>
      </c>
      <c r="AT39">
        <f>((AS39+0.00000010773*(AR39^4-AQ39^4))-AP39*44100)/(L39*0.92*2*29.3+0.00000043092*AQ39^3)</f>
        <v>-4.9882029961470966</v>
      </c>
      <c r="AU39">
        <f>0.61365*EXP(17.502*J39/(240.97+J39))</f>
        <v>4.5425675039120952</v>
      </c>
      <c r="AV39">
        <f>AU39*1000/AA39</f>
        <v>51.382039316162491</v>
      </c>
      <c r="AW39">
        <f>(AV39-U39)</f>
        <v>10.866593606933975</v>
      </c>
      <c r="AX39">
        <f>IF(D39,P39,(O39+P39)/2)</f>
        <v>31.856296539306641</v>
      </c>
      <c r="AY39">
        <f>0.61365*EXP(17.502*AX39/(240.97+AX39))</f>
        <v>4.736381376660149</v>
      </c>
      <c r="AZ39">
        <f>IF(AW39&lt;&gt;0,(1000-(AV39+U39)/2)/AW39*AP39,0)</f>
        <v>1.5411859109126258</v>
      </c>
      <c r="BA39">
        <f>U39*AA39/1000</f>
        <v>3.5818770437039493</v>
      </c>
      <c r="BB39">
        <f>(AY39-BA39)</f>
        <v>1.1545043329561997</v>
      </c>
      <c r="BC39">
        <f>1/(1.6/F39+1.37/N39)</f>
        <v>1.0158187033340622</v>
      </c>
      <c r="BD39">
        <f>G39*AA39*0.001</f>
        <v>33.781357510123527</v>
      </c>
      <c r="BE39">
        <f>G39/S39</f>
        <v>0.97635056805951148</v>
      </c>
      <c r="BF39">
        <f>(1-AP39*AA39/AU39/F39)*100</f>
        <v>85.814356730292872</v>
      </c>
      <c r="BG39">
        <f>(S39-E39/(N39/1.35))</f>
        <v>390.54016846664052</v>
      </c>
      <c r="BH39">
        <f>E39*BF39/100/BG39</f>
        <v>5.7419856184489715E-3</v>
      </c>
    </row>
    <row r="40" spans="1:60" x14ac:dyDescent="0.35">
      <c r="A40" s="1" t="s">
        <v>9</v>
      </c>
      <c r="B40" s="1" t="s">
        <v>4765</v>
      </c>
      <c r="K40" s="1">
        <v>2.72</v>
      </c>
    </row>
    <row r="41" spans="1:60" x14ac:dyDescent="0.35">
      <c r="A41" s="1" t="s">
        <v>9</v>
      </c>
      <c r="B41" s="1" t="s">
        <v>4764</v>
      </c>
      <c r="K41" s="1">
        <v>2.72</v>
      </c>
    </row>
    <row r="42" spans="1:60" x14ac:dyDescent="0.35">
      <c r="A42" s="1">
        <v>9</v>
      </c>
      <c r="B42" s="1" t="s">
        <v>4763</v>
      </c>
      <c r="C42" s="1">
        <v>2109.5000008158386</v>
      </c>
      <c r="D42" s="1">
        <v>0</v>
      </c>
      <c r="E42">
        <f>(R42-S42*(1000-T42)/(1000-U42))*AO42</f>
        <v>3.0129598982523533</v>
      </c>
      <c r="F42">
        <f>IF(AZ42&lt;&gt;0,1/(1/AZ42-1/N42),0)</f>
        <v>2.6861655641799005</v>
      </c>
      <c r="G42">
        <f>((BC42-AP42/2)*S42-E42)/(BC42+AP42/2)</f>
        <v>381.63109454978007</v>
      </c>
      <c r="H42">
        <f>AP42*1000</f>
        <v>18.090439047210705</v>
      </c>
      <c r="I42">
        <f>(AU42-BA42)</f>
        <v>0.92382777804138572</v>
      </c>
      <c r="J42">
        <f>(P42+AT42*D42)</f>
        <v>31.269683837890625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32.637142181396484</v>
      </c>
      <c r="P42" s="1">
        <v>31.269683837890625</v>
      </c>
      <c r="Q42" s="1">
        <v>32.745983123779297</v>
      </c>
      <c r="R42" s="1">
        <v>399.91848754882813</v>
      </c>
      <c r="S42" s="1">
        <v>390.78790283203125</v>
      </c>
      <c r="T42" s="1">
        <v>25.667516708374023</v>
      </c>
      <c r="U42" s="1">
        <v>41.372234344482422</v>
      </c>
      <c r="V42" s="1">
        <v>45.839466094970703</v>
      </c>
      <c r="W42" s="1">
        <v>73.886428833007813</v>
      </c>
      <c r="X42" s="1">
        <v>300.35708618164063</v>
      </c>
      <c r="Y42" s="1">
        <v>1001.3248901367188</v>
      </c>
      <c r="Z42" s="1">
        <v>0.2069467306137085</v>
      </c>
      <c r="AA42" s="1">
        <v>88.401969909667969</v>
      </c>
      <c r="AB42" s="1">
        <v>46.815383911132813</v>
      </c>
      <c r="AC42" s="1">
        <v>1.09107506275177</v>
      </c>
      <c r="AD42" s="1">
        <v>3.7262085825204849E-2</v>
      </c>
      <c r="AE42" s="1">
        <v>4.922875203192234E-3</v>
      </c>
      <c r="AF42" s="1">
        <v>4.3083872646093369E-2</v>
      </c>
      <c r="AG42" s="1">
        <v>1.6528535634279251E-2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1.104253993314855</v>
      </c>
      <c r="AP42">
        <f>(U42-T42)/(1000-U42)*AO42</f>
        <v>1.8090439047210704E-2</v>
      </c>
      <c r="AQ42">
        <f>(P42+273.15)</f>
        <v>304.4196838378906</v>
      </c>
      <c r="AR42">
        <f>(O42+273.15)</f>
        <v>305.78714218139646</v>
      </c>
      <c r="AS42">
        <f>(Y42*AK42+Z42*AL42)*AM42</f>
        <v>160.21197884085814</v>
      </c>
      <c r="AT42">
        <f>((AS42+0.00000010773*(AR42^4-AQ42^4))-AP42*44100)/(L42*0.92*2*29.3+0.00000043092*AQ42^3)</f>
        <v>-4.8678947960015497</v>
      </c>
      <c r="AU42">
        <f>0.61365*EXP(17.502*J42/(240.97+J42))</f>
        <v>4.5812147936580523</v>
      </c>
      <c r="AV42">
        <f>AU42*1000/AA42</f>
        <v>51.82254194492824</v>
      </c>
      <c r="AW42">
        <f>(AV42-U42)</f>
        <v>10.450307600445818</v>
      </c>
      <c r="AX42">
        <f>IF(D42,P42,(O42+P42)/2)</f>
        <v>31.953413009643555</v>
      </c>
      <c r="AY42">
        <f>0.61365*EXP(17.502*AX42/(240.97+AX42))</f>
        <v>4.7625064907499421</v>
      </c>
      <c r="AZ42">
        <f>IF(AW42&lt;&gt;0,(1000-(AV42+U42)/2)/AW42*AP42,0)</f>
        <v>1.6504271928305636</v>
      </c>
      <c r="BA42">
        <f>U42*AA42/1000</f>
        <v>3.6573870156166666</v>
      </c>
      <c r="BB42">
        <f>(AY42-BA42)</f>
        <v>1.1051194751332756</v>
      </c>
      <c r="BC42">
        <f>1/(1.6/F42+1.37/N42)</f>
        <v>1.092046375280832</v>
      </c>
      <c r="BD42">
        <f>G42*AA42*0.001</f>
        <v>33.736940536983312</v>
      </c>
      <c r="BE42">
        <f>G42/S42</f>
        <v>0.9765683425308409</v>
      </c>
      <c r="BF42">
        <f>(1-AP42*AA42/AU42/F42)*100</f>
        <v>87.004361617943246</v>
      </c>
      <c r="BG42">
        <f>(S42-E42/(N42/1.35))</f>
        <v>389.83763060194991</v>
      </c>
      <c r="BH42">
        <f>E42*BF42/100/BG42</f>
        <v>6.7243547556744788E-3</v>
      </c>
    </row>
    <row r="43" spans="1:60" x14ac:dyDescent="0.35">
      <c r="A43" s="1" t="s">
        <v>9</v>
      </c>
      <c r="B43" s="1" t="s">
        <v>4762</v>
      </c>
      <c r="K43" s="1">
        <v>2.72</v>
      </c>
    </row>
    <row r="44" spans="1:60" x14ac:dyDescent="0.35">
      <c r="A44" s="1" t="s">
        <v>9</v>
      </c>
      <c r="B44" s="1" t="s">
        <v>617</v>
      </c>
      <c r="K44" s="1">
        <v>2.72</v>
      </c>
    </row>
    <row r="45" spans="1:60" x14ac:dyDescent="0.35">
      <c r="A45" s="1">
        <v>10</v>
      </c>
      <c r="B45" s="1" t="s">
        <v>4761</v>
      </c>
      <c r="C45" s="1">
        <v>2315.5000008158386</v>
      </c>
      <c r="D45" s="1">
        <v>0</v>
      </c>
      <c r="E45">
        <f>(R45-S45*(1000-T45)/(1000-U45))*AO45</f>
        <v>3.492683435277852</v>
      </c>
      <c r="F45">
        <f>IF(AZ45&lt;&gt;0,1/(1/AZ45-1/N45),0)</f>
        <v>2.8209911052948891</v>
      </c>
      <c r="G45">
        <f>((BC45-AP45/2)*S45-E45)/(BC45+AP45/2)</f>
        <v>380.91049694768697</v>
      </c>
      <c r="H45">
        <f>AP45*1000</f>
        <v>18.378917655626122</v>
      </c>
      <c r="I45">
        <f>(AU45-BA45)</f>
        <v>0.9104500658169612</v>
      </c>
      <c r="J45">
        <f>(P45+AT45*D45)</f>
        <v>31.420421600341797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32.680072784423828</v>
      </c>
      <c r="P45" s="1">
        <v>31.420421600341797</v>
      </c>
      <c r="Q45" s="1">
        <v>32.771961212158203</v>
      </c>
      <c r="R45" s="1">
        <v>399.95639038085938</v>
      </c>
      <c r="S45" s="1">
        <v>390.2972412109375</v>
      </c>
      <c r="T45" s="1">
        <v>26.026416778564453</v>
      </c>
      <c r="U45" s="1">
        <v>41.971931457519531</v>
      </c>
      <c r="V45" s="1">
        <v>46.365737915039063</v>
      </c>
      <c r="W45" s="1">
        <v>74.772476196289063</v>
      </c>
      <c r="X45" s="1">
        <v>300.35061645507813</v>
      </c>
      <c r="Y45" s="1">
        <v>1250.690185546875</v>
      </c>
      <c r="Z45" s="1">
        <v>7.774769514799118E-2</v>
      </c>
      <c r="AA45" s="1">
        <v>88.397361755371094</v>
      </c>
      <c r="AB45" s="1">
        <v>46.7294921875</v>
      </c>
      <c r="AC45" s="1">
        <v>1.0998809337615967</v>
      </c>
      <c r="AD45" s="1">
        <v>5.0254233181476593E-2</v>
      </c>
      <c r="AE45" s="1">
        <v>8.2871532067656517E-3</v>
      </c>
      <c r="AF45" s="1">
        <v>1.546888891607523E-2</v>
      </c>
      <c r="AG45" s="1">
        <v>1.7225338146090508E-2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1.104230207555434</v>
      </c>
      <c r="AP45">
        <f>(U45-T45)/(1000-U45)*AO45</f>
        <v>1.8378917655626121E-2</v>
      </c>
      <c r="AQ45">
        <f>(P45+273.15)</f>
        <v>304.57042160034177</v>
      </c>
      <c r="AR45">
        <f>(O45+273.15)</f>
        <v>305.83007278442381</v>
      </c>
      <c r="AS45">
        <f>(Y45*AK45+Z45*AL45)*AM45</f>
        <v>200.11042521468335</v>
      </c>
      <c r="AT45">
        <f>((AS45+0.00000010773*(AR45^4-AQ45^4))-AP45*44100)/(L45*0.92*2*29.3+0.00000043092*AQ45^3)</f>
        <v>-4.6643781562871416</v>
      </c>
      <c r="AU45">
        <f>0.61365*EXP(17.502*J45/(240.97+J45))</f>
        <v>4.6206580744389552</v>
      </c>
      <c r="AV45">
        <f>AU45*1000/AA45</f>
        <v>52.271447729696526</v>
      </c>
      <c r="AW45">
        <f>(AV45-U45)</f>
        <v>10.299516272176994</v>
      </c>
      <c r="AX45">
        <f>IF(D45,P45,(O45+P45)/2)</f>
        <v>32.050247192382813</v>
      </c>
      <c r="AY45">
        <f>0.61365*EXP(17.502*AX45/(240.97+AX45))</f>
        <v>4.7886804826438363</v>
      </c>
      <c r="AZ45">
        <f>IF(AW45&lt;&gt;0,(1000-(AV45+U45)/2)/AW45*AP45,0)</f>
        <v>1.7003586906406776</v>
      </c>
      <c r="BA45">
        <f>U45*AA45/1000</f>
        <v>3.710208008621994</v>
      </c>
      <c r="BB45">
        <f>(AY45-BA45)</f>
        <v>1.0784724740218423</v>
      </c>
      <c r="BC45">
        <f>1/(1.6/F45+1.37/N45)</f>
        <v>1.1270856961765852</v>
      </c>
      <c r="BD45">
        <f>G45*AA45*0.001</f>
        <v>33.671482995102856</v>
      </c>
      <c r="BE45">
        <f>G45/S45</f>
        <v>0.97594975502740633</v>
      </c>
      <c r="BF45">
        <f>(1-AP45*AA45/AU45/F45)*100</f>
        <v>87.536107731934877</v>
      </c>
      <c r="BG45">
        <f>(S45-E45/(N45/1.35))</f>
        <v>389.19566661682001</v>
      </c>
      <c r="BH45">
        <f>E45*BF45/100/BG45</f>
        <v>7.8555836996262538E-3</v>
      </c>
    </row>
    <row r="46" spans="1:60" x14ac:dyDescent="0.35">
      <c r="A46" s="1" t="s">
        <v>9</v>
      </c>
      <c r="B46" s="1" t="s">
        <v>4760</v>
      </c>
      <c r="K46" s="1">
        <v>2.72</v>
      </c>
    </row>
    <row r="47" spans="1:60" x14ac:dyDescent="0.35">
      <c r="A47" s="1" t="s">
        <v>9</v>
      </c>
      <c r="B47" s="1" t="s">
        <v>4759</v>
      </c>
      <c r="K47" s="1">
        <v>2.72</v>
      </c>
    </row>
    <row r="48" spans="1:60" x14ac:dyDescent="0.35">
      <c r="A48" s="1">
        <v>11</v>
      </c>
      <c r="B48" s="1" t="s">
        <v>3475</v>
      </c>
      <c r="C48" s="1">
        <v>2522.0000008046627</v>
      </c>
      <c r="D48" s="1">
        <v>0</v>
      </c>
      <c r="E48">
        <f>(R48-S48*(1000-T48)/(1000-U48))*AO48</f>
        <v>3.6155676732045947</v>
      </c>
      <c r="F48">
        <f>IF(AZ48&lt;&gt;0,1/(1/AZ48-1/N48),0)</f>
        <v>2.8659956506875668</v>
      </c>
      <c r="G48">
        <f>((BC48-AP48/2)*S48-E48)/(BC48+AP48/2)</f>
        <v>380.46796102566594</v>
      </c>
      <c r="H48">
        <f>AP48*1000</f>
        <v>18.752895138357964</v>
      </c>
      <c r="I48">
        <f>(AU48-BA48)</f>
        <v>0.91938102925558995</v>
      </c>
      <c r="J48">
        <f>(P48+AT48*D48)</f>
        <v>31.679443359375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32.781707763671875</v>
      </c>
      <c r="P48" s="1">
        <v>31.679443359375</v>
      </c>
      <c r="Q48" s="1">
        <v>32.837257385253906</v>
      </c>
      <c r="R48" s="1">
        <v>399.8883056640625</v>
      </c>
      <c r="S48" s="1">
        <v>389.9888916015625</v>
      </c>
      <c r="T48" s="1">
        <v>26.388210296630859</v>
      </c>
      <c r="U48" s="1">
        <v>42.650009155273438</v>
      </c>
      <c r="V48" s="1">
        <v>46.737060546875</v>
      </c>
      <c r="W48" s="1">
        <v>75.53887939453125</v>
      </c>
      <c r="X48" s="1">
        <v>300.28897094726563</v>
      </c>
      <c r="Y48" s="1">
        <v>1600.3526611328125</v>
      </c>
      <c r="Z48" s="1">
        <v>0.10404617339372635</v>
      </c>
      <c r="AA48" s="1">
        <v>88.387924194335938</v>
      </c>
      <c r="AB48" s="1">
        <v>46.783370971679688</v>
      </c>
      <c r="AC48" s="1">
        <v>1.1075961589813232</v>
      </c>
      <c r="AD48" s="1">
        <v>3.3213410526514053E-2</v>
      </c>
      <c r="AE48" s="1">
        <v>4.3914406560361385E-3</v>
      </c>
      <c r="AF48" s="1">
        <v>6.7472159862518311E-2</v>
      </c>
      <c r="AG48" s="1">
        <v>1.4299571514129639E-2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1.1040035696590647</v>
      </c>
      <c r="AP48">
        <f>(U48-T48)/(1000-U48)*AO48</f>
        <v>1.8752895138357963E-2</v>
      </c>
      <c r="AQ48">
        <f>(P48+273.15)</f>
        <v>304.82944335937498</v>
      </c>
      <c r="AR48">
        <f>(O48+273.15)</f>
        <v>305.93170776367185</v>
      </c>
      <c r="AS48">
        <f>(Y48*AK48+Z48*AL48)*AM48</f>
        <v>256.05642005794289</v>
      </c>
      <c r="AT48">
        <f>((AS48+0.00000010773*(AR48^4-AQ48^4))-AP48*44100)/(L48*0.92*2*29.3+0.00000043092*AQ48^3)</f>
        <v>-4.3689366165376899</v>
      </c>
      <c r="AU48">
        <f>0.61365*EXP(17.502*J48/(240.97+J48))</f>
        <v>4.6891268053596322</v>
      </c>
      <c r="AV48">
        <f>AU48*1000/AA48</f>
        <v>53.051667952397963</v>
      </c>
      <c r="AW48">
        <f>(AV48-U48)</f>
        <v>10.401658797124526</v>
      </c>
      <c r="AX48">
        <f>IF(D48,P48,(O48+P48)/2)</f>
        <v>32.230575561523438</v>
      </c>
      <c r="AY48">
        <f>0.61365*EXP(17.502*AX48/(240.97+AX48))</f>
        <v>4.8377565851069058</v>
      </c>
      <c r="AZ48">
        <f>IF(AW48&lt;&gt;0,(1000-(AV48+U48)/2)/AW48*AP48,0)</f>
        <v>1.7166063345215132</v>
      </c>
      <c r="BA48">
        <f>U48*AA48/1000</f>
        <v>3.7697457761040423</v>
      </c>
      <c r="BB48">
        <f>(AY48-BA48)</f>
        <v>1.0680108090028635</v>
      </c>
      <c r="BC48">
        <f>1/(1.6/F48+1.37/N48)</f>
        <v>1.1385143363633548</v>
      </c>
      <c r="BD48">
        <f>G48*AA48*0.001</f>
        <v>33.628773297510122</v>
      </c>
      <c r="BE48">
        <f>G48/S48</f>
        <v>0.97558666213081846</v>
      </c>
      <c r="BF48">
        <f>(1-AP48*AA48/AU48/F48)*100</f>
        <v>87.666289355445599</v>
      </c>
      <c r="BG48">
        <f>(S48-E48/(N48/1.35))</f>
        <v>388.84855994370707</v>
      </c>
      <c r="BH48">
        <f>E48*BF48/100/BG48</f>
        <v>8.1513327931376518E-3</v>
      </c>
    </row>
    <row r="49" spans="1:60" x14ac:dyDescent="0.35">
      <c r="A49" s="1" t="s">
        <v>9</v>
      </c>
      <c r="B49" s="1" t="s">
        <v>4758</v>
      </c>
      <c r="K49" s="1">
        <v>2.72</v>
      </c>
    </row>
    <row r="50" spans="1:60" x14ac:dyDescent="0.35">
      <c r="A50" s="1" t="s">
        <v>9</v>
      </c>
      <c r="B50" s="1" t="s">
        <v>4753</v>
      </c>
      <c r="K50" s="1">
        <v>2.72</v>
      </c>
    </row>
    <row r="51" spans="1:60" x14ac:dyDescent="0.35">
      <c r="A51" s="1">
        <v>12</v>
      </c>
      <c r="B51" s="1" t="s">
        <v>4757</v>
      </c>
      <c r="C51" s="1">
        <v>2729.0000008046627</v>
      </c>
      <c r="D51" s="1">
        <v>0</v>
      </c>
      <c r="E51">
        <f>(R51-S51*(1000-T51)/(1000-U51))*AO51</f>
        <v>3.6869760997697307</v>
      </c>
      <c r="F51">
        <f>IF(AZ51&lt;&gt;0,1/(1/AZ51-1/N51),0)</f>
        <v>2.7984332845468578</v>
      </c>
      <c r="G51">
        <f>((BC51-AP51/2)*S51-E51)/(BC51+AP51/2)</f>
        <v>380.19425334376496</v>
      </c>
      <c r="H51">
        <f>AP51*1000</f>
        <v>18.938379431956786</v>
      </c>
      <c r="I51">
        <f>(AU51-BA51)</f>
        <v>0.94126145051813603</v>
      </c>
      <c r="J51">
        <f>(P51+AT51*D51)</f>
        <v>31.928533554077148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32.905517578125</v>
      </c>
      <c r="P51" s="1">
        <v>31.928533554077148</v>
      </c>
      <c r="Q51" s="1">
        <v>32.930606842041016</v>
      </c>
      <c r="R51" s="1">
        <v>400.01318359375</v>
      </c>
      <c r="S51" s="1">
        <v>389.98635864257813</v>
      </c>
      <c r="T51" s="1">
        <v>26.748046875</v>
      </c>
      <c r="U51" s="1">
        <v>43.157485961914063</v>
      </c>
      <c r="V51" s="1">
        <v>47.044837951660156</v>
      </c>
      <c r="W51" s="1">
        <v>75.905990600585938</v>
      </c>
      <c r="X51" s="1">
        <v>300.37130737304688</v>
      </c>
      <c r="Y51" s="1">
        <v>2000.9619140625</v>
      </c>
      <c r="Z51" s="1">
        <v>6.7457720637321472E-2</v>
      </c>
      <c r="AA51" s="1">
        <v>88.386528015136719</v>
      </c>
      <c r="AB51" s="1">
        <v>46.944084167480469</v>
      </c>
      <c r="AC51" s="1">
        <v>1.1172406673431396</v>
      </c>
      <c r="AD51" s="1">
        <v>4.4923216104507446E-2</v>
      </c>
      <c r="AE51" s="1">
        <v>8.5937948897480965E-3</v>
      </c>
      <c r="AF51" s="1">
        <v>3.0816957354545593E-2</v>
      </c>
      <c r="AG51" s="1">
        <v>1.1696076951920986E-2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1.1043062771067897</v>
      </c>
      <c r="AP51">
        <f>(U51-T51)/(1000-U51)*AO51</f>
        <v>1.8938379431956785E-2</v>
      </c>
      <c r="AQ51">
        <f>(P51+273.15)</f>
        <v>305.07853355407713</v>
      </c>
      <c r="AR51">
        <f>(O51+273.15)</f>
        <v>306.05551757812498</v>
      </c>
      <c r="AS51">
        <f>(Y51*AK51+Z51*AL51)*AM51</f>
        <v>320.15389909400255</v>
      </c>
      <c r="AT51">
        <f>((AS51+0.00000010773*(AR51^4-AQ51^4))-AP51*44100)/(L51*0.92*2*29.3+0.00000043092*AQ51^3)</f>
        <v>-3.9416187494910071</v>
      </c>
      <c r="AU51">
        <f>0.61365*EXP(17.502*J51/(240.97+J51))</f>
        <v>4.755801792553723</v>
      </c>
      <c r="AV51">
        <f>AU51*1000/AA51</f>
        <v>53.806862870993911</v>
      </c>
      <c r="AW51">
        <f>(AV51-U51)</f>
        <v>10.649376909079848</v>
      </c>
      <c r="AX51">
        <f>IF(D51,P51,(O51+P51)/2)</f>
        <v>32.417025566101074</v>
      </c>
      <c r="AY51">
        <f>0.61365*EXP(17.502*AX51/(240.97+AX51))</f>
        <v>4.8889584442703269</v>
      </c>
      <c r="AZ51">
        <f>IF(AW51&lt;&gt;0,(1000-(AV51+U51)/2)/AW51*AP51,0)</f>
        <v>1.6921370866127692</v>
      </c>
      <c r="BA51">
        <f>U51*AA51/1000</f>
        <v>3.814540342035587</v>
      </c>
      <c r="BB51">
        <f>(AY51-BA51)</f>
        <v>1.0744181022347399</v>
      </c>
      <c r="BC51">
        <f>1/(1.6/F51+1.37/N51)</f>
        <v>1.1213076345867752</v>
      </c>
      <c r="BD51">
        <f>G51*AA51*0.001</f>
        <v>33.604050024362664</v>
      </c>
      <c r="BE51">
        <f>G51/S51</f>
        <v>0.97489115944235472</v>
      </c>
      <c r="BF51">
        <f>(1-AP51*AA51/AU51/F51)*100</f>
        <v>87.42261995845594</v>
      </c>
      <c r="BG51">
        <f>(S51-E51/(N51/1.35))</f>
        <v>388.82350513011784</v>
      </c>
      <c r="BH51">
        <f>E51*BF51/100/BG51</f>
        <v>8.2897537343637386E-3</v>
      </c>
    </row>
    <row r="52" spans="1:60" x14ac:dyDescent="0.35">
      <c r="A52" s="1" t="s">
        <v>9</v>
      </c>
      <c r="B52" s="1" t="s">
        <v>4756</v>
      </c>
      <c r="K52" s="1">
        <v>1.9203199999999998</v>
      </c>
    </row>
    <row r="53" spans="1:60" x14ac:dyDescent="0.35">
      <c r="A53" s="1" t="s">
        <v>9</v>
      </c>
      <c r="B53" s="1" t="s">
        <v>4755</v>
      </c>
    </row>
    <row r="54" spans="1:60" x14ac:dyDescent="0.35">
      <c r="A54" s="1" t="s">
        <v>9</v>
      </c>
      <c r="B54" s="1" t="s">
        <v>4754</v>
      </c>
    </row>
    <row r="55" spans="1:60" x14ac:dyDescent="0.35">
      <c r="A55" s="1" t="s">
        <v>9</v>
      </c>
      <c r="B55" s="1" t="s">
        <v>4753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26EF1-72C2-41C3-9361-97E50C5395B5}">
  <dimension ref="A1:BH55"/>
  <sheetViews>
    <sheetView topLeftCell="A5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4254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4253</v>
      </c>
    </row>
    <row r="12" spans="1:60" x14ac:dyDescent="0.35">
      <c r="A12" s="1" t="s">
        <v>9</v>
      </c>
      <c r="B12" s="1" t="s">
        <v>4252</v>
      </c>
    </row>
    <row r="13" spans="1:60" x14ac:dyDescent="0.35">
      <c r="A13" s="1" t="s">
        <v>9</v>
      </c>
      <c r="B13" s="1" t="s">
        <v>4251</v>
      </c>
    </row>
    <row r="14" spans="1:60" x14ac:dyDescent="0.35">
      <c r="A14" s="1" t="s">
        <v>9</v>
      </c>
      <c r="B14" s="1" t="s">
        <v>4250</v>
      </c>
    </row>
    <row r="15" spans="1:60" x14ac:dyDescent="0.35">
      <c r="A15" s="1" t="s">
        <v>9</v>
      </c>
      <c r="B15" s="1" t="s">
        <v>4249</v>
      </c>
    </row>
    <row r="16" spans="1:60" x14ac:dyDescent="0.35">
      <c r="A16" s="1" t="s">
        <v>9</v>
      </c>
      <c r="B16" s="1" t="s">
        <v>4248</v>
      </c>
    </row>
    <row r="17" spans="1:60" x14ac:dyDescent="0.35">
      <c r="A17" s="1" t="s">
        <v>9</v>
      </c>
      <c r="B17" s="1" t="s">
        <v>4247</v>
      </c>
    </row>
    <row r="18" spans="1:60" x14ac:dyDescent="0.35">
      <c r="A18" s="1">
        <v>1</v>
      </c>
      <c r="B18" s="1" t="s">
        <v>4246</v>
      </c>
      <c r="C18" s="1">
        <v>501.50000110641122</v>
      </c>
      <c r="D18" s="1">
        <v>0</v>
      </c>
      <c r="E18">
        <f>(R18-S18*(1000-T18)/(1000-U18))*AO18</f>
        <v>-4.2435689633833249</v>
      </c>
      <c r="F18">
        <f>IF(AZ18&lt;&gt;0,1/(1/AZ18-1/N18),0)</f>
        <v>1.8270757954546524</v>
      </c>
      <c r="G18">
        <f>((BC18-AP18/2)*S18-E18)/(BC18+AP18/2)</f>
        <v>390.64636844639284</v>
      </c>
      <c r="H18">
        <f>AP18*1000</f>
        <v>21.87806689115159</v>
      </c>
      <c r="I18">
        <f>(AU18-BA18)</f>
        <v>1.4414302558966838</v>
      </c>
      <c r="J18">
        <f>(P18+AT18*D18)</f>
        <v>31.507532119750977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32.387100219726563</v>
      </c>
      <c r="P18" s="1">
        <v>31.507532119750977</v>
      </c>
      <c r="Q18" s="1">
        <v>32.479885101318359</v>
      </c>
      <c r="R18" s="1">
        <v>399.8607177734375</v>
      </c>
      <c r="S18" s="1">
        <v>395.86004638671875</v>
      </c>
      <c r="T18" s="1">
        <v>17.172643661499023</v>
      </c>
      <c r="U18" s="1">
        <v>36.269496917724609</v>
      </c>
      <c r="V18" s="1">
        <v>31.063850402832031</v>
      </c>
      <c r="W18" s="1">
        <v>65.608436584472656</v>
      </c>
      <c r="X18" s="1">
        <v>300.311279296875</v>
      </c>
      <c r="Y18" s="1">
        <v>0.27310541272163391</v>
      </c>
      <c r="Z18" s="1">
        <v>0.21837857365608215</v>
      </c>
      <c r="AA18" s="1">
        <v>88.287864685058594</v>
      </c>
      <c r="AB18" s="1">
        <v>43.97509765625</v>
      </c>
      <c r="AC18" s="1">
        <v>0.94657003879547119</v>
      </c>
      <c r="AD18" s="1">
        <v>2.9772035777568817E-2</v>
      </c>
      <c r="AE18" s="1">
        <v>6.7304912954568863E-3</v>
      </c>
      <c r="AF18" s="1">
        <v>3.1494688242673874E-2</v>
      </c>
      <c r="AG18" s="1">
        <v>1.7236161977052689E-2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1.1040855856502756</v>
      </c>
      <c r="AP18">
        <f>(U18-T18)/(1000-U18)*AO18</f>
        <v>2.1878066891151592E-2</v>
      </c>
      <c r="AQ18">
        <f>(P18+273.15)</f>
        <v>304.65753211975095</v>
      </c>
      <c r="AR18">
        <f>(O18+273.15)</f>
        <v>305.53710021972654</v>
      </c>
      <c r="AS18">
        <f>(Y18*AK18+Z18*AL18)*AM18</f>
        <v>4.3696865058760359E-2</v>
      </c>
      <c r="AT18">
        <f>((AS18+0.00000010773*(AR18^4-AQ18^4))-AP18*44100)/(L18*0.92*2*29.3+0.00000043092*AQ18^3)</f>
        <v>-7.4785831702848782</v>
      </c>
      <c r="AU18">
        <f>0.61365*EXP(17.502*J18/(240.97+J18))</f>
        <v>4.6435866919639039</v>
      </c>
      <c r="AV18">
        <f>AU18*1000/AA18</f>
        <v>52.595979170280714</v>
      </c>
      <c r="AW18">
        <f>(AV18-U18)</f>
        <v>16.326482252556104</v>
      </c>
      <c r="AX18">
        <f>IF(D18,P18,(O18+P18)/2)</f>
        <v>31.94731616973877</v>
      </c>
      <c r="AY18">
        <f>0.61365*EXP(17.502*AX18/(240.97+AX18))</f>
        <v>4.7608627088874744</v>
      </c>
      <c r="AZ18">
        <f>IF(AW18&lt;&gt;0,(1000-(AV18+U18)/2)/AW18*AP18,0)</f>
        <v>1.2804941170223492</v>
      </c>
      <c r="BA18">
        <f>U18*AA18/1000</f>
        <v>3.2021564360672201</v>
      </c>
      <c r="BB18">
        <f>(AY18-BA18)</f>
        <v>1.5587062728202543</v>
      </c>
      <c r="BC18">
        <f>1/(1.6/F18+1.37/N18)</f>
        <v>0.83627164231081286</v>
      </c>
      <c r="BD18">
        <f>G18*AA18*0.001</f>
        <v>34.489333717104671</v>
      </c>
      <c r="BE18">
        <f>G18/S18</f>
        <v>0.98682949191787694</v>
      </c>
      <c r="BF18">
        <f>(1-AP18*AA18/AU18/F18)*100</f>
        <v>77.233312997791614</v>
      </c>
      <c r="BG18">
        <f>(S18-E18/(N18/1.35))</f>
        <v>397.19844645791693</v>
      </c>
      <c r="BH18">
        <f>E18*BF18/100/BG18</f>
        <v>-8.2514141960880749E-3</v>
      </c>
    </row>
    <row r="19" spans="1:60" x14ac:dyDescent="0.35">
      <c r="A19" s="1" t="s">
        <v>9</v>
      </c>
      <c r="B19" s="1" t="s">
        <v>4245</v>
      </c>
      <c r="K19" s="1">
        <v>2.72</v>
      </c>
    </row>
    <row r="20" spans="1:60" x14ac:dyDescent="0.35">
      <c r="A20" s="1" t="s">
        <v>9</v>
      </c>
      <c r="B20" s="1" t="s">
        <v>4244</v>
      </c>
      <c r="K20" s="1">
        <v>2.72</v>
      </c>
    </row>
    <row r="21" spans="1:60" x14ac:dyDescent="0.35">
      <c r="A21" s="1">
        <v>2</v>
      </c>
      <c r="B21" s="1" t="s">
        <v>4243</v>
      </c>
      <c r="C21" s="1">
        <v>705.50000110641122</v>
      </c>
      <c r="D21" s="1">
        <v>0</v>
      </c>
      <c r="E21">
        <f>(R21-S21*(1000-T21)/(1000-U21))*AO21</f>
        <v>-2.5926619087129441</v>
      </c>
      <c r="F21">
        <f>IF(AZ21&lt;&gt;0,1/(1/AZ21-1/N21),0)</f>
        <v>1.697084705141654</v>
      </c>
      <c r="G21">
        <f>((BC21-AP21/2)*S21-E21)/(BC21+AP21/2)</f>
        <v>387.92586055813564</v>
      </c>
      <c r="H21">
        <f>AP21*1000</f>
        <v>20.811195370736037</v>
      </c>
      <c r="I21">
        <f>(AU21-BA21)</f>
        <v>1.4451613880160354</v>
      </c>
      <c r="J21">
        <f>(P21+AT21*D21)</f>
        <v>31.411672592163086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32.351001739501953</v>
      </c>
      <c r="P21" s="1">
        <v>31.411672592163086</v>
      </c>
      <c r="Q21" s="1">
        <v>32.486911773681641</v>
      </c>
      <c r="R21" s="1">
        <v>400.03469848632813</v>
      </c>
      <c r="S21" s="1">
        <v>394.93917846679688</v>
      </c>
      <c r="T21" s="1">
        <v>17.772842407226563</v>
      </c>
      <c r="U21" s="1">
        <v>35.942657470703125</v>
      </c>
      <c r="V21" s="1">
        <v>32.214107513427734</v>
      </c>
      <c r="W21" s="1">
        <v>65.147750854492188</v>
      </c>
      <c r="X21" s="1">
        <v>300.34353637695313</v>
      </c>
      <c r="Y21" s="1">
        <v>24.74431037902832</v>
      </c>
      <c r="Z21" s="1">
        <v>4.6877499669790268E-2</v>
      </c>
      <c r="AA21" s="1">
        <v>88.285049438476563</v>
      </c>
      <c r="AB21" s="1">
        <v>43.741188049316406</v>
      </c>
      <c r="AC21" s="1">
        <v>0.95171910524368286</v>
      </c>
      <c r="AD21" s="1">
        <v>7.066614180803299E-2</v>
      </c>
      <c r="AE21" s="1">
        <v>5.9055257588624954E-3</v>
      </c>
      <c r="AF21" s="1">
        <v>2.9917445033788681E-2</v>
      </c>
      <c r="AG21" s="1">
        <v>6.5454612486064434E-3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1.1042041778564451</v>
      </c>
      <c r="AP21">
        <f>(U21-T21)/(1000-U21)*AO21</f>
        <v>2.0811195370736037E-2</v>
      </c>
      <c r="AQ21">
        <f>(P21+273.15)</f>
        <v>304.56167259216306</v>
      </c>
      <c r="AR21">
        <f>(O21+273.15)</f>
        <v>305.50100173950193</v>
      </c>
      <c r="AS21">
        <f>(Y21*AK21+Z21*AL21)*AM21</f>
        <v>3.9590895721519814</v>
      </c>
      <c r="AT21">
        <f>((AS21+0.00000010773*(AR21^4-AQ21^4))-AP21*44100)/(L21*0.92*2*29.3+0.00000043092*AQ21^3)</f>
        <v>-7.0740326645048013</v>
      </c>
      <c r="AU21">
        <f>0.61365*EXP(17.502*J21/(240.97+J21))</f>
        <v>4.6183606797672896</v>
      </c>
      <c r="AV21">
        <f>AU21*1000/AA21</f>
        <v>52.311922677074541</v>
      </c>
      <c r="AW21">
        <f>(AV21-U21)</f>
        <v>16.369265206371416</v>
      </c>
      <c r="AX21">
        <f>IF(D21,P21,(O21+P21)/2)</f>
        <v>31.88133716583252</v>
      </c>
      <c r="AY21">
        <f>0.61365*EXP(17.502*AX21/(240.97+AX21))</f>
        <v>4.7431055406548559</v>
      </c>
      <c r="AZ21">
        <f>IF(AW21&lt;&gt;0,(1000-(AV21+U21)/2)/AW21*AP21,0)</f>
        <v>1.2152563639865943</v>
      </c>
      <c r="BA21">
        <f>U21*AA21/1000</f>
        <v>3.1731992917512541</v>
      </c>
      <c r="BB21">
        <f>(AY21-BA21)</f>
        <v>1.5699062489036018</v>
      </c>
      <c r="BC21">
        <f>1/(1.6/F21+1.37/N21)</f>
        <v>0.79185298622524525</v>
      </c>
      <c r="BD21">
        <f>G21*AA21*0.001</f>
        <v>34.248053777838571</v>
      </c>
      <c r="BE21">
        <f>G21/S21</f>
        <v>0.98224203044152825</v>
      </c>
      <c r="BF21">
        <f>(1-AP21*AA21/AU21/F21)*100</f>
        <v>76.558099164578209</v>
      </c>
      <c r="BG21">
        <f>(S21-E21/(N21/1.35))</f>
        <v>395.75689084832197</v>
      </c>
      <c r="BH21">
        <f>E21*BF21/100/BG21</f>
        <v>-5.0154342753704149E-3</v>
      </c>
    </row>
    <row r="22" spans="1:60" x14ac:dyDescent="0.35">
      <c r="A22" s="1" t="s">
        <v>9</v>
      </c>
      <c r="B22" s="1" t="s">
        <v>4242</v>
      </c>
      <c r="K22" s="1">
        <v>2.72</v>
      </c>
    </row>
    <row r="23" spans="1:60" x14ac:dyDescent="0.35">
      <c r="A23" s="1" t="s">
        <v>9</v>
      </c>
      <c r="B23" s="1" t="s">
        <v>4241</v>
      </c>
      <c r="K23" s="1">
        <v>2.72</v>
      </c>
    </row>
    <row r="24" spans="1:60" x14ac:dyDescent="0.35">
      <c r="A24" s="1">
        <v>3</v>
      </c>
      <c r="B24" s="1" t="s">
        <v>4240</v>
      </c>
      <c r="C24" s="1">
        <v>910.50000110641122</v>
      </c>
      <c r="D24" s="1">
        <v>0</v>
      </c>
      <c r="E24">
        <f>(R24-S24*(1000-T24)/(1000-U24))*AO24</f>
        <v>-1.8767157987644334</v>
      </c>
      <c r="F24">
        <f>IF(AZ24&lt;&gt;0,1/(1/AZ24-1/N24),0)</f>
        <v>1.627357623321438</v>
      </c>
      <c r="G24">
        <f>((BC24-AP24/2)*S24-E24)/(BC24+AP24/2)</f>
        <v>386.74636760731397</v>
      </c>
      <c r="H24">
        <f>AP24*1000</f>
        <v>19.935447220498524</v>
      </c>
      <c r="I24">
        <f>(AU24-BA24)</f>
        <v>1.4273029248902356</v>
      </c>
      <c r="J24">
        <f>(P24+AT24*D24)</f>
        <v>31.280616760253906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32.272293090820313</v>
      </c>
      <c r="P24" s="1">
        <v>31.280616760253906</v>
      </c>
      <c r="Q24" s="1">
        <v>32.435203552246094</v>
      </c>
      <c r="R24" s="1">
        <v>399.87112426757813</v>
      </c>
      <c r="S24" s="1">
        <v>394.44863891601563</v>
      </c>
      <c r="T24" s="1">
        <v>18.344505310058594</v>
      </c>
      <c r="U24" s="1">
        <v>35.7552490234375</v>
      </c>
      <c r="V24" s="1">
        <v>33.399543762207031</v>
      </c>
      <c r="W24" s="1">
        <v>65.0989990234375</v>
      </c>
      <c r="X24" s="1">
        <v>300.30657958984375</v>
      </c>
      <c r="Y24" s="1">
        <v>49.133110046386719</v>
      </c>
      <c r="Z24" s="1">
        <v>1.9437095150351524E-2</v>
      </c>
      <c r="AA24" s="1">
        <v>88.288093566894531</v>
      </c>
      <c r="AB24" s="1">
        <v>43.777011871337891</v>
      </c>
      <c r="AC24" s="1">
        <v>0.95387727022171021</v>
      </c>
      <c r="AD24" s="1">
        <v>6.3761390745639801E-2</v>
      </c>
      <c r="AE24" s="1">
        <v>7.0626833476126194E-3</v>
      </c>
      <c r="AF24" s="1">
        <v>3.2625976949930191E-2</v>
      </c>
      <c r="AG24" s="1">
        <v>9.4770072028040886E-3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1.1040683073156019</v>
      </c>
      <c r="AP24">
        <f>(U24-T24)/(1000-U24)*AO24</f>
        <v>1.9935447220498524E-2</v>
      </c>
      <c r="AQ24">
        <f>(P24+273.15)</f>
        <v>304.43061676025388</v>
      </c>
      <c r="AR24">
        <f>(O24+273.15)</f>
        <v>305.42229309082029</v>
      </c>
      <c r="AS24">
        <f>(Y24*AK24+Z24*AL24)*AM24</f>
        <v>7.8612974317081807</v>
      </c>
      <c r="AT24">
        <f>((AS24+0.00000010773*(AR24^4-AQ24^4))-AP24*44100)/(L24*0.92*2*29.3+0.00000043092*AQ24^3)</f>
        <v>-6.7365729705404309</v>
      </c>
      <c r="AU24">
        <f>0.61365*EXP(17.502*J24/(240.97+J24))</f>
        <v>4.5840656961791</v>
      </c>
      <c r="AV24">
        <f>AU24*1000/AA24</f>
        <v>51.921674950494022</v>
      </c>
      <c r="AW24">
        <f>(AV24-U24)</f>
        <v>16.166425927056522</v>
      </c>
      <c r="AX24">
        <f>IF(D24,P24,(O24+P24)/2)</f>
        <v>31.776454925537109</v>
      </c>
      <c r="AY24">
        <f>0.61365*EXP(17.502*AX24/(240.97+AX24))</f>
        <v>4.7149968801642084</v>
      </c>
      <c r="AZ24">
        <f>IF(AW24&lt;&gt;0,(1000-(AV24+U24)/2)/AW24*AP24,0)</f>
        <v>1.1790799006122767</v>
      </c>
      <c r="BA24">
        <f>U24*AA24/1000</f>
        <v>3.1567627712888644</v>
      </c>
      <c r="BB24">
        <f>(AY24-BA24)</f>
        <v>1.558234108875344</v>
      </c>
      <c r="BC24">
        <f>1/(1.6/F24+1.37/N24)</f>
        <v>0.76730874246017144</v>
      </c>
      <c r="BD24">
        <f>G24*AA24*0.001</f>
        <v>34.145099489971123</v>
      </c>
      <c r="BE24">
        <f>G24/S24</f>
        <v>0.98047332263620357</v>
      </c>
      <c r="BF24">
        <f>(1-AP24*AA24/AU24/F24)*100</f>
        <v>76.406395985428318</v>
      </c>
      <c r="BG24">
        <f>(S24-E24/(N24/1.35))</f>
        <v>395.04054553526908</v>
      </c>
      <c r="BH24">
        <f>E24*BF24/100/BG24</f>
        <v>-3.6298322309729248E-3</v>
      </c>
    </row>
    <row r="25" spans="1:60" x14ac:dyDescent="0.35">
      <c r="A25" s="1" t="s">
        <v>9</v>
      </c>
      <c r="B25" s="1" t="s">
        <v>4239</v>
      </c>
      <c r="K25" s="1">
        <v>2.72</v>
      </c>
    </row>
    <row r="26" spans="1:60" x14ac:dyDescent="0.35">
      <c r="A26" s="1" t="s">
        <v>9</v>
      </c>
      <c r="B26" s="1" t="s">
        <v>4238</v>
      </c>
      <c r="K26" s="1">
        <v>2.72</v>
      </c>
    </row>
    <row r="27" spans="1:60" x14ac:dyDescent="0.35">
      <c r="A27" s="1">
        <v>4</v>
      </c>
      <c r="B27" s="1" t="s">
        <v>4237</v>
      </c>
      <c r="C27" s="1">
        <v>1115.5000011064112</v>
      </c>
      <c r="D27" s="1">
        <v>0</v>
      </c>
      <c r="E27">
        <f>(R27-S27*(1000-T27)/(1000-U27))*AO27</f>
        <v>-0.45803222066694227</v>
      </c>
      <c r="F27">
        <f>IF(AZ27&lt;&gt;0,1/(1/AZ27-1/N27),0)</f>
        <v>1.6157863911094978</v>
      </c>
      <c r="G27">
        <f>((BC27-AP27/2)*S27-E27)/(BC27+AP27/2)</f>
        <v>384.08005015735193</v>
      </c>
      <c r="H27">
        <f>AP27*1000</f>
        <v>19.510207460786312</v>
      </c>
      <c r="I27">
        <f>(AU27-BA27)</f>
        <v>1.4039802713572223</v>
      </c>
      <c r="J27">
        <f>(P27+AT27*D27)</f>
        <v>31.245952606201172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32.222362518310547</v>
      </c>
      <c r="P27" s="1">
        <v>31.245952606201172</v>
      </c>
      <c r="Q27" s="1">
        <v>32.390636444091797</v>
      </c>
      <c r="R27" s="1">
        <v>399.95486450195313</v>
      </c>
      <c r="S27" s="1">
        <v>393.41793823242188</v>
      </c>
      <c r="T27" s="1">
        <v>18.883607864379883</v>
      </c>
      <c r="U27" s="1">
        <v>35.919078826904297</v>
      </c>
      <c r="V27" s="1">
        <v>34.476299285888672</v>
      </c>
      <c r="W27" s="1">
        <v>65.578399658203125</v>
      </c>
      <c r="X27" s="1">
        <v>300.32406616210938</v>
      </c>
      <c r="Y27" s="1">
        <v>100.92073822021484</v>
      </c>
      <c r="Z27" s="1">
        <v>7.4317753314971924E-2</v>
      </c>
      <c r="AA27" s="1">
        <v>88.283210754394531</v>
      </c>
      <c r="AB27" s="1">
        <v>43.712345123291016</v>
      </c>
      <c r="AC27" s="1">
        <v>0.95102769136428833</v>
      </c>
      <c r="AD27" s="1">
        <v>6.0395520180463791E-2</v>
      </c>
      <c r="AE27" s="1">
        <v>5.9307231567800045E-3</v>
      </c>
      <c r="AF27" s="1">
        <v>2.8057893738150597E-2</v>
      </c>
      <c r="AG27" s="1">
        <v>1.3262026943266392E-2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1.1041325961842254</v>
      </c>
      <c r="AP27">
        <f>(U27-T27)/(1000-U27)*AO27</f>
        <v>1.951020746078631E-2</v>
      </c>
      <c r="AQ27">
        <f>(P27+273.15)</f>
        <v>304.39595260620115</v>
      </c>
      <c r="AR27">
        <f>(O27+273.15)</f>
        <v>305.37236251831052</v>
      </c>
      <c r="AS27">
        <f>(Y27*AK27+Z27*AL27)*AM27</f>
        <v>16.14731775431369</v>
      </c>
      <c r="AT27">
        <f>((AS27+0.00000010773*(AR27^4-AQ27^4))-AP27*44100)/(L27*0.92*2*29.3+0.00000043092*AQ27^3)</f>
        <v>-6.5262804318475149</v>
      </c>
      <c r="AU27">
        <f>0.61365*EXP(17.502*J27/(240.97+J27))</f>
        <v>4.5750318775365244</v>
      </c>
      <c r="AV27">
        <f>AU27*1000/AA27</f>
        <v>51.822218952416044</v>
      </c>
      <c r="AW27">
        <f>(AV27-U27)</f>
        <v>15.903140125511747</v>
      </c>
      <c r="AX27">
        <f>IF(D27,P27,(O27+P27)/2)</f>
        <v>31.734157562255859</v>
      </c>
      <c r="AY27">
        <f>0.61365*EXP(17.502*AX27/(240.97+AX27))</f>
        <v>4.7037022036503542</v>
      </c>
      <c r="AZ27">
        <f>IF(AW27&lt;&gt;0,(1000-(AV27+U27)/2)/AW27*AP27,0)</f>
        <v>1.1729936259308065</v>
      </c>
      <c r="BA27">
        <f>U27*AA27/1000</f>
        <v>3.1710516061793022</v>
      </c>
      <c r="BB27">
        <f>(AY27-BA27)</f>
        <v>1.532650597471052</v>
      </c>
      <c r="BC27">
        <f>1/(1.6/F27+1.37/N27)</f>
        <v>0.7631855564079344</v>
      </c>
      <c r="BD27">
        <f>G27*AA27*0.001</f>
        <v>33.90782001459992</v>
      </c>
      <c r="BE27">
        <f>G27/S27</f>
        <v>0.97626471198282438</v>
      </c>
      <c r="BF27">
        <f>(1-AP27*AA27/AU27/F27)*100</f>
        <v>76.699677262229244</v>
      </c>
      <c r="BG27">
        <f>(S27-E27/(N27/1.35))</f>
        <v>393.56239926558555</v>
      </c>
      <c r="BH27">
        <f>E27*BF27/100/BG27</f>
        <v>-8.9263922484498907E-4</v>
      </c>
    </row>
    <row r="28" spans="1:60" x14ac:dyDescent="0.35">
      <c r="A28" s="1" t="s">
        <v>9</v>
      </c>
      <c r="B28" s="1" t="s">
        <v>4236</v>
      </c>
      <c r="K28" s="1">
        <v>2.72</v>
      </c>
    </row>
    <row r="29" spans="1:60" x14ac:dyDescent="0.35">
      <c r="A29" s="1" t="s">
        <v>9</v>
      </c>
      <c r="B29" s="1" t="s">
        <v>4235</v>
      </c>
      <c r="K29" s="1">
        <v>2.72</v>
      </c>
    </row>
    <row r="30" spans="1:60" x14ac:dyDescent="0.35">
      <c r="A30" s="1">
        <v>5</v>
      </c>
      <c r="B30" s="1" t="s">
        <v>4234</v>
      </c>
      <c r="C30" s="1">
        <v>1319.5000011064112</v>
      </c>
      <c r="D30" s="1">
        <v>0</v>
      </c>
      <c r="E30">
        <f>(R30-S30*(1000-T30)/(1000-U30))*AO30</f>
        <v>0.54856352634471794</v>
      </c>
      <c r="F30">
        <f>IF(AZ30&lt;&gt;0,1/(1/AZ30-1/N30),0)</f>
        <v>1.6206222603844718</v>
      </c>
      <c r="G30">
        <f>((BC30-AP30/2)*S30-E30)/(BC30+AP30/2)</f>
        <v>382.18596840795095</v>
      </c>
      <c r="H30">
        <f>AP30*1000</f>
        <v>19.250088094856551</v>
      </c>
      <c r="I30">
        <f>(AU30-BA30)</f>
        <v>1.3820201259574305</v>
      </c>
      <c r="J30">
        <f>(P30+AT30*D30)</f>
        <v>31.241567611694336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32.197830200195313</v>
      </c>
      <c r="P30" s="1">
        <v>31.241567611694336</v>
      </c>
      <c r="Q30" s="1">
        <v>32.362777709960938</v>
      </c>
      <c r="R30" s="1">
        <v>399.99563598632813</v>
      </c>
      <c r="S30" s="1">
        <v>392.65310668945313</v>
      </c>
      <c r="T30" s="1">
        <v>19.352779388427734</v>
      </c>
      <c r="U30" s="1">
        <v>36.156887054443359</v>
      </c>
      <c r="V30" s="1">
        <v>35.379947662353516</v>
      </c>
      <c r="W30" s="1">
        <v>66.100517272949219</v>
      </c>
      <c r="X30" s="1">
        <v>300.32571411132813</v>
      </c>
      <c r="Y30" s="1">
        <v>151.04292297363281</v>
      </c>
      <c r="Z30" s="1">
        <v>9.4898022711277008E-2</v>
      </c>
      <c r="AA30" s="1">
        <v>88.278343200683594</v>
      </c>
      <c r="AB30" s="1">
        <v>43.667045593261719</v>
      </c>
      <c r="AC30" s="1">
        <v>0.9609609842300415</v>
      </c>
      <c r="AD30" s="1">
        <v>5.5721376091241837E-2</v>
      </c>
      <c r="AE30" s="1">
        <v>4.7328798100352287E-3</v>
      </c>
      <c r="AF30" s="1">
        <v>5.4754927754402161E-2</v>
      </c>
      <c r="AG30" s="1">
        <v>1.2033748440444469E-2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1.104138654821059</v>
      </c>
      <c r="AP30">
        <f>(U30-T30)/(1000-U30)*AO30</f>
        <v>1.9250088094856552E-2</v>
      </c>
      <c r="AQ30">
        <f>(P30+273.15)</f>
        <v>304.39156761169431</v>
      </c>
      <c r="AR30">
        <f>(O30+273.15)</f>
        <v>305.34783020019529</v>
      </c>
      <c r="AS30">
        <f>(Y30*AK30+Z30*AL30)*AM30</f>
        <v>24.166867135609664</v>
      </c>
      <c r="AT30">
        <f>((AS30+0.00000010773*(AR30^4-AQ30^4))-AP30*44100)/(L30*0.92*2*29.3+0.00000043092*AQ30^3)</f>
        <v>-6.3754216859530279</v>
      </c>
      <c r="AU30">
        <f>0.61365*EXP(17.502*J30/(240.97+J30))</f>
        <v>4.5738902104179351</v>
      </c>
      <c r="AV30">
        <f>AU30*1000/AA30</f>
        <v>51.812143778232084</v>
      </c>
      <c r="AW30">
        <f>(AV30-U30)</f>
        <v>15.655256723788725</v>
      </c>
      <c r="AX30">
        <f>IF(D30,P30,(O30+P30)/2)</f>
        <v>31.719698905944824</v>
      </c>
      <c r="AY30">
        <f>0.61365*EXP(17.502*AX30/(240.97+AX30))</f>
        <v>4.6998467111018067</v>
      </c>
      <c r="AZ30">
        <f>IF(AW30&lt;&gt;0,(1000-(AV30+U30)/2)/AW30*AP30,0)</f>
        <v>1.1755401155650087</v>
      </c>
      <c r="BA30">
        <f>U30*AA30/1000</f>
        <v>3.1918700844605046</v>
      </c>
      <c r="BB30">
        <f>(AY30-BA30)</f>
        <v>1.5079766266413022</v>
      </c>
      <c r="BC30">
        <f>1/(1.6/F30+1.37/N30)</f>
        <v>0.76491047872893403</v>
      </c>
      <c r="BD30">
        <f>G30*AA30*0.001</f>
        <v>33.738744085602711</v>
      </c>
      <c r="BE30">
        <f>G30/S30</f>
        <v>0.97334253033230023</v>
      </c>
      <c r="BF30">
        <f>(1-AP30*AA30/AU30/F30)*100</f>
        <v>77.07447133374454</v>
      </c>
      <c r="BG30">
        <f>(S30-E30/(N30/1.35))</f>
        <v>392.48009254285819</v>
      </c>
      <c r="BH30">
        <f>E30*BF30/100/BG30</f>
        <v>1.0772583014863829E-3</v>
      </c>
    </row>
    <row r="31" spans="1:60" x14ac:dyDescent="0.35">
      <c r="A31" s="1" t="s">
        <v>9</v>
      </c>
      <c r="B31" s="1" t="s">
        <v>4233</v>
      </c>
      <c r="K31" s="1">
        <v>2.72</v>
      </c>
    </row>
    <row r="32" spans="1:60" x14ac:dyDescent="0.35">
      <c r="A32" s="1" t="s">
        <v>9</v>
      </c>
      <c r="B32" s="1" t="s">
        <v>4232</v>
      </c>
      <c r="K32" s="1">
        <v>2.72</v>
      </c>
    </row>
    <row r="33" spans="1:60" x14ac:dyDescent="0.35">
      <c r="A33" s="1">
        <v>6</v>
      </c>
      <c r="B33" s="1" t="s">
        <v>4231</v>
      </c>
      <c r="C33" s="1">
        <v>1524.5000011064112</v>
      </c>
      <c r="D33" s="1">
        <v>0</v>
      </c>
      <c r="E33">
        <f>(R33-S33*(1000-T33)/(1000-U33))*AO33</f>
        <v>2.4795935844811754</v>
      </c>
      <c r="F33">
        <f>IF(AZ33&lt;&gt;0,1/(1/AZ33-1/N33),0)</f>
        <v>1.6730102596837322</v>
      </c>
      <c r="G33">
        <f>((BC33-AP33/2)*S33-E33)/(BC33+AP33/2)</f>
        <v>378.31347919022426</v>
      </c>
      <c r="H33">
        <f>AP33*1000</f>
        <v>19.328687928433393</v>
      </c>
      <c r="I33">
        <f>(AU33-BA33)</f>
        <v>1.3557068105473808</v>
      </c>
      <c r="J33">
        <f>(P33+AT33*D33)</f>
        <v>31.301488876342773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32.198135375976563</v>
      </c>
      <c r="P33" s="1">
        <v>31.301488876342773</v>
      </c>
      <c r="Q33" s="1">
        <v>32.353988647460938</v>
      </c>
      <c r="R33" s="1">
        <v>400.05865478515625</v>
      </c>
      <c r="S33" s="1">
        <v>390.96823120117188</v>
      </c>
      <c r="T33" s="1">
        <v>19.765865325927734</v>
      </c>
      <c r="U33" s="1">
        <v>36.631275177001953</v>
      </c>
      <c r="V33" s="1">
        <v>36.135150909423828</v>
      </c>
      <c r="W33" s="1">
        <v>66.967811584472656</v>
      </c>
      <c r="X33" s="1">
        <v>300.30801391601563</v>
      </c>
      <c r="Y33" s="1">
        <v>300.785888671875</v>
      </c>
      <c r="Z33" s="1">
        <v>4.5734871178865433E-2</v>
      </c>
      <c r="AA33" s="1">
        <v>88.279914855957031</v>
      </c>
      <c r="AB33" s="1">
        <v>43.683261871337891</v>
      </c>
      <c r="AC33" s="1">
        <v>0.96952366828918457</v>
      </c>
      <c r="AD33" s="1">
        <v>5.5784497410058975E-2</v>
      </c>
      <c r="AE33" s="1">
        <v>4.7466442920267582E-3</v>
      </c>
      <c r="AF33" s="1">
        <v>3.3098481595516205E-2</v>
      </c>
      <c r="AG33" s="1">
        <v>1.2146615423262119E-2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1.1040735805735866</v>
      </c>
      <c r="AP33">
        <f>(U33-T33)/(1000-U33)*AO33</f>
        <v>1.9328687928433393E-2</v>
      </c>
      <c r="AQ33">
        <f>(P33+273.15)</f>
        <v>304.45148887634275</v>
      </c>
      <c r="AR33">
        <f>(O33+273.15)</f>
        <v>305.34813537597654</v>
      </c>
      <c r="AS33">
        <f>(Y33*AK33+Z33*AL33)*AM33</f>
        <v>48.125741111805837</v>
      </c>
      <c r="AT33">
        <f>((AS33+0.00000010773*(AR33^4-AQ33^4))-AP33*44100)/(L33*0.92*2*29.3+0.00000043092*AQ33^3)</f>
        <v>-6.2200709271423715</v>
      </c>
      <c r="AU33">
        <f>0.61365*EXP(17.502*J33/(240.97+J33))</f>
        <v>4.5895126642382458</v>
      </c>
      <c r="AV33">
        <f>AU33*1000/AA33</f>
        <v>51.988186347107131</v>
      </c>
      <c r="AW33">
        <f>(AV33-U33)</f>
        <v>15.356911170105178</v>
      </c>
      <c r="AX33">
        <f>IF(D33,P33,(O33+P33)/2)</f>
        <v>31.749812126159668</v>
      </c>
      <c r="AY33">
        <f>0.61365*EXP(17.502*AX33/(240.97+AX33))</f>
        <v>4.707879697166387</v>
      </c>
      <c r="AZ33">
        <f>IF(AW33&lt;&gt;0,(1000-(AV33+U33)/2)/AW33*AP33,0)</f>
        <v>1.2028616149255373</v>
      </c>
      <c r="BA33">
        <f>U33*AA33/1000</f>
        <v>3.2338058536908649</v>
      </c>
      <c r="BB33">
        <f>(AY33-BA33)</f>
        <v>1.4740738434755221</v>
      </c>
      <c r="BC33">
        <f>1/(1.6/F33+1.37/N33)</f>
        <v>0.78343665924924977</v>
      </c>
      <c r="BD33">
        <f>G33*AA33*0.001</f>
        <v>33.397481731773873</v>
      </c>
      <c r="BE33">
        <f>G33/S33</f>
        <v>0.96763227546118413</v>
      </c>
      <c r="BF33">
        <f>(1-AP33*AA33/AU33/F33)*100</f>
        <v>77.7771833567583</v>
      </c>
      <c r="BG33">
        <f>(S33-E33/(N33/1.35))</f>
        <v>390.18617999412226</v>
      </c>
      <c r="BH33">
        <f>E33*BF33/100/BG33</f>
        <v>4.9426610874157327E-3</v>
      </c>
    </row>
    <row r="34" spans="1:60" x14ac:dyDescent="0.35">
      <c r="A34" s="1" t="s">
        <v>9</v>
      </c>
      <c r="B34" s="1" t="s">
        <v>4230</v>
      </c>
      <c r="K34" s="1">
        <v>2.72</v>
      </c>
    </row>
    <row r="35" spans="1:60" x14ac:dyDescent="0.35">
      <c r="A35" s="1" t="s">
        <v>9</v>
      </c>
      <c r="B35" s="1" t="s">
        <v>4229</v>
      </c>
      <c r="K35" s="1">
        <v>2.72</v>
      </c>
    </row>
    <row r="36" spans="1:60" x14ac:dyDescent="0.35">
      <c r="A36" s="1">
        <v>7</v>
      </c>
      <c r="B36" s="1" t="s">
        <v>4228</v>
      </c>
      <c r="C36" s="1">
        <v>1730.0000010952353</v>
      </c>
      <c r="D36" s="1">
        <v>0</v>
      </c>
      <c r="E36">
        <f>(R36-S36*(1000-T36)/(1000-U36))*AO36</f>
        <v>3.6172460331364182</v>
      </c>
      <c r="F36">
        <f>IF(AZ36&lt;&gt;0,1/(1/AZ36-1/N36),0)</f>
        <v>1.7783184147482312</v>
      </c>
      <c r="G36">
        <f>((BC36-AP36/2)*S36-E36)/(BC36+AP36/2)</f>
        <v>376.13760972784894</v>
      </c>
      <c r="H36">
        <f>AP36*1000</f>
        <v>19.695675464921312</v>
      </c>
      <c r="I36">
        <f>(AU36-BA36)</f>
        <v>1.3219297377442722</v>
      </c>
      <c r="J36">
        <f>(P36+AT36*D36)</f>
        <v>31.393251419067383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32.217594146728516</v>
      </c>
      <c r="P36" s="1">
        <v>31.393251419067383</v>
      </c>
      <c r="Q36" s="1">
        <v>32.361705780029297</v>
      </c>
      <c r="R36" s="1">
        <v>399.97811889648438</v>
      </c>
      <c r="S36" s="1">
        <v>389.75</v>
      </c>
      <c r="T36" s="1">
        <v>20.115161895751953</v>
      </c>
      <c r="U36" s="1">
        <v>37.287502288818359</v>
      </c>
      <c r="V36" s="1">
        <v>36.731739044189453</v>
      </c>
      <c r="W36" s="1">
        <v>68.089675903320313</v>
      </c>
      <c r="X36" s="1">
        <v>300.33566284179688</v>
      </c>
      <c r="Y36" s="1">
        <v>500.93026733398438</v>
      </c>
      <c r="Z36" s="1">
        <v>3.6587309092283249E-2</v>
      </c>
      <c r="AA36" s="1">
        <v>88.276145935058594</v>
      </c>
      <c r="AB36" s="1">
        <v>43.597156524658203</v>
      </c>
      <c r="AC36" s="1">
        <v>0.96442264318466187</v>
      </c>
      <c r="AD36" s="1">
        <v>2.6984648779034615E-2</v>
      </c>
      <c r="AE36" s="1">
        <v>4.6808128245174885E-3</v>
      </c>
      <c r="AF36" s="1">
        <v>3.8900431245565414E-2</v>
      </c>
      <c r="AG36" s="1">
        <v>1.2710319831967354E-2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1.1041752310360176</v>
      </c>
      <c r="AP36">
        <f>(U36-T36)/(1000-U36)*AO36</f>
        <v>1.9695675464921313E-2</v>
      </c>
      <c r="AQ36">
        <f>(P36+273.15)</f>
        <v>304.54325141906736</v>
      </c>
      <c r="AR36">
        <f>(O36+273.15)</f>
        <v>305.36759414672849</v>
      </c>
      <c r="AS36">
        <f>(Y36*AK36+Z36*AL36)*AM36</f>
        <v>80.148840981971261</v>
      </c>
      <c r="AT36">
        <f>((AS36+0.00000010773*(AR36^4-AQ36^4))-AP36*44100)/(L36*0.92*2*29.3+0.00000043092*AQ36^3)</f>
        <v>-6.1022392568546122</v>
      </c>
      <c r="AU36">
        <f>0.61365*EXP(17.502*J36/(240.97+J36))</f>
        <v>4.613526731345833</v>
      </c>
      <c r="AV36">
        <f>AU36*1000/AA36</f>
        <v>52.262439444737765</v>
      </c>
      <c r="AW36">
        <f>(AV36-U36)</f>
        <v>14.974937155919406</v>
      </c>
      <c r="AX36">
        <f>IF(D36,P36,(O36+P36)/2)</f>
        <v>31.805422782897949</v>
      </c>
      <c r="AY36">
        <f>0.61365*EXP(17.502*AX36/(240.97+AX36))</f>
        <v>4.7227457919514091</v>
      </c>
      <c r="AZ36">
        <f>IF(AW36&lt;&gt;0,(1000-(AV36+U36)/2)/AW36*AP36,0)</f>
        <v>1.2563526627115815</v>
      </c>
      <c r="BA36">
        <f>U36*AA36/1000</f>
        <v>3.2915969936015608</v>
      </c>
      <c r="BB36">
        <f>(AY36-BA36)</f>
        <v>1.4311487983498483</v>
      </c>
      <c r="BC36">
        <f>1/(1.6/F36+1.37/N36)</f>
        <v>0.81981068070530572</v>
      </c>
      <c r="BD36">
        <f>G36*AA36*0.001</f>
        <v>33.203978527999709</v>
      </c>
      <c r="BE36">
        <f>G36/S36</f>
        <v>0.96507404676805375</v>
      </c>
      <c r="BF36">
        <f>(1-AP36*AA36/AU36/F36)*100</f>
        <v>78.808013114824604</v>
      </c>
      <c r="BG36">
        <f>(S36-E36/(N36/1.35))</f>
        <v>388.60913899595704</v>
      </c>
      <c r="BH36">
        <f>E36*BF36/100/BG36</f>
        <v>7.3355962125720327E-3</v>
      </c>
    </row>
    <row r="37" spans="1:60" x14ac:dyDescent="0.35">
      <c r="A37" s="1" t="s">
        <v>9</v>
      </c>
      <c r="B37" s="1" t="s">
        <v>4227</v>
      </c>
      <c r="K37" s="1">
        <v>2.72</v>
      </c>
    </row>
    <row r="38" spans="1:60" x14ac:dyDescent="0.35">
      <c r="A38" s="1" t="s">
        <v>9</v>
      </c>
      <c r="B38" s="1" t="s">
        <v>4226</v>
      </c>
      <c r="K38" s="1">
        <v>2.72</v>
      </c>
    </row>
    <row r="39" spans="1:60" x14ac:dyDescent="0.35">
      <c r="A39" s="1">
        <v>8</v>
      </c>
      <c r="B39" s="1" t="s">
        <v>4225</v>
      </c>
      <c r="C39" s="1">
        <v>1935.0000010952353</v>
      </c>
      <c r="D39" s="1">
        <v>0</v>
      </c>
      <c r="E39">
        <f>(R39-S39*(1000-T39)/(1000-U39))*AO39</f>
        <v>4.612670966237757</v>
      </c>
      <c r="F39">
        <f>IF(AZ39&lt;&gt;0,1/(1/AZ39-1/N39),0)</f>
        <v>1.9372730760931856</v>
      </c>
      <c r="G39">
        <f>((BC39-AP39/2)*S39-E39)/(BC39+AP39/2)</f>
        <v>374.57029699346651</v>
      </c>
      <c r="H39">
        <f>AP39*1000</f>
        <v>20.283238245105803</v>
      </c>
      <c r="I39">
        <f>(AU39-BA39)</f>
        <v>1.2816340761276184</v>
      </c>
      <c r="J39">
        <f>(P39+AT39*D39)</f>
        <v>31.506172180175781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32.260726928710938</v>
      </c>
      <c r="P39" s="1">
        <v>31.506172180175781</v>
      </c>
      <c r="Q39" s="1">
        <v>32.387969970703125</v>
      </c>
      <c r="R39" s="1">
        <v>400.04562377929688</v>
      </c>
      <c r="S39" s="1">
        <v>388.72732543945313</v>
      </c>
      <c r="T39" s="1">
        <v>20.411970138549805</v>
      </c>
      <c r="U39" s="1">
        <v>38.08209228515625</v>
      </c>
      <c r="V39" s="1">
        <v>37.181381225585938</v>
      </c>
      <c r="W39" s="1">
        <v>69.368354797363281</v>
      </c>
      <c r="X39" s="1">
        <v>300.3341064453125</v>
      </c>
      <c r="Y39" s="1">
        <v>749.03057861328125</v>
      </c>
      <c r="Z39" s="1">
        <v>0.12119647115468979</v>
      </c>
      <c r="AA39" s="1">
        <v>88.272300720214844</v>
      </c>
      <c r="AB39" s="1">
        <v>43.441417694091797</v>
      </c>
      <c r="AC39" s="1">
        <v>0.96280390024185181</v>
      </c>
      <c r="AD39" s="1">
        <v>3.0939629301428795E-2</v>
      </c>
      <c r="AE39" s="1">
        <v>4.9784122966229916E-3</v>
      </c>
      <c r="AF39" s="1">
        <v>5.531170591711998E-2</v>
      </c>
      <c r="AG39" s="1">
        <v>1.6376424580812454E-2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1.1041695089901193</v>
      </c>
      <c r="AP39">
        <f>(U39-T39)/(1000-U39)*AO39</f>
        <v>2.0283238245105802E-2</v>
      </c>
      <c r="AQ39">
        <f>(P39+273.15)</f>
        <v>304.65617218017576</v>
      </c>
      <c r="AR39">
        <f>(O39+273.15)</f>
        <v>305.41072692871091</v>
      </c>
      <c r="AS39">
        <f>(Y39*AK39+Z39*AL39)*AM39</f>
        <v>119.84488989938291</v>
      </c>
      <c r="AT39">
        <f>((AS39+0.00000010773*(AR39^4-AQ39^4))-AP39*44100)/(L39*0.92*2*29.3+0.00000043092*AQ39^3)</f>
        <v>-6.0001637092544353</v>
      </c>
      <c r="AU39">
        <f>0.61365*EXP(17.502*J39/(240.97+J39))</f>
        <v>4.6432279783779045</v>
      </c>
      <c r="AV39">
        <f>AU39*1000/AA39</f>
        <v>52.601189053573393</v>
      </c>
      <c r="AW39">
        <f>(AV39-U39)</f>
        <v>14.519096768417143</v>
      </c>
      <c r="AX39">
        <f>IF(D39,P39,(O39+P39)/2)</f>
        <v>31.883449554443359</v>
      </c>
      <c r="AY39">
        <f>0.61365*EXP(17.502*AX39/(240.97+AX39))</f>
        <v>4.7436731606856828</v>
      </c>
      <c r="AZ39">
        <f>IF(AW39&lt;&gt;0,(1000-(AV39+U39)/2)/AW39*AP39,0)</f>
        <v>1.3336616770201535</v>
      </c>
      <c r="BA39">
        <f>U39*AA39/1000</f>
        <v>3.3615939022502861</v>
      </c>
      <c r="BB39">
        <f>(AY39-BA39)</f>
        <v>1.3820792584353967</v>
      </c>
      <c r="BC39">
        <f>1/(1.6/F39+1.37/N39)</f>
        <v>0.87262272426984744</v>
      </c>
      <c r="BD39">
        <f>G39*AA39*0.001</f>
        <v>33.064181897067463</v>
      </c>
      <c r="BE39">
        <f>G39/S39</f>
        <v>0.96358108236928752</v>
      </c>
      <c r="BF39">
        <f>(1-AP39*AA39/AU39/F39)*100</f>
        <v>80.095517645622095</v>
      </c>
      <c r="BG39">
        <f>(S39-E39/(N39/1.35))</f>
        <v>387.27251247355184</v>
      </c>
      <c r="BH39">
        <f>E39*BF39/100/BG39</f>
        <v>9.5399042501106059E-3</v>
      </c>
    </row>
    <row r="40" spans="1:60" x14ac:dyDescent="0.35">
      <c r="A40" s="1" t="s">
        <v>9</v>
      </c>
      <c r="B40" s="1" t="s">
        <v>4224</v>
      </c>
      <c r="K40" s="1">
        <v>2.72</v>
      </c>
    </row>
    <row r="41" spans="1:60" x14ac:dyDescent="0.35">
      <c r="A41" s="1" t="s">
        <v>9</v>
      </c>
      <c r="B41" s="1" t="s">
        <v>4223</v>
      </c>
      <c r="K41" s="1">
        <v>2.72</v>
      </c>
    </row>
    <row r="42" spans="1:60" x14ac:dyDescent="0.35">
      <c r="A42" s="1">
        <v>9</v>
      </c>
      <c r="B42" s="1" t="s">
        <v>4222</v>
      </c>
      <c r="C42" s="1">
        <v>2140.0000010952353</v>
      </c>
      <c r="D42" s="1">
        <v>0</v>
      </c>
      <c r="E42">
        <f>(R42-S42*(1000-T42)/(1000-U42))*AO42</f>
        <v>5.1180793120449071</v>
      </c>
      <c r="F42">
        <f>IF(AZ42&lt;&gt;0,1/(1/AZ42-1/N42),0)</f>
        <v>2.1044151423198891</v>
      </c>
      <c r="G42">
        <f>((BC42-AP42/2)*S42-E42)/(BC42+AP42/2)</f>
        <v>373.99089049139815</v>
      </c>
      <c r="H42">
        <f>AP42*1000</f>
        <v>20.96647950534939</v>
      </c>
      <c r="I42">
        <f>(AU42-BA42)</f>
        <v>1.2514775691134612</v>
      </c>
      <c r="J42">
        <f>(P42+AT42*D42)</f>
        <v>31.670486450195313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32.322105407714844</v>
      </c>
      <c r="P42" s="1">
        <v>31.670486450195313</v>
      </c>
      <c r="Q42" s="1">
        <v>32.432647705078125</v>
      </c>
      <c r="R42" s="1">
        <v>400.15737915039063</v>
      </c>
      <c r="S42" s="1">
        <v>388.1522216796875</v>
      </c>
      <c r="T42" s="1">
        <v>20.66856575012207</v>
      </c>
      <c r="U42" s="1">
        <v>38.917308807373047</v>
      </c>
      <c r="V42" s="1">
        <v>37.517910003662109</v>
      </c>
      <c r="W42" s="1">
        <v>70.643310546875</v>
      </c>
      <c r="X42" s="1">
        <v>300.34625244140625</v>
      </c>
      <c r="Y42" s="1">
        <v>1000.0050659179688</v>
      </c>
      <c r="Z42" s="1">
        <v>1.2577052228152752E-2</v>
      </c>
      <c r="AA42" s="1">
        <v>88.270927429199219</v>
      </c>
      <c r="AB42" s="1">
        <v>43.515995025634766</v>
      </c>
      <c r="AC42" s="1">
        <v>0.96357125043869019</v>
      </c>
      <c r="AD42" s="1">
        <v>3.4006670117378235E-2</v>
      </c>
      <c r="AE42" s="1">
        <v>4.0903906337916851E-3</v>
      </c>
      <c r="AF42" s="1">
        <v>4.0028955787420273E-2</v>
      </c>
      <c r="AG42" s="1">
        <v>1.6549203544855118E-2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1.1042141633875227</v>
      </c>
      <c r="AP42">
        <f>(U42-T42)/(1000-U42)*AO42</f>
        <v>2.096647950534939E-2</v>
      </c>
      <c r="AQ42">
        <f>(P42+273.15)</f>
        <v>304.82048645019529</v>
      </c>
      <c r="AR42">
        <f>(O42+273.15)</f>
        <v>305.47210540771482</v>
      </c>
      <c r="AS42">
        <f>(Y42*AK42+Z42*AL42)*AM42</f>
        <v>160.0008069705782</v>
      </c>
      <c r="AT42">
        <f>((AS42+0.00000010773*(AR42^4-AQ42^4))-AP42*44100)/(L42*0.92*2*29.3+0.00000043092*AQ42^3)</f>
        <v>-5.9304597161410397</v>
      </c>
      <c r="AU42">
        <f>0.61365*EXP(17.502*J42/(240.97+J42))</f>
        <v>4.6867445105888228</v>
      </c>
      <c r="AV42">
        <f>AU42*1000/AA42</f>
        <v>53.094995680746528</v>
      </c>
      <c r="AW42">
        <f>(AV42-U42)</f>
        <v>14.177686873373482</v>
      </c>
      <c r="AX42">
        <f>IF(D42,P42,(O42+P42)/2)</f>
        <v>31.996295928955078</v>
      </c>
      <c r="AY42">
        <f>0.61365*EXP(17.502*AX42/(240.97+AX42))</f>
        <v>4.7740822110213257</v>
      </c>
      <c r="AZ42">
        <f>IF(AW42&lt;&gt;0,(1000-(AV42+U42)/2)/AW42*AP42,0)</f>
        <v>1.4108008334398359</v>
      </c>
      <c r="BA42">
        <f>U42*AA42/1000</f>
        <v>3.4352669414753616</v>
      </c>
      <c r="BB42">
        <f>(AY42-BA42)</f>
        <v>1.3388152695459641</v>
      </c>
      <c r="BC42">
        <f>1/(1.6/F42+1.37/N42)</f>
        <v>0.9256056587126188</v>
      </c>
      <c r="BD42">
        <f>G42*AA42*0.001</f>
        <v>33.012522753747803</v>
      </c>
      <c r="BE42">
        <f>G42/S42</f>
        <v>0.96351603727267698</v>
      </c>
      <c r="BF42">
        <f>(1-AP42*AA42/AU42/F42)*100</f>
        <v>81.235348371250154</v>
      </c>
      <c r="BG42">
        <f>(S42-E42/(N42/1.35))</f>
        <v>386.53800549167545</v>
      </c>
      <c r="BH42">
        <f>E42*BF42/100/BG42</f>
        <v>1.0756224485010192E-2</v>
      </c>
    </row>
    <row r="43" spans="1:60" x14ac:dyDescent="0.35">
      <c r="A43" s="1" t="s">
        <v>9</v>
      </c>
      <c r="B43" s="1" t="s">
        <v>4221</v>
      </c>
      <c r="K43" s="1">
        <v>2.72</v>
      </c>
    </row>
    <row r="44" spans="1:60" x14ac:dyDescent="0.35">
      <c r="A44" s="1" t="s">
        <v>9</v>
      </c>
      <c r="B44" s="1" t="s">
        <v>4220</v>
      </c>
      <c r="K44" s="1">
        <v>2.72</v>
      </c>
    </row>
    <row r="45" spans="1:60" x14ac:dyDescent="0.35">
      <c r="A45" s="1">
        <v>10</v>
      </c>
      <c r="B45" s="1" t="s">
        <v>4219</v>
      </c>
      <c r="C45" s="1">
        <v>2345.5000010840595</v>
      </c>
      <c r="D45" s="1">
        <v>0</v>
      </c>
      <c r="E45">
        <f>(R45-S45*(1000-T45)/(1000-U45))*AO45</f>
        <v>5.7940176915220007</v>
      </c>
      <c r="F45">
        <f>IF(AZ45&lt;&gt;0,1/(1/AZ45-1/N45),0)</f>
        <v>2.3282069101618004</v>
      </c>
      <c r="G45">
        <f>((BC45-AP45/2)*S45-E45)/(BC45+AP45/2)</f>
        <v>372.94759544551908</v>
      </c>
      <c r="H45">
        <f>AP45*1000</f>
        <v>21.753358101419391</v>
      </c>
      <c r="I45">
        <f>(AU45-BA45)</f>
        <v>1.213956727764709</v>
      </c>
      <c r="J45">
        <f>(P45+AT45*D45)</f>
        <v>31.816347122192383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32.399959564208984</v>
      </c>
      <c r="P45" s="1">
        <v>31.816347122192383</v>
      </c>
      <c r="Q45" s="1">
        <v>32.491203308105469</v>
      </c>
      <c r="R45" s="1">
        <v>399.98583984375</v>
      </c>
      <c r="S45" s="1">
        <v>387.11105346679688</v>
      </c>
      <c r="T45" s="1">
        <v>20.86427116394043</v>
      </c>
      <c r="U45" s="1">
        <v>39.782890319824219</v>
      </c>
      <c r="V45" s="1">
        <v>37.70751953125</v>
      </c>
      <c r="W45" s="1">
        <v>71.898704528808594</v>
      </c>
      <c r="X45" s="1">
        <v>300.31375122070313</v>
      </c>
      <c r="Y45" s="1">
        <v>1249.06298828125</v>
      </c>
      <c r="Z45" s="1">
        <v>3.5444002598524094E-2</v>
      </c>
      <c r="AA45" s="1">
        <v>88.27197265625</v>
      </c>
      <c r="AB45" s="1">
        <v>43.422168731689453</v>
      </c>
      <c r="AC45" s="1">
        <v>0.96979624032974243</v>
      </c>
      <c r="AD45" s="1">
        <v>6.0189850628376007E-2</v>
      </c>
      <c r="AE45" s="1">
        <v>2.6094277855008841E-3</v>
      </c>
      <c r="AF45" s="1">
        <v>3.6078218370676041E-2</v>
      </c>
      <c r="AG45" s="1">
        <v>1.4970826916396618E-2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1.1040946736055259</v>
      </c>
      <c r="AP45">
        <f>(U45-T45)/(1000-U45)*AO45</f>
        <v>2.1753358101419391E-2</v>
      </c>
      <c r="AQ45">
        <f>(P45+273.15)</f>
        <v>304.96634712219236</v>
      </c>
      <c r="AR45">
        <f>(O45+273.15)</f>
        <v>305.54995956420896</v>
      </c>
      <c r="AS45">
        <f>(Y45*AK45+Z45*AL45)*AM45</f>
        <v>199.85007365800266</v>
      </c>
      <c r="AT45">
        <f>((AS45+0.00000010773*(AR45^4-AQ45^4))-AP45*44100)/(L45*0.92*2*29.3+0.00000043092*AQ45^3)</f>
        <v>-5.8957657534736292</v>
      </c>
      <c r="AU45">
        <f>0.61365*EXP(17.502*J45/(240.97+J45))</f>
        <v>4.7256709342628254</v>
      </c>
      <c r="AV45">
        <f>AU45*1000/AA45</f>
        <v>53.535349806507689</v>
      </c>
      <c r="AW45">
        <f>(AV45-U45)</f>
        <v>13.75245948668347</v>
      </c>
      <c r="AX45">
        <f>IF(D45,P45,(O45+P45)/2)</f>
        <v>32.108153343200684</v>
      </c>
      <c r="AY45">
        <f>0.61365*EXP(17.502*AX45/(240.97+AX45))</f>
        <v>4.8043920997897382</v>
      </c>
      <c r="AZ45">
        <f>IF(AW45&lt;&gt;0,(1000-(AV45+U45)/2)/AW45*AP45,0)</f>
        <v>1.5079750334163293</v>
      </c>
      <c r="BA45">
        <f>U45*AA45/1000</f>
        <v>3.5117142064981164</v>
      </c>
      <c r="BB45">
        <f>(AY45-BA45)</f>
        <v>1.2926778932916219</v>
      </c>
      <c r="BC45">
        <f>1/(1.6/F45+1.37/N45)</f>
        <v>0.99276120664413481</v>
      </c>
      <c r="BD45">
        <f>G45*AA45*0.001</f>
        <v>32.920819947381048</v>
      </c>
      <c r="BE45">
        <f>G45/S45</f>
        <v>0.96341241642563269</v>
      </c>
      <c r="BF45">
        <f>(1-AP45*AA45/AU45/F45)*100</f>
        <v>82.547241044840419</v>
      </c>
      <c r="BG45">
        <f>(S45-E45/(N45/1.35))</f>
        <v>385.28364975125226</v>
      </c>
      <c r="BH45">
        <f>E45*BF45/100/BG45</f>
        <v>1.2413715850878302E-2</v>
      </c>
    </row>
    <row r="46" spans="1:60" x14ac:dyDescent="0.35">
      <c r="A46" s="1" t="s">
        <v>9</v>
      </c>
      <c r="B46" s="1" t="s">
        <v>4218</v>
      </c>
      <c r="K46" s="1">
        <v>2.72</v>
      </c>
    </row>
    <row r="47" spans="1:60" x14ac:dyDescent="0.35">
      <c r="A47" s="1" t="s">
        <v>9</v>
      </c>
      <c r="B47" s="1" t="s">
        <v>4217</v>
      </c>
      <c r="K47" s="1">
        <v>2.72</v>
      </c>
    </row>
    <row r="48" spans="1:60" x14ac:dyDescent="0.35">
      <c r="A48" s="1">
        <v>11</v>
      </c>
      <c r="B48" s="1" t="s">
        <v>4216</v>
      </c>
      <c r="C48" s="1">
        <v>2552.0000010728836</v>
      </c>
      <c r="D48" s="1">
        <v>0</v>
      </c>
      <c r="E48">
        <f>(R48-S48*(1000-T48)/(1000-U48))*AO48</f>
        <v>6.209839283155139</v>
      </c>
      <c r="F48">
        <f>IF(AZ48&lt;&gt;0,1/(1/AZ48-1/N48),0)</f>
        <v>2.6892574261924129</v>
      </c>
      <c r="G48">
        <f>((BC48-AP48/2)*S48-E48)/(BC48+AP48/2)</f>
        <v>372.69242949697519</v>
      </c>
      <c r="H48">
        <f>AP48*1000</f>
        <v>22.883855897196316</v>
      </c>
      <c r="I48">
        <f>(AU48-BA48)</f>
        <v>1.1649618374678519</v>
      </c>
      <c r="J48">
        <f>(P48+AT48*D48)</f>
        <v>31.989938735961914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32.481094360351563</v>
      </c>
      <c r="P48" s="1">
        <v>31.989938735961914</v>
      </c>
      <c r="Q48" s="1">
        <v>32.547183990478516</v>
      </c>
      <c r="R48" s="1">
        <v>399.95297241210938</v>
      </c>
      <c r="S48" s="1">
        <v>386.32122802734375</v>
      </c>
      <c r="T48" s="1">
        <v>20.988702774047852</v>
      </c>
      <c r="U48" s="1">
        <v>40.868499755859375</v>
      </c>
      <c r="V48" s="1">
        <v>37.757698059082031</v>
      </c>
      <c r="W48" s="1">
        <v>73.520523071289063</v>
      </c>
      <c r="X48" s="1">
        <v>300.30621337890625</v>
      </c>
      <c r="Y48" s="1">
        <v>1600.70263671875</v>
      </c>
      <c r="Z48" s="1">
        <v>5.4880451411008835E-2</v>
      </c>
      <c r="AA48" s="1">
        <v>88.268539428710938</v>
      </c>
      <c r="AB48" s="1">
        <v>43.561794281005859</v>
      </c>
      <c r="AC48" s="1">
        <v>0.96321684122085571</v>
      </c>
      <c r="AD48" s="1">
        <v>4.1282899677753448E-2</v>
      </c>
      <c r="AE48" s="1">
        <v>4.29583340883255E-3</v>
      </c>
      <c r="AF48" s="1">
        <v>4.2133379727602005E-2</v>
      </c>
      <c r="AG48" s="1">
        <v>1.7733687534928322E-2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1.104066960951861</v>
      </c>
      <c r="AP48">
        <f>(U48-T48)/(1000-U48)*AO48</f>
        <v>2.2883855897196315E-2</v>
      </c>
      <c r="AQ48">
        <f>(P48+273.15)</f>
        <v>305.13993873596189</v>
      </c>
      <c r="AR48">
        <f>(O48+273.15)</f>
        <v>305.63109436035154</v>
      </c>
      <c r="AS48">
        <f>(Y48*AK48+Z48*AL48)*AM48</f>
        <v>256.11241615044128</v>
      </c>
      <c r="AT48">
        <f>((AS48+0.00000010773*(AR48^4-AQ48^4))-AP48*44100)/(L48*0.92*2*29.3+0.00000043092*AQ48^3)</f>
        <v>-5.8534166797030931</v>
      </c>
      <c r="AU48">
        <f>0.61365*EXP(17.502*J48/(240.97+J48))</f>
        <v>4.7723646195601885</v>
      </c>
      <c r="AV48">
        <f>AU48*1000/AA48</f>
        <v>54.066427862608215</v>
      </c>
      <c r="AW48">
        <f>(AV48-U48)</f>
        <v>13.19792810674884</v>
      </c>
      <c r="AX48">
        <f>IF(D48,P48,(O48+P48)/2)</f>
        <v>32.235516548156738</v>
      </c>
      <c r="AY48">
        <f>0.61365*EXP(17.502*AX48/(240.97+AX48))</f>
        <v>4.8391074064081785</v>
      </c>
      <c r="AZ48">
        <f>IF(AW48&lt;&gt;0,(1000-(AV48+U48)/2)/AW48*AP48,0)</f>
        <v>1.6515938804390125</v>
      </c>
      <c r="BA48">
        <f>U48*AA48/1000</f>
        <v>3.6074027820923367</v>
      </c>
      <c r="BB48">
        <f>(AY48-BA48)</f>
        <v>1.2317046243158418</v>
      </c>
      <c r="BC48">
        <f>1/(1.6/F48+1.37/N48)</f>
        <v>1.092863676233949</v>
      </c>
      <c r="BD48">
        <f>G48*AA48*0.001</f>
        <v>32.897016407835828</v>
      </c>
      <c r="BE48">
        <f>G48/S48</f>
        <v>0.96472159037192773</v>
      </c>
      <c r="BF48">
        <f>(1-AP48*AA48/AU48/F48)*100</f>
        <v>84.261289362236653</v>
      </c>
      <c r="BG48">
        <f>(S48-E48/(N48/1.35))</f>
        <v>384.36267629637865</v>
      </c>
      <c r="BH48">
        <f>E48*BF48/100/BG48</f>
        <v>1.3613420266837945E-2</v>
      </c>
    </row>
    <row r="49" spans="1:60" x14ac:dyDescent="0.35">
      <c r="A49" s="1" t="s">
        <v>9</v>
      </c>
      <c r="B49" s="1" t="s">
        <v>4215</v>
      </c>
      <c r="K49" s="1">
        <v>2.72</v>
      </c>
    </row>
    <row r="50" spans="1:60" x14ac:dyDescent="0.35">
      <c r="A50" s="1" t="s">
        <v>9</v>
      </c>
      <c r="B50" s="1" t="s">
        <v>4210</v>
      </c>
      <c r="K50" s="1">
        <v>2.72</v>
      </c>
    </row>
    <row r="51" spans="1:60" x14ac:dyDescent="0.35">
      <c r="A51" s="1">
        <v>12</v>
      </c>
      <c r="B51" s="1" t="s">
        <v>4214</v>
      </c>
      <c r="C51" s="1">
        <v>2758.0000010728836</v>
      </c>
      <c r="D51" s="1">
        <v>0</v>
      </c>
      <c r="E51">
        <f>(R51-S51*(1000-T51)/(1000-U51))*AO51</f>
        <v>5.8573349586741585</v>
      </c>
      <c r="F51">
        <f>IF(AZ51&lt;&gt;0,1/(1/AZ51-1/N51),0)</f>
        <v>3.1113228521948808</v>
      </c>
      <c r="G51">
        <f>((BC51-AP51/2)*S51-E51)/(BC51+AP51/2)</f>
        <v>373.79184819983573</v>
      </c>
      <c r="H51">
        <f>AP51*1000</f>
        <v>24.089938394640164</v>
      </c>
      <c r="I51">
        <f>(AU51-BA51)</f>
        <v>1.1231020002825232</v>
      </c>
      <c r="J51">
        <f>(P51+AT51*D51)</f>
        <v>32.214103698730469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32.622993469238281</v>
      </c>
      <c r="P51" s="1">
        <v>32.214103698730469</v>
      </c>
      <c r="Q51" s="1">
        <v>32.654369354248047</v>
      </c>
      <c r="R51" s="1">
        <v>400.0489501953125</v>
      </c>
      <c r="S51" s="1">
        <v>386.31732177734375</v>
      </c>
      <c r="T51" s="1">
        <v>21.134433746337891</v>
      </c>
      <c r="U51" s="1">
        <v>42.032375335693359</v>
      </c>
      <c r="V51" s="1">
        <v>37.717117309570313</v>
      </c>
      <c r="W51" s="1">
        <v>75.012184143066406</v>
      </c>
      <c r="X51" s="1">
        <v>300.36679077148438</v>
      </c>
      <c r="Y51" s="1">
        <v>2000.751220703125</v>
      </c>
      <c r="Z51" s="1">
        <v>6.7458257079124451E-2</v>
      </c>
      <c r="AA51" s="1">
        <v>88.268951416015625</v>
      </c>
      <c r="AB51" s="1">
        <v>43.8006591796875</v>
      </c>
      <c r="AC51" s="1">
        <v>0.96478337049484253</v>
      </c>
      <c r="AD51" s="1">
        <v>5.4523665457963943E-2</v>
      </c>
      <c r="AE51" s="1">
        <v>5.887902807444334E-3</v>
      </c>
      <c r="AF51" s="1">
        <v>5.3193438798189163E-2</v>
      </c>
      <c r="AG51" s="1">
        <v>1.673080213367939E-2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1.1042896719539863</v>
      </c>
      <c r="AP51">
        <f>(U51-T51)/(1000-U51)*AO51</f>
        <v>2.4089938394640163E-2</v>
      </c>
      <c r="AQ51">
        <f>(P51+273.15)</f>
        <v>305.36410369873045</v>
      </c>
      <c r="AR51">
        <f>(O51+273.15)</f>
        <v>305.77299346923826</v>
      </c>
      <c r="AS51">
        <f>(Y51*AK51+Z51*AL51)*AM51</f>
        <v>320.12018815725605</v>
      </c>
      <c r="AT51">
        <f>((AS51+0.00000010773*(AR51^4-AQ51^4))-AP51*44100)/(L51*0.92*2*29.3+0.00000043092*AQ51^3)</f>
        <v>-5.7752584948186367</v>
      </c>
      <c r="AU51">
        <f>0.61365*EXP(17.502*J51/(240.97+J51))</f>
        <v>4.8332556966885738</v>
      </c>
      <c r="AV51">
        <f>AU51*1000/AA51</f>
        <v>54.756011249178862</v>
      </c>
      <c r="AW51">
        <f>(AV51-U51)</f>
        <v>12.723635913485502</v>
      </c>
      <c r="AX51">
        <f>IF(D51,P51,(O51+P51)/2)</f>
        <v>32.418548583984375</v>
      </c>
      <c r="AY51">
        <f>0.61365*EXP(17.502*AX51/(240.97+AX51))</f>
        <v>4.8893786214372073</v>
      </c>
      <c r="AZ51">
        <f>IF(AW51&lt;&gt;0,(1000-(AV51+U51)/2)/AW51*AP51,0)</f>
        <v>1.801696104434291</v>
      </c>
      <c r="BA51">
        <f>U51*AA51/1000</f>
        <v>3.7101536964060506</v>
      </c>
      <c r="BB51">
        <f>(AY51-BA51)</f>
        <v>1.1792249250311566</v>
      </c>
      <c r="BC51">
        <f>1/(1.6/F51+1.37/N51)</f>
        <v>1.1985835429494922</v>
      </c>
      <c r="BD51">
        <f>G51*AA51*0.001</f>
        <v>32.994214488453991</v>
      </c>
      <c r="BE51">
        <f>G51/S51</f>
        <v>0.96757724059619787</v>
      </c>
      <c r="BF51">
        <f>(1-AP51*AA51/AU51/F51)*100</f>
        <v>85.859694042287643</v>
      </c>
      <c r="BG51">
        <f>(S51-E51/(N51/1.35))</f>
        <v>384.46994811772709</v>
      </c>
      <c r="BH51">
        <f>E51*BF51/100/BG51</f>
        <v>1.3080579897520752E-2</v>
      </c>
    </row>
    <row r="52" spans="1:60" x14ac:dyDescent="0.35">
      <c r="A52" s="1" t="s">
        <v>9</v>
      </c>
      <c r="B52" s="1" t="s">
        <v>4213</v>
      </c>
      <c r="K52" s="1">
        <v>1.2729599999999999</v>
      </c>
    </row>
    <row r="53" spans="1:60" x14ac:dyDescent="0.35">
      <c r="A53" s="1" t="s">
        <v>9</v>
      </c>
      <c r="B53" s="1" t="s">
        <v>4212</v>
      </c>
      <c r="K53" s="1">
        <v>1.2729599999999999</v>
      </c>
    </row>
    <row r="54" spans="1:60" x14ac:dyDescent="0.35">
      <c r="A54" s="1" t="s">
        <v>9</v>
      </c>
      <c r="B54" s="1" t="s">
        <v>4211</v>
      </c>
    </row>
    <row r="55" spans="1:60" x14ac:dyDescent="0.35">
      <c r="A55" s="1" t="s">
        <v>9</v>
      </c>
      <c r="B55" s="1" t="s">
        <v>4210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007EB-62F9-4F87-AA67-1D957E2B7902}">
  <dimension ref="A1:BD55"/>
  <sheetViews>
    <sheetView zoomScale="3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5150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5149</v>
      </c>
    </row>
    <row r="12" spans="1:56" x14ac:dyDescent="0.35">
      <c r="A12" s="1" t="s">
        <v>9</v>
      </c>
      <c r="B12" s="1" t="s">
        <v>5148</v>
      </c>
    </row>
    <row r="13" spans="1:56" x14ac:dyDescent="0.35">
      <c r="A13" s="1" t="s">
        <v>9</v>
      </c>
      <c r="B13" s="1" t="s">
        <v>5147</v>
      </c>
    </row>
    <row r="14" spans="1:56" x14ac:dyDescent="0.35">
      <c r="A14" s="1" t="s">
        <v>9</v>
      </c>
      <c r="B14" s="1" t="s">
        <v>5146</v>
      </c>
    </row>
    <row r="15" spans="1:56" x14ac:dyDescent="0.35">
      <c r="A15" s="1" t="s">
        <v>9</v>
      </c>
      <c r="B15" s="1" t="s">
        <v>5145</v>
      </c>
    </row>
    <row r="16" spans="1:56" x14ac:dyDescent="0.35">
      <c r="A16" s="1" t="s">
        <v>9</v>
      </c>
      <c r="B16" s="1" t="s">
        <v>5144</v>
      </c>
    </row>
    <row r="17" spans="1:56" x14ac:dyDescent="0.35">
      <c r="A17" s="1" t="s">
        <v>9</v>
      </c>
      <c r="B17" s="1" t="s">
        <v>5143</v>
      </c>
    </row>
    <row r="18" spans="1:56" x14ac:dyDescent="0.35">
      <c r="A18" s="1">
        <v>1</v>
      </c>
      <c r="B18" s="1" t="s">
        <v>5142</v>
      </c>
      <c r="C18" s="1">
        <v>418.00000064820051</v>
      </c>
      <c r="D18" s="1">
        <v>0</v>
      </c>
      <c r="E18">
        <f>(R18-S18*(1000-T18)/(1000-U18))*AK18</f>
        <v>-8.1037946681981765</v>
      </c>
      <c r="F18">
        <f>IF(AV18&lt;&gt;0,1/(1/AV18-1/N18),0)</f>
        <v>6.4535936423395777</v>
      </c>
      <c r="G18">
        <f>((AY18-AL18/2)*S18-E18)/(AY18+AL18/2)</f>
        <v>398.3059410787501</v>
      </c>
      <c r="H18">
        <f>AL18*1000</f>
        <v>23.23074331027259</v>
      </c>
      <c r="I18">
        <f>(AQ18-AW18)</f>
        <v>0.7621648040566944</v>
      </c>
      <c r="J18">
        <f>(P18+AP18*D18)</f>
        <v>31.455272674560547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32.265853881835938</v>
      </c>
      <c r="P18" s="1">
        <v>31.455272674560547</v>
      </c>
      <c r="Q18" s="1">
        <v>32.330863952636719</v>
      </c>
      <c r="R18" s="1">
        <v>400.01803588867188</v>
      </c>
      <c r="S18" s="1">
        <v>398.96298217773438</v>
      </c>
      <c r="T18" s="1">
        <v>23.482263565063477</v>
      </c>
      <c r="U18" s="1">
        <v>43.613227844238281</v>
      </c>
      <c r="V18" s="1">
        <v>42.959556579589844</v>
      </c>
      <c r="W18" s="1">
        <v>79.7880859375</v>
      </c>
      <c r="X18" s="1">
        <v>300.19329833984375</v>
      </c>
      <c r="Y18" s="1">
        <v>-0.20168881118297577</v>
      </c>
      <c r="Z18" s="1">
        <v>1.5667909756302834E-2</v>
      </c>
      <c r="AA18" s="1">
        <v>88.680770874023438</v>
      </c>
      <c r="AB18" s="1">
        <v>26.815450668334961</v>
      </c>
      <c r="AC18" s="1">
        <v>-1.3606921434402466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1.1036518321317783</v>
      </c>
      <c r="AL18">
        <f>(U18-T18)/(1000-U18)*AK18</f>
        <v>2.323074331027259E-2</v>
      </c>
      <c r="AM18">
        <f>(P18+273.15)</f>
        <v>304.60527267456052</v>
      </c>
      <c r="AN18">
        <f>(O18+273.15)</f>
        <v>305.41585388183591</v>
      </c>
      <c r="AO18">
        <f>(Y18*AG18+Z18*AH18)*AI18</f>
        <v>-3.2270209067980726E-2</v>
      </c>
      <c r="AP18">
        <f>((AO18+0.00000010773*(AN18^4-AM18^4))-AL18*44100)/(L18*51.4+0.00000043092*AM18^3)</f>
        <v>-8.3038504801347841</v>
      </c>
      <c r="AQ18">
        <f>0.61365*EXP(17.502*J18/(240.97+J18))</f>
        <v>4.6298194695881687</v>
      </c>
      <c r="AR18">
        <f>AQ18*1000/AA18</f>
        <v>52.207704375564298</v>
      </c>
      <c r="AS18">
        <f>(AR18-U18)</f>
        <v>8.5944765313260163</v>
      </c>
      <c r="AT18">
        <f>IF(D18,P18,(O18+P18)/2)</f>
        <v>31.860563278198242</v>
      </c>
      <c r="AU18">
        <f>0.61365*EXP(17.502*AT18/(240.97+AT18))</f>
        <v>4.7375265378933848</v>
      </c>
      <c r="AV18">
        <f>IF(AS18&lt;&gt;0,(1000-(AR18+U18)/2)/AS18*AL18,0)</f>
        <v>2.5734839684047026</v>
      </c>
      <c r="AW18">
        <f>U18*AA18/1000</f>
        <v>3.8676546655314743</v>
      </c>
      <c r="AX18">
        <f>(AU18-AW18)</f>
        <v>0.86987187236191055</v>
      </c>
      <c r="AY18">
        <f>1/(1.6/F18+1.37/N18)</f>
        <v>1.7605902983915538</v>
      </c>
      <c r="AZ18">
        <f>G18*AA18*0.001</f>
        <v>35.322077898566917</v>
      </c>
      <c r="BA18">
        <f>G18/S18</f>
        <v>0.99835312766262718</v>
      </c>
      <c r="BB18">
        <f>(1-AL18*AA18/AQ18/F18)*100</f>
        <v>93.105117131492634</v>
      </c>
      <c r="BC18">
        <f>(S18-E18/(N18/1.35))</f>
        <v>401.51887780579659</v>
      </c>
      <c r="BD18">
        <f>E18*BB18/100/BC18</f>
        <v>-1.8791264707536105E-2</v>
      </c>
    </row>
    <row r="19" spans="1:56" x14ac:dyDescent="0.35">
      <c r="A19" s="1" t="s">
        <v>9</v>
      </c>
      <c r="B19" s="1" t="s">
        <v>5141</v>
      </c>
      <c r="K19" s="1">
        <v>2.72</v>
      </c>
    </row>
    <row r="20" spans="1:56" x14ac:dyDescent="0.35">
      <c r="A20" s="1" t="s">
        <v>9</v>
      </c>
      <c r="B20" s="1" t="s">
        <v>5140</v>
      </c>
      <c r="K20" s="1">
        <v>2.72</v>
      </c>
    </row>
    <row r="21" spans="1:56" x14ac:dyDescent="0.35">
      <c r="A21" s="1">
        <v>2</v>
      </c>
      <c r="B21" s="1" t="s">
        <v>5139</v>
      </c>
      <c r="C21" s="1">
        <v>625.000000692904</v>
      </c>
      <c r="D21" s="1">
        <v>0</v>
      </c>
      <c r="E21">
        <f>(R21-S21*(1000-T21)/(1000-U21))*AK21</f>
        <v>-6.4691152405917904</v>
      </c>
      <c r="F21">
        <f>IF(AV21&lt;&gt;0,1/(1/AV21-1/N21),0)</f>
        <v>4.9343672958336962</v>
      </c>
      <c r="G21">
        <f>((AY21-AL21/2)*S21-E21)/(AY21+AL21/2)</f>
        <v>396.59448297179119</v>
      </c>
      <c r="H21">
        <f>AL21*1000</f>
        <v>21.84817964609384</v>
      </c>
      <c r="I21">
        <f>(AQ21-AW21)</f>
        <v>0.80531050546578964</v>
      </c>
      <c r="J21">
        <f>(P21+AP21*D21)</f>
        <v>31.334785461425781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32.259597778320313</v>
      </c>
      <c r="P21" s="1">
        <v>31.334785461425781</v>
      </c>
      <c r="Q21" s="1">
        <v>32.347442626953125</v>
      </c>
      <c r="R21" s="1">
        <v>400.03741455078125</v>
      </c>
      <c r="S21" s="1">
        <v>398.019287109375</v>
      </c>
      <c r="T21" s="1">
        <v>23.817464828491211</v>
      </c>
      <c r="U21" s="1">
        <v>42.770671844482422</v>
      </c>
      <c r="V21" s="1">
        <v>43.587814331054688</v>
      </c>
      <c r="W21" s="1">
        <v>78.273658752441406</v>
      </c>
      <c r="X21" s="1">
        <v>300.13555908203125</v>
      </c>
      <c r="Y21" s="1">
        <v>26.179450988769531</v>
      </c>
      <c r="Z21" s="1">
        <v>1.2052147649228573E-2</v>
      </c>
      <c r="AA21" s="1">
        <v>88.680000305175781</v>
      </c>
      <c r="AB21" s="1">
        <v>26.507425308227539</v>
      </c>
      <c r="AC21" s="1">
        <v>-1.2872523069381714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1.103439555448644</v>
      </c>
      <c r="AL21">
        <f>(U21-T21)/(1000-U21)*AK21</f>
        <v>2.184817964609384E-2</v>
      </c>
      <c r="AM21">
        <f>(P21+273.15)</f>
        <v>304.48478546142576</v>
      </c>
      <c r="AN21">
        <f>(O21+273.15)</f>
        <v>305.40959777832029</v>
      </c>
      <c r="AO21">
        <f>(Y21*AG21+Z21*AH21)*AI21</f>
        <v>4.1887120645781124</v>
      </c>
      <c r="AP21">
        <f>((AO21+0.00000010773*(AN21^4-AM21^4))-AL21*44100)/(L21*51.4+0.00000043092*AM21^3)</f>
        <v>-7.7598369960213605</v>
      </c>
      <c r="AQ21">
        <f>0.61365*EXP(17.502*J21/(240.97+J21))</f>
        <v>4.598213697687064</v>
      </c>
      <c r="AR21">
        <f>AQ21*1000/AA21</f>
        <v>51.851755546494864</v>
      </c>
      <c r="AS21">
        <f>(AR21-U21)</f>
        <v>9.0810837020124424</v>
      </c>
      <c r="AT21">
        <f>IF(D21,P21,(O21+P21)/2)</f>
        <v>31.797191619873047</v>
      </c>
      <c r="AU21">
        <f>0.61365*EXP(17.502*AT21/(240.97+AT21))</f>
        <v>4.7205428261743547</v>
      </c>
      <c r="AV21">
        <f>IF(AS21&lt;&gt;0,(1000-(AR21+U21)/2)/AS21*AL21,0)</f>
        <v>2.2920739895159654</v>
      </c>
      <c r="AW21">
        <f>U21*AA21/1000</f>
        <v>3.7929031922212744</v>
      </c>
      <c r="AX21">
        <f>(AU21-AW21)</f>
        <v>0.92763963395308036</v>
      </c>
      <c r="AY21">
        <f>1/(1.6/F21+1.37/N21)</f>
        <v>1.5520146945634516</v>
      </c>
      <c r="AZ21">
        <f>G21*AA21*0.001</f>
        <v>35.169998870969472</v>
      </c>
      <c r="BA21">
        <f>G21/S21</f>
        <v>0.99642026358086444</v>
      </c>
      <c r="BB21">
        <f>(1-AL21*AA21/AQ21/F21)*100</f>
        <v>91.460738375314818</v>
      </c>
      <c r="BC21">
        <f>(S21-E21/(N21/1.35))</f>
        <v>400.05961315881763</v>
      </c>
      <c r="BD21">
        <f>E21*BB21/100/BC21</f>
        <v>-1.4789547284410422E-2</v>
      </c>
    </row>
    <row r="22" spans="1:56" x14ac:dyDescent="0.35">
      <c r="A22" s="1" t="s">
        <v>9</v>
      </c>
      <c r="B22" s="1" t="s">
        <v>5138</v>
      </c>
      <c r="K22" s="1">
        <v>2.72</v>
      </c>
    </row>
    <row r="23" spans="1:56" x14ac:dyDescent="0.35">
      <c r="A23" s="1" t="s">
        <v>9</v>
      </c>
      <c r="B23" s="1" t="s">
        <v>5137</v>
      </c>
      <c r="K23" s="1">
        <v>2.72</v>
      </c>
    </row>
    <row r="24" spans="1:56" x14ac:dyDescent="0.35">
      <c r="A24" s="1">
        <v>3</v>
      </c>
      <c r="B24" s="1" t="s">
        <v>5136</v>
      </c>
      <c r="C24" s="1">
        <v>832.000000692904</v>
      </c>
      <c r="D24" s="1">
        <v>0</v>
      </c>
      <c r="E24">
        <f>(R24-S24*(1000-T24)/(1000-U24))*AK24</f>
        <v>-5.6962320023568811</v>
      </c>
      <c r="F24">
        <f>IF(AV24&lt;&gt;0,1/(1/AV24-1/N24),0)</f>
        <v>4.3530465643745702</v>
      </c>
      <c r="G24">
        <f>((AY24-AL24/2)*S24-E24)/(AY24+AL24/2)</f>
        <v>395.86294518322978</v>
      </c>
      <c r="H24">
        <f>AL24*1000</f>
        <v>20.934933353464807</v>
      </c>
      <c r="I24">
        <f>(AQ24-AW24)</f>
        <v>0.8198227491715504</v>
      </c>
      <c r="J24">
        <f>(P24+AP24*D24)</f>
        <v>31.226568222045898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32.226314544677734</v>
      </c>
      <c r="P24" s="1">
        <v>31.226568222045898</v>
      </c>
      <c r="Q24" s="1">
        <v>32.321006774902344</v>
      </c>
      <c r="R24" s="1">
        <v>400.03958129882813</v>
      </c>
      <c r="S24" s="1">
        <v>397.6575927734375</v>
      </c>
      <c r="T24" s="1">
        <v>24.122726440429688</v>
      </c>
      <c r="U24" s="1">
        <v>42.290573120117188</v>
      </c>
      <c r="V24" s="1">
        <v>44.227630615234375</v>
      </c>
      <c r="W24" s="1">
        <v>77.537330627441406</v>
      </c>
      <c r="X24" s="1">
        <v>300.17242431640625</v>
      </c>
      <c r="Y24" s="1">
        <v>49.243515014648438</v>
      </c>
      <c r="Z24" s="1">
        <v>0.22055651247501373</v>
      </c>
      <c r="AA24" s="1">
        <v>88.676124572753906</v>
      </c>
      <c r="AB24" s="1">
        <v>26.335941314697266</v>
      </c>
      <c r="AC24" s="1">
        <v>-1.2659907341003418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1.1035750893985521</v>
      </c>
      <c r="AL24">
        <f>(U24-T24)/(1000-U24)*AK24</f>
        <v>2.0934933353464805E-2</v>
      </c>
      <c r="AM24">
        <f>(P24+273.15)</f>
        <v>304.37656822204588</v>
      </c>
      <c r="AN24">
        <f>(O24+273.15)</f>
        <v>305.37631454467771</v>
      </c>
      <c r="AO24">
        <f>(Y24*AG24+Z24*AH24)*AI24</f>
        <v>7.8789622262352168</v>
      </c>
      <c r="AP24">
        <f>((AO24+0.00000010773*(AN24^4-AM24^4))-AL24*44100)/(L24*51.4+0.00000043092*AM24^3)</f>
        <v>-7.3933316109877776</v>
      </c>
      <c r="AQ24">
        <f>0.61365*EXP(17.502*J24/(240.97+J24))</f>
        <v>4.5699868794242198</v>
      </c>
      <c r="AR24">
        <f>AQ24*1000/AA24</f>
        <v>51.535708190255832</v>
      </c>
      <c r="AS24">
        <f>(AR24-U24)</f>
        <v>9.2451350701386446</v>
      </c>
      <c r="AT24">
        <f>IF(D24,P24,(O24+P24)/2)</f>
        <v>31.726441383361816</v>
      </c>
      <c r="AU24">
        <f>0.61365*EXP(17.502*AT24/(240.97+AT24))</f>
        <v>4.7016442930105642</v>
      </c>
      <c r="AV24">
        <f>IF(AS24&lt;&gt;0,(1000-(AR24+U24)/2)/AS24*AL24,0)</f>
        <v>2.1581956054804867</v>
      </c>
      <c r="AW24">
        <f>U24*AA24/1000</f>
        <v>3.7501641302526694</v>
      </c>
      <c r="AX24">
        <f>(AU24-AW24)</f>
        <v>0.95148016275789482</v>
      </c>
      <c r="AY24">
        <f>1/(1.6/F24+1.37/N24)</f>
        <v>1.4542787120145684</v>
      </c>
      <c r="AZ24">
        <f>G24*AA24*0.001</f>
        <v>35.103591840805336</v>
      </c>
      <c r="BA24">
        <f>G24/S24</f>
        <v>0.99548695253700281</v>
      </c>
      <c r="BB24">
        <f>(1-AL24*AA24/AQ24/F24)*100</f>
        <v>90.668101178069747</v>
      </c>
      <c r="BC24">
        <f>(S24-E24/(N24/1.35))</f>
        <v>399.45415537988976</v>
      </c>
      <c r="BD24">
        <f>E24*BB24/100/BC24</f>
        <v>-1.2929306969714244E-2</v>
      </c>
    </row>
    <row r="25" spans="1:56" x14ac:dyDescent="0.35">
      <c r="A25" s="1" t="s">
        <v>9</v>
      </c>
      <c r="B25" s="1" t="s">
        <v>5135</v>
      </c>
      <c r="K25" s="1">
        <v>2.72</v>
      </c>
    </row>
    <row r="26" spans="1:56" x14ac:dyDescent="0.35">
      <c r="A26" s="1" t="s">
        <v>9</v>
      </c>
      <c r="B26" s="1" t="s">
        <v>5134</v>
      </c>
      <c r="K26" s="1">
        <v>2.72</v>
      </c>
    </row>
    <row r="27" spans="1:56" x14ac:dyDescent="0.35">
      <c r="A27" s="1">
        <v>4</v>
      </c>
      <c r="B27" s="1" t="s">
        <v>5133</v>
      </c>
      <c r="C27" s="1">
        <v>1039.000000692904</v>
      </c>
      <c r="D27" s="1">
        <v>0</v>
      </c>
      <c r="E27">
        <f>(R27-S27*(1000-T27)/(1000-U27))*AK27</f>
        <v>-4.8302998897581251</v>
      </c>
      <c r="F27">
        <f>IF(AV27&lt;&gt;0,1/(1/AV27-1/N27),0)</f>
        <v>4.2283027880744308</v>
      </c>
      <c r="G27">
        <f>((AY27-AL27/2)*S27-E27)/(AY27+AL27/2)</f>
        <v>394.76236485964546</v>
      </c>
      <c r="H27">
        <f>AL27*1000</f>
        <v>20.521475024235759</v>
      </c>
      <c r="I27">
        <f>(AQ27-AW27)</f>
        <v>0.81540204752988155</v>
      </c>
      <c r="J27">
        <f>(P27+AP27*D27)</f>
        <v>31.193767547607422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32.198314666748047</v>
      </c>
      <c r="P27" s="1">
        <v>31.193767547607422</v>
      </c>
      <c r="Q27" s="1">
        <v>32.297569274902344</v>
      </c>
      <c r="R27" s="1">
        <v>400.07022094726563</v>
      </c>
      <c r="S27" s="1">
        <v>397.06341552734375</v>
      </c>
      <c r="T27" s="1">
        <v>24.435525894165039</v>
      </c>
      <c r="U27" s="1">
        <v>42.246501922607422</v>
      </c>
      <c r="V27" s="1">
        <v>44.869716644287109</v>
      </c>
      <c r="W27" s="1">
        <v>77.575103759765625</v>
      </c>
      <c r="X27" s="1">
        <v>300.153564453125</v>
      </c>
      <c r="Y27" s="1">
        <v>100.04212951660156</v>
      </c>
      <c r="Z27" s="1">
        <v>0.2169422060251236</v>
      </c>
      <c r="AA27" s="1">
        <v>88.671463012695313</v>
      </c>
      <c r="AB27" s="1">
        <v>26.312477111816406</v>
      </c>
      <c r="AC27" s="1">
        <v>-1.2696182727813721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1.1035057516659004</v>
      </c>
      <c r="AL27">
        <f>(U27-T27)/(1000-U27)*AK27</f>
        <v>2.052147502423576E-2</v>
      </c>
      <c r="AM27">
        <f>(P27+273.15)</f>
        <v>304.3437675476074</v>
      </c>
      <c r="AN27">
        <f>(O27+273.15)</f>
        <v>305.34831466674802</v>
      </c>
      <c r="AO27">
        <f>(Y27*AG27+Z27*AH27)*AI27</f>
        <v>16.006740364877714</v>
      </c>
      <c r="AP27">
        <f>((AO27+0.00000010773*(AN27^4-AM27^4))-AL27*44100)/(L27*51.4+0.00000043092*AM27^3)</f>
        <v>-7.177313115505906</v>
      </c>
      <c r="AQ27">
        <f>0.61365*EXP(17.502*J27/(240.97+J27))</f>
        <v>4.5614611801761269</v>
      </c>
      <c r="AR27">
        <f>AQ27*1000/AA27</f>
        <v>51.442268179595175</v>
      </c>
      <c r="AS27">
        <f>(AR27-U27)</f>
        <v>9.1957662569877527</v>
      </c>
      <c r="AT27">
        <f>IF(D27,P27,(O27+P27)/2)</f>
        <v>31.696041107177734</v>
      </c>
      <c r="AU27">
        <f>0.61365*EXP(17.502*AT27/(240.97+AT27))</f>
        <v>4.6935441431290741</v>
      </c>
      <c r="AV27">
        <f>IF(AS27&lt;&gt;0,(1000-(AR27+U27)/2)/AS27*AL27,0)</f>
        <v>2.1270831162678121</v>
      </c>
      <c r="AW27">
        <f>U27*AA27/1000</f>
        <v>3.7460591326462453</v>
      </c>
      <c r="AX27">
        <f>(AU27-AW27)</f>
        <v>0.94748501048282874</v>
      </c>
      <c r="AY27">
        <f>1/(1.6/F27+1.37/N27)</f>
        <v>1.4317010243916299</v>
      </c>
      <c r="AZ27">
        <f>G27*AA27*0.001</f>
        <v>35.004156434456185</v>
      </c>
      <c r="BA27">
        <f>G27/S27</f>
        <v>0.99420482830269763</v>
      </c>
      <c r="BB27">
        <f>(1-AL27*AA27/AQ27/F27)*100</f>
        <v>90.565424055043181</v>
      </c>
      <c r="BC27">
        <f>(S27-E27/(N27/1.35))</f>
        <v>398.58686754901339</v>
      </c>
      <c r="BD27">
        <f>E27*BB27/100/BC27</f>
        <v>-1.0975227571319308E-2</v>
      </c>
    </row>
    <row r="28" spans="1:56" x14ac:dyDescent="0.35">
      <c r="A28" s="1" t="s">
        <v>9</v>
      </c>
      <c r="B28" s="1" t="s">
        <v>5132</v>
      </c>
      <c r="K28" s="1">
        <v>2.72</v>
      </c>
    </row>
    <row r="29" spans="1:56" x14ac:dyDescent="0.35">
      <c r="A29" s="1" t="s">
        <v>9</v>
      </c>
      <c r="B29" s="1" t="s">
        <v>5131</v>
      </c>
      <c r="K29" s="1">
        <v>2.72</v>
      </c>
    </row>
    <row r="30" spans="1:56" x14ac:dyDescent="0.35">
      <c r="A30" s="1">
        <v>5</v>
      </c>
      <c r="B30" s="1" t="s">
        <v>5130</v>
      </c>
      <c r="C30" s="1">
        <v>1246.000000692904</v>
      </c>
      <c r="D30" s="1">
        <v>0</v>
      </c>
      <c r="E30">
        <f>(R30-S30*(1000-T30)/(1000-U30))*AK30</f>
        <v>-4.2761283361552955</v>
      </c>
      <c r="F30">
        <f>IF(AV30&lt;&gt;0,1/(1/AV30-1/N30),0)</f>
        <v>4.2611138699639257</v>
      </c>
      <c r="G30">
        <f>((AY30-AL30/2)*S30-E30)/(AY30+AL30/2)</f>
        <v>394.00385767415867</v>
      </c>
      <c r="H30">
        <f>AL30*1000</f>
        <v>20.292641384514344</v>
      </c>
      <c r="I30">
        <f>(AQ30-AW30)</f>
        <v>0.80310163967068338</v>
      </c>
      <c r="J30">
        <f>(P30+AP30*D30)</f>
        <v>31.184585571289063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32.177204132080078</v>
      </c>
      <c r="P30" s="1">
        <v>31.184585571289063</v>
      </c>
      <c r="Q30" s="1">
        <v>32.274917602539063</v>
      </c>
      <c r="R30" s="1">
        <v>400.02749633789063</v>
      </c>
      <c r="S30" s="1">
        <v>396.60919189453125</v>
      </c>
      <c r="T30" s="1">
        <v>24.750526428222656</v>
      </c>
      <c r="U30" s="1">
        <v>42.360786437988281</v>
      </c>
      <c r="V30" s="1">
        <v>45.499763488769531</v>
      </c>
      <c r="W30" s="1">
        <v>77.873313903808594</v>
      </c>
      <c r="X30" s="1">
        <v>300.15365600585938</v>
      </c>
      <c r="Y30" s="1">
        <v>149.411865234375</v>
      </c>
      <c r="Z30" s="1">
        <v>2.4104653857648373E-3</v>
      </c>
      <c r="AA30" s="1">
        <v>88.666328430175781</v>
      </c>
      <c r="AB30" s="1">
        <v>26.380455017089844</v>
      </c>
      <c r="AC30" s="1">
        <v>-1.2862191200256348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1.1035060882568357</v>
      </c>
      <c r="AL30">
        <f>(U30-T30)/(1000-U30)*AK30</f>
        <v>2.0292641384514344E-2</v>
      </c>
      <c r="AM30">
        <f>(P30+273.15)</f>
        <v>304.33458557128904</v>
      </c>
      <c r="AN30">
        <f>(O30+273.15)</f>
        <v>305.32720413208006</v>
      </c>
      <c r="AO30">
        <f>(Y30*AG30+Z30*AH30)*AI30</f>
        <v>23.905897903161531</v>
      </c>
      <c r="AP30">
        <f>((AO30+0.00000010773*(AN30^4-AM30^4))-AL30*44100)/(L30*51.4+0.00000043092*AM30^3)</f>
        <v>-7.0313025344485824</v>
      </c>
      <c r="AQ30">
        <f>0.61365*EXP(17.502*J30/(240.97+J30))</f>
        <v>4.5590770425418885</v>
      </c>
      <c r="AR30">
        <f>AQ30*1000/AA30</f>
        <v>51.418358279401808</v>
      </c>
      <c r="AS30">
        <f>(AR30-U30)</f>
        <v>9.0575718414135267</v>
      </c>
      <c r="AT30">
        <f>IF(D30,P30,(O30+P30)/2)</f>
        <v>31.68089485168457</v>
      </c>
      <c r="AU30">
        <f>0.61365*EXP(17.502*AT30/(240.97+AT30))</f>
        <v>4.6895129621824854</v>
      </c>
      <c r="AV30">
        <f>IF(AS30&lt;&gt;0,(1000-(AR30+U30)/2)/AS30*AL30,0)</f>
        <v>2.135354645439691</v>
      </c>
      <c r="AW30">
        <f>U30*AA30/1000</f>
        <v>3.7559754028712051</v>
      </c>
      <c r="AX30">
        <f>(AU30-AW30)</f>
        <v>0.93353755931128024</v>
      </c>
      <c r="AY30">
        <f>1/(1.6/F30+1.37/N30)</f>
        <v>1.4376985413089653</v>
      </c>
      <c r="AZ30">
        <f>G30*AA30*0.001</f>
        <v>34.934875447293187</v>
      </c>
      <c r="BA30">
        <f>G30/S30</f>
        <v>0.99343097872258745</v>
      </c>
      <c r="BB30">
        <f>(1-AL30*AA30/AQ30/F30)*100</f>
        <v>90.738160848986183</v>
      </c>
      <c r="BC30">
        <f>(S30-E30/(N30/1.35))</f>
        <v>397.95786102632729</v>
      </c>
      <c r="BD30">
        <f>E30*BB30/100/BC30</f>
        <v>-9.7499775422528415E-3</v>
      </c>
    </row>
    <row r="31" spans="1:56" x14ac:dyDescent="0.35">
      <c r="A31" s="1" t="s">
        <v>9</v>
      </c>
      <c r="B31" s="1" t="s">
        <v>5129</v>
      </c>
      <c r="K31" s="1">
        <v>2.72</v>
      </c>
    </row>
    <row r="32" spans="1:56" x14ac:dyDescent="0.35">
      <c r="A32" s="1" t="s">
        <v>9</v>
      </c>
      <c r="B32" s="1" t="s">
        <v>5128</v>
      </c>
      <c r="K32" s="1">
        <v>2.72</v>
      </c>
    </row>
    <row r="33" spans="1:56" x14ac:dyDescent="0.35">
      <c r="A33" s="1">
        <v>6</v>
      </c>
      <c r="B33" s="1" t="s">
        <v>5127</v>
      </c>
      <c r="C33" s="1">
        <v>1453.000000692904</v>
      </c>
      <c r="D33" s="1">
        <v>0</v>
      </c>
      <c r="E33">
        <f>(R33-S33*(1000-T33)/(1000-U33))*AK33</f>
        <v>-3.7043944840699683</v>
      </c>
      <c r="F33">
        <f>IF(AV33&lt;&gt;0,1/(1/AV33-1/N33),0)</f>
        <v>4.5432655133996436</v>
      </c>
      <c r="G33">
        <f>((AY33-AL33/2)*S33-E33)/(AY33+AL33/2)</f>
        <v>393.12383805882735</v>
      </c>
      <c r="H33">
        <f>AL33*1000</f>
        <v>20.398313948144303</v>
      </c>
      <c r="I33">
        <f>(AQ33-AW33)</f>
        <v>0.78190256001045455</v>
      </c>
      <c r="J33">
        <f>(P33+AP33*D33)</f>
        <v>31.23289680480957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32.173084259033203</v>
      </c>
      <c r="P33" s="1">
        <v>31.23289680480957</v>
      </c>
      <c r="Q33" s="1">
        <v>32.266414642333984</v>
      </c>
      <c r="R33" s="1">
        <v>400.00808715820313</v>
      </c>
      <c r="S33" s="1">
        <v>396.04434204101563</v>
      </c>
      <c r="T33" s="1">
        <v>25.049751281738281</v>
      </c>
      <c r="U33" s="1">
        <v>42.743724822998047</v>
      </c>
      <c r="V33" s="1">
        <v>46.058158874511719</v>
      </c>
      <c r="W33" s="1">
        <v>78.591484069824219</v>
      </c>
      <c r="X33" s="1">
        <v>300.16912841796875</v>
      </c>
      <c r="Y33" s="1">
        <v>299.20657348632813</v>
      </c>
      <c r="Z33" s="1">
        <v>7.9544328153133392E-2</v>
      </c>
      <c r="AA33" s="1">
        <v>88.661689758300781</v>
      </c>
      <c r="AB33" s="1">
        <v>26.505659103393555</v>
      </c>
      <c r="AC33" s="1">
        <v>-1.3178706169128418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1.1035629721248847</v>
      </c>
      <c r="AL33">
        <f>(U33-T33)/(1000-U33)*AK33</f>
        <v>2.0398313948144304E-2</v>
      </c>
      <c r="AM33">
        <f>(P33+273.15)</f>
        <v>304.38289680480955</v>
      </c>
      <c r="AN33">
        <f>(O33+273.15)</f>
        <v>305.32308425903318</v>
      </c>
      <c r="AO33">
        <f>(Y33*AG33+Z33*AH33)*AI33</f>
        <v>47.873050687766408</v>
      </c>
      <c r="AP33">
        <f>((AO33+0.00000010773*(AN33^4-AM33^4))-AL33*44100)/(L33*51.4+0.00000043092*AM33^3)</f>
        <v>-6.8781377077606027</v>
      </c>
      <c r="AQ33">
        <f>0.61365*EXP(17.502*J33/(240.97+J33))</f>
        <v>4.5716334293812873</v>
      </c>
      <c r="AR33">
        <f>AQ33*1000/AA33</f>
        <v>51.562669760117856</v>
      </c>
      <c r="AS33">
        <f>(AR33-U33)</f>
        <v>8.8189449371198094</v>
      </c>
      <c r="AT33">
        <f>IF(D33,P33,(O33+P33)/2)</f>
        <v>31.702990531921387</v>
      </c>
      <c r="AU33">
        <f>0.61365*EXP(17.502*AT33/(240.97+AT33))</f>
        <v>4.6953947443762267</v>
      </c>
      <c r="AV33">
        <f>IF(AS33&lt;&gt;0,(1000-(AR33+U33)/2)/AS33*AL33,0)</f>
        <v>2.2039448442774945</v>
      </c>
      <c r="AW33">
        <f>U33*AA33/1000</f>
        <v>3.7897308693708327</v>
      </c>
      <c r="AX33">
        <f>(AU33-AW33)</f>
        <v>0.90566387500539403</v>
      </c>
      <c r="AY33">
        <f>1/(1.6/F33+1.37/N33)</f>
        <v>1.4875705324174742</v>
      </c>
      <c r="AZ33">
        <f>G33*AA33*0.001</f>
        <v>34.85502376656423</v>
      </c>
      <c r="BA33">
        <f>G33/S33</f>
        <v>0.99262581566716124</v>
      </c>
      <c r="BB33">
        <f>(1-AL33*AA33/AQ33/F33)*100</f>
        <v>91.292554643052711</v>
      </c>
      <c r="BC33">
        <f>(S33-E33/(N33/1.35))</f>
        <v>397.21268922330637</v>
      </c>
      <c r="BD33">
        <f>E33*BB33/100/BC33</f>
        <v>-8.5139182365410147E-3</v>
      </c>
    </row>
    <row r="34" spans="1:56" x14ac:dyDescent="0.35">
      <c r="A34" s="1" t="s">
        <v>9</v>
      </c>
      <c r="B34" s="1" t="s">
        <v>5126</v>
      </c>
      <c r="K34" s="1">
        <v>2.72</v>
      </c>
    </row>
    <row r="35" spans="1:56" x14ac:dyDescent="0.35">
      <c r="A35" s="1" t="s">
        <v>9</v>
      </c>
      <c r="B35" s="1" t="s">
        <v>5125</v>
      </c>
      <c r="K35" s="1">
        <v>2.72</v>
      </c>
    </row>
    <row r="36" spans="1:56" x14ac:dyDescent="0.35">
      <c r="A36" s="1">
        <v>7</v>
      </c>
      <c r="B36" s="1" t="s">
        <v>5124</v>
      </c>
      <c r="C36" s="1">
        <v>1661.0000006705523</v>
      </c>
      <c r="D36" s="1">
        <v>0</v>
      </c>
      <c r="E36">
        <f>(R36-S36*(1000-T36)/(1000-U36))*AK36</f>
        <v>-3.2935187406509421</v>
      </c>
      <c r="F36">
        <f>IF(AV36&lt;&gt;0,1/(1/AV36-1/N36),0)</f>
        <v>5.1124436693570221</v>
      </c>
      <c r="G36">
        <f>((AY36-AL36/2)*S36-E36)/(AY36+AL36/2)</f>
        <v>392.5531813037768</v>
      </c>
      <c r="H36">
        <f>AL36*1000</f>
        <v>20.775917501676954</v>
      </c>
      <c r="I36">
        <f>(AQ36-AW36)</f>
        <v>0.75296056999390215</v>
      </c>
      <c r="J36">
        <f>(P36+AP36*D36)</f>
        <v>31.330305099487305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32.186622619628906</v>
      </c>
      <c r="P36" s="1">
        <v>31.330305099487305</v>
      </c>
      <c r="Q36" s="1">
        <v>32.271255493164063</v>
      </c>
      <c r="R36" s="1">
        <v>400.11569213867188</v>
      </c>
      <c r="S36" s="1">
        <v>395.65142822265625</v>
      </c>
      <c r="T36" s="1">
        <v>25.349235534667969</v>
      </c>
      <c r="U36" s="1">
        <v>43.359500885009766</v>
      </c>
      <c r="V36" s="1">
        <v>46.570186614990234</v>
      </c>
      <c r="W36" s="1">
        <v>79.657630920410156</v>
      </c>
      <c r="X36" s="1">
        <v>300.16342163085938</v>
      </c>
      <c r="Y36" s="1">
        <v>499.65975952148438</v>
      </c>
      <c r="Z36" s="1">
        <v>7.2314944118261337E-3</v>
      </c>
      <c r="AA36" s="1">
        <v>88.656036376953125</v>
      </c>
      <c r="AB36" s="1">
        <v>26.724264144897461</v>
      </c>
      <c r="AC36" s="1">
        <v>-1.3668684959411621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1.1035419912899238</v>
      </c>
      <c r="AL36">
        <f>(U36-T36)/(1000-U36)*AK36</f>
        <v>2.0775917501676955E-2</v>
      </c>
      <c r="AM36">
        <f>(P36+273.15)</f>
        <v>304.48030509948728</v>
      </c>
      <c r="AN36">
        <f>(O36+273.15)</f>
        <v>305.33662261962888</v>
      </c>
      <c r="AO36">
        <f>(Y36*AG36+Z36*AH36)*AI36</f>
        <v>79.945559736514952</v>
      </c>
      <c r="AP36">
        <f>((AO36+0.00000010773*(AN36^4-AM36^4))-AL36*44100)/(L36*51.4+0.00000043092*AM36^3)</f>
        <v>-6.7595950332865309</v>
      </c>
      <c r="AQ36">
        <f>0.61365*EXP(17.502*J36/(240.97+J36))</f>
        <v>4.5970420577418594</v>
      </c>
      <c r="AR36">
        <f>AQ36*1000/AA36</f>
        <v>51.852555625156491</v>
      </c>
      <c r="AS36">
        <f>(AR36-U36)</f>
        <v>8.4930547401467251</v>
      </c>
      <c r="AT36">
        <f>IF(D36,P36,(O36+P36)/2)</f>
        <v>31.758463859558105</v>
      </c>
      <c r="AU36">
        <f>0.61365*EXP(17.502*AT36/(240.97+AT36))</f>
        <v>4.7101898383276657</v>
      </c>
      <c r="AV36">
        <f>IF(AS36&lt;&gt;0,(1000-(AR36+U36)/2)/AS36*AL36,0)</f>
        <v>2.3297693458319815</v>
      </c>
      <c r="AW36">
        <f>U36*AA36/1000</f>
        <v>3.8440814877479572</v>
      </c>
      <c r="AX36">
        <f>(AU36-AW36)</f>
        <v>0.86610835057970847</v>
      </c>
      <c r="AY36">
        <f>1/(1.6/F36+1.37/N36)</f>
        <v>1.5797056717805018</v>
      </c>
      <c r="AZ36">
        <f>G36*AA36*0.001</f>
        <v>34.802209121556317</v>
      </c>
      <c r="BA36">
        <f>G36/S36</f>
        <v>0.99216925127049993</v>
      </c>
      <c r="BB36">
        <f>(1-AL36*AA36/AQ36/F36)*100</f>
        <v>92.162789526268227</v>
      </c>
      <c r="BC36">
        <f>(S36-E36/(N36/1.35))</f>
        <v>396.69018728490209</v>
      </c>
      <c r="BD36">
        <f>E36*BB36/100/BC36</f>
        <v>-7.6518120242140249E-3</v>
      </c>
    </row>
    <row r="37" spans="1:56" x14ac:dyDescent="0.35">
      <c r="A37" s="1" t="s">
        <v>9</v>
      </c>
      <c r="B37" s="1" t="s">
        <v>5123</v>
      </c>
      <c r="K37" s="1">
        <v>2.72</v>
      </c>
    </row>
    <row r="38" spans="1:56" x14ac:dyDescent="0.35">
      <c r="A38" s="1" t="s">
        <v>9</v>
      </c>
      <c r="B38" s="1" t="s">
        <v>5122</v>
      </c>
      <c r="K38" s="1">
        <v>2.72</v>
      </c>
    </row>
    <row r="39" spans="1:56" x14ac:dyDescent="0.35">
      <c r="A39" s="1">
        <v>8</v>
      </c>
      <c r="B39" s="1" t="s">
        <v>5121</v>
      </c>
      <c r="C39" s="1">
        <v>1869.5000006593764</v>
      </c>
      <c r="D39" s="1">
        <v>0</v>
      </c>
      <c r="E39">
        <f>(R39-S39*(1000-T39)/(1000-U39))*AK39</f>
        <v>-3.1935059700804334</v>
      </c>
      <c r="F39">
        <f>IF(AV39&lt;&gt;0,1/(1/AV39-1/N39),0)</f>
        <v>6.0954884948323764</v>
      </c>
      <c r="G39">
        <f>((AY39-AL39/2)*S39-E39)/(AY39+AL39/2)</f>
        <v>392.12838436812876</v>
      </c>
      <c r="H39">
        <f>AL39*1000</f>
        <v>21.381243335424287</v>
      </c>
      <c r="I39">
        <f>(AQ39-AW39)</f>
        <v>0.71745408642696429</v>
      </c>
      <c r="J39">
        <f>(P39+AP39*D39)</f>
        <v>31.47088623046875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32.216598510742188</v>
      </c>
      <c r="P39" s="1">
        <v>31.47088623046875</v>
      </c>
      <c r="Q39" s="1">
        <v>32.292930603027344</v>
      </c>
      <c r="R39" s="1">
        <v>399.934326171875</v>
      </c>
      <c r="S39" s="1">
        <v>395.17120361328125</v>
      </c>
      <c r="T39" s="1">
        <v>25.656696319580078</v>
      </c>
      <c r="U39" s="1">
        <v>44.177825927734375</v>
      </c>
      <c r="V39" s="1">
        <v>47.053371429443359</v>
      </c>
      <c r="W39" s="1">
        <v>81.020393371582031</v>
      </c>
      <c r="X39" s="1">
        <v>300.13143920898438</v>
      </c>
      <c r="Y39" s="1">
        <v>750.13873291015625</v>
      </c>
      <c r="Z39" s="1">
        <v>0.10605683922767639</v>
      </c>
      <c r="AA39" s="1">
        <v>88.652503967285156</v>
      </c>
      <c r="AB39" s="1">
        <v>27.050737380981445</v>
      </c>
      <c r="AC39" s="1">
        <v>-1.4406096935272217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1.1034244088565599</v>
      </c>
      <c r="AL39">
        <f>(U39-T39)/(1000-U39)*AK39</f>
        <v>2.1381243335424287E-2</v>
      </c>
      <c r="AM39">
        <f>(P39+273.15)</f>
        <v>304.62088623046873</v>
      </c>
      <c r="AN39">
        <f>(O39+273.15)</f>
        <v>305.36659851074216</v>
      </c>
      <c r="AO39">
        <f>(Y39*AG39+Z39*AH39)*AI39</f>
        <v>120.02219458291984</v>
      </c>
      <c r="AP39">
        <f>((AO39+0.00000010773*(AN39^4-AM39^4))-AL39*44100)/(L39*51.4+0.00000043092*AM39^3)</f>
        <v>-6.6601377091067988</v>
      </c>
      <c r="AQ39">
        <f>0.61365*EXP(17.502*J39/(240.97+J39))</f>
        <v>4.6339289747514689</v>
      </c>
      <c r="AR39">
        <f>AQ39*1000/AA39</f>
        <v>52.270706041890215</v>
      </c>
      <c r="AS39">
        <f>(AR39-U39)</f>
        <v>8.0928801141558395</v>
      </c>
      <c r="AT39">
        <f>IF(D39,P39,(O39+P39)/2)</f>
        <v>31.843742370605469</v>
      </c>
      <c r="AU39">
        <f>0.61365*EXP(17.502*AT39/(240.97+AT39))</f>
        <v>4.733013328042512</v>
      </c>
      <c r="AV39">
        <f>IF(AS39&lt;&gt;0,(1000-(AR39+U39)/2)/AS39*AL39,0)</f>
        <v>2.5145743273936407</v>
      </c>
      <c r="AW39">
        <f>U39*AA39/1000</f>
        <v>3.9164748883245046</v>
      </c>
      <c r="AX39">
        <f>(AU39-AW39)</f>
        <v>0.81653843971800733</v>
      </c>
      <c r="AY39">
        <f>1/(1.6/F39+1.37/N39)</f>
        <v>1.7165712595302958</v>
      </c>
      <c r="AZ39">
        <f>G39*AA39*0.001</f>
        <v>34.763163150880651</v>
      </c>
      <c r="BA39">
        <f>G39/S39</f>
        <v>0.99229999752681819</v>
      </c>
      <c r="BB39">
        <f>(1-AL39*AA39/AQ39/F39)*100</f>
        <v>93.289327045291856</v>
      </c>
      <c r="BC39">
        <f>(S39-E39/(N39/1.35))</f>
        <v>396.17841915628486</v>
      </c>
      <c r="BD39">
        <f>E39*BB39/100/BC39</f>
        <v>-7.5198448087704086E-3</v>
      </c>
    </row>
    <row r="40" spans="1:56" x14ac:dyDescent="0.35">
      <c r="A40" s="1" t="s">
        <v>9</v>
      </c>
      <c r="B40" s="1" t="s">
        <v>5120</v>
      </c>
      <c r="K40" s="1">
        <v>2.72</v>
      </c>
    </row>
    <row r="41" spans="1:56" x14ac:dyDescent="0.35">
      <c r="A41" s="1" t="s">
        <v>9</v>
      </c>
      <c r="B41" s="1" t="s">
        <v>5119</v>
      </c>
      <c r="K41" s="1">
        <v>2.72</v>
      </c>
    </row>
    <row r="42" spans="1:56" x14ac:dyDescent="0.35">
      <c r="A42" s="1">
        <v>9</v>
      </c>
      <c r="B42" s="1" t="s">
        <v>5118</v>
      </c>
      <c r="C42" s="1">
        <v>2078.0000006482005</v>
      </c>
      <c r="D42" s="1">
        <v>0</v>
      </c>
      <c r="E42">
        <f>(R42-S42*(1000-T42)/(1000-U42))*AK42</f>
        <v>-3.1875373051082225</v>
      </c>
      <c r="F42">
        <f>IF(AV42&lt;&gt;0,1/(1/AV42-1/N42),0)</f>
        <v>7.6859397392117028</v>
      </c>
      <c r="G42">
        <f>((AY42-AL42/2)*S42-E42)/(AY42+AL42/2)</f>
        <v>391.92267137039647</v>
      </c>
      <c r="H42">
        <f>AL42*1000</f>
        <v>22.065535817942248</v>
      </c>
      <c r="I42">
        <f>(AQ42-AW42)</f>
        <v>0.67672072265799832</v>
      </c>
      <c r="J42">
        <f>(P42+AP42*D42)</f>
        <v>31.614480972290039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32.271232604980469</v>
      </c>
      <c r="P42" s="1">
        <v>31.614480972290039</v>
      </c>
      <c r="Q42" s="1">
        <v>32.332107543945313</v>
      </c>
      <c r="R42" s="1">
        <v>399.8297119140625</v>
      </c>
      <c r="S42" s="1">
        <v>394.82400512695313</v>
      </c>
      <c r="T42" s="1">
        <v>25.97416877746582</v>
      </c>
      <c r="U42" s="1">
        <v>45.066661834716797</v>
      </c>
      <c r="V42" s="1">
        <v>47.487350463867188</v>
      </c>
      <c r="W42" s="1">
        <v>82.393257141113281</v>
      </c>
      <c r="X42" s="1">
        <v>300.18832397460938</v>
      </c>
      <c r="Y42" s="1">
        <v>998.72265625</v>
      </c>
      <c r="Z42" s="1">
        <v>3.6157073918730021E-3</v>
      </c>
      <c r="AA42" s="1">
        <v>88.649826049804688</v>
      </c>
      <c r="AB42" s="1">
        <v>27.450037002563477</v>
      </c>
      <c r="AC42" s="1">
        <v>-1.5257434844970703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1.1036335440242988</v>
      </c>
      <c r="AL42">
        <f>(U42-T42)/(1000-U42)*AK42</f>
        <v>2.2065535817942249E-2</v>
      </c>
      <c r="AM42">
        <f>(P42+273.15)</f>
        <v>304.76448097229002</v>
      </c>
      <c r="AN42">
        <f>(O42+273.15)</f>
        <v>305.42123260498045</v>
      </c>
      <c r="AO42">
        <f>(Y42*AG42+Z42*AH42)*AI42</f>
        <v>159.79562142828945</v>
      </c>
      <c r="AP42">
        <f>((AO42+0.00000010773*(AN42^4-AM42^4))-AL42*44100)/(L42*51.4+0.00000043092*AM42^3)</f>
        <v>-6.5895081821843995</v>
      </c>
      <c r="AQ42">
        <f>0.61365*EXP(17.502*J42/(240.97+J42))</f>
        <v>4.6718724549510142</v>
      </c>
      <c r="AR42">
        <f>AQ42*1000/AA42</f>
        <v>52.700300306582577</v>
      </c>
      <c r="AS42">
        <f>(AR42-U42)</f>
        <v>7.6336384718657797</v>
      </c>
      <c r="AT42">
        <f>IF(D42,P42,(O42+P42)/2)</f>
        <v>31.942856788635254</v>
      </c>
      <c r="AU42">
        <f>0.61365*EXP(17.502*AT42/(240.97+AT42))</f>
        <v>4.7596607185207231</v>
      </c>
      <c r="AV42">
        <f>IF(AS42&lt;&gt;0,(1000-(AR42+U42)/2)/AS42*AL42,0)</f>
        <v>2.749265071016993</v>
      </c>
      <c r="AW42">
        <f>U42*AA42/1000</f>
        <v>3.9951517322930159</v>
      </c>
      <c r="AX42">
        <f>(AU42-AW42)</f>
        <v>0.76450898622770724</v>
      </c>
      <c r="AY42">
        <f>1/(1.6/F42+1.37/N42)</f>
        <v>1.8930797490737787</v>
      </c>
      <c r="AZ42">
        <f>G42*AA42*0.001</f>
        <v>34.743876641960412</v>
      </c>
      <c r="BA42">
        <f>G42/S42</f>
        <v>0.99265157711060714</v>
      </c>
      <c r="BB42">
        <f>(1-AL42*AA42/AQ42/F42)*100</f>
        <v>94.552410014926778</v>
      </c>
      <c r="BC42">
        <f>(S42-E42/(N42/1.35))</f>
        <v>395.82933818337699</v>
      </c>
      <c r="BD42">
        <f>E42*BB42/100/BC42</f>
        <v>-7.61412318737329E-3</v>
      </c>
    </row>
    <row r="43" spans="1:56" x14ac:dyDescent="0.35">
      <c r="A43" s="1" t="s">
        <v>9</v>
      </c>
      <c r="B43" s="1" t="s">
        <v>5117</v>
      </c>
      <c r="K43" s="1">
        <v>2.72</v>
      </c>
    </row>
    <row r="44" spans="1:56" x14ac:dyDescent="0.35">
      <c r="A44" s="1" t="s">
        <v>9</v>
      </c>
      <c r="B44" s="1" t="s">
        <v>5116</v>
      </c>
      <c r="K44" s="1">
        <v>2.72</v>
      </c>
    </row>
    <row r="45" spans="1:56" x14ac:dyDescent="0.35">
      <c r="A45" s="1">
        <v>10</v>
      </c>
      <c r="B45" s="1" t="s">
        <v>5115</v>
      </c>
      <c r="C45" s="1">
        <v>2288.0000006258488</v>
      </c>
      <c r="D45" s="1">
        <v>0</v>
      </c>
      <c r="E45">
        <f>(R45-S45*(1000-T45)/(1000-U45))*AK45</f>
        <v>-3.0559337668561795</v>
      </c>
      <c r="F45">
        <f>IF(AV45&lt;&gt;0,1/(1/AV45-1/N45),0)</f>
        <v>10.103126288990996</v>
      </c>
      <c r="G45">
        <f>((AY45-AL45/2)*S45-E45)/(AY45+AL45/2)</f>
        <v>391.83587334368002</v>
      </c>
      <c r="H45">
        <f>AL45*1000</f>
        <v>22.819449630166471</v>
      </c>
      <c r="I45">
        <f>(AQ45-AW45)</f>
        <v>0.63942550507016893</v>
      </c>
      <c r="J45">
        <f>(P45+AP45*D45)</f>
        <v>31.790143966674805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32.337654113769531</v>
      </c>
      <c r="P45" s="1">
        <v>31.790143966674805</v>
      </c>
      <c r="Q45" s="1">
        <v>32.385074615478516</v>
      </c>
      <c r="R45" s="1">
        <v>400.05914306640625</v>
      </c>
      <c r="S45" s="1">
        <v>394.66717529296875</v>
      </c>
      <c r="T45" s="1">
        <v>26.289812088012695</v>
      </c>
      <c r="U45" s="1">
        <v>46.016986846923828</v>
      </c>
      <c r="V45" s="1">
        <v>47.882522583007813</v>
      </c>
      <c r="W45" s="1">
        <v>83.812286376953125</v>
      </c>
      <c r="X45" s="1">
        <v>300.15792846679688</v>
      </c>
      <c r="Y45" s="1">
        <v>1250.4844970703125</v>
      </c>
      <c r="Z45" s="1">
        <v>0.2470712810754776</v>
      </c>
      <c r="AA45" s="1">
        <v>88.646217346191406</v>
      </c>
      <c r="AB45" s="1">
        <v>28.054826736450195</v>
      </c>
      <c r="AC45" s="1">
        <v>-1.6412090063095093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1.1035217958338119</v>
      </c>
      <c r="AL45">
        <f>(U45-T45)/(1000-U45)*AK45</f>
        <v>2.281944963016647E-2</v>
      </c>
      <c r="AM45">
        <f>(P45+273.15)</f>
        <v>304.94014396667478</v>
      </c>
      <c r="AN45">
        <f>(O45+273.15)</f>
        <v>305.48765411376951</v>
      </c>
      <c r="AO45">
        <f>(Y45*AG45+Z45*AH45)*AI45</f>
        <v>200.07751505916895</v>
      </c>
      <c r="AP45">
        <f>((AO45+0.00000010773*(AN45^4-AM45^4))-AL45*44100)/(L45*51.4+0.00000043092*AM45^3)</f>
        <v>-6.5416903174354024</v>
      </c>
      <c r="AQ45">
        <f>0.61365*EXP(17.502*J45/(240.97+J45))</f>
        <v>4.7186573227194097</v>
      </c>
      <c r="AR45">
        <f>AQ45*1000/AA45</f>
        <v>53.230216291029834</v>
      </c>
      <c r="AS45">
        <f>(AR45-U45)</f>
        <v>7.2132294441060054</v>
      </c>
      <c r="AT45">
        <f>IF(D45,P45,(O45+P45)/2)</f>
        <v>32.063899040222168</v>
      </c>
      <c r="AU45">
        <f>0.61365*EXP(17.502*AT45/(240.97+AT45))</f>
        <v>4.7923805894536509</v>
      </c>
      <c r="AV45">
        <f>IF(AS45&lt;&gt;0,(1000-(AR45+U45)/2)/AS45*AL45,0)</f>
        <v>3.0065682121641717</v>
      </c>
      <c r="AW45">
        <f>U45*AA45/1000</f>
        <v>4.0792318176492408</v>
      </c>
      <c r="AX45">
        <f>(AU45-AW45)</f>
        <v>0.71314877180441005</v>
      </c>
      <c r="AY45">
        <f>1/(1.6/F45+1.37/N45)</f>
        <v>2.0901513474387619</v>
      </c>
      <c r="AZ45">
        <f>G45*AA45*0.001</f>
        <v>34.734767992458593</v>
      </c>
      <c r="BA45">
        <f>G45/S45</f>
        <v>0.99282610227925083</v>
      </c>
      <c r="BB45">
        <f>(1-AL45*AA45/AQ45/F45)*100</f>
        <v>95.756822952810793</v>
      </c>
      <c r="BC45">
        <f>(S45-E45/(N45/1.35))</f>
        <v>395.63100126267238</v>
      </c>
      <c r="BD45">
        <f>E45*BB45/100/BC45</f>
        <v>-7.3964504231072382E-3</v>
      </c>
    </row>
    <row r="46" spans="1:56" x14ac:dyDescent="0.35">
      <c r="A46" s="1" t="s">
        <v>9</v>
      </c>
      <c r="B46" s="1" t="s">
        <v>5114</v>
      </c>
      <c r="K46" s="1">
        <v>2.72</v>
      </c>
    </row>
    <row r="47" spans="1:56" x14ac:dyDescent="0.35">
      <c r="A47" s="1" t="s">
        <v>9</v>
      </c>
      <c r="B47" s="1" t="s">
        <v>5113</v>
      </c>
      <c r="K47" s="1">
        <v>2.72</v>
      </c>
    </row>
    <row r="48" spans="1:56" x14ac:dyDescent="0.35">
      <c r="A48" s="1">
        <v>11</v>
      </c>
      <c r="B48" s="1" t="s">
        <v>5112</v>
      </c>
      <c r="C48" s="1">
        <v>2499.5000005923212</v>
      </c>
      <c r="D48" s="1">
        <v>0</v>
      </c>
      <c r="E48">
        <f>(R48-S48*(1000-T48)/(1000-U48))*AK48</f>
        <v>-2.9131601487429548</v>
      </c>
      <c r="F48">
        <f>IF(AV48&lt;&gt;0,1/(1/AV48-1/N48),0)</f>
        <v>16.474546870331032</v>
      </c>
      <c r="G48">
        <f>((AY48-AL48/2)*S48-E48)/(AY48+AL48/2)</f>
        <v>391.35930279619214</v>
      </c>
      <c r="H48">
        <f>AL48*1000</f>
        <v>23.900095066372799</v>
      </c>
      <c r="I48">
        <f>(AQ48-AW48)</f>
        <v>0.59200029282314492</v>
      </c>
      <c r="J48">
        <f>(P48+AP48*D48)</f>
        <v>32.013008117675781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32.426952362060547</v>
      </c>
      <c r="P48" s="1">
        <v>32.013008117675781</v>
      </c>
      <c r="Q48" s="1">
        <v>32.454536437988281</v>
      </c>
      <c r="R48" s="1">
        <v>399.95413208007813</v>
      </c>
      <c r="S48" s="1">
        <v>394.05960083007813</v>
      </c>
      <c r="T48" s="1">
        <v>26.596708297729492</v>
      </c>
      <c r="U48" s="1">
        <v>47.231288909912109</v>
      </c>
      <c r="V48" s="1">
        <v>48.194774627685547</v>
      </c>
      <c r="W48" s="1">
        <v>85.585823059082031</v>
      </c>
      <c r="X48" s="1">
        <v>300.16522216796875</v>
      </c>
      <c r="Y48" s="1">
        <v>1599.50390625</v>
      </c>
      <c r="Z48" s="1">
        <v>4.2181771248579025E-2</v>
      </c>
      <c r="AA48" s="1">
        <v>88.640388488769531</v>
      </c>
      <c r="AB48" s="1">
        <v>28.796442031860352</v>
      </c>
      <c r="AC48" s="1">
        <v>-1.8496266603469849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1.1035486109116495</v>
      </c>
      <c r="AL48">
        <f>(U48-T48)/(1000-U48)*AK48</f>
        <v>2.3900095066372799E-2</v>
      </c>
      <c r="AM48">
        <f>(P48+273.15)</f>
        <v>305.16300811767576</v>
      </c>
      <c r="AN48">
        <f>(O48+273.15)</f>
        <v>305.57695236206052</v>
      </c>
      <c r="AO48">
        <f>(Y48*AG48+Z48*AH48)*AI48</f>
        <v>255.92061927972827</v>
      </c>
      <c r="AP48">
        <f>((AO48+0.00000010773*(AN48^4-AM48^4))-AL48*44100)/(L48*51.4+0.00000043092*AM48^3)</f>
        <v>-6.4866122001660944</v>
      </c>
      <c r="AQ48">
        <f>0.61365*EXP(17.502*J48/(240.97+J48))</f>
        <v>4.7786000906230663</v>
      </c>
      <c r="AR48">
        <f>AQ48*1000/AA48</f>
        <v>53.90996330333661</v>
      </c>
      <c r="AS48">
        <f>(AR48-U48)</f>
        <v>6.678674393424501</v>
      </c>
      <c r="AT48">
        <f>IF(D48,P48,(O48+P48)/2)</f>
        <v>32.219980239868164</v>
      </c>
      <c r="AU48">
        <f>0.61365*EXP(17.502*AT48/(240.97+AT48))</f>
        <v>4.8348610259866609</v>
      </c>
      <c r="AV48">
        <f>IF(AS48&lt;&gt;0,(1000-(AR48+U48)/2)/AS48*AL48,0)</f>
        <v>3.3975982295527669</v>
      </c>
      <c r="AW48">
        <f>U48*AA48/1000</f>
        <v>4.1865997977999214</v>
      </c>
      <c r="AX48">
        <f>(AU48-AW48)</f>
        <v>0.64826122818673948</v>
      </c>
      <c r="AY48">
        <f>1/(1.6/F48+1.37/N48)</f>
        <v>2.3970069236170226</v>
      </c>
      <c r="AZ48">
        <f>G48*AA48*0.001</f>
        <v>34.69024063854846</v>
      </c>
      <c r="BA48">
        <f>G48/S48</f>
        <v>0.99314748827792076</v>
      </c>
      <c r="BB48">
        <f>(1-AL48*AA48/AQ48/F48)*100</f>
        <v>97.308978832104202</v>
      </c>
      <c r="BC48">
        <f>(S48-E48/(N48/1.35))</f>
        <v>394.97839672667658</v>
      </c>
      <c r="BD48">
        <f>E48*BB48/100/BC48</f>
        <v>-7.1770163026086305E-3</v>
      </c>
    </row>
    <row r="49" spans="1:56" x14ac:dyDescent="0.35">
      <c r="A49" s="1" t="s">
        <v>9</v>
      </c>
      <c r="B49" s="1" t="s">
        <v>5111</v>
      </c>
      <c r="K49" s="1">
        <v>2.72</v>
      </c>
    </row>
    <row r="50" spans="1:56" x14ac:dyDescent="0.35">
      <c r="A50" s="1" t="s">
        <v>9</v>
      </c>
      <c r="B50" s="1" t="s">
        <v>5106</v>
      </c>
      <c r="K50" s="1">
        <v>2.72</v>
      </c>
    </row>
    <row r="51" spans="1:56" x14ac:dyDescent="0.35">
      <c r="A51" s="1">
        <v>12</v>
      </c>
      <c r="B51" s="1" t="s">
        <v>5110</v>
      </c>
      <c r="C51" s="1">
        <v>2713.0000005587935</v>
      </c>
      <c r="D51" s="1">
        <v>0</v>
      </c>
      <c r="E51">
        <f>(R51-S51*(1000-T51)/(1000-U51))*AK51</f>
        <v>-2.3779693895263589</v>
      </c>
      <c r="F51">
        <f>IF(AV51&lt;&gt;0,1/(1/AV51-1/N51),0)</f>
        <v>28.129577431438531</v>
      </c>
      <c r="G51">
        <f>((AY51-AL51/2)*S51-E51)/(AY51+AL51/2)</f>
        <v>390.57165722706259</v>
      </c>
      <c r="H51">
        <f>AL51*1000</f>
        <v>24.905154576639816</v>
      </c>
      <c r="I51">
        <f>(AQ51-AW51)</f>
        <v>0.56355159275721256</v>
      </c>
      <c r="J51">
        <f>(P51+AP51*D51)</f>
        <v>32.291946411132813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32.552482604980469</v>
      </c>
      <c r="P51" s="1">
        <v>32.291946411132813</v>
      </c>
      <c r="Q51" s="1">
        <v>32.552173614501953</v>
      </c>
      <c r="R51" s="1">
        <v>400.07763671875</v>
      </c>
      <c r="S51" s="1">
        <v>393.35501098632813</v>
      </c>
      <c r="T51" s="1">
        <v>26.935159683227539</v>
      </c>
      <c r="U51" s="1">
        <v>48.411270141601563</v>
      </c>
      <c r="V51" s="1">
        <v>48.461624145507813</v>
      </c>
      <c r="W51" s="1">
        <v>87.101356506347656</v>
      </c>
      <c r="X51" s="1">
        <v>300.1593017578125</v>
      </c>
      <c r="Y51" s="1">
        <v>1998.8577880859375</v>
      </c>
      <c r="Z51" s="1">
        <v>0.13136871159076691</v>
      </c>
      <c r="AA51" s="1">
        <v>88.636520385742188</v>
      </c>
      <c r="AB51" s="1">
        <v>29.62898063659668</v>
      </c>
      <c r="AC51" s="1">
        <v>-2.2138228416442871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1.1035268446978397</v>
      </c>
      <c r="AL51">
        <f>(U51-T51)/(1000-U51)*AK51</f>
        <v>2.4905154576639818E-2</v>
      </c>
      <c r="AM51">
        <f>(P51+273.15)</f>
        <v>305.44194641113279</v>
      </c>
      <c r="AN51">
        <f>(O51+273.15)</f>
        <v>305.70248260498045</v>
      </c>
      <c r="AO51">
        <f>(Y51*AG51+Z51*AH51)*AI51</f>
        <v>319.8172389452775</v>
      </c>
      <c r="AP51">
        <f>((AO51+0.00000010773*(AN51^4-AM51^4))-AL51*44100)/(L51*51.4+0.00000043092*AM51^3)</f>
        <v>-6.3401061270673216</v>
      </c>
      <c r="AQ51">
        <f>0.61365*EXP(17.502*J51/(240.97+J51))</f>
        <v>4.854558125562952</v>
      </c>
      <c r="AR51">
        <f>AQ51*1000/AA51</f>
        <v>54.769276867324344</v>
      </c>
      <c r="AS51">
        <f>(AR51-U51)</f>
        <v>6.358006725722781</v>
      </c>
      <c r="AT51">
        <f>IF(D51,P51,(O51+P51)/2)</f>
        <v>32.422214508056641</v>
      </c>
      <c r="AU51">
        <f>0.61365*EXP(17.502*AT51/(240.97+AT51))</f>
        <v>4.8903901222798405</v>
      </c>
      <c r="AV51">
        <f>IF(AS51&lt;&gt;0,(1000-(AR51+U51)/2)/AS51*AL51,0)</f>
        <v>3.7150465325553546</v>
      </c>
      <c r="AW51">
        <f>U51*AA51/1000</f>
        <v>4.2910065328057394</v>
      </c>
      <c r="AX51">
        <f>(AU51-AW51)</f>
        <v>0.59938358947410109</v>
      </c>
      <c r="AY51">
        <f>1/(1.6/F51+1.37/N51)</f>
        <v>2.6528924001109928</v>
      </c>
      <c r="AZ51">
        <f>G51*AA51*0.001</f>
        <v>34.618912657899642</v>
      </c>
      <c r="BA51">
        <f>G51/S51</f>
        <v>0.99292406685684176</v>
      </c>
      <c r="BB51">
        <f>(1-AL51*AA51/AQ51/F51)*100</f>
        <v>98.383450429375301</v>
      </c>
      <c r="BC51">
        <f>(S51-E51/(N51/1.35))</f>
        <v>394.10501043907925</v>
      </c>
      <c r="BD51">
        <f>E51*BB51/100/BC51</f>
        <v>-5.936307008540375E-3</v>
      </c>
    </row>
    <row r="52" spans="1:56" x14ac:dyDescent="0.35">
      <c r="A52" s="1" t="s">
        <v>9</v>
      </c>
      <c r="B52" s="1" t="s">
        <v>5109</v>
      </c>
      <c r="K52" s="1">
        <v>1.90672</v>
      </c>
    </row>
    <row r="53" spans="1:56" x14ac:dyDescent="0.35">
      <c r="A53" s="1" t="s">
        <v>9</v>
      </c>
      <c r="B53" s="1" t="s">
        <v>5108</v>
      </c>
      <c r="K53" s="1">
        <v>1.90672</v>
      </c>
    </row>
    <row r="54" spans="1:56" x14ac:dyDescent="0.35">
      <c r="A54" s="1" t="s">
        <v>9</v>
      </c>
      <c r="B54" s="1" t="s">
        <v>5107</v>
      </c>
    </row>
    <row r="55" spans="1:56" x14ac:dyDescent="0.35">
      <c r="A55" s="1" t="s">
        <v>9</v>
      </c>
      <c r="B55" s="1" t="s">
        <v>5106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99CFC-4593-417C-BF1C-4AB1DC406902}">
  <dimension ref="A1:BD55"/>
  <sheetViews>
    <sheetView topLeftCell="A5"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5460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5459</v>
      </c>
    </row>
    <row r="12" spans="1:56" x14ac:dyDescent="0.35">
      <c r="A12" s="1" t="s">
        <v>9</v>
      </c>
      <c r="B12" s="1" t="s">
        <v>5458</v>
      </c>
    </row>
    <row r="13" spans="1:56" x14ac:dyDescent="0.35">
      <c r="A13" s="1" t="s">
        <v>9</v>
      </c>
      <c r="B13" s="1" t="s">
        <v>5457</v>
      </c>
    </row>
    <row r="14" spans="1:56" x14ac:dyDescent="0.35">
      <c r="A14" s="1" t="s">
        <v>9</v>
      </c>
      <c r="B14" s="1" t="s">
        <v>5456</v>
      </c>
    </row>
    <row r="15" spans="1:56" x14ac:dyDescent="0.35">
      <c r="A15" s="1" t="s">
        <v>9</v>
      </c>
      <c r="B15" s="1" t="s">
        <v>5455</v>
      </c>
    </row>
    <row r="16" spans="1:56" x14ac:dyDescent="0.35">
      <c r="A16" s="1" t="s">
        <v>9</v>
      </c>
      <c r="B16" s="1" t="s">
        <v>5454</v>
      </c>
    </row>
    <row r="17" spans="1:56" x14ac:dyDescent="0.35">
      <c r="A17" s="1" t="s">
        <v>9</v>
      </c>
      <c r="B17" s="1" t="s">
        <v>5453</v>
      </c>
    </row>
    <row r="18" spans="1:56" x14ac:dyDescent="0.35">
      <c r="A18" s="1">
        <v>1</v>
      </c>
      <c r="B18" s="1" t="s">
        <v>5452</v>
      </c>
      <c r="C18" s="1">
        <v>357.50000200048089</v>
      </c>
      <c r="D18" s="1">
        <v>0</v>
      </c>
      <c r="E18">
        <f>(R18-S18*(1000-T18)/(1000-U18))*AK18</f>
        <v>-6.3929604348015472</v>
      </c>
      <c r="F18">
        <f>IF(AV18&lt;&gt;0,1/(1/AV18-1/N18),0)</f>
        <v>5.6374732932162779</v>
      </c>
      <c r="G18">
        <f>((AY18-AL18/2)*S18-E18)/(AY18+AL18/2)</f>
        <v>387.21568438380592</v>
      </c>
      <c r="H18">
        <f>AL18*1000</f>
        <v>37.939431250900341</v>
      </c>
      <c r="I18">
        <f>(AQ18-AW18)</f>
        <v>1.3246011202331704</v>
      </c>
      <c r="J18">
        <f>(P18+AP18*D18)</f>
        <v>30.01472282409668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31.049995422363281</v>
      </c>
      <c r="P18" s="1">
        <v>30.01472282409668</v>
      </c>
      <c r="Q18" s="1">
        <v>31.131452560424805</v>
      </c>
      <c r="R18" s="1">
        <v>399.97879028320313</v>
      </c>
      <c r="S18" s="1">
        <v>392.28463745117188</v>
      </c>
      <c r="T18" s="1">
        <v>-4.4906187802553177E-2</v>
      </c>
      <c r="U18" s="1">
        <v>33.196342468261719</v>
      </c>
      <c r="V18" s="1">
        <v>-8.7889179587364197E-2</v>
      </c>
      <c r="W18" s="1">
        <v>64.970993041992188</v>
      </c>
      <c r="X18" s="1">
        <v>300.13778686523438</v>
      </c>
      <c r="Y18" s="1">
        <v>-8.9007735252380371E-2</v>
      </c>
      <c r="Z18" s="1">
        <v>0.16271215677261353</v>
      </c>
      <c r="AA18" s="1">
        <v>88.547492980957031</v>
      </c>
      <c r="AB18" s="1">
        <v>37.219314575195313</v>
      </c>
      <c r="AC18" s="1">
        <v>-0.85563981533050537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1.1034477458280672</v>
      </c>
      <c r="AL18">
        <f>(U18-T18)/(1000-U18)*AK18</f>
        <v>3.7939431250900345E-2</v>
      </c>
      <c r="AM18">
        <f>(P18+273.15)</f>
        <v>303.16472282409666</v>
      </c>
      <c r="AN18">
        <f>(O18+273.15)</f>
        <v>304.19999542236326</v>
      </c>
      <c r="AO18">
        <f>(Y18*AG18+Z18*AH18)*AI18</f>
        <v>-1.4241237322064393E-2</v>
      </c>
      <c r="AP18">
        <f>((AO18+0.00000010773*(AN18^4-AM18^4))-AL18*44100)/(L18*51.4+0.00000043092*AM18^3)</f>
        <v>-13.610549278119747</v>
      </c>
      <c r="AQ18">
        <f>0.61365*EXP(17.502*J18/(240.97+J18))</f>
        <v>4.2640540219350207</v>
      </c>
      <c r="AR18">
        <f>AQ18*1000/AA18</f>
        <v>48.155558993093628</v>
      </c>
      <c r="AS18">
        <f>(AR18-U18)</f>
        <v>14.959216524831909</v>
      </c>
      <c r="AT18">
        <f>IF(D18,P18,(O18+P18)/2)</f>
        <v>30.53235912322998</v>
      </c>
      <c r="AU18">
        <f>0.61365*EXP(17.502*AT18/(240.97+AT18))</f>
        <v>4.3924758771915702</v>
      </c>
      <c r="AV18">
        <f>IF(AS18&lt;&gt;0,(1000-(AR18+U18)/2)/AS18*AL18,0)</f>
        <v>2.433029079709625</v>
      </c>
      <c r="AW18">
        <f>U18*AA18/1000</f>
        <v>2.9394529017018503</v>
      </c>
      <c r="AX18">
        <f>(AU18-AW18)</f>
        <v>1.4530229754897199</v>
      </c>
      <c r="AY18">
        <f>1/(1.6/F18+1.37/N18)</f>
        <v>1.655951216908141</v>
      </c>
      <c r="AZ18">
        <f>G18*AA18*0.001</f>
        <v>34.286978095091534</v>
      </c>
      <c r="BA18">
        <f>G18/S18</f>
        <v>0.98707837987156233</v>
      </c>
      <c r="BB18">
        <f>(1-AL18*AA18/AQ18/F18)*100</f>
        <v>86.024740202784727</v>
      </c>
      <c r="BC18">
        <f>(S18-E18/(N18/1.35))</f>
        <v>394.30094466213887</v>
      </c>
      <c r="BD18">
        <f>E18*BB18/100/BC18</f>
        <v>-1.394753849757367E-2</v>
      </c>
    </row>
    <row r="19" spans="1:56" x14ac:dyDescent="0.35">
      <c r="A19" s="1" t="s">
        <v>9</v>
      </c>
      <c r="B19" s="1" t="s">
        <v>5451</v>
      </c>
      <c r="K19" s="1">
        <v>2.72</v>
      </c>
    </row>
    <row r="20" spans="1:56" x14ac:dyDescent="0.35">
      <c r="A20" s="1" t="s">
        <v>9</v>
      </c>
      <c r="B20" s="1" t="s">
        <v>5450</v>
      </c>
      <c r="K20" s="1">
        <v>2.72</v>
      </c>
    </row>
    <row r="21" spans="1:56" x14ac:dyDescent="0.35">
      <c r="A21" s="1">
        <v>2</v>
      </c>
      <c r="B21" s="1" t="s">
        <v>5449</v>
      </c>
      <c r="C21" s="1">
        <v>561.50000200048089</v>
      </c>
      <c r="D21" s="1">
        <v>0</v>
      </c>
      <c r="E21">
        <f>(R21-S21*(1000-T21)/(1000-U21))*AK21</f>
        <v>-7.206512832054023</v>
      </c>
      <c r="F21">
        <f>IF(AV21&lt;&gt;0,1/(1/AV21-1/N21),0)</f>
        <v>4.7355097824888919</v>
      </c>
      <c r="G21">
        <f>((AY21-AL21/2)*S21-E21)/(AY21+AL21/2)</f>
        <v>388.59190701473932</v>
      </c>
      <c r="H21">
        <f>AL21*1000</f>
        <v>36.895648328732165</v>
      </c>
      <c r="I21">
        <f>(AQ21-AW21)</f>
        <v>1.3946932677842705</v>
      </c>
      <c r="J21">
        <f>(P21+AP21*D21)</f>
        <v>29.984088897705078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31.091379165649414</v>
      </c>
      <c r="P21" s="1">
        <v>29.984088897705078</v>
      </c>
      <c r="Q21" s="1">
        <v>31.210538864135742</v>
      </c>
      <c r="R21" s="1">
        <v>399.9622802734375</v>
      </c>
      <c r="S21" s="1">
        <v>393.34121704101563</v>
      </c>
      <c r="T21" s="1">
        <v>-3.4373350441455841E-2</v>
      </c>
      <c r="U21" s="1">
        <v>32.321300506591797</v>
      </c>
      <c r="V21" s="1">
        <v>-6.7113645374774933E-2</v>
      </c>
      <c r="W21" s="1">
        <v>63.107036590576172</v>
      </c>
      <c r="X21" s="1">
        <v>300.140625</v>
      </c>
      <c r="Y21" s="1">
        <v>24.514564514160156</v>
      </c>
      <c r="Z21" s="1">
        <v>2.5309819728136063E-2</v>
      </c>
      <c r="AA21" s="1">
        <v>88.544219970703125</v>
      </c>
      <c r="AB21" s="1">
        <v>37.137252807617188</v>
      </c>
      <c r="AC21" s="1">
        <v>-0.79205548763275146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1.1034581801470587</v>
      </c>
      <c r="AL21">
        <f>(U21-T21)/(1000-U21)*AK21</f>
        <v>3.6895648328732163E-2</v>
      </c>
      <c r="AM21">
        <f>(P21+273.15)</f>
        <v>303.13408889770506</v>
      </c>
      <c r="AN21">
        <f>(O21+273.15)</f>
        <v>304.24137916564939</v>
      </c>
      <c r="AO21">
        <f>(Y21*AG21+Z21*AH21)*AI21</f>
        <v>3.9223302345947104</v>
      </c>
      <c r="AP21">
        <f>((AO21+0.00000010773*(AN21^4-AM21^4))-AL21*44100)/(L21*51.4+0.00000043092*AM21^3)</f>
        <v>-13.194284563684304</v>
      </c>
      <c r="AQ21">
        <f>0.61365*EXP(17.502*J21/(240.97+J21))</f>
        <v>4.2565576095791329</v>
      </c>
      <c r="AR21">
        <f>AQ21*1000/AA21</f>
        <v>48.072676127109283</v>
      </c>
      <c r="AS21">
        <f>(AR21-U21)</f>
        <v>15.751375620517486</v>
      </c>
      <c r="AT21">
        <f>IF(D21,P21,(O21+P21)/2)</f>
        <v>30.537734031677246</v>
      </c>
      <c r="AU21">
        <f>0.61365*EXP(17.502*AT21/(240.97+AT21))</f>
        <v>4.3938268359097927</v>
      </c>
      <c r="AV21">
        <f>IF(AS21&lt;&gt;0,(1000-(AR21+U21)/2)/AS21*AL21,0)</f>
        <v>2.2482197896285117</v>
      </c>
      <c r="AW21">
        <f>U21*AA21/1000</f>
        <v>2.8618643417948624</v>
      </c>
      <c r="AX21">
        <f>(AU21-AW21)</f>
        <v>1.5319624941149304</v>
      </c>
      <c r="AY21">
        <f>1/(1.6/F21+1.37/N21)</f>
        <v>1.5198948708091855</v>
      </c>
      <c r="AZ21">
        <f>G21*AA21*0.001</f>
        <v>34.407567293548091</v>
      </c>
      <c r="BA21">
        <f>G21/S21</f>
        <v>0.98792572499265674</v>
      </c>
      <c r="BB21">
        <f>(1-AL21*AA21/AQ21/F21)*100</f>
        <v>83.792720983439906</v>
      </c>
      <c r="BC21">
        <f>(S21-E21/(N21/1.35))</f>
        <v>395.61411454091194</v>
      </c>
      <c r="BD21">
        <f>E21*BB21/100/BC21</f>
        <v>-1.5263695020098564E-2</v>
      </c>
    </row>
    <row r="22" spans="1:56" x14ac:dyDescent="0.35">
      <c r="A22" s="1" t="s">
        <v>9</v>
      </c>
      <c r="B22" s="1" t="s">
        <v>5448</v>
      </c>
      <c r="K22" s="1">
        <v>2.72</v>
      </c>
    </row>
    <row r="23" spans="1:56" x14ac:dyDescent="0.35">
      <c r="A23" s="1" t="s">
        <v>9</v>
      </c>
      <c r="B23" s="1" t="s">
        <v>5447</v>
      </c>
      <c r="K23" s="1">
        <v>2.72</v>
      </c>
    </row>
    <row r="24" spans="1:56" x14ac:dyDescent="0.35">
      <c r="A24" s="1">
        <v>3</v>
      </c>
      <c r="B24" s="1" t="s">
        <v>5446</v>
      </c>
      <c r="C24" s="1">
        <v>766.50000200048089</v>
      </c>
      <c r="D24" s="1">
        <v>0</v>
      </c>
      <c r="E24">
        <f>(R24-S24*(1000-T24)/(1000-U24))*AK24</f>
        <v>-7.0128653734077249</v>
      </c>
      <c r="F24">
        <f>IF(AV24&lt;&gt;0,1/(1/AV24-1/N24),0)</f>
        <v>4.1035269214838888</v>
      </c>
      <c r="G24">
        <f>((AY24-AL24/2)*S24-E24)/(AY24+AL24/2)</f>
        <v>388.51915416218361</v>
      </c>
      <c r="H24">
        <f>AL24*1000</f>
        <v>35.955142885776354</v>
      </c>
      <c r="I24">
        <f>(AQ24-AW24)</f>
        <v>1.4591385991740538</v>
      </c>
      <c r="J24">
        <f>(P24+AP24*D24)</f>
        <v>29.961708068847656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31.109535217285156</v>
      </c>
      <c r="P24" s="1">
        <v>29.961708068847656</v>
      </c>
      <c r="Q24" s="1">
        <v>31.246688842773438</v>
      </c>
      <c r="R24" s="1">
        <v>399.9888916015625</v>
      </c>
      <c r="S24" s="1">
        <v>393.52188110351563</v>
      </c>
      <c r="T24" s="1">
        <v>-2.350771427154541E-2</v>
      </c>
      <c r="U24" s="1">
        <v>31.53223991394043</v>
      </c>
      <c r="V24" s="1">
        <v>-4.5850347727537155E-2</v>
      </c>
      <c r="W24" s="1">
        <v>61.501693725585938</v>
      </c>
      <c r="X24" s="1">
        <v>300.1488037109375</v>
      </c>
      <c r="Y24" s="1">
        <v>49.913230895996094</v>
      </c>
      <c r="Z24" s="1">
        <v>0.32904410362243652</v>
      </c>
      <c r="AA24" s="1">
        <v>88.542694091796875</v>
      </c>
      <c r="AB24" s="1">
        <v>37.060630798339844</v>
      </c>
      <c r="AC24" s="1">
        <v>-0.7535243034362793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1.1034882489372702</v>
      </c>
      <c r="AL24">
        <f>(U24-T24)/(1000-U24)*AK24</f>
        <v>3.5955142885776357E-2</v>
      </c>
      <c r="AM24">
        <f>(P24+273.15)</f>
        <v>303.11170806884763</v>
      </c>
      <c r="AN24">
        <f>(O24+273.15)</f>
        <v>304.25953521728513</v>
      </c>
      <c r="AO24">
        <f>(Y24*AG24+Z24*AH24)*AI24</f>
        <v>7.9861167648557512</v>
      </c>
      <c r="AP24">
        <f>((AO24+0.00000010773*(AN24^4-AM24^4))-AL24*44100)/(L24*51.4+0.00000043092*AM24^3)</f>
        <v>-12.817302149959511</v>
      </c>
      <c r="AQ24">
        <f>0.61365*EXP(17.502*J24/(240.97+J24))</f>
        <v>4.2510880719032285</v>
      </c>
      <c r="AR24">
        <f>AQ24*1000/AA24</f>
        <v>48.011731690656504</v>
      </c>
      <c r="AS24">
        <f>(AR24-U24)</f>
        <v>16.479491776716074</v>
      </c>
      <c r="AT24">
        <f>IF(D24,P24,(O24+P24)/2)</f>
        <v>30.535621643066406</v>
      </c>
      <c r="AU24">
        <f>0.61365*EXP(17.502*AT24/(240.97+AT24))</f>
        <v>4.3932958534964985</v>
      </c>
      <c r="AV24">
        <f>IF(AS24&lt;&gt;0,(1000-(AR24+U24)/2)/AS24*AL24,0)</f>
        <v>2.0950364198842784</v>
      </c>
      <c r="AW24">
        <f>U24*AA24/1000</f>
        <v>2.7919494727291747</v>
      </c>
      <c r="AX24">
        <f>(AU24-AW24)</f>
        <v>1.6013463807673238</v>
      </c>
      <c r="AY24">
        <f>1/(1.6/F24+1.37/N24)</f>
        <v>1.4084984633351902</v>
      </c>
      <c r="AZ24">
        <f>G24*AA24*0.001</f>
        <v>34.400532615785892</v>
      </c>
      <c r="BA24">
        <f>G24/S24</f>
        <v>0.98728729663696624</v>
      </c>
      <c r="BB24">
        <f>(1-AL24*AA24/AQ24/F24)*100</f>
        <v>81.750273445452905</v>
      </c>
      <c r="BC24">
        <f>(S24-E24/(N24/1.35))</f>
        <v>395.73370317971177</v>
      </c>
      <c r="BD24">
        <f>E24*BB24/100/BC24</f>
        <v>-1.4487107297299854E-2</v>
      </c>
    </row>
    <row r="25" spans="1:56" x14ac:dyDescent="0.35">
      <c r="A25" s="1" t="s">
        <v>9</v>
      </c>
      <c r="B25" s="1" t="s">
        <v>5445</v>
      </c>
      <c r="K25" s="1">
        <v>2.72</v>
      </c>
    </row>
    <row r="26" spans="1:56" x14ac:dyDescent="0.35">
      <c r="A26" s="1" t="s">
        <v>9</v>
      </c>
      <c r="B26" s="1" t="s">
        <v>5444</v>
      </c>
      <c r="K26" s="1">
        <v>2.72</v>
      </c>
    </row>
    <row r="27" spans="1:56" x14ac:dyDescent="0.35">
      <c r="A27" s="1">
        <v>4</v>
      </c>
      <c r="B27" s="1" t="s">
        <v>5443</v>
      </c>
      <c r="C27" s="1">
        <v>971.50000200048089</v>
      </c>
      <c r="D27" s="1">
        <v>0</v>
      </c>
      <c r="E27">
        <f>(R27-S27*(1000-T27)/(1000-U27))*AK27</f>
        <v>-5.9882498446422154</v>
      </c>
      <c r="F27">
        <f>IF(AV27&lt;&gt;0,1/(1/AV27-1/N27),0)</f>
        <v>3.5342800783002395</v>
      </c>
      <c r="G27">
        <f>((AY27-AL27/2)*S27-E27)/(AY27+AL27/2)</f>
        <v>387.0657248675862</v>
      </c>
      <c r="H27">
        <f>AL27*1000</f>
        <v>35.002142268306201</v>
      </c>
      <c r="I27">
        <f>(AQ27-AW27)</f>
        <v>1.5378129276693469</v>
      </c>
      <c r="J27">
        <f>(P27+AP27*D27)</f>
        <v>29.994832992553711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31.128063201904297</v>
      </c>
      <c r="P27" s="1">
        <v>29.994832992553711</v>
      </c>
      <c r="Q27" s="1">
        <v>31.272499084472656</v>
      </c>
      <c r="R27" s="1">
        <v>400.02679443359375</v>
      </c>
      <c r="S27" s="1">
        <v>392.9879150390625</v>
      </c>
      <c r="T27" s="1">
        <v>-9.6691576763987541E-3</v>
      </c>
      <c r="U27" s="1">
        <v>30.735555648803711</v>
      </c>
      <c r="V27" s="1">
        <v>-1.8838951364159584E-2</v>
      </c>
      <c r="W27" s="1">
        <v>59.883766174316406</v>
      </c>
      <c r="X27" s="1">
        <v>300.1429443359375</v>
      </c>
      <c r="Y27" s="1">
        <v>100.80763244628906</v>
      </c>
      <c r="Z27" s="1">
        <v>0.17597505450248718</v>
      </c>
      <c r="AA27" s="1">
        <v>88.541511535644531</v>
      </c>
      <c r="AB27" s="1">
        <v>36.92156982421875</v>
      </c>
      <c r="AC27" s="1">
        <v>-0.71033364534378052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1.1034667071174171</v>
      </c>
      <c r="AL27">
        <f>(U27-T27)/(1000-U27)*AK27</f>
        <v>3.5002142268306204E-2</v>
      </c>
      <c r="AM27">
        <f>(P27+273.15)</f>
        <v>303.14483299255369</v>
      </c>
      <c r="AN27">
        <f>(O27+273.15)</f>
        <v>304.27806320190427</v>
      </c>
      <c r="AO27">
        <f>(Y27*AG27+Z27*AH27)*AI27</f>
        <v>16.129220830890063</v>
      </c>
      <c r="AP27">
        <f>((AO27+0.00000010773*(AN27^4-AM27^4))-AL27*44100)/(L27*51.4+0.00000043092*AM27^3)</f>
        <v>-12.407103180103842</v>
      </c>
      <c r="AQ27">
        <f>0.61365*EXP(17.502*J27/(240.97+J27))</f>
        <v>4.2591854827023452</v>
      </c>
      <c r="AR27">
        <f>AQ27*1000/AA27</f>
        <v>48.103826203460585</v>
      </c>
      <c r="AS27">
        <f>(AR27-U27)</f>
        <v>17.368270554656874</v>
      </c>
      <c r="AT27">
        <f>IF(D27,P27,(O27+P27)/2)</f>
        <v>30.561448097229004</v>
      </c>
      <c r="AU27">
        <f>0.61365*EXP(17.502*AT27/(240.97+AT27))</f>
        <v>4.3997915809711117</v>
      </c>
      <c r="AV27">
        <f>IF(AS27&lt;&gt;0,(1000-(AR27+U27)/2)/AS27*AL27,0)</f>
        <v>1.9358501200525147</v>
      </c>
      <c r="AW27">
        <f>U27*AA27/1000</f>
        <v>2.7213725550329984</v>
      </c>
      <c r="AX27">
        <f>(AU27-AW27)</f>
        <v>1.6784190259381133</v>
      </c>
      <c r="AY27">
        <f>1/(1.6/F27+1.37/N27)</f>
        <v>1.2940355128630741</v>
      </c>
      <c r="AZ27">
        <f>G27*AA27*0.001</f>
        <v>34.271384343415995</v>
      </c>
      <c r="BA27">
        <f>G27/S27</f>
        <v>0.98493035041322419</v>
      </c>
      <c r="BB27">
        <f>(1-AL27*AA27/AQ27/F27)*100</f>
        <v>79.412005611569626</v>
      </c>
      <c r="BC27">
        <f>(S27-E27/(N27/1.35))</f>
        <v>394.87657858797104</v>
      </c>
      <c r="BD27">
        <f>E27*BB27/100/BC27</f>
        <v>-1.2042723120390576E-2</v>
      </c>
    </row>
    <row r="28" spans="1:56" x14ac:dyDescent="0.35">
      <c r="A28" s="1" t="s">
        <v>9</v>
      </c>
      <c r="B28" s="1" t="s">
        <v>5442</v>
      </c>
      <c r="K28" s="1">
        <v>2.72</v>
      </c>
    </row>
    <row r="29" spans="1:56" x14ac:dyDescent="0.35">
      <c r="A29" s="1" t="s">
        <v>9</v>
      </c>
      <c r="B29" s="1" t="s">
        <v>5441</v>
      </c>
      <c r="K29" s="1">
        <v>2.72</v>
      </c>
    </row>
    <row r="30" spans="1:56" x14ac:dyDescent="0.35">
      <c r="A30" s="1">
        <v>5</v>
      </c>
      <c r="B30" s="1" t="s">
        <v>5440</v>
      </c>
      <c r="C30" s="1">
        <v>1175.5000020004809</v>
      </c>
      <c r="D30" s="1">
        <v>0</v>
      </c>
      <c r="E30">
        <f>(R30-S30*(1000-T30)/(1000-U30))*AK30</f>
        <v>-5.0757700993818009</v>
      </c>
      <c r="F30">
        <f>IF(AV30&lt;&gt;0,1/(1/AV30-1/N30),0)</f>
        <v>2.8539367896748855</v>
      </c>
      <c r="G30">
        <f>((AY30-AL30/2)*S30-E30)/(AY30+AL30/2)</f>
        <v>385.60064167603718</v>
      </c>
      <c r="H30">
        <f>AL30*1000</f>
        <v>33.624712831565859</v>
      </c>
      <c r="I30">
        <f>(AQ30-AW30)</f>
        <v>1.6708758920005851</v>
      </c>
      <c r="J30">
        <f>(P30+AP30*D30)</f>
        <v>30.120695114135742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31.161867141723633</v>
      </c>
      <c r="P30" s="1">
        <v>30.120695114135742</v>
      </c>
      <c r="Q30" s="1">
        <v>31.305246353149414</v>
      </c>
      <c r="R30" s="1">
        <v>400.01882934570313</v>
      </c>
      <c r="S30" s="1">
        <v>392.65371704101563</v>
      </c>
      <c r="T30" s="1">
        <v>1.1175218969583511E-2</v>
      </c>
      <c r="U30" s="1">
        <v>29.581857681274414</v>
      </c>
      <c r="V30" s="1">
        <v>2.1731220185756683E-2</v>
      </c>
      <c r="W30" s="1">
        <v>57.524581909179688</v>
      </c>
      <c r="X30" s="1">
        <v>300.14080810546875</v>
      </c>
      <c r="Y30" s="1">
        <v>150.47917175292969</v>
      </c>
      <c r="Z30" s="1">
        <v>3.8567621260881424E-2</v>
      </c>
      <c r="AA30" s="1">
        <v>88.540733337402344</v>
      </c>
      <c r="AB30" s="1">
        <v>36.754627227783203</v>
      </c>
      <c r="AC30" s="1">
        <v>-0.64025717973709106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1.1034588533289289</v>
      </c>
      <c r="AL30">
        <f>(U30-T30)/(1000-U30)*AK30</f>
        <v>3.3624712831565859E-2</v>
      </c>
      <c r="AM30">
        <f>(P30+273.15)</f>
        <v>303.27069511413572</v>
      </c>
      <c r="AN30">
        <f>(O30+273.15)</f>
        <v>304.31186714172361</v>
      </c>
      <c r="AO30">
        <f>(Y30*AG30+Z30*AH30)*AI30</f>
        <v>24.076666942313295</v>
      </c>
      <c r="AP30">
        <f>((AO30+0.00000010773*(AN30^4-AM30^4))-AL30*44100)/(L30*51.4+0.00000043092*AM30^3)</f>
        <v>-11.851671609380496</v>
      </c>
      <c r="AQ30">
        <f>0.61365*EXP(17.502*J30/(240.97+J30))</f>
        <v>4.2900752645832902</v>
      </c>
      <c r="AR30">
        <f>AQ30*1000/AA30</f>
        <v>48.453125503660466</v>
      </c>
      <c r="AS30">
        <f>(AR30-U30)</f>
        <v>18.871267822386052</v>
      </c>
      <c r="AT30">
        <f>IF(D30,P30,(O30+P30)/2)</f>
        <v>30.641281127929688</v>
      </c>
      <c r="AU30">
        <f>0.61365*EXP(17.502*AT30/(240.97+AT30))</f>
        <v>4.4199236842089089</v>
      </c>
      <c r="AV30">
        <f>IF(AS30&lt;&gt;0,(1000-(AR30+U30)/2)/AS30*AL30,0)</f>
        <v>1.7122729212199552</v>
      </c>
      <c r="AW30">
        <f>U30*AA30/1000</f>
        <v>2.6191993725827052</v>
      </c>
      <c r="AX30">
        <f>(AU30-AW30)</f>
        <v>1.8007243116262037</v>
      </c>
      <c r="AY30">
        <f>1/(1.6/F30+1.37/N30)</f>
        <v>1.1354649067372273</v>
      </c>
      <c r="AZ30">
        <f>G30*AA30*0.001</f>
        <v>34.141363589369242</v>
      </c>
      <c r="BA30">
        <f>G30/S30</f>
        <v>0.98203741602618855</v>
      </c>
      <c r="BB30">
        <f>(1-AL30*AA30/AQ30/F30)*100</f>
        <v>75.683983059192883</v>
      </c>
      <c r="BC30">
        <f>(S30-E30/(N30/1.35))</f>
        <v>394.25458911850905</v>
      </c>
      <c r="BD30">
        <f>E30*BB30/100/BC30</f>
        <v>-9.7438180509928553E-3</v>
      </c>
    </row>
    <row r="31" spans="1:56" x14ac:dyDescent="0.35">
      <c r="A31" s="1" t="s">
        <v>9</v>
      </c>
      <c r="B31" s="1" t="s">
        <v>5439</v>
      </c>
      <c r="K31" s="1">
        <v>2.72</v>
      </c>
    </row>
    <row r="32" spans="1:56" x14ac:dyDescent="0.35">
      <c r="A32" s="1" t="s">
        <v>9</v>
      </c>
      <c r="B32" s="1" t="s">
        <v>5438</v>
      </c>
      <c r="K32" s="1">
        <v>2.72</v>
      </c>
    </row>
    <row r="33" spans="1:56" x14ac:dyDescent="0.35">
      <c r="A33" s="1">
        <v>6</v>
      </c>
      <c r="B33" s="1" t="s">
        <v>5437</v>
      </c>
      <c r="C33" s="1">
        <v>1379.5000020004809</v>
      </c>
      <c r="D33" s="1">
        <v>0</v>
      </c>
      <c r="E33">
        <f>(R33-S33*(1000-T33)/(1000-U33))*AK33</f>
        <v>-4.2600531387946807</v>
      </c>
      <c r="F33">
        <f>IF(AV33&lt;&gt;0,1/(1/AV33-1/N33),0)</f>
        <v>2.3894467139520206</v>
      </c>
      <c r="G33">
        <f>((AY33-AL33/2)*S33-E33)/(AY33+AL33/2)</f>
        <v>384.09615279795173</v>
      </c>
      <c r="H33">
        <f>AL33*1000</f>
        <v>32.328370659685994</v>
      </c>
      <c r="I33">
        <f>(AQ33-AW33)</f>
        <v>1.7945041053762401</v>
      </c>
      <c r="J33">
        <f>(P33+AP33*D33)</f>
        <v>30.236331939697266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31.208599090576172</v>
      </c>
      <c r="P33" s="1">
        <v>30.236331939697266</v>
      </c>
      <c r="Q33" s="1">
        <v>31.345779418945313</v>
      </c>
      <c r="R33" s="1">
        <v>399.9329833984375</v>
      </c>
      <c r="S33" s="1">
        <v>392.30035400390625</v>
      </c>
      <c r="T33" s="1">
        <v>4.648185521364212E-2</v>
      </c>
      <c r="U33" s="1">
        <v>28.508281707763672</v>
      </c>
      <c r="V33" s="1">
        <v>9.0147204697132111E-2</v>
      </c>
      <c r="W33" s="1">
        <v>55.289142608642578</v>
      </c>
      <c r="X33" s="1">
        <v>300.14385986328125</v>
      </c>
      <c r="Y33" s="1">
        <v>300.52182006835938</v>
      </c>
      <c r="Z33" s="1">
        <v>0.10365448892116547</v>
      </c>
      <c r="AA33" s="1">
        <v>88.540000915527344</v>
      </c>
      <c r="AB33" s="1">
        <v>36.618030548095703</v>
      </c>
      <c r="AC33" s="1">
        <v>-0.58283394575119019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1.103470073026769</v>
      </c>
      <c r="AL33">
        <f>(U33-T33)/(1000-U33)*AK33</f>
        <v>3.2328370659685995E-2</v>
      </c>
      <c r="AM33">
        <f>(P33+273.15)</f>
        <v>303.38633193969724</v>
      </c>
      <c r="AN33">
        <f>(O33+273.15)</f>
        <v>304.35859909057615</v>
      </c>
      <c r="AO33">
        <f>(Y33*AG33+Z33*AH33)*AI33</f>
        <v>48.08349013618772</v>
      </c>
      <c r="AP33">
        <f>((AO33+0.00000010773*(AN33^4-AM33^4))-AL33*44100)/(L33*51.4+0.00000043092*AM33^3)</f>
        <v>-11.191915627030623</v>
      </c>
      <c r="AQ33">
        <f>0.61365*EXP(17.502*J33/(240.97+J33))</f>
        <v>4.318627393881747</v>
      </c>
      <c r="AR33">
        <f>AQ33*1000/AA33</f>
        <v>48.776003492500358</v>
      </c>
      <c r="AS33">
        <f>(AR33-U33)</f>
        <v>20.267721784736686</v>
      </c>
      <c r="AT33">
        <f>IF(D33,P33,(O33+P33)/2)</f>
        <v>30.722465515136719</v>
      </c>
      <c r="AU33">
        <f>0.61365*EXP(17.502*AT33/(240.97+AT33))</f>
        <v>4.4404788248110716</v>
      </c>
      <c r="AV33">
        <f>IF(AS33&lt;&gt;0,(1000-(AR33+U33)/2)/AS33*AL33,0)</f>
        <v>1.533430026359929</v>
      </c>
      <c r="AW33">
        <f>U33*AA33/1000</f>
        <v>2.5241232885055069</v>
      </c>
      <c r="AX33">
        <f>(AU33-AW33)</f>
        <v>1.9163555363055647</v>
      </c>
      <c r="AY33">
        <f>1/(1.6/F33+1.37/N33)</f>
        <v>1.0104291299653527</v>
      </c>
      <c r="AZ33">
        <f>G33*AA33*0.001</f>
        <v>34.007873720381177</v>
      </c>
      <c r="BA33">
        <f>G33/S33</f>
        <v>0.97908693907048372</v>
      </c>
      <c r="BB33">
        <f>(1-AL33*AA33/AQ33/F33)*100</f>
        <v>72.261673628768705</v>
      </c>
      <c r="BC33">
        <f>(S33-E33/(N33/1.35))</f>
        <v>393.64395310020205</v>
      </c>
      <c r="BD33">
        <f>E33*BB33/100/BC33</f>
        <v>-7.8202285881026259E-3</v>
      </c>
    </row>
    <row r="34" spans="1:56" x14ac:dyDescent="0.35">
      <c r="A34" s="1" t="s">
        <v>9</v>
      </c>
      <c r="B34" s="1" t="s">
        <v>5436</v>
      </c>
      <c r="K34" s="1">
        <v>2.72</v>
      </c>
    </row>
    <row r="35" spans="1:56" x14ac:dyDescent="0.35">
      <c r="A35" s="1" t="s">
        <v>9</v>
      </c>
      <c r="B35" s="1" t="s">
        <v>5435</v>
      </c>
      <c r="K35" s="1">
        <v>2.72</v>
      </c>
    </row>
    <row r="36" spans="1:56" x14ac:dyDescent="0.35">
      <c r="A36" s="1">
        <v>7</v>
      </c>
      <c r="B36" s="1" t="s">
        <v>5434</v>
      </c>
      <c r="C36" s="1">
        <v>1584.0000020116568</v>
      </c>
      <c r="D36" s="1">
        <v>0</v>
      </c>
      <c r="E36">
        <f>(R36-S36*(1000-T36)/(1000-U36))*AK36</f>
        <v>-3.69929194045804</v>
      </c>
      <c r="F36">
        <f>IF(AV36&lt;&gt;0,1/(1/AV36-1/N36),0)</f>
        <v>2.0033018165309318</v>
      </c>
      <c r="G36">
        <f>((AY36-AL36/2)*S36-E36)/(AY36+AL36/2)</f>
        <v>383.13702682083112</v>
      </c>
      <c r="H36">
        <f>AL36*1000</f>
        <v>30.975010565238591</v>
      </c>
      <c r="I36">
        <f>(AQ36-AW36)</f>
        <v>1.9326161040152465</v>
      </c>
      <c r="J36">
        <f>(P36+AP36*D36)</f>
        <v>30.408391952514648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31.271142959594727</v>
      </c>
      <c r="P36" s="1">
        <v>30.408391952514648</v>
      </c>
      <c r="Q36" s="1">
        <v>31.400611877441406</v>
      </c>
      <c r="R36" s="1">
        <v>400.10006713867188</v>
      </c>
      <c r="S36" s="1">
        <v>392.4365234375</v>
      </c>
      <c r="T36" s="1">
        <v>0.13165843486785889</v>
      </c>
      <c r="U36" s="1">
        <v>27.432352066040039</v>
      </c>
      <c r="V36" s="1">
        <v>0.25442567467689514</v>
      </c>
      <c r="W36" s="1">
        <v>53.012134552001953</v>
      </c>
      <c r="X36" s="1">
        <v>300.14181518554688</v>
      </c>
      <c r="Y36" s="1">
        <v>500.8033447265625</v>
      </c>
      <c r="Z36" s="1">
        <v>0.16874094307422638</v>
      </c>
      <c r="AA36" s="1">
        <v>88.537849426269531</v>
      </c>
      <c r="AB36" s="1">
        <v>36.430500030517578</v>
      </c>
      <c r="AC36" s="1">
        <v>-0.52308642864227295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1.1034625558292162</v>
      </c>
      <c r="AL36">
        <f>(U36-T36)/(1000-U36)*AK36</f>
        <v>3.0975010565238593E-2</v>
      </c>
      <c r="AM36">
        <f>(P36+273.15)</f>
        <v>303.55839195251463</v>
      </c>
      <c r="AN36">
        <f>(O36+273.15)</f>
        <v>304.4211429595947</v>
      </c>
      <c r="AO36">
        <f>(Y36*AG36+Z36*AH36)*AI36</f>
        <v>80.128533365237672</v>
      </c>
      <c r="AP36">
        <f>((AO36+0.00000010773*(AN36^4-AM36^4))-AL36*44100)/(L36*51.4+0.00000043092*AM36^3)</f>
        <v>-10.449278190006801</v>
      </c>
      <c r="AQ36">
        <f>0.61365*EXP(17.502*J36/(240.97+J36))</f>
        <v>4.3614175606467134</v>
      </c>
      <c r="AR36">
        <f>AQ36*1000/AA36</f>
        <v>49.260486773836902</v>
      </c>
      <c r="AS36">
        <f>(AR36-U36)</f>
        <v>21.828134707796863</v>
      </c>
      <c r="AT36">
        <f>IF(D36,P36,(O36+P36)/2)</f>
        <v>30.839767456054688</v>
      </c>
      <c r="AU36">
        <f>0.61365*EXP(17.502*AT36/(240.97+AT36))</f>
        <v>4.4703256744059594</v>
      </c>
      <c r="AV36">
        <f>IF(AS36&lt;&gt;0,(1000-(AR36+U36)/2)/AS36*AL36,0)</f>
        <v>1.3646255265195486</v>
      </c>
      <c r="AW36">
        <f>U36*AA36/1000</f>
        <v>2.4288014566314668</v>
      </c>
      <c r="AX36">
        <f>(AU36-AW36)</f>
        <v>2.0415242177744926</v>
      </c>
      <c r="AY36">
        <f>1/(1.6/F36+1.37/N36)</f>
        <v>0.89385564174818921</v>
      </c>
      <c r="AZ36">
        <f>G36*AA36*0.001</f>
        <v>33.922128390291334</v>
      </c>
      <c r="BA36">
        <f>G36/S36</f>
        <v>0.97630318265178007</v>
      </c>
      <c r="BB36">
        <f>(1-AL36*AA36/AQ36/F36)*100</f>
        <v>68.611802305731118</v>
      </c>
      <c r="BC36">
        <f>(S36-E36/(N36/1.35))</f>
        <v>393.60326130348352</v>
      </c>
      <c r="BD36">
        <f>E36*BB36/100/BC36</f>
        <v>-6.4485006158063844E-3</v>
      </c>
    </row>
    <row r="37" spans="1:56" x14ac:dyDescent="0.35">
      <c r="A37" s="1" t="s">
        <v>9</v>
      </c>
      <c r="B37" s="1" t="s">
        <v>5433</v>
      </c>
      <c r="K37" s="1">
        <v>2.72</v>
      </c>
    </row>
    <row r="38" spans="1:56" x14ac:dyDescent="0.35">
      <c r="A38" s="1" t="s">
        <v>9</v>
      </c>
      <c r="B38" s="1" t="s">
        <v>1199</v>
      </c>
      <c r="K38" s="1">
        <v>2.72</v>
      </c>
    </row>
    <row r="39" spans="1:56" x14ac:dyDescent="0.35">
      <c r="A39" s="1">
        <v>8</v>
      </c>
      <c r="B39" s="1" t="s">
        <v>5432</v>
      </c>
      <c r="C39" s="1">
        <v>1788.0000020116568</v>
      </c>
      <c r="D39" s="1">
        <v>0</v>
      </c>
      <c r="E39">
        <f>(R39-S39*(1000-T39)/(1000-U39))*AK39</f>
        <v>-3.2538416387616702</v>
      </c>
      <c r="F39">
        <f>IF(AV39&lt;&gt;0,1/(1/AV39-1/N39),0)</f>
        <v>1.5899763613149582</v>
      </c>
      <c r="G39">
        <f>((AY39-AL39/2)*S39-E39)/(AY39+AL39/2)</f>
        <v>382.21644989634592</v>
      </c>
      <c r="H39">
        <f>AL39*1000</f>
        <v>28.842112806253954</v>
      </c>
      <c r="I39">
        <f>(AQ39-AW39)</f>
        <v>2.1193145168606575</v>
      </c>
      <c r="J39">
        <f>(P39+AP39*D39)</f>
        <v>30.578231811523438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31.356367111206055</v>
      </c>
      <c r="P39" s="1">
        <v>30.578231811523438</v>
      </c>
      <c r="Q39" s="1">
        <v>31.469728469848633</v>
      </c>
      <c r="R39" s="1">
        <v>400.03872680664063</v>
      </c>
      <c r="S39" s="1">
        <v>392.72344970703125</v>
      </c>
      <c r="T39" s="1">
        <v>0.34640344977378845</v>
      </c>
      <c r="U39" s="1">
        <v>25.806554794311523</v>
      </c>
      <c r="V39" s="1">
        <v>0.66613107919692993</v>
      </c>
      <c r="W39" s="1">
        <v>49.625801086425781</v>
      </c>
      <c r="X39" s="1">
        <v>300.17892456054688</v>
      </c>
      <c r="Y39" s="1">
        <v>750.2164306640625</v>
      </c>
      <c r="Z39" s="1">
        <v>7.231538649648428E-3</v>
      </c>
      <c r="AA39" s="1">
        <v>88.531883239746094</v>
      </c>
      <c r="AB39" s="1">
        <v>36.459224700927734</v>
      </c>
      <c r="AC39" s="1">
        <v>-0.42712008953094482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1.1035989873549514</v>
      </c>
      <c r="AL39">
        <f>(U39-T39)/(1000-U39)*AK39</f>
        <v>2.8842112806253956E-2</v>
      </c>
      <c r="AM39">
        <f>(P39+273.15)</f>
        <v>303.72823181152341</v>
      </c>
      <c r="AN39">
        <f>(O39+273.15)</f>
        <v>304.50636711120603</v>
      </c>
      <c r="AO39">
        <f>(Y39*AG39+Z39*AH39)*AI39</f>
        <v>120.03462622326697</v>
      </c>
      <c r="AP39">
        <f>((AO39+0.00000010773*(AN39^4-AM39^4))-AL39*44100)/(L39*51.4+0.00000043092*AM39^3)</f>
        <v>-9.3584598994903612</v>
      </c>
      <c r="AQ39">
        <f>0.61365*EXP(17.502*J39/(240.97+J39))</f>
        <v>4.404017412730755</v>
      </c>
      <c r="AR39">
        <f>AQ39*1000/AA39</f>
        <v>49.744987360142204</v>
      </c>
      <c r="AS39">
        <f>(AR39-U39)</f>
        <v>23.938432565830681</v>
      </c>
      <c r="AT39">
        <f>IF(D39,P39,(O39+P39)/2)</f>
        <v>30.967299461364746</v>
      </c>
      <c r="AU39">
        <f>0.61365*EXP(17.502*AT39/(240.97+AT39))</f>
        <v>4.5029736494039003</v>
      </c>
      <c r="AV39">
        <f>IF(AS39&lt;&gt;0,(1000-(AR39+U39)/2)/AS39*AL39,0)</f>
        <v>1.1593315343091812</v>
      </c>
      <c r="AW39">
        <f>U39*AA39/1000</f>
        <v>2.2847028958700974</v>
      </c>
      <c r="AX39">
        <f>(AU39-AW39)</f>
        <v>2.2182707535338029</v>
      </c>
      <c r="AY39">
        <f>1/(1.6/F39+1.37/N39)</f>
        <v>0.75393647141747455</v>
      </c>
      <c r="AZ39">
        <f>G39*AA39*0.001</f>
        <v>33.83834211453356</v>
      </c>
      <c r="BA39">
        <f>G39/S39</f>
        <v>0.97324580485702228</v>
      </c>
      <c r="BB39">
        <f>(1-AL39*AA39/AQ39/F39)*100</f>
        <v>63.534088075824194</v>
      </c>
      <c r="BC39">
        <f>(S39-E39/(N39/1.35))</f>
        <v>393.74969481311149</v>
      </c>
      <c r="BD39">
        <f>E39*BB39/100/BC39</f>
        <v>-5.2502862601579896E-3</v>
      </c>
    </row>
    <row r="40" spans="1:56" x14ac:dyDescent="0.35">
      <c r="A40" s="1" t="s">
        <v>9</v>
      </c>
      <c r="B40" s="1" t="s">
        <v>5431</v>
      </c>
      <c r="K40" s="1">
        <v>2.72</v>
      </c>
    </row>
    <row r="41" spans="1:56" x14ac:dyDescent="0.35">
      <c r="A41" s="1" t="s">
        <v>9</v>
      </c>
      <c r="B41" s="1" t="s">
        <v>5430</v>
      </c>
      <c r="K41" s="1">
        <v>2.72</v>
      </c>
    </row>
    <row r="42" spans="1:56" x14ac:dyDescent="0.35">
      <c r="A42" s="1">
        <v>9</v>
      </c>
      <c r="B42" s="1" t="s">
        <v>1195</v>
      </c>
      <c r="C42" s="1">
        <v>1991.5000020228326</v>
      </c>
      <c r="D42" s="1">
        <v>0</v>
      </c>
      <c r="E42">
        <f>(R42-S42*(1000-T42)/(1000-U42))*AK42</f>
        <v>-2.7256696358788512</v>
      </c>
      <c r="F42">
        <f>IF(AV42&lt;&gt;0,1/(1/AV42-1/N42),0)</f>
        <v>1.108089668150122</v>
      </c>
      <c r="G42">
        <f>((AY42-AL42/2)*S42-E42)/(AY42+AL42/2)</f>
        <v>381.40237581088553</v>
      </c>
      <c r="H42">
        <f>AL42*1000</f>
        <v>25.036421781736067</v>
      </c>
      <c r="I42">
        <f>(AQ42-AW42)</f>
        <v>2.4257785029019714</v>
      </c>
      <c r="J42">
        <f>(P42+AP42*D42)</f>
        <v>30.782220840454102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31.460119247436523</v>
      </c>
      <c r="P42" s="1">
        <v>30.782220840454102</v>
      </c>
      <c r="Q42" s="1">
        <v>31.556911468505859</v>
      </c>
      <c r="R42" s="1">
        <v>400.17221069335938</v>
      </c>
      <c r="S42" s="1">
        <v>393.71038818359375</v>
      </c>
      <c r="T42" s="1">
        <v>0.76401799917221069</v>
      </c>
      <c r="U42" s="1">
        <v>22.929470062255859</v>
      </c>
      <c r="V42" s="1">
        <v>1.4604842662811279</v>
      </c>
      <c r="W42" s="1">
        <v>43.83160400390625</v>
      </c>
      <c r="X42" s="1">
        <v>300.18603515625</v>
      </c>
      <c r="Y42" s="1">
        <v>1001.38671875</v>
      </c>
      <c r="Z42" s="1">
        <v>8.4368988871574402E-2</v>
      </c>
      <c r="AA42" s="1">
        <v>88.527252197265625</v>
      </c>
      <c r="AB42" s="1">
        <v>36.026626586914063</v>
      </c>
      <c r="AC42" s="1">
        <v>-0.25855520367622375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1.1036251292509189</v>
      </c>
      <c r="AL42">
        <f>(U42-T42)/(1000-U42)*AK42</f>
        <v>2.5036421781736068E-2</v>
      </c>
      <c r="AM42">
        <f>(P42+273.15)</f>
        <v>303.93222084045408</v>
      </c>
      <c r="AN42">
        <f>(O42+273.15)</f>
        <v>304.6101192474365</v>
      </c>
      <c r="AO42">
        <f>(Y42*AG42+Z42*AH42)*AI42</f>
        <v>160.22187141876202</v>
      </c>
      <c r="AP42">
        <f>((AO42+0.00000010773*(AN42^4-AM42^4))-AL42*44100)/(L42*51.4+0.00000043092*AM42^3)</f>
        <v>-7.6628172204608482</v>
      </c>
      <c r="AQ42">
        <f>0.61365*EXP(17.502*J42/(240.97+J42))</f>
        <v>4.4556614818529479</v>
      </c>
      <c r="AR42">
        <f>AQ42*1000/AA42</f>
        <v>50.330958786842046</v>
      </c>
      <c r="AS42">
        <f>(AR42-U42)</f>
        <v>27.401488724586187</v>
      </c>
      <c r="AT42">
        <f>IF(D42,P42,(O42+P42)/2)</f>
        <v>31.121170043945313</v>
      </c>
      <c r="AU42">
        <f>0.61365*EXP(17.502*AT42/(240.97+AT42))</f>
        <v>4.5426405536884813</v>
      </c>
      <c r="AV42">
        <f>IF(AS42&lt;&gt;0,(1000-(AR42+U42)/2)/AS42*AL42,0)</f>
        <v>0.88021977659215211</v>
      </c>
      <c r="AW42">
        <f>U42*AA42/1000</f>
        <v>2.0298829789509765</v>
      </c>
      <c r="AX42">
        <f>(AU42-AW42)</f>
        <v>2.5127575747375048</v>
      </c>
      <c r="AY42">
        <f>1/(1.6/F42+1.37/N42)</f>
        <v>0.56689538462596945</v>
      </c>
      <c r="AZ42">
        <f>G42*AA42*0.001</f>
        <v>33.764504312046547</v>
      </c>
      <c r="BA42">
        <f>G42/S42</f>
        <v>0.96873841091800506</v>
      </c>
      <c r="BB42">
        <f>(1-AL42*AA42/AQ42/F42)*100</f>
        <v>55.108703309965136</v>
      </c>
      <c r="BC42">
        <f>(S42-E42/(N42/1.35))</f>
        <v>394.57005052588181</v>
      </c>
      <c r="BD42">
        <f>E42*BB42/100/BC42</f>
        <v>-3.8068809095984698E-3</v>
      </c>
    </row>
    <row r="43" spans="1:56" x14ac:dyDescent="0.35">
      <c r="A43" s="1" t="s">
        <v>9</v>
      </c>
      <c r="B43" s="1" t="s">
        <v>5429</v>
      </c>
      <c r="K43" s="1">
        <v>2.72</v>
      </c>
    </row>
    <row r="44" spans="1:56" x14ac:dyDescent="0.35">
      <c r="A44" s="1" t="s">
        <v>9</v>
      </c>
      <c r="B44" s="1" t="s">
        <v>5428</v>
      </c>
      <c r="K44" s="1">
        <v>2.72</v>
      </c>
    </row>
    <row r="45" spans="1:56" x14ac:dyDescent="0.35">
      <c r="A45" s="1">
        <v>10</v>
      </c>
      <c r="B45" s="1" t="s">
        <v>5427</v>
      </c>
      <c r="C45" s="1">
        <v>2195.0000020340085</v>
      </c>
      <c r="D45" s="1">
        <v>0</v>
      </c>
      <c r="E45">
        <f>(R45-S45*(1000-T45)/(1000-U45))*AK45</f>
        <v>-1.9815133630084272</v>
      </c>
      <c r="F45">
        <f>IF(AV45&lt;&gt;0,1/(1/AV45-1/N45),0)</f>
        <v>0.68818135254034862</v>
      </c>
      <c r="G45">
        <f>((AY45-AL45/2)*S45-E45)/(AY45+AL45/2)</f>
        <v>379.78516816837356</v>
      </c>
      <c r="H45">
        <f>AL45*1000</f>
        <v>19.760178231454493</v>
      </c>
      <c r="I45">
        <f>(AQ45-AW45)</f>
        <v>2.8472968822416354</v>
      </c>
      <c r="J45">
        <f>(P45+AP45*D45)</f>
        <v>31.039236068725586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31.583856582641602</v>
      </c>
      <c r="P45" s="1">
        <v>31.039236068725586</v>
      </c>
      <c r="Q45" s="1">
        <v>31.659145355224609</v>
      </c>
      <c r="R45" s="1">
        <v>400.06002807617188</v>
      </c>
      <c r="S45" s="1">
        <v>394.7860107421875</v>
      </c>
      <c r="T45" s="1">
        <v>1.3427654504776001</v>
      </c>
      <c r="U45" s="1">
        <v>18.911989212036133</v>
      </c>
      <c r="V45" s="1">
        <v>2.54876708984375</v>
      </c>
      <c r="W45" s="1">
        <v>35.897747039794922</v>
      </c>
      <c r="X45" s="1">
        <v>300.13397216796875</v>
      </c>
      <c r="Y45" s="1">
        <v>1250.1248779296875</v>
      </c>
      <c r="Z45" s="1">
        <v>7.7137582004070282E-2</v>
      </c>
      <c r="AA45" s="1">
        <v>88.525001525878906</v>
      </c>
      <c r="AB45" s="1">
        <v>35.570106506347656</v>
      </c>
      <c r="AC45" s="1">
        <v>-7.1218565106391907E-2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1.1034337212057672</v>
      </c>
      <c r="AL45">
        <f>(U45-T45)/(1000-U45)*AK45</f>
        <v>1.9760178231454494E-2</v>
      </c>
      <c r="AM45">
        <f>(P45+273.15)</f>
        <v>304.18923606872556</v>
      </c>
      <c r="AN45">
        <f>(O45+273.15)</f>
        <v>304.73385658264158</v>
      </c>
      <c r="AO45">
        <f>(Y45*AG45+Z45*AH45)*AI45</f>
        <v>200.01997599795504</v>
      </c>
      <c r="AP45">
        <f>((AO45+0.00000010773*(AN45^4-AM45^4))-AL45*44100)/(L45*51.4+0.00000043092*AM45^3)</f>
        <v>-5.4430395444499231</v>
      </c>
      <c r="AQ45">
        <f>0.61365*EXP(17.502*J45/(240.97+J45))</f>
        <v>4.5214807560945394</v>
      </c>
      <c r="AR45">
        <f>AQ45*1000/AA45</f>
        <v>51.075748976663441</v>
      </c>
      <c r="AS45">
        <f>(AR45-U45)</f>
        <v>32.163759764627308</v>
      </c>
      <c r="AT45">
        <f>IF(D45,P45,(O45+P45)/2)</f>
        <v>31.311546325683594</v>
      </c>
      <c r="AU45">
        <f>0.61365*EXP(17.502*AT45/(240.97+AT45))</f>
        <v>4.5921393550683041</v>
      </c>
      <c r="AV45">
        <f>IF(AS45&lt;&gt;0,(1000-(AR45+U45)/2)/AS45*AL45,0)</f>
        <v>0.59286269020430582</v>
      </c>
      <c r="AW45">
        <f>U45*AA45/1000</f>
        <v>1.674183873852904</v>
      </c>
      <c r="AX45">
        <f>(AU45-AW45)</f>
        <v>2.9179554812154</v>
      </c>
      <c r="AY45">
        <f>1/(1.6/F45+1.37/N45)</f>
        <v>0.37806669080054911</v>
      </c>
      <c r="AZ45">
        <f>G45*AA45*0.001</f>
        <v>33.620482591611449</v>
      </c>
      <c r="BA45">
        <f>G45/S45</f>
        <v>0.96200259845678737</v>
      </c>
      <c r="BB45">
        <f>(1-AL45*AA45/AQ45/F45)*100</f>
        <v>43.782281938887778</v>
      </c>
      <c r="BC45">
        <f>(S45-E45/(N45/1.35))</f>
        <v>395.41096998027564</v>
      </c>
      <c r="BD45">
        <f>E45*BB45/100/BC45</f>
        <v>-2.1940508309427091E-3</v>
      </c>
    </row>
    <row r="46" spans="1:56" x14ac:dyDescent="0.35">
      <c r="A46" s="1" t="s">
        <v>9</v>
      </c>
      <c r="B46" s="1" t="s">
        <v>5426</v>
      </c>
      <c r="K46" s="1">
        <v>2.72</v>
      </c>
    </row>
    <row r="47" spans="1:56" x14ac:dyDescent="0.35">
      <c r="A47" s="1" t="s">
        <v>9</v>
      </c>
      <c r="B47" s="1" t="s">
        <v>5425</v>
      </c>
      <c r="K47" s="1">
        <v>2.72</v>
      </c>
    </row>
    <row r="48" spans="1:56" x14ac:dyDescent="0.35">
      <c r="A48" s="1">
        <v>11</v>
      </c>
      <c r="B48" s="1" t="s">
        <v>5424</v>
      </c>
      <c r="C48" s="1">
        <v>2397.5000020451844</v>
      </c>
      <c r="D48" s="1">
        <v>0</v>
      </c>
      <c r="E48">
        <f>(R48-S48*(1000-T48)/(1000-U48))*AK48</f>
        <v>-1.3920887037631653</v>
      </c>
      <c r="F48">
        <f>IF(AV48&lt;&gt;0,1/(1/AV48-1/N48),0)</f>
        <v>0.44067798644129136</v>
      </c>
      <c r="G48">
        <f>((AY48-AL48/2)*S48-E48)/(AY48+AL48/2)</f>
        <v>378.43405883631556</v>
      </c>
      <c r="H48">
        <f>AL48*1000</f>
        <v>15.096120748334625</v>
      </c>
      <c r="I48">
        <f>(AQ48-AW48)</f>
        <v>3.2317135258575114</v>
      </c>
      <c r="J48">
        <f>(P48+AP48*D48)</f>
        <v>31.373081207275391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31.734626770019531</v>
      </c>
      <c r="P48" s="1">
        <v>31.373081207275391</v>
      </c>
      <c r="Q48" s="1">
        <v>31.782142639160156</v>
      </c>
      <c r="R48" s="1">
        <v>400.18551635742188</v>
      </c>
      <c r="S48" s="1">
        <v>396.029541015625</v>
      </c>
      <c r="T48" s="1">
        <v>2.0829648971557617</v>
      </c>
      <c r="U48" s="1">
        <v>15.54957389831543</v>
      </c>
      <c r="V48" s="1">
        <v>3.9200923442840576</v>
      </c>
      <c r="W48" s="1">
        <v>29.263940811157227</v>
      </c>
      <c r="X48" s="1">
        <v>300.17178344726563</v>
      </c>
      <c r="Y48" s="1">
        <v>1599.8485107421875</v>
      </c>
      <c r="Z48" s="1">
        <v>5.5442791432142258E-2</v>
      </c>
      <c r="AA48" s="1">
        <v>88.524955749511719</v>
      </c>
      <c r="AB48" s="1">
        <v>35.015312194824219</v>
      </c>
      <c r="AC48" s="1">
        <v>6.6634818911552429E-2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1.1035727332620058</v>
      </c>
      <c r="AL48">
        <f>(U48-T48)/(1000-U48)*AK48</f>
        <v>1.5096120748334626E-2</v>
      </c>
      <c r="AM48">
        <f>(P48+273.15)</f>
        <v>304.52308120727537</v>
      </c>
      <c r="AN48">
        <f>(O48+273.15)</f>
        <v>304.88462677001951</v>
      </c>
      <c r="AO48">
        <f>(Y48*AG48+Z48*AH48)*AI48</f>
        <v>255.97575599724587</v>
      </c>
      <c r="AP48">
        <f>((AO48+0.00000010773*(AN48^4-AM48^4))-AL48*44100)/(L48*51.4+0.00000043092*AM48^3)</f>
        <v>-3.3178549981120451</v>
      </c>
      <c r="AQ48">
        <f>0.61365*EXP(17.502*J48/(240.97+J48))</f>
        <v>4.6082388671296473</v>
      </c>
      <c r="AR48">
        <f>AQ48*1000/AA48</f>
        <v>52.055816669019521</v>
      </c>
      <c r="AS48">
        <f>(AR48-U48)</f>
        <v>36.506242770704091</v>
      </c>
      <c r="AT48">
        <f>IF(D48,P48,(O48+P48)/2)</f>
        <v>31.553853988647461</v>
      </c>
      <c r="AU48">
        <f>0.61365*EXP(17.502*AT48/(240.97+AT48))</f>
        <v>4.6558195090846581</v>
      </c>
      <c r="AV48">
        <f>IF(AS48&lt;&gt;0,(1000-(AR48+U48)/2)/AS48*AL48,0)</f>
        <v>0.39954347727118633</v>
      </c>
      <c r="AW48">
        <f>U48*AA48/1000</f>
        <v>1.3765253412721359</v>
      </c>
      <c r="AX48">
        <f>(AU48-AW48)</f>
        <v>3.2792941678125223</v>
      </c>
      <c r="AY48">
        <f>1/(1.6/F48+1.37/N48)</f>
        <v>0.25311095542191181</v>
      </c>
      <c r="AZ48">
        <f>G48*AA48*0.001</f>
        <v>33.500858312592953</v>
      </c>
      <c r="BA48">
        <f>G48/S48</f>
        <v>0.95557027858531585</v>
      </c>
      <c r="BB48">
        <f>(1-AL48*AA48/AQ48/F48)*100</f>
        <v>34.192598812092399</v>
      </c>
      <c r="BC48">
        <f>(S48-E48/(N48/1.35))</f>
        <v>396.46859871359283</v>
      </c>
      <c r="BD48">
        <f>E48*BB48/100/BC48</f>
        <v>-1.2005775668757328E-3</v>
      </c>
    </row>
    <row r="49" spans="1:56" x14ac:dyDescent="0.35">
      <c r="A49" s="1" t="s">
        <v>9</v>
      </c>
      <c r="B49" s="1" t="s">
        <v>5423</v>
      </c>
      <c r="K49" s="1">
        <v>2.72</v>
      </c>
    </row>
    <row r="50" spans="1:56" x14ac:dyDescent="0.35">
      <c r="A50" s="1" t="s">
        <v>9</v>
      </c>
      <c r="B50" s="1" t="s">
        <v>5422</v>
      </c>
      <c r="K50" s="1">
        <v>2.72</v>
      </c>
    </row>
    <row r="51" spans="1:56" x14ac:dyDescent="0.35">
      <c r="A51" s="1">
        <v>12</v>
      </c>
      <c r="B51" s="1" t="s">
        <v>5421</v>
      </c>
      <c r="C51" s="1">
        <v>2599.5000020451844</v>
      </c>
      <c r="D51" s="1">
        <v>0</v>
      </c>
      <c r="E51">
        <f>(R51-S51*(1000-T51)/(1000-U51))*AK51</f>
        <v>-1.2836422351464338</v>
      </c>
      <c r="F51">
        <f>IF(AV51&lt;&gt;0,1/(1/AV51-1/N51),0)</f>
        <v>0.29436413503896425</v>
      </c>
      <c r="G51">
        <f>((AY51-AL51/2)*S51-E51)/(AY51+AL51/2)</f>
        <v>379.08124222332179</v>
      </c>
      <c r="H51">
        <f>AL51*1000</f>
        <v>11.396798698303073</v>
      </c>
      <c r="I51">
        <f>(AQ51-AW51)</f>
        <v>3.5415331173325937</v>
      </c>
      <c r="J51">
        <f>(P51+AP51*D51)</f>
        <v>31.755584716796875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31.911994934082031</v>
      </c>
      <c r="P51" s="1">
        <v>31.755584716796875</v>
      </c>
      <c r="Q51" s="1">
        <v>31.924211502075195</v>
      </c>
      <c r="R51" s="1">
        <v>400.08981323242188</v>
      </c>
      <c r="S51" s="1">
        <v>397.1514892578125</v>
      </c>
      <c r="T51" s="1">
        <v>3.0015542507171631</v>
      </c>
      <c r="U51" s="1">
        <v>13.192624092102051</v>
      </c>
      <c r="V51" s="1">
        <v>5.592411994934082</v>
      </c>
      <c r="W51" s="1">
        <v>24.580127716064453</v>
      </c>
      <c r="X51" s="1">
        <v>300.16799926757813</v>
      </c>
      <c r="Y51" s="1">
        <v>1999.9400634765625</v>
      </c>
      <c r="Z51" s="1">
        <v>0.11208848655223846</v>
      </c>
      <c r="AA51" s="1">
        <v>88.52581787109375</v>
      </c>
      <c r="AB51" s="1">
        <v>34.646610260009766</v>
      </c>
      <c r="AC51" s="1">
        <v>0.16125042736530304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1.1035588208366842</v>
      </c>
      <c r="AL51">
        <f>(U51-T51)/(1000-U51)*AK51</f>
        <v>1.1396798698303073E-2</v>
      </c>
      <c r="AM51">
        <f>(P51+273.15)</f>
        <v>304.90558471679685</v>
      </c>
      <c r="AN51">
        <f>(O51+273.15)</f>
        <v>305.06199493408201</v>
      </c>
      <c r="AO51">
        <f>(Y51*AG51+Z51*AH51)*AI51</f>
        <v>319.99040300390698</v>
      </c>
      <c r="AP51">
        <f>((AO51+0.00000010773*(AN51^4-AM51^4))-AL51*44100)/(L51*51.4+0.00000043092*AM51^3)</f>
        <v>-1.4784528885510972</v>
      </c>
      <c r="AQ51">
        <f>0.61365*EXP(17.502*J51/(240.97+J51))</f>
        <v>4.7094209549518231</v>
      </c>
      <c r="AR51">
        <f>AQ51*1000/AA51</f>
        <v>53.198276708489871</v>
      </c>
      <c r="AS51">
        <f>(AR51-U51)</f>
        <v>40.00565261638782</v>
      </c>
      <c r="AT51">
        <f>IF(D51,P51,(O51+P51)/2)</f>
        <v>31.833789825439453</v>
      </c>
      <c r="AU51">
        <f>0.61365*EXP(17.502*AT51/(240.97+AT51))</f>
        <v>4.7303447283164672</v>
      </c>
      <c r="AV51">
        <f>IF(AS51&lt;&gt;0,(1000-(AR51+U51)/2)/AS51*AL51,0)</f>
        <v>0.27542299929579983</v>
      </c>
      <c r="AW51">
        <f>U51*AA51/1000</f>
        <v>1.1678878376192297</v>
      </c>
      <c r="AX51">
        <f>(AU51-AW51)</f>
        <v>3.5624568906972378</v>
      </c>
      <c r="AY51">
        <f>1/(1.6/F51+1.37/N51)</f>
        <v>0.17374648231001744</v>
      </c>
      <c r="AZ51">
        <f>G51*AA51*0.001</f>
        <v>33.558477007409763</v>
      </c>
      <c r="BA51">
        <f>G51/S51</f>
        <v>0.95450036692985851</v>
      </c>
      <c r="BB51">
        <f>(1-AL51*AA51/AQ51/F51)*100</f>
        <v>27.221949446616691</v>
      </c>
      <c r="BC51">
        <f>(S51-E51/(N51/1.35))</f>
        <v>397.55634349106225</v>
      </c>
      <c r="BD51">
        <f>E51*BB51/100/BC51</f>
        <v>-8.7895073502918105E-4</v>
      </c>
    </row>
    <row r="52" spans="1:56" x14ac:dyDescent="0.35">
      <c r="A52" s="1" t="s">
        <v>9</v>
      </c>
      <c r="B52" s="1" t="s">
        <v>5420</v>
      </c>
      <c r="K52" s="1">
        <v>1.2566400000000002</v>
      </c>
    </row>
    <row r="53" spans="1:56" x14ac:dyDescent="0.35">
      <c r="A53" s="1" t="s">
        <v>9</v>
      </c>
      <c r="B53" s="1" t="s">
        <v>5419</v>
      </c>
    </row>
    <row r="54" spans="1:56" x14ac:dyDescent="0.35">
      <c r="A54" s="1" t="s">
        <v>9</v>
      </c>
      <c r="B54" s="1" t="s">
        <v>5418</v>
      </c>
    </row>
    <row r="55" spans="1:56" x14ac:dyDescent="0.35">
      <c r="A55" s="1" t="s">
        <v>9</v>
      </c>
      <c r="B55" s="1" t="s">
        <v>5417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D58A-62D9-446E-A5BC-279512578760}">
  <dimension ref="A1:BD55"/>
  <sheetViews>
    <sheetView topLeftCell="A2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3410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3409</v>
      </c>
    </row>
    <row r="12" spans="1:56" x14ac:dyDescent="0.35">
      <c r="A12" s="1" t="s">
        <v>9</v>
      </c>
      <c r="B12" s="1" t="s">
        <v>3408</v>
      </c>
    </row>
    <row r="13" spans="1:56" x14ac:dyDescent="0.35">
      <c r="A13" s="1" t="s">
        <v>9</v>
      </c>
      <c r="B13" s="1" t="s">
        <v>3407</v>
      </c>
    </row>
    <row r="14" spans="1:56" x14ac:dyDescent="0.35">
      <c r="A14" s="1" t="s">
        <v>9</v>
      </c>
      <c r="B14" s="1" t="s">
        <v>3406</v>
      </c>
    </row>
    <row r="15" spans="1:56" x14ac:dyDescent="0.35">
      <c r="A15" s="1" t="s">
        <v>9</v>
      </c>
      <c r="B15" s="1" t="s">
        <v>3405</v>
      </c>
    </row>
    <row r="16" spans="1:56" x14ac:dyDescent="0.35">
      <c r="A16" s="1" t="s">
        <v>9</v>
      </c>
      <c r="B16" s="1" t="s">
        <v>3404</v>
      </c>
    </row>
    <row r="17" spans="1:56" x14ac:dyDescent="0.35">
      <c r="A17" s="1" t="s">
        <v>9</v>
      </c>
      <c r="B17" s="1" t="s">
        <v>3403</v>
      </c>
    </row>
    <row r="18" spans="1:56" x14ac:dyDescent="0.35">
      <c r="A18" s="1">
        <v>1</v>
      </c>
      <c r="B18" s="1" t="s">
        <v>3402</v>
      </c>
      <c r="C18" s="1">
        <v>373.00000268220901</v>
      </c>
      <c r="D18" s="1">
        <v>0</v>
      </c>
      <c r="E18">
        <f>(R18-S18*(1000-T18)/(1000-U18))*AK18</f>
        <v>-4.3593226206956226</v>
      </c>
      <c r="F18">
        <f>IF(AV18&lt;&gt;0,1/(1/AV18-1/N18),0)</f>
        <v>11.769395297101067</v>
      </c>
      <c r="G18">
        <f>((AY18-AL18/2)*S18-E18)/(AY18+AL18/2)</f>
        <v>389.57880433552685</v>
      </c>
      <c r="H18">
        <f>AL18*1000</f>
        <v>30.70185014620661</v>
      </c>
      <c r="I18">
        <f>(AQ18-AW18)</f>
        <v>0.82970120374197975</v>
      </c>
      <c r="J18">
        <f>(P18+AP18*D18)</f>
        <v>29.177736282348633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31.044849395751953</v>
      </c>
      <c r="P18" s="1">
        <v>29.177736282348633</v>
      </c>
      <c r="Q18" s="1">
        <v>31.124610900878906</v>
      </c>
      <c r="R18" s="1">
        <v>400.05548095703125</v>
      </c>
      <c r="S18" s="1">
        <v>393.06961059570313</v>
      </c>
      <c r="T18" s="1">
        <v>9.7428741455078125</v>
      </c>
      <c r="U18" s="1">
        <v>36.549167633056641</v>
      </c>
      <c r="V18" s="1">
        <v>19.058074951171875</v>
      </c>
      <c r="W18" s="1">
        <v>71.493972778320313</v>
      </c>
      <c r="X18" s="1">
        <v>300.14163208007813</v>
      </c>
      <c r="Y18" s="1">
        <v>-0.10757299512624741</v>
      </c>
      <c r="Z18" s="1">
        <v>9.883560985326767E-2</v>
      </c>
      <c r="AA18" s="1">
        <v>88.473167419433594</v>
      </c>
      <c r="AB18" s="1">
        <v>48.047782897949219</v>
      </c>
      <c r="AC18" s="1">
        <v>3.2184689044952393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1.1034618826473459</v>
      </c>
      <c r="AL18">
        <f>(U18-T18)/(1000-U18)*AK18</f>
        <v>3.0701850146206609E-2</v>
      </c>
      <c r="AM18">
        <f>(P18+273.15)</f>
        <v>302.32773628234861</v>
      </c>
      <c r="AN18">
        <f>(O18+273.15)</f>
        <v>304.19484939575193</v>
      </c>
      <c r="AO18">
        <f>(Y18*AG18+Z18*AH18)*AI18</f>
        <v>-1.7211678835488575E-2</v>
      </c>
      <c r="AP18">
        <f>((AO18+0.00000010773*(AN18^4-AM18^4))-AL18*44100)/(L18*51.4+0.00000043092*AM18^3)</f>
        <v>-10.92198447854093</v>
      </c>
      <c r="AQ18">
        <f>0.61365*EXP(17.502*J18/(240.97+J18))</f>
        <v>4.0633218307823435</v>
      </c>
      <c r="AR18">
        <f>AQ18*1000/AA18</f>
        <v>45.927165821010426</v>
      </c>
      <c r="AS18">
        <f>(AR18-U18)</f>
        <v>9.3779981879537857</v>
      </c>
      <c r="AT18">
        <f>IF(D18,P18,(O18+P18)/2)</f>
        <v>30.111292839050293</v>
      </c>
      <c r="AU18">
        <f>0.61365*EXP(17.502*AT18/(240.97+AT18))</f>
        <v>4.2877609776894605</v>
      </c>
      <c r="AV18">
        <f>IF(AS18&lt;&gt;0,(1000-(AR18+U18)/2)/AS18*AL18,0)</f>
        <v>3.1388108145360625</v>
      </c>
      <c r="AW18">
        <f>U18*AA18/1000</f>
        <v>3.2336206270403638</v>
      </c>
      <c r="AX18">
        <f>(AU18-AW18)</f>
        <v>1.0541403506490967</v>
      </c>
      <c r="AY18">
        <f>1/(1.6/F18+1.37/N18)</f>
        <v>2.1929187657381322</v>
      </c>
      <c r="AZ18">
        <f>G18*AA18*0.001</f>
        <v>34.467270779039829</v>
      </c>
      <c r="BA18">
        <f>G18/S18</f>
        <v>0.99111911436021238</v>
      </c>
      <c r="BB18">
        <f>(1-AL18*AA18/AQ18/F18)*100</f>
        <v>94.320099182670688</v>
      </c>
      <c r="BC18">
        <f>(S18-E18/(N18/1.35))</f>
        <v>394.44451878177466</v>
      </c>
      <c r="BD18">
        <f>E18*BB18/100/BC18</f>
        <v>-1.042407036668066E-2</v>
      </c>
    </row>
    <row r="19" spans="1:56" x14ac:dyDescent="0.35">
      <c r="A19" s="1" t="s">
        <v>9</v>
      </c>
      <c r="B19" s="1" t="s">
        <v>3401</v>
      </c>
      <c r="K19" s="1">
        <v>2.72</v>
      </c>
    </row>
    <row r="20" spans="1:56" x14ac:dyDescent="0.35">
      <c r="A20" s="1" t="s">
        <v>9</v>
      </c>
      <c r="B20" s="1" t="s">
        <v>3400</v>
      </c>
      <c r="K20" s="1">
        <v>2.72</v>
      </c>
    </row>
    <row r="21" spans="1:56" x14ac:dyDescent="0.35">
      <c r="A21" s="1">
        <v>2</v>
      </c>
      <c r="B21" s="1" t="s">
        <v>3399</v>
      </c>
      <c r="C21" s="1">
        <v>576.50000271573663</v>
      </c>
      <c r="D21" s="1">
        <v>0</v>
      </c>
      <c r="E21">
        <f>(R21-S21*(1000-T21)/(1000-U21))*AK21</f>
        <v>-6.0853942963984204</v>
      </c>
      <c r="F21">
        <f>IF(AV21&lt;&gt;0,1/(1/AV21-1/N21),0)</f>
        <v>12.041558296393543</v>
      </c>
      <c r="G21">
        <f>((AY21-AL21/2)*S21-E21)/(AY21+AL21/2)</f>
        <v>392.67290630131396</v>
      </c>
      <c r="H21">
        <f>AL21*1000</f>
        <v>29.210558522347043</v>
      </c>
      <c r="I21">
        <f>(AQ21-AW21)</f>
        <v>0.78496475852340675</v>
      </c>
      <c r="J21">
        <f>(P21+AP21*D21)</f>
        <v>28.939085006713867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31.069625854492188</v>
      </c>
      <c r="P21" s="1">
        <v>28.939085006713867</v>
      </c>
      <c r="Q21" s="1">
        <v>31.17938232421875</v>
      </c>
      <c r="R21" s="1">
        <v>400.07315063476563</v>
      </c>
      <c r="S21" s="1">
        <v>395.12814331054688</v>
      </c>
      <c r="T21" s="1">
        <v>10.916521072387695</v>
      </c>
      <c r="U21" s="1">
        <v>36.424545288085938</v>
      </c>
      <c r="V21" s="1">
        <v>21.324108123779297</v>
      </c>
      <c r="W21" s="1">
        <v>71.150955200195313</v>
      </c>
      <c r="X21" s="1">
        <v>300.13571166992188</v>
      </c>
      <c r="Y21" s="1">
        <v>23.865985870361328</v>
      </c>
      <c r="Z21" s="1">
        <v>0.14584419131278992</v>
      </c>
      <c r="AA21" s="1">
        <v>88.474777221679688</v>
      </c>
      <c r="AB21" s="1">
        <v>48.572532653808594</v>
      </c>
      <c r="AC21" s="1">
        <v>3.331803560256958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1.1034401164335361</v>
      </c>
      <c r="AL21">
        <f>(U21-T21)/(1000-U21)*AK21</f>
        <v>2.9210558522347042E-2</v>
      </c>
      <c r="AM21">
        <f>(P21+273.15)</f>
        <v>302.08908500671384</v>
      </c>
      <c r="AN21">
        <f>(O21+273.15)</f>
        <v>304.21962585449216</v>
      </c>
      <c r="AO21">
        <f>(Y21*AG21+Z21*AH21)*AI21</f>
        <v>3.8185576539063959</v>
      </c>
      <c r="AP21">
        <f>((AO21+0.00000010773*(AN21^4-AM21^4))-AL21*44100)/(L21*51.4+0.00000043092*AM21^3)</f>
        <v>-10.327709014536065</v>
      </c>
      <c r="AQ21">
        <f>0.61365*EXP(17.502*J21/(240.97+J21))</f>
        <v>4.0076182882877927</v>
      </c>
      <c r="AR21">
        <f>AQ21*1000/AA21</f>
        <v>45.296732177651343</v>
      </c>
      <c r="AS21">
        <f>(AR21-U21)</f>
        <v>8.8721868895654055</v>
      </c>
      <c r="AT21">
        <f>IF(D21,P21,(O21+P21)/2)</f>
        <v>30.004355430603027</v>
      </c>
      <c r="AU21">
        <f>0.61365*EXP(17.502*AT21/(240.97+AT21))</f>
        <v>4.2615157354121083</v>
      </c>
      <c r="AV21">
        <f>IF(AS21&lt;&gt;0,(1000-(AR21+U21)/2)/AS21*AL21,0)</f>
        <v>3.1578456125998589</v>
      </c>
      <c r="AW21">
        <f>U21*AA21/1000</f>
        <v>3.2226535297643859</v>
      </c>
      <c r="AX21">
        <f>(AU21-AW21)</f>
        <v>1.0388622056477224</v>
      </c>
      <c r="AY21">
        <f>1/(1.6/F21+1.37/N21)</f>
        <v>2.2077950173625078</v>
      </c>
      <c r="AZ21">
        <f>G21*AA21*0.001</f>
        <v>34.741647905998256</v>
      </c>
      <c r="BA21">
        <f>G21/S21</f>
        <v>0.99378622593505506</v>
      </c>
      <c r="BB21">
        <f>(1-AL21*AA21/AQ21/F21)*100</f>
        <v>94.644619949716002</v>
      </c>
      <c r="BC21">
        <f>(S21-E21/(N21/1.35))</f>
        <v>397.04744572552988</v>
      </c>
      <c r="BD21">
        <f>E21*BB21/100/BC21</f>
        <v>-1.450581880395572E-2</v>
      </c>
    </row>
    <row r="22" spans="1:56" x14ac:dyDescent="0.35">
      <c r="A22" s="1" t="s">
        <v>9</v>
      </c>
      <c r="B22" s="1" t="s">
        <v>3398</v>
      </c>
      <c r="K22" s="1">
        <v>2.72</v>
      </c>
    </row>
    <row r="23" spans="1:56" x14ac:dyDescent="0.35">
      <c r="A23" s="1" t="s">
        <v>9</v>
      </c>
      <c r="B23" s="1" t="s">
        <v>3397</v>
      </c>
      <c r="K23" s="1">
        <v>2.72</v>
      </c>
    </row>
    <row r="24" spans="1:56" x14ac:dyDescent="0.35">
      <c r="A24" s="1">
        <v>3</v>
      </c>
      <c r="B24" s="1" t="s">
        <v>3396</v>
      </c>
      <c r="C24" s="1">
        <v>781.00000270456076</v>
      </c>
      <c r="D24" s="1">
        <v>0</v>
      </c>
      <c r="E24">
        <f>(R24-S24*(1000-T24)/(1000-U24))*AK24</f>
        <v>-6.3502187890353134</v>
      </c>
      <c r="F24">
        <f>IF(AV24&lt;&gt;0,1/(1/AV24-1/N24),0)</f>
        <v>11.558389685646764</v>
      </c>
      <c r="G24">
        <f>((AY24-AL24/2)*S24-E24)/(AY24+AL24/2)</f>
        <v>393.56596750089483</v>
      </c>
      <c r="H24">
        <f>AL24*1000</f>
        <v>28.065992053251609</v>
      </c>
      <c r="I24">
        <f>(AQ24-AW24)</f>
        <v>0.76251122965329632</v>
      </c>
      <c r="J24">
        <f>(P24+AP24*D24)</f>
        <v>28.865564346313477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31.084403991699219</v>
      </c>
      <c r="P24" s="1">
        <v>28.865564346313477</v>
      </c>
      <c r="Q24" s="1">
        <v>31.212549209594727</v>
      </c>
      <c r="R24" s="1">
        <v>400.04336547851563</v>
      </c>
      <c r="S24" s="1">
        <v>395.73281860351563</v>
      </c>
      <c r="T24" s="1">
        <v>11.979599952697754</v>
      </c>
      <c r="U24" s="1">
        <v>36.48663330078125</v>
      </c>
      <c r="V24" s="1">
        <v>23.380529403686523</v>
      </c>
      <c r="W24" s="1">
        <v>71.210792541503906</v>
      </c>
      <c r="X24" s="1">
        <v>300.134765625</v>
      </c>
      <c r="Y24" s="1">
        <v>50.163227081298828</v>
      </c>
      <c r="Z24" s="1">
        <v>7.2318734601140022E-3</v>
      </c>
      <c r="AA24" s="1">
        <v>88.472984313964844</v>
      </c>
      <c r="AB24" s="1">
        <v>48.728935241699219</v>
      </c>
      <c r="AC24" s="1">
        <v>3.3577761650085449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1.1034366383272056</v>
      </c>
      <c r="AL24">
        <f>(U24-T24)/(1000-U24)*AK24</f>
        <v>2.8065992053251609E-2</v>
      </c>
      <c r="AM24">
        <f>(P24+273.15)</f>
        <v>302.01556434631345</v>
      </c>
      <c r="AN24">
        <f>(O24+273.15)</f>
        <v>304.2344039916992</v>
      </c>
      <c r="AO24">
        <f>(Y24*AG24+Z24*AH24)*AI24</f>
        <v>8.0261161536101326</v>
      </c>
      <c r="AP24">
        <f>((AO24+0.00000010773*(AN24^4-AM24^4))-AL24*44100)/(L24*51.4+0.00000043092*AM24^3)</f>
        <v>-9.8711315773547774</v>
      </c>
      <c r="AQ24">
        <f>0.61365*EXP(17.502*J24/(240.97+J24))</f>
        <v>3.9905925653427032</v>
      </c>
      <c r="AR24">
        <f>AQ24*1000/AA24</f>
        <v>45.105210322523462</v>
      </c>
      <c r="AS24">
        <f>(AR24-U24)</f>
        <v>8.6185770217422117</v>
      </c>
      <c r="AT24">
        <f>IF(D24,P24,(O24+P24)/2)</f>
        <v>29.974984169006348</v>
      </c>
      <c r="AU24">
        <f>0.61365*EXP(17.502*AT24/(240.97+AT24))</f>
        <v>4.2543318113939801</v>
      </c>
      <c r="AV24">
        <f>IF(AS24&lt;&gt;0,(1000-(AR24+U24)/2)/AS24*AL24,0)</f>
        <v>3.1236031154524304</v>
      </c>
      <c r="AW24">
        <f>U24*AA24/1000</f>
        <v>3.2280813356894069</v>
      </c>
      <c r="AX24">
        <f>(AU24-AW24)</f>
        <v>1.0262504757045732</v>
      </c>
      <c r="AY24">
        <f>1/(1.6/F24+1.37/N24)</f>
        <v>2.18104877371244</v>
      </c>
      <c r="AZ24">
        <f>G24*AA24*0.001</f>
        <v>34.819955669217066</v>
      </c>
      <c r="BA24">
        <f>G24/S24</f>
        <v>0.99452445943132206</v>
      </c>
      <c r="BB24">
        <f>(1-AL24*AA24/AQ24/F24)*100</f>
        <v>94.616603680605735</v>
      </c>
      <c r="BC24">
        <f>(S24-E24/(N24/1.35))</f>
        <v>397.73564531676237</v>
      </c>
      <c r="BD24">
        <f>E24*BB24/100/BC24</f>
        <v>-1.5106419088205579E-2</v>
      </c>
    </row>
    <row r="25" spans="1:56" x14ac:dyDescent="0.35">
      <c r="A25" s="1" t="s">
        <v>9</v>
      </c>
      <c r="B25" s="1" t="s">
        <v>3395</v>
      </c>
      <c r="K25" s="1">
        <v>2.72</v>
      </c>
    </row>
    <row r="26" spans="1:56" x14ac:dyDescent="0.35">
      <c r="A26" s="1" t="s">
        <v>9</v>
      </c>
      <c r="B26" s="1" t="s">
        <v>3394</v>
      </c>
      <c r="K26" s="1">
        <v>2.72</v>
      </c>
    </row>
    <row r="27" spans="1:56" x14ac:dyDescent="0.35">
      <c r="A27" s="1">
        <v>4</v>
      </c>
      <c r="B27" s="1" t="s">
        <v>3393</v>
      </c>
      <c r="C27" s="1">
        <v>985.00000270456076</v>
      </c>
      <c r="D27" s="1">
        <v>0</v>
      </c>
      <c r="E27">
        <f>(R27-S27*(1000-T27)/(1000-U27))*AK27</f>
        <v>-5.4094723342785542</v>
      </c>
      <c r="F27">
        <f>IF(AV27&lt;&gt;0,1/(1/AV27-1/N27),0)</f>
        <v>11.023740725091681</v>
      </c>
      <c r="G27">
        <f>((AY27-AL27/2)*S27-E27)/(AY27+AL27/2)</f>
        <v>392.75230877396535</v>
      </c>
      <c r="H27">
        <f>AL27*1000</f>
        <v>27.225339863587099</v>
      </c>
      <c r="I27">
        <f>(AQ27-AW27)</f>
        <v>0.74913544406467603</v>
      </c>
      <c r="J27">
        <f>(P27+AP27*D27)</f>
        <v>28.918649673461914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31.110492706298828</v>
      </c>
      <c r="P27" s="1">
        <v>28.918649673461914</v>
      </c>
      <c r="Q27" s="1">
        <v>31.240617752075195</v>
      </c>
      <c r="R27" s="1">
        <v>400.07473754882813</v>
      </c>
      <c r="S27" s="1">
        <v>395.225830078125</v>
      </c>
      <c r="T27" s="1">
        <v>13.014937400817871</v>
      </c>
      <c r="U27" s="1">
        <v>36.779697418212891</v>
      </c>
      <c r="V27" s="1">
        <v>25.361392974853516</v>
      </c>
      <c r="W27" s="1">
        <v>71.670295715332031</v>
      </c>
      <c r="X27" s="1">
        <v>300.14727783203125</v>
      </c>
      <c r="Y27" s="1">
        <v>99.76861572265625</v>
      </c>
      <c r="Z27" s="1">
        <v>9.8838597536087036E-2</v>
      </c>
      <c r="AA27" s="1">
        <v>88.465766906738281</v>
      </c>
      <c r="AB27" s="1">
        <v>48.92242431640625</v>
      </c>
      <c r="AC27" s="1">
        <v>3.3608779907226563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1.1034826390883499</v>
      </c>
      <c r="AL27">
        <f>(U27-T27)/(1000-U27)*AK27</f>
        <v>2.7225339863587099E-2</v>
      </c>
      <c r="AM27">
        <f>(P27+273.15)</f>
        <v>302.06864967346189</v>
      </c>
      <c r="AN27">
        <f>(O27+273.15)</f>
        <v>304.26049270629881</v>
      </c>
      <c r="AO27">
        <f>(Y27*AG27+Z27*AH27)*AI27</f>
        <v>15.962978158824626</v>
      </c>
      <c r="AP27">
        <f>((AO27+0.00000010773*(AN27^4-AM27^4))-AL27*44100)/(L27*51.4+0.00000043092*AM27^3)</f>
        <v>-9.5039103973750549</v>
      </c>
      <c r="AQ27">
        <f>0.61365*EXP(17.502*J27/(240.97+J27))</f>
        <v>4.0028795827646615</v>
      </c>
      <c r="AR27">
        <f>AQ27*1000/AA27</f>
        <v>45.247780273973625</v>
      </c>
      <c r="AS27">
        <f>(AR27-U27)</f>
        <v>8.4680828557607342</v>
      </c>
      <c r="AT27">
        <f>IF(D27,P27,(O27+P27)/2)</f>
        <v>30.014571189880371</v>
      </c>
      <c r="AU27">
        <f>0.61365*EXP(17.502*AT27/(240.97+AT27))</f>
        <v>4.2640168872877346</v>
      </c>
      <c r="AV27">
        <f>IF(AS27&lt;&gt;0,(1000-(AR27+U27)/2)/AS27*AL27,0)</f>
        <v>3.0831921851903417</v>
      </c>
      <c r="AW27">
        <f>U27*AA27/1000</f>
        <v>3.2537441386999855</v>
      </c>
      <c r="AX27">
        <f>(AU27-AW27)</f>
        <v>1.0102727485877492</v>
      </c>
      <c r="AY27">
        <f>1/(1.6/F27+1.37/N27)</f>
        <v>2.1495727465303469</v>
      </c>
      <c r="AZ27">
        <f>G27*AA27*0.001</f>
        <v>34.745134200080919</v>
      </c>
      <c r="BA27">
        <f>G27/S27</f>
        <v>0.99374149886997343</v>
      </c>
      <c r="BB27">
        <f>(1-AL27*AA27/AQ27/F27)*100</f>
        <v>94.541830216078253</v>
      </c>
      <c r="BC27">
        <f>(S27-E27/(N27/1.35))</f>
        <v>396.93195014352642</v>
      </c>
      <c r="BD27">
        <f>E27*BB27/100/BC27</f>
        <v>-1.2884360021938546E-2</v>
      </c>
    </row>
    <row r="28" spans="1:56" x14ac:dyDescent="0.35">
      <c r="A28" s="1" t="s">
        <v>9</v>
      </c>
      <c r="B28" s="1" t="s">
        <v>3392</v>
      </c>
      <c r="K28" s="1">
        <v>2.72</v>
      </c>
    </row>
    <row r="29" spans="1:56" x14ac:dyDescent="0.35">
      <c r="A29" s="1" t="s">
        <v>9</v>
      </c>
      <c r="B29" s="1" t="s">
        <v>3391</v>
      </c>
      <c r="K29" s="1">
        <v>2.72</v>
      </c>
    </row>
    <row r="30" spans="1:56" x14ac:dyDescent="0.35">
      <c r="A30" s="1">
        <v>5</v>
      </c>
      <c r="B30" s="1" t="s">
        <v>3390</v>
      </c>
      <c r="C30" s="1">
        <v>1190.0000027045608</v>
      </c>
      <c r="D30" s="1">
        <v>0</v>
      </c>
      <c r="E30">
        <f>(R30-S30*(1000-T30)/(1000-U30))*AK30</f>
        <v>-4.0185812136597203</v>
      </c>
      <c r="F30">
        <f>IF(AV30&lt;&gt;0,1/(1/AV30-1/N30),0)</f>
        <v>10.13134033078147</v>
      </c>
      <c r="G30">
        <f>((AY30-AL30/2)*S30-E30)/(AY30+AL30/2)</f>
        <v>391.14452043403071</v>
      </c>
      <c r="H30">
        <f>AL30*1000</f>
        <v>26.425417053898794</v>
      </c>
      <c r="I30">
        <f>(AQ30-AW30)</f>
        <v>0.7447474178878406</v>
      </c>
      <c r="J30">
        <f>(P30+AP30*D30)</f>
        <v>29.022029876708984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31.141962051391602</v>
      </c>
      <c r="P30" s="1">
        <v>29.022029876708984</v>
      </c>
      <c r="Q30" s="1">
        <v>31.269952774047852</v>
      </c>
      <c r="R30" s="1">
        <v>399.98074340820313</v>
      </c>
      <c r="S30" s="1">
        <v>394.1834716796875</v>
      </c>
      <c r="T30" s="1">
        <v>14.047467231750488</v>
      </c>
      <c r="U30" s="1">
        <v>37.103725433349609</v>
      </c>
      <c r="V30" s="1">
        <v>27.32227897644043</v>
      </c>
      <c r="W30" s="1">
        <v>72.166618347167969</v>
      </c>
      <c r="X30" s="1">
        <v>300.17977905273438</v>
      </c>
      <c r="Y30" s="1">
        <v>149.60530090332031</v>
      </c>
      <c r="Z30" s="1">
        <v>1.6874277964234352E-2</v>
      </c>
      <c r="AA30" s="1">
        <v>88.458908081054688</v>
      </c>
      <c r="AB30" s="1">
        <v>49.01470947265625</v>
      </c>
      <c r="AC30" s="1">
        <v>3.3468937873840332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1.1036021288703466</v>
      </c>
      <c r="AL30">
        <f>(U30-T30)/(1000-U30)*AK30</f>
        <v>2.6425417053898795E-2</v>
      </c>
      <c r="AM30">
        <f>(P30+273.15)</f>
        <v>302.17202987670896</v>
      </c>
      <c r="AN30">
        <f>(O30+273.15)</f>
        <v>304.29196205139158</v>
      </c>
      <c r="AO30">
        <f>(Y30*AG30+Z30*AH30)*AI30</f>
        <v>23.936847609501001</v>
      </c>
      <c r="AP30">
        <f>((AO30+0.00000010773*(AN30^4-AM30^4))-AL30*44100)/(L30*51.4+0.00000043092*AM30^3)</f>
        <v>-9.1550842749303971</v>
      </c>
      <c r="AQ30">
        <f>0.61365*EXP(17.502*J30/(240.97+J30))</f>
        <v>4.0269024554612045</v>
      </c>
      <c r="AR30">
        <f>AQ30*1000/AA30</f>
        <v>45.522859628465724</v>
      </c>
      <c r="AS30">
        <f>(AR30-U30)</f>
        <v>8.4191341951161149</v>
      </c>
      <c r="AT30">
        <f>IF(D30,P30,(O30+P30)/2)</f>
        <v>30.081995964050293</v>
      </c>
      <c r="AU30">
        <f>0.61365*EXP(17.502*AT30/(240.97+AT30))</f>
        <v>4.2805567859395106</v>
      </c>
      <c r="AV30">
        <f>IF(AS30&lt;&gt;0,(1000-(AR30+U30)/2)/AS30*AL30,0)</f>
        <v>3.0090619156059719</v>
      </c>
      <c r="AW30">
        <f>U30*AA30/1000</f>
        <v>3.2821550375733639</v>
      </c>
      <c r="AX30">
        <f>(AU30-AW30)</f>
        <v>0.9984017483661467</v>
      </c>
      <c r="AY30">
        <f>1/(1.6/F30+1.37/N30)</f>
        <v>2.0920798427679905</v>
      </c>
      <c r="AZ30">
        <f>G30*AA30*0.001</f>
        <v>34.600217179482144</v>
      </c>
      <c r="BA30">
        <f>G30/S30</f>
        <v>0.99229051580294003</v>
      </c>
      <c r="BB30">
        <f>(1-AL30*AA30/AQ30/F30)*100</f>
        <v>94.270385399912186</v>
      </c>
      <c r="BC30">
        <f>(S30-E30/(N30/1.35))</f>
        <v>395.45091175875473</v>
      </c>
      <c r="BD30">
        <f>E30*BB30/100/BC30</f>
        <v>-9.5797781344769371E-3</v>
      </c>
    </row>
    <row r="31" spans="1:56" x14ac:dyDescent="0.35">
      <c r="A31" s="1" t="s">
        <v>9</v>
      </c>
      <c r="B31" s="1" t="s">
        <v>3389</v>
      </c>
      <c r="K31" s="1">
        <v>2.72</v>
      </c>
    </row>
    <row r="32" spans="1:56" x14ac:dyDescent="0.35">
      <c r="A32" s="1" t="s">
        <v>9</v>
      </c>
      <c r="B32" s="1" t="s">
        <v>3388</v>
      </c>
      <c r="K32" s="1">
        <v>2.72</v>
      </c>
    </row>
    <row r="33" spans="1:56" x14ac:dyDescent="0.35">
      <c r="A33" s="1">
        <v>6</v>
      </c>
      <c r="B33" s="1" t="s">
        <v>3387</v>
      </c>
      <c r="C33" s="1">
        <v>1395.0000027045608</v>
      </c>
      <c r="D33" s="1">
        <v>0</v>
      </c>
      <c r="E33">
        <f>(R33-S33*(1000-T33)/(1000-U33))*AK33</f>
        <v>-2.7176127090064215</v>
      </c>
      <c r="F33">
        <f>IF(AV33&lt;&gt;0,1/(1/AV33-1/N33),0)</f>
        <v>9.6538686883930698</v>
      </c>
      <c r="G33">
        <f>((AY33-AL33/2)*S33-E33)/(AY33+AL33/2)</f>
        <v>389.72806593405181</v>
      </c>
      <c r="H33">
        <f>AL33*1000</f>
        <v>25.855608793928607</v>
      </c>
      <c r="I33">
        <f>(AQ33-AW33)</f>
        <v>0.73894410206213568</v>
      </c>
      <c r="J33">
        <f>(P33+AP33*D33)</f>
        <v>29.208303451538086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31.186630249023438</v>
      </c>
      <c r="P33" s="1">
        <v>29.208303451538086</v>
      </c>
      <c r="Q33" s="1">
        <v>31.309806823730469</v>
      </c>
      <c r="R33" s="1">
        <v>400.07943725585938</v>
      </c>
      <c r="S33" s="1">
        <v>393.32571411132813</v>
      </c>
      <c r="T33" s="1">
        <v>15.114269256591797</v>
      </c>
      <c r="U33" s="1">
        <v>37.664348602294922</v>
      </c>
      <c r="V33" s="1">
        <v>29.320877075195313</v>
      </c>
      <c r="W33" s="1">
        <v>73.066825866699219</v>
      </c>
      <c r="X33" s="1">
        <v>300.125</v>
      </c>
      <c r="Y33" s="1">
        <v>300.37969970703125</v>
      </c>
      <c r="Z33" s="1">
        <v>6.9907419383525848E-2</v>
      </c>
      <c r="AA33" s="1">
        <v>88.453964233398438</v>
      </c>
      <c r="AB33" s="1">
        <v>49.025714874267578</v>
      </c>
      <c r="AC33" s="1">
        <v>3.3157641887664795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1.1034007352941173</v>
      </c>
      <c r="AL33">
        <f>(U33-T33)/(1000-U33)*AK33</f>
        <v>2.5855608793928606E-2</v>
      </c>
      <c r="AM33">
        <f>(P33+273.15)</f>
        <v>302.35830345153806</v>
      </c>
      <c r="AN33">
        <f>(O33+273.15)</f>
        <v>304.33663024902341</v>
      </c>
      <c r="AO33">
        <f>(Y33*AG33+Z33*AH33)*AI33</f>
        <v>48.060750878883482</v>
      </c>
      <c r="AP33">
        <f>((AO33+0.00000010773*(AN33^4-AM33^4))-AL33*44100)/(L33*51.4+0.00000043092*AM33^3)</f>
        <v>-8.7631794732956703</v>
      </c>
      <c r="AQ33">
        <f>0.61365*EXP(17.502*J33/(240.97+J33))</f>
        <v>4.0705050462037811</v>
      </c>
      <c r="AR33">
        <f>AQ33*1000/AA33</f>
        <v>46.018345039496154</v>
      </c>
      <c r="AS33">
        <f>(AR33-U33)</f>
        <v>8.3539964372012321</v>
      </c>
      <c r="AT33">
        <f>IF(D33,P33,(O33+P33)/2)</f>
        <v>30.197466850280762</v>
      </c>
      <c r="AU33">
        <f>0.61365*EXP(17.502*AT33/(240.97+AT33))</f>
        <v>4.3090127154258964</v>
      </c>
      <c r="AV33">
        <f>IF(AS33&lt;&gt;0,(1000-(AR33+U33)/2)/AS33*AL33,0)</f>
        <v>2.965499864088545</v>
      </c>
      <c r="AW33">
        <f>U33*AA33/1000</f>
        <v>3.3315609441416454</v>
      </c>
      <c r="AX33">
        <f>(AU33-AW33)</f>
        <v>0.97745177128425098</v>
      </c>
      <c r="AY33">
        <f>1/(1.6/F33+1.37/N33)</f>
        <v>2.0584429123723944</v>
      </c>
      <c r="AZ33">
        <f>G33*AA33*0.001</f>
        <v>34.47299240488217</v>
      </c>
      <c r="BA33">
        <f>G33/S33</f>
        <v>0.99085325965680948</v>
      </c>
      <c r="BB33">
        <f>(1-AL33*AA33/AQ33/F33)*100</f>
        <v>94.180008039007092</v>
      </c>
      <c r="BC33">
        <f>(S33-E33/(N33/1.35))</f>
        <v>394.18283533985255</v>
      </c>
      <c r="BD33">
        <f>E33*BB33/100/BC33</f>
        <v>-6.4930474854508766E-3</v>
      </c>
    </row>
    <row r="34" spans="1:56" x14ac:dyDescent="0.35">
      <c r="A34" s="1" t="s">
        <v>9</v>
      </c>
      <c r="B34" s="1" t="s">
        <v>3386</v>
      </c>
      <c r="K34" s="1">
        <v>2.72</v>
      </c>
    </row>
    <row r="35" spans="1:56" x14ac:dyDescent="0.35">
      <c r="A35" s="1" t="s">
        <v>9</v>
      </c>
      <c r="B35" s="1" t="s">
        <v>3385</v>
      </c>
      <c r="K35" s="1">
        <v>2.72</v>
      </c>
    </row>
    <row r="36" spans="1:56" x14ac:dyDescent="0.35">
      <c r="A36" s="1">
        <v>7</v>
      </c>
      <c r="B36" s="1" t="s">
        <v>3384</v>
      </c>
      <c r="C36" s="1">
        <v>1599.0000027045608</v>
      </c>
      <c r="D36" s="1">
        <v>0</v>
      </c>
      <c r="E36">
        <f>(R36-S36*(1000-T36)/(1000-U36))*AK36</f>
        <v>-1.6824543270585983</v>
      </c>
      <c r="F36">
        <f>IF(AV36&lt;&gt;0,1/(1/AV36-1/N36),0)</f>
        <v>9.1406313249034365</v>
      </c>
      <c r="G36">
        <f>((AY36-AL36/2)*S36-E36)/(AY36+AL36/2)</f>
        <v>388.41230393237123</v>
      </c>
      <c r="H36">
        <f>AL36*1000</f>
        <v>25.389478281864559</v>
      </c>
      <c r="I36">
        <f>(AQ36-AW36)</f>
        <v>0.73757750541555334</v>
      </c>
      <c r="J36">
        <f>(P36+AP36*D36)</f>
        <v>29.458253860473633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31.255729675292969</v>
      </c>
      <c r="P36" s="1">
        <v>29.458253860473633</v>
      </c>
      <c r="Q36" s="1">
        <v>31.367242813110352</v>
      </c>
      <c r="R36" s="1">
        <v>399.99307250976563</v>
      </c>
      <c r="S36" s="1">
        <v>392.48748779296875</v>
      </c>
      <c r="T36" s="1">
        <v>16.225238800048828</v>
      </c>
      <c r="U36" s="1">
        <v>38.350505828857422</v>
      </c>
      <c r="V36" s="1">
        <v>31.350936889648438</v>
      </c>
      <c r="W36" s="1">
        <v>74.102104187011719</v>
      </c>
      <c r="X36" s="1">
        <v>300.15872192382813</v>
      </c>
      <c r="Y36" s="1">
        <v>500.06689453125</v>
      </c>
      <c r="Z36" s="1">
        <v>0.22901368141174316</v>
      </c>
      <c r="AA36" s="1">
        <v>88.449470520019531</v>
      </c>
      <c r="AB36" s="1">
        <v>49.093257904052734</v>
      </c>
      <c r="AC36" s="1">
        <v>3.2678921222686768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1.1035247129552501</v>
      </c>
      <c r="AL36">
        <f>(U36-T36)/(1000-U36)*AK36</f>
        <v>2.538947828186456E-2</v>
      </c>
      <c r="AM36">
        <f>(P36+273.15)</f>
        <v>302.60825386047361</v>
      </c>
      <c r="AN36">
        <f>(O36+273.15)</f>
        <v>304.40572967529295</v>
      </c>
      <c r="AO36">
        <f>(Y36*AG36+Z36*AH36)*AI36</f>
        <v>80.010701336621423</v>
      </c>
      <c r="AP36">
        <f>((AO36+0.00000010773*(AN36^4-AM36^4))-AL36*44100)/(L36*51.4+0.00000043092*AM36^3)</f>
        <v>-8.3480440992925686</v>
      </c>
      <c r="AQ36">
        <f>0.61365*EXP(17.502*J36/(240.97+J36))</f>
        <v>4.1296594401529152</v>
      </c>
      <c r="AR36">
        <f>AQ36*1000/AA36</f>
        <v>46.68947610283562</v>
      </c>
      <c r="AS36">
        <f>(AR36-U36)</f>
        <v>8.3389702739781981</v>
      </c>
      <c r="AT36">
        <f>IF(D36,P36,(O36+P36)/2)</f>
        <v>30.356991767883301</v>
      </c>
      <c r="AU36">
        <f>0.61365*EXP(17.502*AT36/(240.97+AT36))</f>
        <v>4.3485961561652822</v>
      </c>
      <c r="AV36">
        <f>IF(AS36&lt;&gt;0,(1000-(AR36+U36)/2)/AS36*AL36,0)</f>
        <v>2.915218197929228</v>
      </c>
      <c r="AW36">
        <f>U36*AA36/1000</f>
        <v>3.3920819347373619</v>
      </c>
      <c r="AX36">
        <f>(AU36-AW36)</f>
        <v>0.95651422142792031</v>
      </c>
      <c r="AY36">
        <f>1/(1.6/F36+1.37/N36)</f>
        <v>2.0197529990453096</v>
      </c>
      <c r="AZ36">
        <f>G36*AA36*0.001</f>
        <v>34.354862626279136</v>
      </c>
      <c r="BA36">
        <f>G36/S36</f>
        <v>0.98961703496966735</v>
      </c>
      <c r="BB36">
        <f>(1-AL36*AA36/AQ36/F36)*100</f>
        <v>94.050799806093593</v>
      </c>
      <c r="BC36">
        <f>(S36-E36/(N36/1.35))</f>
        <v>393.01812533192549</v>
      </c>
      <c r="BD36">
        <f>E36*BB36/100/BC36</f>
        <v>-4.0261800893647073E-3</v>
      </c>
    </row>
    <row r="37" spans="1:56" x14ac:dyDescent="0.35">
      <c r="A37" s="1" t="s">
        <v>9</v>
      </c>
      <c r="B37" s="1" t="s">
        <v>3383</v>
      </c>
      <c r="K37" s="1">
        <v>2.72</v>
      </c>
    </row>
    <row r="38" spans="1:56" x14ac:dyDescent="0.35">
      <c r="A38" s="1" t="s">
        <v>9</v>
      </c>
      <c r="B38" s="1" t="s">
        <v>3382</v>
      </c>
      <c r="K38" s="1">
        <v>2.72</v>
      </c>
    </row>
    <row r="39" spans="1:56" x14ac:dyDescent="0.35">
      <c r="A39" s="1">
        <v>8</v>
      </c>
      <c r="B39" s="1" t="s">
        <v>3381</v>
      </c>
      <c r="C39" s="1">
        <v>1804.5000026933849</v>
      </c>
      <c r="D39" s="1">
        <v>0</v>
      </c>
      <c r="E39">
        <f>(R39-S39*(1000-T39)/(1000-U39))*AK39</f>
        <v>-0.52903728490576973</v>
      </c>
      <c r="F39">
        <f>IF(AV39&lt;&gt;0,1/(1/AV39-1/N39),0)</f>
        <v>8.4487764910981955</v>
      </c>
      <c r="G39">
        <f>((AY39-AL39/2)*S39-E39)/(AY39+AL39/2)</f>
        <v>387.01031949846026</v>
      </c>
      <c r="H39">
        <f>AL39*1000</f>
        <v>24.986434596814071</v>
      </c>
      <c r="I39">
        <f>(AQ39-AW39)</f>
        <v>0.74405839653008199</v>
      </c>
      <c r="J39">
        <f>(P39+AP39*D39)</f>
        <v>29.786983489990234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31.345497131347656</v>
      </c>
      <c r="P39" s="1">
        <v>29.786983489990234</v>
      </c>
      <c r="Q39" s="1">
        <v>31.442787170410156</v>
      </c>
      <c r="R39" s="1">
        <v>400.08676147460938</v>
      </c>
      <c r="S39" s="1">
        <v>391.69696044921875</v>
      </c>
      <c r="T39" s="1">
        <v>17.418806076049805</v>
      </c>
      <c r="U39" s="1">
        <v>39.174839019775391</v>
      </c>
      <c r="V39" s="1">
        <v>33.481353759765625</v>
      </c>
      <c r="W39" s="1">
        <v>75.299453735351563</v>
      </c>
      <c r="X39" s="1">
        <v>300.149658203125</v>
      </c>
      <c r="Y39" s="1">
        <v>750.716064453125</v>
      </c>
      <c r="Z39" s="1">
        <v>7.2319847531616688E-3</v>
      </c>
      <c r="AA39" s="1">
        <v>88.437881469726563</v>
      </c>
      <c r="AB39" s="1">
        <v>49.312343597412109</v>
      </c>
      <c r="AC39" s="1">
        <v>3.2109549045562744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1.1034913904526651</v>
      </c>
      <c r="AL39">
        <f>(U39-T39)/(1000-U39)*AK39</f>
        <v>2.4986434596814072E-2</v>
      </c>
      <c r="AM39">
        <f>(P39+273.15)</f>
        <v>302.93698348999021</v>
      </c>
      <c r="AN39">
        <f>(O39+273.15)</f>
        <v>304.49549713134763</v>
      </c>
      <c r="AO39">
        <f>(Y39*AG39+Z39*AH39)*AI39</f>
        <v>120.11456762773014</v>
      </c>
      <c r="AP39">
        <f>((AO39+0.00000010773*(AN39^4-AM39^4))-AL39*44100)/(L39*51.4+0.00000043092*AM39^3)</f>
        <v>-7.8941912639446095</v>
      </c>
      <c r="AQ39">
        <f>0.61365*EXP(17.502*J39/(240.97+J39))</f>
        <v>4.2085981663565972</v>
      </c>
      <c r="AR39">
        <f>AQ39*1000/AA39</f>
        <v>47.588183891506439</v>
      </c>
      <c r="AS39">
        <f>(AR39-U39)</f>
        <v>8.4133448717310486</v>
      </c>
      <c r="AT39">
        <f>IF(D39,P39,(O39+P39)/2)</f>
        <v>30.566240310668945</v>
      </c>
      <c r="AU39">
        <f>0.61365*EXP(17.502*AT39/(240.97+AT39))</f>
        <v>4.4009978120211768</v>
      </c>
      <c r="AV39">
        <f>IF(AS39&lt;&gt;0,(1000-(AR39+U39)/2)/AS39*AL39,0)</f>
        <v>2.8410205052249111</v>
      </c>
      <c r="AW39">
        <f>U39*AA39/1000</f>
        <v>3.4645397698265152</v>
      </c>
      <c r="AX39">
        <f>(AU39-AW39)</f>
        <v>0.93645804219466156</v>
      </c>
      <c r="AY39">
        <f>1/(1.6/F39+1.37/N39)</f>
        <v>1.9629244211343373</v>
      </c>
      <c r="AZ39">
        <f>G39*AA39*0.001</f>
        <v>34.226372763365838</v>
      </c>
      <c r="BA39">
        <f>G39/S39</f>
        <v>0.98803503365105616</v>
      </c>
      <c r="BB39">
        <f>(1-AL39*AA39/AQ39/F39)*100</f>
        <v>93.785426379641706</v>
      </c>
      <c r="BC39">
        <f>(S39-E39/(N39/1.35))</f>
        <v>391.86381611856075</v>
      </c>
      <c r="BD39">
        <f>E39*BB39/100/BC39</f>
        <v>-1.2661538344383393E-3</v>
      </c>
    </row>
    <row r="40" spans="1:56" x14ac:dyDescent="0.35">
      <c r="A40" s="1" t="s">
        <v>9</v>
      </c>
      <c r="B40" s="1" t="s">
        <v>3380</v>
      </c>
      <c r="K40" s="1">
        <v>2.72</v>
      </c>
    </row>
    <row r="41" spans="1:56" x14ac:dyDescent="0.35">
      <c r="A41" s="1" t="s">
        <v>9</v>
      </c>
      <c r="B41" s="1" t="s">
        <v>3379</v>
      </c>
      <c r="K41" s="1">
        <v>2.72</v>
      </c>
    </row>
    <row r="42" spans="1:56" x14ac:dyDescent="0.35">
      <c r="A42" s="1">
        <v>9</v>
      </c>
      <c r="B42" s="1" t="s">
        <v>3378</v>
      </c>
      <c r="C42" s="1">
        <v>2009.5000026933849</v>
      </c>
      <c r="D42" s="1">
        <v>0</v>
      </c>
      <c r="E42">
        <f>(R42-S42*(1000-T42)/(1000-U42))*AK42</f>
        <v>0.73062268547613107</v>
      </c>
      <c r="F42">
        <f>IF(AV42&lt;&gt;0,1/(1/AV42-1/N42),0)</f>
        <v>7.3157470635611777</v>
      </c>
      <c r="G42">
        <f>((AY42-AL42/2)*S42-E42)/(AY42+AL42/2)</f>
        <v>385.33106545984629</v>
      </c>
      <c r="H42">
        <f>AL42*1000</f>
        <v>24.405637660252868</v>
      </c>
      <c r="I42">
        <f>(AQ42-AW42)</f>
        <v>0.76383278544203437</v>
      </c>
      <c r="J42">
        <f>(P42+AP42*D42)</f>
        <v>30.157171249389648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31.448919296264648</v>
      </c>
      <c r="P42" s="1">
        <v>30.157171249389648</v>
      </c>
      <c r="Q42" s="1">
        <v>31.531675338745117</v>
      </c>
      <c r="R42" s="1">
        <v>400.13385009765625</v>
      </c>
      <c r="S42" s="1">
        <v>390.82760620117188</v>
      </c>
      <c r="T42" s="1">
        <v>18.743440628051758</v>
      </c>
      <c r="U42" s="1">
        <v>39.976734161376953</v>
      </c>
      <c r="V42" s="1">
        <v>35.813980102539063</v>
      </c>
      <c r="W42" s="1">
        <v>76.38543701171875</v>
      </c>
      <c r="X42" s="1">
        <v>300.13970947265625</v>
      </c>
      <c r="Y42" s="1">
        <v>999.55682373046875</v>
      </c>
      <c r="Z42" s="1">
        <v>0.26156175136566162</v>
      </c>
      <c r="AA42" s="1">
        <v>88.432212829589844</v>
      </c>
      <c r="AB42" s="1">
        <v>49.367294311523438</v>
      </c>
      <c r="AC42" s="1">
        <v>3.1505341529846191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1.1034548142377065</v>
      </c>
      <c r="AL42">
        <f>(U42-T42)/(1000-U42)*AK42</f>
        <v>2.4405637660252867E-2</v>
      </c>
      <c r="AM42">
        <f>(P42+273.15)</f>
        <v>303.30717124938963</v>
      </c>
      <c r="AN42">
        <f>(O42+273.15)</f>
        <v>304.59891929626463</v>
      </c>
      <c r="AO42">
        <f>(Y42*AG42+Z42*AH42)*AI42</f>
        <v>159.92908822218124</v>
      </c>
      <c r="AP42">
        <f>((AO42+0.00000010773*(AN42^4-AM42^4))-AL42*44100)/(L42*51.4+0.00000043092*AM42^3)</f>
        <v>-7.3812740360441369</v>
      </c>
      <c r="AQ42">
        <f>0.61365*EXP(17.502*J42/(240.97+J42))</f>
        <v>4.2990638490328559</v>
      </c>
      <c r="AR42">
        <f>AQ42*1000/AA42</f>
        <v>48.614229040239152</v>
      </c>
      <c r="AS42">
        <f>(AR42-U42)</f>
        <v>8.6374948788621992</v>
      </c>
      <c r="AT42">
        <f>IF(D42,P42,(O42+P42)/2)</f>
        <v>30.803045272827148</v>
      </c>
      <c r="AU42">
        <f>0.61365*EXP(17.502*AT42/(240.97+AT42))</f>
        <v>4.4609631774131246</v>
      </c>
      <c r="AV42">
        <f>IF(AS42&lt;&gt;0,(1000-(AR42+U42)/2)/AS42*AL42,0)</f>
        <v>2.700386919290382</v>
      </c>
      <c r="AW42">
        <f>U42*AA42/1000</f>
        <v>3.5352310635908215</v>
      </c>
      <c r="AX42">
        <f>(AU42-AW42)</f>
        <v>0.92573211382230314</v>
      </c>
      <c r="AY42">
        <f>1/(1.6/F42+1.37/N42)</f>
        <v>1.8560667189245026</v>
      </c>
      <c r="AZ42">
        <f>G42*AA42*0.001</f>
        <v>34.075678790597742</v>
      </c>
      <c r="BA42">
        <f>G42/S42</f>
        <v>0.98593615022553871</v>
      </c>
      <c r="BB42">
        <f>(1-AL42*AA42/AQ42/F42)*100</f>
        <v>93.137725684206103</v>
      </c>
      <c r="BC42">
        <f>(S42-E42/(N42/1.35))</f>
        <v>390.59717152161369</v>
      </c>
      <c r="BD42">
        <f>E42*BB42/100/BC42</f>
        <v>1.7421666161442858E-3</v>
      </c>
    </row>
    <row r="43" spans="1:56" x14ac:dyDescent="0.35">
      <c r="A43" s="1" t="s">
        <v>9</v>
      </c>
      <c r="B43" s="1" t="s">
        <v>3377</v>
      </c>
      <c r="K43" s="1">
        <v>2.72</v>
      </c>
    </row>
    <row r="44" spans="1:56" x14ac:dyDescent="0.35">
      <c r="A44" s="1" t="s">
        <v>9</v>
      </c>
      <c r="B44" s="1" t="s">
        <v>3376</v>
      </c>
      <c r="K44" s="1">
        <v>2.72</v>
      </c>
    </row>
    <row r="45" spans="1:56" x14ac:dyDescent="0.35">
      <c r="A45" s="1">
        <v>10</v>
      </c>
      <c r="B45" s="1" t="s">
        <v>3375</v>
      </c>
      <c r="C45" s="1">
        <v>2214.5000026933849</v>
      </c>
      <c r="D45" s="1">
        <v>0</v>
      </c>
      <c r="E45">
        <f>(R45-S45*(1000-T45)/(1000-U45))*AK45</f>
        <v>1.5528839288644469</v>
      </c>
      <c r="F45">
        <f>IF(AV45&lt;&gt;0,1/(1/AV45-1/N45),0)</f>
        <v>5.8610277734582787</v>
      </c>
      <c r="G45">
        <f>((AY45-AL45/2)*S45-E45)/(AY45+AL45/2)</f>
        <v>383.79056300662018</v>
      </c>
      <c r="H45">
        <f>AL45*1000</f>
        <v>23.609614850113818</v>
      </c>
      <c r="I45">
        <f>(AQ45-AW45)</f>
        <v>0.80582937141688138</v>
      </c>
      <c r="J45">
        <f>(P45+AP45*D45)</f>
        <v>30.569488525390625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31.563926696777344</v>
      </c>
      <c r="P45" s="1">
        <v>30.569488525390625</v>
      </c>
      <c r="Q45" s="1">
        <v>31.631902694702148</v>
      </c>
      <c r="R45" s="1">
        <v>399.88424682617188</v>
      </c>
      <c r="S45" s="1">
        <v>390.12966918945313</v>
      </c>
      <c r="T45" s="1">
        <v>20.137973785400391</v>
      </c>
      <c r="U45" s="1">
        <v>40.664085388183594</v>
      </c>
      <c r="V45" s="1">
        <v>38.227706909179688</v>
      </c>
      <c r="W45" s="1">
        <v>77.192214965820313</v>
      </c>
      <c r="X45" s="1">
        <v>300.13858032226563</v>
      </c>
      <c r="Y45" s="1">
        <v>1250.881591796875</v>
      </c>
      <c r="Z45" s="1">
        <v>0.17236265540122986</v>
      </c>
      <c r="AA45" s="1">
        <v>88.431503295898438</v>
      </c>
      <c r="AB45" s="1">
        <v>49.465503692626953</v>
      </c>
      <c r="AC45" s="1">
        <v>3.0990848541259766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1.1034506629495056</v>
      </c>
      <c r="AL45">
        <f>(U45-T45)/(1000-U45)*AK45</f>
        <v>2.3609614850113817E-2</v>
      </c>
      <c r="AM45">
        <f>(P45+273.15)</f>
        <v>303.7194885253906</v>
      </c>
      <c r="AN45">
        <f>(O45+273.15)</f>
        <v>304.71392669677732</v>
      </c>
      <c r="AO45">
        <f>(Y45*AG45+Z45*AH45)*AI45</f>
        <v>200.14105021399882</v>
      </c>
      <c r="AP45">
        <f>((AO45+0.00000010773*(AN45^4-AM45^4))-AL45*44100)/(L45*51.4+0.00000043092*AM45^3)</f>
        <v>-6.7905644067469977</v>
      </c>
      <c r="AQ45">
        <f>0.61365*EXP(17.502*J45/(240.97+J45))</f>
        <v>4.4018155724467345</v>
      </c>
      <c r="AR45">
        <f>AQ45*1000/AA45</f>
        <v>49.776554829311557</v>
      </c>
      <c r="AS45">
        <f>(AR45-U45)</f>
        <v>9.1124694411279634</v>
      </c>
      <c r="AT45">
        <f>IF(D45,P45,(O45+P45)/2)</f>
        <v>31.066707611083984</v>
      </c>
      <c r="AU45">
        <f>0.61365*EXP(17.502*AT45/(240.97+AT45))</f>
        <v>4.5285658117962777</v>
      </c>
      <c r="AV45">
        <f>IF(AS45&lt;&gt;0,(1000-(AR45+U45)/2)/AS45*AL45,0)</f>
        <v>2.4737510127833282</v>
      </c>
      <c r="AW45">
        <f>U45*AA45/1000</f>
        <v>3.5959862010298531</v>
      </c>
      <c r="AX45">
        <f>(AU45-AW45)</f>
        <v>0.93257961076642459</v>
      </c>
      <c r="AY45">
        <f>1/(1.6/F45+1.37/N45)</f>
        <v>1.6861782913877055</v>
      </c>
      <c r="AZ45">
        <f>G45*AA45*0.001</f>
        <v>33.939176437454648</v>
      </c>
      <c r="BA45">
        <f>G45/S45</f>
        <v>0.9837512840384498</v>
      </c>
      <c r="BB45">
        <f>(1-AL45*AA45/AQ45/F45)*100</f>
        <v>91.907358749457529</v>
      </c>
      <c r="BC45">
        <f>(S45-E45/(N45/1.35))</f>
        <v>389.63989749518151</v>
      </c>
      <c r="BD45">
        <f>E45*BB45/100/BC45</f>
        <v>3.6629067316746428E-3</v>
      </c>
    </row>
    <row r="46" spans="1:56" x14ac:dyDescent="0.35">
      <c r="A46" s="1" t="s">
        <v>9</v>
      </c>
      <c r="B46" s="1" t="s">
        <v>3374</v>
      </c>
      <c r="K46" s="1">
        <v>2.72</v>
      </c>
    </row>
    <row r="47" spans="1:56" x14ac:dyDescent="0.35">
      <c r="A47" s="1" t="s">
        <v>9</v>
      </c>
      <c r="B47" s="1" t="s">
        <v>3373</v>
      </c>
      <c r="K47" s="1">
        <v>2.72</v>
      </c>
    </row>
    <row r="48" spans="1:56" x14ac:dyDescent="0.35">
      <c r="A48" s="1">
        <v>11</v>
      </c>
      <c r="B48" s="1" t="s">
        <v>3372</v>
      </c>
      <c r="C48" s="1">
        <v>2420.000002682209</v>
      </c>
      <c r="D48" s="1">
        <v>0</v>
      </c>
      <c r="E48">
        <f>(R48-S48*(1000-T48)/(1000-U48))*AK48</f>
        <v>2.7155409139854747</v>
      </c>
      <c r="F48">
        <f>IF(AV48&lt;&gt;0,1/(1/AV48-1/N48),0)</f>
        <v>4.624834562556094</v>
      </c>
      <c r="G48">
        <f>((AY48-AL48/2)*S48-E48)/(AY48+AL48/2)</f>
        <v>381.87547504986838</v>
      </c>
      <c r="H48">
        <f>AL48*1000</f>
        <v>22.948905144531047</v>
      </c>
      <c r="I48">
        <f>(AQ48-AW48)</f>
        <v>0.87055358174686592</v>
      </c>
      <c r="J48">
        <f>(P48+AP48*D48)</f>
        <v>31.079523086547852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31.706630706787109</v>
      </c>
      <c r="P48" s="1">
        <v>31.079523086547852</v>
      </c>
      <c r="Q48" s="1">
        <v>31.749366760253906</v>
      </c>
      <c r="R48" s="1">
        <v>400.14389038085938</v>
      </c>
      <c r="S48" s="1">
        <v>389.57977294921875</v>
      </c>
      <c r="T48" s="1">
        <v>21.468681335449219</v>
      </c>
      <c r="U48" s="1">
        <v>41.406661987304688</v>
      </c>
      <c r="V48" s="1">
        <v>40.421379089355469</v>
      </c>
      <c r="W48" s="1">
        <v>77.960746765136719</v>
      </c>
      <c r="X48" s="1">
        <v>300.11251831054688</v>
      </c>
      <c r="Y48" s="1">
        <v>1600.380126953125</v>
      </c>
      <c r="Z48" s="1">
        <v>5.5444873869419098E-2</v>
      </c>
      <c r="AA48" s="1">
        <v>88.423469543457031</v>
      </c>
      <c r="AB48" s="1">
        <v>49.625980377197266</v>
      </c>
      <c r="AC48" s="1">
        <v>3.0331215858459473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1.1033548467299517</v>
      </c>
      <c r="AL48">
        <f>(U48-T48)/(1000-U48)*AK48</f>
        <v>2.2948905144531045E-2</v>
      </c>
      <c r="AM48">
        <f>(P48+273.15)</f>
        <v>304.22952308654783</v>
      </c>
      <c r="AN48">
        <f>(O48+273.15)</f>
        <v>304.85663070678709</v>
      </c>
      <c r="AO48">
        <f>(Y48*AG48+Z48*AH48)*AI48</f>
        <v>256.06081458909466</v>
      </c>
      <c r="AP48">
        <f>((AO48+0.00000010773*(AN48^4-AM48^4))-AL48*44100)/(L48*51.4+0.00000043092*AM48^3)</f>
        <v>-6.1270681546833208</v>
      </c>
      <c r="AQ48">
        <f>0.61365*EXP(17.502*J48/(240.97+J48))</f>
        <v>4.5318742968775219</v>
      </c>
      <c r="AR48">
        <f>AQ48*1000/AA48</f>
        <v>51.251939335520703</v>
      </c>
      <c r="AS48">
        <f>(AR48-U48)</f>
        <v>9.8452773482160154</v>
      </c>
      <c r="AT48">
        <f>IF(D48,P48,(O48+P48)/2)</f>
        <v>31.39307689666748</v>
      </c>
      <c r="AU48">
        <f>0.61365*EXP(17.502*AT48/(240.97+AT48))</f>
        <v>4.6134809555420864</v>
      </c>
      <c r="AV48">
        <f>IF(AS48&lt;&gt;0,(1000-(AR48+U48)/2)/AS48*AL48,0)</f>
        <v>2.2229641323619549</v>
      </c>
      <c r="AW48">
        <f>U48*AA48/1000</f>
        <v>3.6613207151306559</v>
      </c>
      <c r="AX48">
        <f>(AU48-AW48)</f>
        <v>0.95216024041143044</v>
      </c>
      <c r="AY48">
        <f>1/(1.6/F48+1.37/N48)</f>
        <v>1.5014434436331436</v>
      </c>
      <c r="AZ48">
        <f>G48*AA48*0.001</f>
        <v>33.766754437465224</v>
      </c>
      <c r="BA48">
        <f>G48/S48</f>
        <v>0.98022408134532535</v>
      </c>
      <c r="BB48">
        <f>(1-AL48*AA48/AQ48/F48)*100</f>
        <v>90.318214302343208</v>
      </c>
      <c r="BC48">
        <f>(S48-E48/(N48/1.35))</f>
        <v>388.72330515430821</v>
      </c>
      <c r="BD48">
        <f>E48*BB48/100/BC48</f>
        <v>6.3094443519089022E-3</v>
      </c>
    </row>
    <row r="49" spans="1:56" x14ac:dyDescent="0.35">
      <c r="A49" s="1" t="s">
        <v>9</v>
      </c>
      <c r="B49" s="1" t="s">
        <v>3371</v>
      </c>
      <c r="K49" s="1">
        <v>2.72</v>
      </c>
    </row>
    <row r="50" spans="1:56" x14ac:dyDescent="0.35">
      <c r="A50" s="1" t="s">
        <v>9</v>
      </c>
      <c r="B50" s="1" t="s">
        <v>3366</v>
      </c>
      <c r="K50" s="1">
        <v>2.72</v>
      </c>
    </row>
    <row r="51" spans="1:56" x14ac:dyDescent="0.35">
      <c r="A51" s="1">
        <v>12</v>
      </c>
      <c r="B51" s="1" t="s">
        <v>3370</v>
      </c>
      <c r="C51" s="1">
        <v>2626.000002682209</v>
      </c>
      <c r="D51" s="1">
        <v>0</v>
      </c>
      <c r="E51">
        <f>(R51-S51*(1000-T51)/(1000-U51))*AK51</f>
        <v>3.5337818342074288</v>
      </c>
      <c r="F51">
        <f>IF(AV51&lt;&gt;0,1/(1/AV51-1/N51),0)</f>
        <v>3.7387438462019298</v>
      </c>
      <c r="G51">
        <f>((AY51-AL51/2)*S51-E51)/(AY51+AL51/2)</f>
        <v>379.82380985726172</v>
      </c>
      <c r="H51">
        <f>AL51*1000</f>
        <v>22.480769449597535</v>
      </c>
      <c r="I51">
        <f>(AQ51-AW51)</f>
        <v>0.94882261598364437</v>
      </c>
      <c r="J51">
        <f>(P51+AP51*D51)</f>
        <v>31.617240905761719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31.864416122436523</v>
      </c>
      <c r="P51" s="1">
        <v>31.617240905761719</v>
      </c>
      <c r="Q51" s="1">
        <v>31.879751205444336</v>
      </c>
      <c r="R51" s="1">
        <v>400.05599975585938</v>
      </c>
      <c r="S51" s="1">
        <v>388.93084716796875</v>
      </c>
      <c r="T51" s="1">
        <v>22.598722457885742</v>
      </c>
      <c r="U51" s="1">
        <v>42.112030029296875</v>
      </c>
      <c r="V51" s="1">
        <v>42.171154022216797</v>
      </c>
      <c r="W51" s="1">
        <v>78.584663391113281</v>
      </c>
      <c r="X51" s="1">
        <v>300.16766357421875</v>
      </c>
      <c r="Y51" s="1">
        <v>2001.5228271484375</v>
      </c>
      <c r="Z51" s="1">
        <v>2.892611175775528E-2</v>
      </c>
      <c r="AA51" s="1">
        <v>88.425605773925781</v>
      </c>
      <c r="AB51" s="1">
        <v>49.738906860351563</v>
      </c>
      <c r="AC51" s="1">
        <v>2.9720344543457031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1.1035575866699217</v>
      </c>
      <c r="AL51">
        <f>(U51-T51)/(1000-U51)*AK51</f>
        <v>2.2480769449597534E-2</v>
      </c>
      <c r="AM51">
        <f>(P51+273.15)</f>
        <v>304.7672409057617</v>
      </c>
      <c r="AN51">
        <f>(O51+273.15)</f>
        <v>305.0144161224365</v>
      </c>
      <c r="AO51">
        <f>(Y51*AG51+Z51*AH51)*AI51</f>
        <v>320.24364518574657</v>
      </c>
      <c r="AP51">
        <f>((AO51+0.00000010773*(AN51^4-AM51^4))-AL51*44100)/(L51*51.4+0.00000043092*AM51^3)</f>
        <v>-5.4674419864407247</v>
      </c>
      <c r="AQ51">
        <f>0.61365*EXP(17.502*J51/(240.97+J51))</f>
        <v>4.672604381693974</v>
      </c>
      <c r="AR51">
        <f>AQ51*1000/AA51</f>
        <v>52.842209457294928</v>
      </c>
      <c r="AS51">
        <f>(AR51-U51)</f>
        <v>10.730179427998053</v>
      </c>
      <c r="AT51">
        <f>IF(D51,P51,(O51+P51)/2)</f>
        <v>31.740828514099121</v>
      </c>
      <c r="AU51">
        <f>0.61365*EXP(17.502*AT51/(240.97+AT51))</f>
        <v>4.7054819835186406</v>
      </c>
      <c r="AV51">
        <f>IF(AS51&lt;&gt;0,(1000-(AR51+U51)/2)/AS51*AL51,0)</f>
        <v>1.9956280703604883</v>
      </c>
      <c r="AW51">
        <f>U51*AA51/1000</f>
        <v>3.7237817657103296</v>
      </c>
      <c r="AX51">
        <f>(AU51-AW51)</f>
        <v>0.98170021780831096</v>
      </c>
      <c r="AY51">
        <f>1/(1.6/F51+1.37/N51)</f>
        <v>1.3368650553169348</v>
      </c>
      <c r="AZ51">
        <f>G51*AA51*0.001</f>
        <v>33.586150473988766</v>
      </c>
      <c r="BA51">
        <f>G51/S51</f>
        <v>0.976584430427618</v>
      </c>
      <c r="BB51">
        <f>(1-AL51*AA51/AQ51/F51)*100</f>
        <v>88.620989652579027</v>
      </c>
      <c r="BC51">
        <f>(S51-E51/(N51/1.35))</f>
        <v>387.81631034782686</v>
      </c>
      <c r="BD51">
        <f>E51*BB51/100/BC51</f>
        <v>8.0751436958103467E-3</v>
      </c>
    </row>
    <row r="52" spans="1:56" x14ac:dyDescent="0.35">
      <c r="A52" s="1" t="s">
        <v>9</v>
      </c>
      <c r="B52" s="1" t="s">
        <v>3369</v>
      </c>
    </row>
    <row r="53" spans="1:56" x14ac:dyDescent="0.35">
      <c r="A53" s="1" t="s">
        <v>9</v>
      </c>
      <c r="B53" s="1" t="s">
        <v>3368</v>
      </c>
    </row>
    <row r="54" spans="1:56" x14ac:dyDescent="0.35">
      <c r="A54" s="1" t="s">
        <v>9</v>
      </c>
      <c r="B54" s="1" t="s">
        <v>3367</v>
      </c>
    </row>
    <row r="55" spans="1:56" x14ac:dyDescent="0.35">
      <c r="A55" s="1" t="s">
        <v>9</v>
      </c>
      <c r="B55" s="1" t="s">
        <v>3366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EE6F7-D51D-482A-9567-60D603477418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3452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3451</v>
      </c>
    </row>
    <row r="12" spans="1:56" x14ac:dyDescent="0.35">
      <c r="A12" s="1" t="s">
        <v>9</v>
      </c>
      <c r="B12" s="1" t="s">
        <v>3450</v>
      </c>
    </row>
    <row r="13" spans="1:56" x14ac:dyDescent="0.35">
      <c r="A13" s="1" t="s">
        <v>9</v>
      </c>
      <c r="B13" s="1" t="s">
        <v>3449</v>
      </c>
    </row>
    <row r="14" spans="1:56" x14ac:dyDescent="0.35">
      <c r="A14" s="1" t="s">
        <v>9</v>
      </c>
      <c r="B14" s="1" t="s">
        <v>3448</v>
      </c>
    </row>
    <row r="15" spans="1:56" x14ac:dyDescent="0.35">
      <c r="A15" s="1" t="s">
        <v>9</v>
      </c>
      <c r="B15" s="1" t="s">
        <v>3447</v>
      </c>
    </row>
    <row r="16" spans="1:56" x14ac:dyDescent="0.35">
      <c r="A16" s="1" t="s">
        <v>9</v>
      </c>
      <c r="B16" s="1" t="s">
        <v>3446</v>
      </c>
    </row>
    <row r="17" spans="1:56" x14ac:dyDescent="0.35">
      <c r="A17" s="1" t="s">
        <v>9</v>
      </c>
      <c r="B17" s="1" t="s">
        <v>3445</v>
      </c>
    </row>
    <row r="18" spans="1:56" x14ac:dyDescent="0.35">
      <c r="A18" s="1">
        <v>1</v>
      </c>
      <c r="B18" s="1" t="s">
        <v>3444</v>
      </c>
      <c r="C18" s="1">
        <v>400.0000017657876</v>
      </c>
      <c r="D18" s="1">
        <v>0</v>
      </c>
      <c r="E18">
        <f>(R18-S18*(1000-T18)/(1000-U18))*AK18</f>
        <v>-3.3498515074567052</v>
      </c>
      <c r="F18">
        <f>IF(AV18&lt;&gt;0,1/(1/AV18-1/N18),0)</f>
        <v>3.9594976111322371</v>
      </c>
      <c r="G18">
        <f>((AY18-AL18/2)*S18-E18)/(AY18+AL18/2)</f>
        <v>392.63533380274731</v>
      </c>
      <c r="H18">
        <f>AL18*1000</f>
        <v>19.864450453261647</v>
      </c>
      <c r="I18">
        <f>(AQ18-AW18)</f>
        <v>0.8145138629174431</v>
      </c>
      <c r="J18">
        <f>(P18+AP18*D18)</f>
        <v>30.895977020263672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32.001983642578125</v>
      </c>
      <c r="P18" s="1">
        <v>30.895977020263672</v>
      </c>
      <c r="Q18" s="1">
        <v>32.078536987304688</v>
      </c>
      <c r="R18" s="1">
        <v>399.97171020507813</v>
      </c>
      <c r="S18" s="1">
        <v>395.88092041015625</v>
      </c>
      <c r="T18" s="1">
        <v>24.256319046020508</v>
      </c>
      <c r="U18" s="1">
        <v>41.510696411132813</v>
      </c>
      <c r="V18" s="1">
        <v>44.907825469970703</v>
      </c>
      <c r="W18" s="1">
        <v>76.852348327636719</v>
      </c>
      <c r="X18" s="1">
        <v>300.1466064453125</v>
      </c>
      <c r="Y18" s="1">
        <v>-0.15751358866691589</v>
      </c>
      <c r="Z18" s="1">
        <v>1.4463413506746292E-2</v>
      </c>
      <c r="AA18" s="1">
        <v>88.415184020996094</v>
      </c>
      <c r="AB18" s="1">
        <v>49.306610107421875</v>
      </c>
      <c r="AC18" s="1">
        <v>3.198732852935791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1.103480170754825</v>
      </c>
      <c r="AL18">
        <f>(U18-T18)/(1000-U18)*AK18</f>
        <v>1.9864450453261646E-2</v>
      </c>
      <c r="AM18">
        <f>(P18+273.15)</f>
        <v>304.04597702026365</v>
      </c>
      <c r="AN18">
        <f>(O18+273.15)</f>
        <v>305.1519836425781</v>
      </c>
      <c r="AO18">
        <f>(Y18*AG18+Z18*AH18)*AI18</f>
        <v>-2.5202173623394053E-2</v>
      </c>
      <c r="AP18">
        <f>((AO18+0.00000010773*(AN18^4-AM18^4))-AL18*44100)/(L18*51.4+0.00000043092*AM18^3)</f>
        <v>-7.0635453092178873</v>
      </c>
      <c r="AQ18">
        <f>0.61365*EXP(17.502*J18/(240.97+J18))</f>
        <v>4.4846897249474527</v>
      </c>
      <c r="AR18">
        <f>AQ18*1000/AA18</f>
        <v>50.723071773310636</v>
      </c>
      <c r="AS18">
        <f>(AR18-U18)</f>
        <v>9.2123753621778235</v>
      </c>
      <c r="AT18">
        <f>IF(D18,P18,(O18+P18)/2)</f>
        <v>31.448980331420898</v>
      </c>
      <c r="AU18">
        <f>0.61365*EXP(17.502*AT18/(240.97+AT18))</f>
        <v>4.6281642153497087</v>
      </c>
      <c r="AV18">
        <f>IF(AS18&lt;&gt;0,(1000-(AR18+U18)/2)/AS18*AL18,0)</f>
        <v>2.056838019426237</v>
      </c>
      <c r="AW18">
        <f>U18*AA18/1000</f>
        <v>3.6701758620300096</v>
      </c>
      <c r="AX18">
        <f>(AU18-AW18)</f>
        <v>0.95798835331969912</v>
      </c>
      <c r="AY18">
        <f>1/(1.6/F18+1.37/N18)</f>
        <v>1.3809120095621255</v>
      </c>
      <c r="AZ18">
        <f>G18*AA18*0.001</f>
        <v>34.714925291315126</v>
      </c>
      <c r="BA18">
        <f>G18/S18</f>
        <v>0.99180160891803948</v>
      </c>
      <c r="BB18">
        <f>(1-AL18*AA18/AQ18/F18)*100</f>
        <v>90.109211318429701</v>
      </c>
      <c r="BC18">
        <f>(S18-E18/(N18/1.35))</f>
        <v>396.93744654058321</v>
      </c>
      <c r="BD18">
        <f>E18*BB18/100/BC18</f>
        <v>-7.6045351730229076E-3</v>
      </c>
    </row>
    <row r="19" spans="1:56" x14ac:dyDescent="0.35">
      <c r="A19" s="1" t="s">
        <v>9</v>
      </c>
      <c r="B19" s="1" t="s">
        <v>3443</v>
      </c>
      <c r="K19" s="1">
        <v>2.72</v>
      </c>
    </row>
    <row r="20" spans="1:56" x14ac:dyDescent="0.35">
      <c r="A20" s="1" t="s">
        <v>9</v>
      </c>
      <c r="B20" s="1" t="s">
        <v>3442</v>
      </c>
      <c r="K20" s="1">
        <v>2.72</v>
      </c>
    </row>
    <row r="21" spans="1:56" x14ac:dyDescent="0.35">
      <c r="A21" s="1">
        <v>2</v>
      </c>
      <c r="B21" s="1" t="s">
        <v>3441</v>
      </c>
      <c r="C21" s="1">
        <v>605.0000017657876</v>
      </c>
      <c r="D21" s="1">
        <v>0</v>
      </c>
      <c r="E21">
        <f>(R21-S21*(1000-T21)/(1000-U21))*AK21</f>
        <v>-2.7672761177584637</v>
      </c>
      <c r="F21">
        <f>IF(AV21&lt;&gt;0,1/(1/AV21-1/N21),0)</f>
        <v>3.9187825413366619</v>
      </c>
      <c r="G21">
        <f>((AY21-AL21/2)*S21-E21)/(AY21+AL21/2)</f>
        <v>392.27467755840945</v>
      </c>
      <c r="H21">
        <f>AL21*1000</f>
        <v>18.988549043824005</v>
      </c>
      <c r="I21">
        <f>(AQ21-AW21)</f>
        <v>0.78312991269899257</v>
      </c>
      <c r="J21">
        <f>(P21+AP21*D21)</f>
        <v>30.668619155883789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31.987655639648438</v>
      </c>
      <c r="P21" s="1">
        <v>30.668619155883789</v>
      </c>
      <c r="Q21" s="1">
        <v>32.093673706054688</v>
      </c>
      <c r="R21" s="1">
        <v>400.00991821289063</v>
      </c>
      <c r="S21" s="1">
        <v>395.70819091796875</v>
      </c>
      <c r="T21" s="1">
        <v>24.715015411376953</v>
      </c>
      <c r="U21" s="1">
        <v>41.214450836181641</v>
      </c>
      <c r="V21" s="1">
        <v>45.790695190429688</v>
      </c>
      <c r="W21" s="1">
        <v>76.359992980957031</v>
      </c>
      <c r="X21" s="1">
        <v>300.13253784179688</v>
      </c>
      <c r="Y21" s="1">
        <v>25.849386215209961</v>
      </c>
      <c r="Z21" s="1">
        <v>0.13499218225479126</v>
      </c>
      <c r="AA21" s="1">
        <v>88.408462524414063</v>
      </c>
      <c r="AB21" s="1">
        <v>49.470855712890625</v>
      </c>
      <c r="AC21" s="1">
        <v>3.2922792434692383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1.1034284479477823</v>
      </c>
      <c r="AL21">
        <f>(U21-T21)/(1000-U21)*AK21</f>
        <v>1.8988549043824004E-2</v>
      </c>
      <c r="AM21">
        <f>(P21+273.15)</f>
        <v>303.81861915588377</v>
      </c>
      <c r="AN21">
        <f>(O21+273.15)</f>
        <v>305.13765563964841</v>
      </c>
      <c r="AO21">
        <f>(Y21*AG21+Z21*AH21)*AI21</f>
        <v>4.1359017019889848</v>
      </c>
      <c r="AP21">
        <f>((AO21+0.00000010773*(AN21^4-AM21^4))-AL21*44100)/(L21*51.4+0.00000043092*AM21^3)</f>
        <v>-6.6935567736683232</v>
      </c>
      <c r="AQ21">
        <f>0.61365*EXP(17.502*J21/(240.97+J21))</f>
        <v>4.4268361449138629</v>
      </c>
      <c r="AR21">
        <f>AQ21*1000/AA21</f>
        <v>50.072538516223929</v>
      </c>
      <c r="AS21">
        <f>(AR21-U21)</f>
        <v>8.8580876800422885</v>
      </c>
      <c r="AT21">
        <f>IF(D21,P21,(O21+P21)/2)</f>
        <v>31.328137397766113</v>
      </c>
      <c r="AU21">
        <f>0.61365*EXP(17.502*AT21/(240.97+AT21))</f>
        <v>4.5964752848314303</v>
      </c>
      <c r="AV21">
        <f>IF(AS21&lt;&gt;0,(1000-(AR21+U21)/2)/AS21*AL21,0)</f>
        <v>2.0457965602962846</v>
      </c>
      <c r="AW21">
        <f>U21*AA21/1000</f>
        <v>3.6437062322148703</v>
      </c>
      <c r="AX21">
        <f>(AU21-AW21)</f>
        <v>0.95276905261655997</v>
      </c>
      <c r="AY21">
        <f>1/(1.6/F21+1.37/N21)</f>
        <v>1.372952151473505</v>
      </c>
      <c r="AZ21">
        <f>G21*AA21*0.001</f>
        <v>34.68040113019925</v>
      </c>
      <c r="BA21">
        <f>G21/S21</f>
        <v>0.99132311779648985</v>
      </c>
      <c r="BB21">
        <f>(1-AL21*AA21/AQ21/F21)*100</f>
        <v>90.322994078739299</v>
      </c>
      <c r="BC21">
        <f>(S21-E21/(N21/1.35))</f>
        <v>396.58097573305986</v>
      </c>
      <c r="BD21">
        <f>E21*BB21/100/BC21</f>
        <v>-6.3025883663863835E-3</v>
      </c>
    </row>
    <row r="22" spans="1:56" x14ac:dyDescent="0.35">
      <c r="A22" s="1" t="s">
        <v>9</v>
      </c>
      <c r="B22" s="1" t="s">
        <v>3440</v>
      </c>
      <c r="K22" s="1">
        <v>2.72</v>
      </c>
    </row>
    <row r="23" spans="1:56" x14ac:dyDescent="0.35">
      <c r="A23" s="1" t="s">
        <v>9</v>
      </c>
      <c r="B23" s="1" t="s">
        <v>474</v>
      </c>
      <c r="K23" s="1">
        <v>2.72</v>
      </c>
    </row>
    <row r="24" spans="1:56" x14ac:dyDescent="0.35">
      <c r="A24" s="1">
        <v>3</v>
      </c>
      <c r="B24" s="1" t="s">
        <v>3439</v>
      </c>
      <c r="C24" s="1">
        <v>809.50000177696347</v>
      </c>
      <c r="D24" s="1">
        <v>0</v>
      </c>
      <c r="E24">
        <f>(R24-S24*(1000-T24)/(1000-U24))*AK24</f>
        <v>-2.2795638043282893</v>
      </c>
      <c r="F24">
        <f>IF(AV24&lt;&gt;0,1/(1/AV24-1/N24),0)</f>
        <v>3.8459017147283818</v>
      </c>
      <c r="G24">
        <f>((AY24-AL24/2)*S24-E24)/(AY24+AL24/2)</f>
        <v>391.74558001467182</v>
      </c>
      <c r="H24">
        <f>AL24*1000</f>
        <v>18.360745372814684</v>
      </c>
      <c r="I24">
        <f>(AQ24-AW24)</f>
        <v>0.76497070027196257</v>
      </c>
      <c r="J24">
        <f>(P24+AP24*D24)</f>
        <v>30.52888298034668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31.946846008300781</v>
      </c>
      <c r="P24" s="1">
        <v>30.52888298034668</v>
      </c>
      <c r="Q24" s="1">
        <v>32.071964263916016</v>
      </c>
      <c r="R24" s="1">
        <v>399.89984130859375</v>
      </c>
      <c r="S24" s="1">
        <v>395.38674926757813</v>
      </c>
      <c r="T24" s="1">
        <v>25.064451217651367</v>
      </c>
      <c r="U24" s="1">
        <v>41.021091461181641</v>
      </c>
      <c r="V24" s="1">
        <v>46.545783996582031</v>
      </c>
      <c r="W24" s="1">
        <v>76.177963256835938</v>
      </c>
      <c r="X24" s="1">
        <v>300.14202880859375</v>
      </c>
      <c r="Y24" s="1">
        <v>51.297752380371094</v>
      </c>
      <c r="Z24" s="1">
        <v>2.531123161315918E-2</v>
      </c>
      <c r="AA24" s="1">
        <v>88.408950805664063</v>
      </c>
      <c r="AB24" s="1">
        <v>49.544448852539063</v>
      </c>
      <c r="AC24" s="1">
        <v>3.3108146190643311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1.103463341208065</v>
      </c>
      <c r="AL24">
        <f>(U24-T24)/(1000-U24)*AK24</f>
        <v>1.8360745372814683E-2</v>
      </c>
      <c r="AM24">
        <f>(P24+273.15)</f>
        <v>303.67888298034666</v>
      </c>
      <c r="AN24">
        <f>(O24+273.15)</f>
        <v>305.09684600830076</v>
      </c>
      <c r="AO24">
        <f>(Y24*AG24+Z24*AH24)*AI24</f>
        <v>8.2076401974043165</v>
      </c>
      <c r="AP24">
        <f>((AO24+0.00000010773*(AN24^4-AM24^4))-AL24*44100)/(L24*51.4+0.00000043092*AM24^3)</f>
        <v>-6.4245842030141747</v>
      </c>
      <c r="AQ24">
        <f>0.61365*EXP(17.502*J24/(240.97+J24))</f>
        <v>4.3916023572582166</v>
      </c>
      <c r="AR24">
        <f>AQ24*1000/AA24</f>
        <v>49.673730060563742</v>
      </c>
      <c r="AS24">
        <f>(AR24-U24)</f>
        <v>8.6526385993821009</v>
      </c>
      <c r="AT24">
        <f>IF(D24,P24,(O24+P24)/2)</f>
        <v>31.23786449432373</v>
      </c>
      <c r="AU24">
        <f>0.61365*EXP(17.502*AT24/(240.97+AT24))</f>
        <v>4.5729262685194412</v>
      </c>
      <c r="AV24">
        <f>IF(AS24&lt;&gt;0,(1000-(AR24+U24)/2)/AS24*AL24,0)</f>
        <v>2.0257558326508143</v>
      </c>
      <c r="AW24">
        <f>U24*AA24/1000</f>
        <v>3.626631656986254</v>
      </c>
      <c r="AX24">
        <f>(AU24-AW24)</f>
        <v>0.94629461153318717</v>
      </c>
      <c r="AY24">
        <f>1/(1.6/F24+1.37/N24)</f>
        <v>1.3585208454823425</v>
      </c>
      <c r="AZ24">
        <f>G24*AA24*0.001</f>
        <v>34.633815711853458</v>
      </c>
      <c r="BA24">
        <f>G24/S24</f>
        <v>0.99079086676614414</v>
      </c>
      <c r="BB24">
        <f>(1-AL24*AA24/AQ24/F24)*100</f>
        <v>90.389071338673062</v>
      </c>
      <c r="BC24">
        <f>(S24-E24/(N24/1.35))</f>
        <v>396.10571209918044</v>
      </c>
      <c r="BD24">
        <f>E24*BB24/100/BC24</f>
        <v>-5.2018349909302656E-3</v>
      </c>
    </row>
    <row r="25" spans="1:56" x14ac:dyDescent="0.35">
      <c r="A25" s="1" t="s">
        <v>9</v>
      </c>
      <c r="B25" s="1" t="s">
        <v>3438</v>
      </c>
      <c r="K25" s="1">
        <v>2.72</v>
      </c>
    </row>
    <row r="26" spans="1:56" x14ac:dyDescent="0.35">
      <c r="A26" s="1" t="s">
        <v>9</v>
      </c>
      <c r="B26" s="1" t="s">
        <v>472</v>
      </c>
      <c r="K26" s="1">
        <v>2.72</v>
      </c>
    </row>
    <row r="27" spans="1:56" x14ac:dyDescent="0.35">
      <c r="A27" s="1">
        <v>4</v>
      </c>
      <c r="B27" s="1" t="s">
        <v>471</v>
      </c>
      <c r="C27" s="1">
        <v>1013.5000017769635</v>
      </c>
      <c r="D27" s="1">
        <v>0</v>
      </c>
      <c r="E27">
        <f>(R27-S27*(1000-T27)/(1000-U27))*AK27</f>
        <v>-1.5897856341828962</v>
      </c>
      <c r="F27">
        <f>IF(AV27&lt;&gt;0,1/(1/AV27-1/N27),0)</f>
        <v>3.8059450890577526</v>
      </c>
      <c r="G27">
        <f>((AY27-AL27/2)*S27-E27)/(AY27+AL27/2)</f>
        <v>390.97865658163443</v>
      </c>
      <c r="H27">
        <f>AL27*1000</f>
        <v>18.0979484238248</v>
      </c>
      <c r="I27">
        <f>(AQ27-AW27)</f>
        <v>0.75813012993087803</v>
      </c>
      <c r="J27">
        <f>(P27+AP27*D27)</f>
        <v>30.515449523925781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31.922401428222656</v>
      </c>
      <c r="P27" s="1">
        <v>30.515449523925781</v>
      </c>
      <c r="Q27" s="1">
        <v>32.050579071044922</v>
      </c>
      <c r="R27" s="1">
        <v>400.10671997070313</v>
      </c>
      <c r="S27" s="1">
        <v>395.06832885742188</v>
      </c>
      <c r="T27" s="1">
        <v>25.337186813354492</v>
      </c>
      <c r="U27" s="1">
        <v>41.063442230224609</v>
      </c>
      <c r="V27" s="1">
        <v>47.113838195800781</v>
      </c>
      <c r="W27" s="1">
        <v>76.356391906738281</v>
      </c>
      <c r="X27" s="1">
        <v>300.16690063476563</v>
      </c>
      <c r="Y27" s="1">
        <v>100.84832000732422</v>
      </c>
      <c r="Z27" s="1">
        <v>0.10004223138093948</v>
      </c>
      <c r="AA27" s="1">
        <v>88.402183532714844</v>
      </c>
      <c r="AB27" s="1">
        <v>49.554656982421875</v>
      </c>
      <c r="AC27" s="1">
        <v>3.2987434864044189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1.1035547817454616</v>
      </c>
      <c r="AL27">
        <f>(U27-T27)/(1000-U27)*AK27</f>
        <v>1.8097948423824801E-2</v>
      </c>
      <c r="AM27">
        <f>(P27+273.15)</f>
        <v>303.66544952392576</v>
      </c>
      <c r="AN27">
        <f>(O27+273.15)</f>
        <v>305.07240142822263</v>
      </c>
      <c r="AO27">
        <f>(Y27*AG27+Z27*AH27)*AI27</f>
        <v>16.135730840510178</v>
      </c>
      <c r="AP27">
        <f>((AO27+0.00000010773*(AN27^4-AM27^4))-AL27*44100)/(L27*51.4+0.00000043092*AM27^3)</f>
        <v>-6.2659055642329999</v>
      </c>
      <c r="AQ27">
        <f>0.61365*EXP(17.502*J27/(240.97+J27))</f>
        <v>4.3882280864522274</v>
      </c>
      <c r="AR27">
        <f>AQ27*1000/AA27</f>
        <v>49.639363091391097</v>
      </c>
      <c r="AS27">
        <f>(AR27-U27)</f>
        <v>8.5759208611664874</v>
      </c>
      <c r="AT27">
        <f>IF(D27,P27,(O27+P27)/2)</f>
        <v>31.218925476074219</v>
      </c>
      <c r="AU27">
        <f>0.61365*EXP(17.502*AT27/(240.97+AT27))</f>
        <v>4.5679991032973835</v>
      </c>
      <c r="AV27">
        <f>IF(AS27&lt;&gt;0,(1000-(AR27+U27)/2)/AS27*AL27,0)</f>
        <v>2.0146152649047844</v>
      </c>
      <c r="AW27">
        <f>U27*AA27/1000</f>
        <v>3.6300979565213494</v>
      </c>
      <c r="AX27">
        <f>(AU27-AW27)</f>
        <v>0.93790114677603409</v>
      </c>
      <c r="AY27">
        <f>1/(1.6/F27+1.37/N27)</f>
        <v>1.3505075453370361</v>
      </c>
      <c r="AZ27">
        <f>G27*AA27*0.001</f>
        <v>34.563366956503941</v>
      </c>
      <c r="BA27">
        <f>G27/S27</f>
        <v>0.98964819000395399</v>
      </c>
      <c r="BB27">
        <f>(1-AL27*AA27/AQ27/F27)*100</f>
        <v>90.420548840691382</v>
      </c>
      <c r="BC27">
        <f>(S27-E27/(N27/1.35))</f>
        <v>395.5697391618944</v>
      </c>
      <c r="BD27">
        <f>E27*BB27/100/BC27</f>
        <v>-3.6339809482502394E-3</v>
      </c>
    </row>
    <row r="28" spans="1:56" x14ac:dyDescent="0.35">
      <c r="A28" s="1" t="s">
        <v>9</v>
      </c>
      <c r="B28" s="1" t="s">
        <v>3437</v>
      </c>
      <c r="K28" s="1">
        <v>2.72</v>
      </c>
    </row>
    <row r="29" spans="1:56" x14ac:dyDescent="0.35">
      <c r="A29" s="1" t="s">
        <v>9</v>
      </c>
      <c r="B29" s="1" t="s">
        <v>3436</v>
      </c>
      <c r="K29" s="1">
        <v>2.72</v>
      </c>
    </row>
    <row r="30" spans="1:56" x14ac:dyDescent="0.35">
      <c r="A30" s="1">
        <v>5</v>
      </c>
      <c r="B30" s="1" t="s">
        <v>3435</v>
      </c>
      <c r="C30" s="1">
        <v>1219.0000017657876</v>
      </c>
      <c r="D30" s="1">
        <v>0</v>
      </c>
      <c r="E30">
        <f>(R30-S30*(1000-T30)/(1000-U30))*AK30</f>
        <v>-0.99620767938358434</v>
      </c>
      <c r="F30">
        <f>IF(AV30&lt;&gt;0,1/(1/AV30-1/N30),0)</f>
        <v>3.8124335459909089</v>
      </c>
      <c r="G30">
        <f>((AY30-AL30/2)*S30-E30)/(AY30+AL30/2)</f>
        <v>390.03976660395688</v>
      </c>
      <c r="H30">
        <f>AL30*1000</f>
        <v>17.940759762188193</v>
      </c>
      <c r="I30">
        <f>(AQ30-AW30)</f>
        <v>0.75078630267665458</v>
      </c>
      <c r="J30">
        <f>(P30+AP30*D30)</f>
        <v>30.519577026367188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31.905046463012695</v>
      </c>
      <c r="P30" s="1">
        <v>30.519577026367188</v>
      </c>
      <c r="Q30" s="1">
        <v>32.032474517822266</v>
      </c>
      <c r="R30" s="1">
        <v>400.02044677734375</v>
      </c>
      <c r="S30" s="1">
        <v>394.50894165039063</v>
      </c>
      <c r="T30" s="1">
        <v>25.570547103881836</v>
      </c>
      <c r="U30" s="1">
        <v>41.160343170166016</v>
      </c>
      <c r="V30" s="1">
        <v>47.592090606689453</v>
      </c>
      <c r="W30" s="1">
        <v>76.607933044433594</v>
      </c>
      <c r="X30" s="1">
        <v>300.13406372070313</v>
      </c>
      <c r="Y30" s="1">
        <v>150.46923828125</v>
      </c>
      <c r="Z30" s="1">
        <v>3.8568362593650818E-2</v>
      </c>
      <c r="AA30" s="1">
        <v>88.397666931152344</v>
      </c>
      <c r="AB30" s="1">
        <v>49.488296508789063</v>
      </c>
      <c r="AC30" s="1">
        <v>3.2887113094329834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1.1034340577967023</v>
      </c>
      <c r="AL30">
        <f>(U30-T30)/(1000-U30)*AK30</f>
        <v>1.7940759762188195E-2</v>
      </c>
      <c r="AM30">
        <f>(P30+273.15)</f>
        <v>303.66957702636716</v>
      </c>
      <c r="AN30">
        <f>(O30+273.15)</f>
        <v>305.05504646301267</v>
      </c>
      <c r="AO30">
        <f>(Y30*AG30+Z30*AH30)*AI30</f>
        <v>24.07507758688007</v>
      </c>
      <c r="AP30">
        <f>((AO30+0.00000010773*(AN30^4-AM30^4))-AL30*44100)/(L30*51.4+0.00000043092*AM30^3)</f>
        <v>-6.1462030424008107</v>
      </c>
      <c r="AQ30">
        <f>0.61365*EXP(17.502*J30/(240.97+J30))</f>
        <v>4.389264609004921</v>
      </c>
      <c r="AR30">
        <f>AQ30*1000/AA30</f>
        <v>49.653625048989774</v>
      </c>
      <c r="AS30">
        <f>(AR30-U30)</f>
        <v>8.4932818788237583</v>
      </c>
      <c r="AT30">
        <f>IF(D30,P30,(O30+P30)/2)</f>
        <v>31.212311744689941</v>
      </c>
      <c r="AU30">
        <f>0.61365*EXP(17.502*AT30/(240.97+AT30))</f>
        <v>4.5662795679172152</v>
      </c>
      <c r="AV30">
        <f>IF(AS30&lt;&gt;0,(1000-(AR30+U30)/2)/AS30*AL30,0)</f>
        <v>2.0164318355491306</v>
      </c>
      <c r="AW30">
        <f>U30*AA30/1000</f>
        <v>3.6384783063282664</v>
      </c>
      <c r="AX30">
        <f>(AU30-AW30)</f>
        <v>0.92780126158894882</v>
      </c>
      <c r="AY30">
        <f>1/(1.6/F30+1.37/N30)</f>
        <v>1.3518137477520633</v>
      </c>
      <c r="AZ30">
        <f>G30*AA30*0.001</f>
        <v>34.478605378160978</v>
      </c>
      <c r="BA30">
        <f>G30/S30</f>
        <v>0.98867154942613622</v>
      </c>
      <c r="BB30">
        <f>(1-AL30*AA30/AQ30/F30)*100</f>
        <v>90.522635409957559</v>
      </c>
      <c r="BC30">
        <f>(S30-E30/(N30/1.35))</f>
        <v>394.82314048644588</v>
      </c>
      <c r="BD30">
        <f>E30*BB30/100/BC30</f>
        <v>-2.284044051783128E-3</v>
      </c>
    </row>
    <row r="31" spans="1:56" x14ac:dyDescent="0.35">
      <c r="A31" s="1" t="s">
        <v>9</v>
      </c>
      <c r="B31" s="1" t="s">
        <v>3434</v>
      </c>
      <c r="K31" s="1">
        <v>2.72</v>
      </c>
    </row>
    <row r="32" spans="1:56" x14ac:dyDescent="0.35">
      <c r="A32" s="1" t="s">
        <v>9</v>
      </c>
      <c r="B32" s="1" t="s">
        <v>3433</v>
      </c>
      <c r="K32" s="1">
        <v>2.72</v>
      </c>
    </row>
    <row r="33" spans="1:56" x14ac:dyDescent="0.35">
      <c r="A33" s="1">
        <v>6</v>
      </c>
      <c r="B33" s="1" t="s">
        <v>3432</v>
      </c>
      <c r="C33" s="1">
        <v>1424.0000017657876</v>
      </c>
      <c r="D33" s="1">
        <v>0</v>
      </c>
      <c r="E33">
        <f>(R33-S33*(1000-T33)/(1000-U33))*AK33</f>
        <v>-0.12163327167653058</v>
      </c>
      <c r="F33">
        <f>IF(AV33&lt;&gt;0,1/(1/AV33-1/N33),0)</f>
        <v>3.9093053275649847</v>
      </c>
      <c r="G33">
        <f>((AY33-AL33/2)*S33-E33)/(AY33+AL33/2)</f>
        <v>388.65990636198302</v>
      </c>
      <c r="H33">
        <f>AL33*1000</f>
        <v>18.051464390692537</v>
      </c>
      <c r="I33">
        <f>(AQ33-AW33)</f>
        <v>0.74526277961788878</v>
      </c>
      <c r="J33">
        <f>(P33+AP33*D33)</f>
        <v>30.604928970336914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31.913305282592773</v>
      </c>
      <c r="P33" s="1">
        <v>30.604928970336914</v>
      </c>
      <c r="Q33" s="1">
        <v>32.035160064697266</v>
      </c>
      <c r="R33" s="1">
        <v>400.05209350585938</v>
      </c>
      <c r="S33" s="1">
        <v>393.72152709960938</v>
      </c>
      <c r="T33" s="1">
        <v>25.787651062011719</v>
      </c>
      <c r="U33" s="1">
        <v>41.468040466308594</v>
      </c>
      <c r="V33" s="1">
        <v>47.971176147460938</v>
      </c>
      <c r="W33" s="1">
        <v>77.14044189453125</v>
      </c>
      <c r="X33" s="1">
        <v>300.14498901367188</v>
      </c>
      <c r="Y33" s="1">
        <v>300.20684814453125</v>
      </c>
      <c r="Z33" s="1">
        <v>0.11932599544525146</v>
      </c>
      <c r="AA33" s="1">
        <v>88.392982482910156</v>
      </c>
      <c r="AB33" s="1">
        <v>49.474445343017578</v>
      </c>
      <c r="AC33" s="1">
        <v>3.2325038909912109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1.10347422431497</v>
      </c>
      <c r="AL33">
        <f>(U33-T33)/(1000-U33)*AK33</f>
        <v>1.8051464390692537E-2</v>
      </c>
      <c r="AM33">
        <f>(P33+273.15)</f>
        <v>303.75492897033689</v>
      </c>
      <c r="AN33">
        <f>(O33+273.15)</f>
        <v>305.06330528259275</v>
      </c>
      <c r="AO33">
        <f>(Y33*AG33+Z33*AH33)*AI33</f>
        <v>48.033094629501647</v>
      </c>
      <c r="AP33">
        <f>((AO33+0.00000010773*(AN33^4-AM33^4))-AL33*44100)/(L33*51.4+0.00000043092*AM33^3)</f>
        <v>-5.9970481325524387</v>
      </c>
      <c r="AQ33">
        <f>0.61365*EXP(17.502*J33/(240.97+J33))</f>
        <v>4.4107465541569137</v>
      </c>
      <c r="AR33">
        <f>AQ33*1000/AA33</f>
        <v>49.899284199508536</v>
      </c>
      <c r="AS33">
        <f>(AR33-U33)</f>
        <v>8.4312437331999419</v>
      </c>
      <c r="AT33">
        <f>IF(D33,P33,(O33+P33)/2)</f>
        <v>31.259117126464844</v>
      </c>
      <c r="AU33">
        <f>0.61365*EXP(17.502*AT33/(240.97+AT33))</f>
        <v>4.578460852959414</v>
      </c>
      <c r="AV33">
        <f>IF(AS33&lt;&gt;0,(1000-(AR33+U33)/2)/AS33*AL33,0)</f>
        <v>2.043210697256816</v>
      </c>
      <c r="AW33">
        <f>U33*AA33/1000</f>
        <v>3.665483774539025</v>
      </c>
      <c r="AX33">
        <f>(AU33-AW33)</f>
        <v>0.912977078420389</v>
      </c>
      <c r="AY33">
        <f>1/(1.6/F33+1.37/N33)</f>
        <v>1.3710889023687292</v>
      </c>
      <c r="AZ33">
        <f>G33*AA33*0.001</f>
        <v>34.35480829486427</v>
      </c>
      <c r="BA33">
        <f>G33/S33</f>
        <v>0.98714416055704823</v>
      </c>
      <c r="BB33">
        <f>(1-AL33*AA33/AQ33/F33)*100</f>
        <v>90.746233604233765</v>
      </c>
      <c r="BC33">
        <f>(S33-E33/(N33/1.35))</f>
        <v>393.75988961495358</v>
      </c>
      <c r="BD33">
        <f>E33*BB33/100/BC33</f>
        <v>-2.8031705556396774E-4</v>
      </c>
    </row>
    <row r="34" spans="1:56" x14ac:dyDescent="0.35">
      <c r="A34" s="1" t="s">
        <v>9</v>
      </c>
      <c r="B34" s="1" t="s">
        <v>3431</v>
      </c>
      <c r="K34" s="1">
        <v>2.72</v>
      </c>
    </row>
    <row r="35" spans="1:56" x14ac:dyDescent="0.35">
      <c r="A35" s="1" t="s">
        <v>9</v>
      </c>
      <c r="B35" s="1" t="s">
        <v>3430</v>
      </c>
      <c r="K35" s="1">
        <v>2.72</v>
      </c>
    </row>
    <row r="36" spans="1:56" x14ac:dyDescent="0.35">
      <c r="A36" s="1">
        <v>7</v>
      </c>
      <c r="B36" s="1" t="s">
        <v>3429</v>
      </c>
      <c r="C36" s="1">
        <v>1629.0000017657876</v>
      </c>
      <c r="D36" s="1">
        <v>0</v>
      </c>
      <c r="E36">
        <f>(R36-S36*(1000-T36)/(1000-U36))*AK36</f>
        <v>1.0361281645611096</v>
      </c>
      <c r="F36">
        <f>IF(AV36&lt;&gt;0,1/(1/AV36-1/N36),0)</f>
        <v>4.0498069789858047</v>
      </c>
      <c r="G36">
        <f>((AY36-AL36/2)*S36-E36)/(AY36+AL36/2)</f>
        <v>386.8294191693721</v>
      </c>
      <c r="H36">
        <f>AL36*1000</f>
        <v>18.348385978401907</v>
      </c>
      <c r="I36">
        <f>(AQ36-AW36)</f>
        <v>0.74339047670817227</v>
      </c>
      <c r="J36">
        <f>(P36+AP36*D36)</f>
        <v>30.760168075561523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31.952537536621094</v>
      </c>
      <c r="P36" s="1">
        <v>30.760168075561523</v>
      </c>
      <c r="Q36" s="1">
        <v>32.066177368164063</v>
      </c>
      <c r="R36" s="1">
        <v>400.15301513671875</v>
      </c>
      <c r="S36" s="1">
        <v>392.68472290039063</v>
      </c>
      <c r="T36" s="1">
        <v>26.005903244018555</v>
      </c>
      <c r="U36" s="1">
        <v>41.936061859130859</v>
      </c>
      <c r="V36" s="1">
        <v>48.267333984375</v>
      </c>
      <c r="W36" s="1">
        <v>77.833938598632813</v>
      </c>
      <c r="X36" s="1">
        <v>300.15194702148438</v>
      </c>
      <c r="Y36" s="1">
        <v>501.166748046875</v>
      </c>
      <c r="Z36" s="1">
        <v>9.6424836665391922E-3</v>
      </c>
      <c r="AA36" s="1">
        <v>88.388427734375</v>
      </c>
      <c r="AB36" s="1">
        <v>49.427120208740234</v>
      </c>
      <c r="AC36" s="1">
        <v>3.1584699153900146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1.1034998052260452</v>
      </c>
      <c r="AL36">
        <f>(U36-T36)/(1000-U36)*AK36</f>
        <v>1.8348385978401906E-2</v>
      </c>
      <c r="AM36">
        <f>(P36+273.15)</f>
        <v>303.9101680755615</v>
      </c>
      <c r="AN36">
        <f>(O36+273.15)</f>
        <v>305.10253753662107</v>
      </c>
      <c r="AO36">
        <f>(Y36*AG36+Z36*AH36)*AI36</f>
        <v>80.186677895188041</v>
      </c>
      <c r="AP36">
        <f>((AO36+0.00000010773*(AN36^4-AM36^4))-AL36*44100)/(L36*51.4+0.00000043092*AM36^3)</f>
        <v>-5.8514780294158975</v>
      </c>
      <c r="AQ36">
        <f>0.61365*EXP(17.502*J36/(240.97+J36))</f>
        <v>4.4500530498082398</v>
      </c>
      <c r="AR36">
        <f>AQ36*1000/AA36</f>
        <v>50.346557393028242</v>
      </c>
      <c r="AS36">
        <f>(AR36-U36)</f>
        <v>8.4104955338973824</v>
      </c>
      <c r="AT36">
        <f>IF(D36,P36,(O36+P36)/2)</f>
        <v>31.356352806091309</v>
      </c>
      <c r="AU36">
        <f>0.61365*EXP(17.502*AT36/(240.97+AT36))</f>
        <v>4.6038573197565089</v>
      </c>
      <c r="AV36">
        <f>IF(AS36&lt;&gt;0,(1000-(AR36+U36)/2)/AS36*AL36,0)</f>
        <v>2.0809436672661086</v>
      </c>
      <c r="AW36">
        <f>U36*AA36/1000</f>
        <v>3.7066625731000675</v>
      </c>
      <c r="AX36">
        <f>(AU36-AW36)</f>
        <v>0.89719474665644139</v>
      </c>
      <c r="AY36">
        <f>1/(1.6/F36+1.37/N36)</f>
        <v>1.3983119779674125</v>
      </c>
      <c r="AZ36">
        <f>G36*AA36*0.001</f>
        <v>34.191244161782301</v>
      </c>
      <c r="BA36">
        <f>G36/S36</f>
        <v>0.98508904627669003</v>
      </c>
      <c r="BB36">
        <f>(1-AL36*AA36/AQ36/F36)*100</f>
        <v>91.001010121954025</v>
      </c>
      <c r="BC36">
        <f>(S36-E36/(N36/1.35))</f>
        <v>392.35793334631836</v>
      </c>
      <c r="BD36">
        <f>E36*BB36/100/BC36</f>
        <v>2.4031299376745968E-3</v>
      </c>
    </row>
    <row r="37" spans="1:56" x14ac:dyDescent="0.35">
      <c r="A37" s="1" t="s">
        <v>9</v>
      </c>
      <c r="B37" s="1" t="s">
        <v>3428</v>
      </c>
      <c r="K37" s="1">
        <v>2.72</v>
      </c>
    </row>
    <row r="38" spans="1:56" x14ac:dyDescent="0.35">
      <c r="A38" s="1" t="s">
        <v>9</v>
      </c>
      <c r="B38" s="1" t="s">
        <v>3427</v>
      </c>
      <c r="K38" s="1">
        <v>2.72</v>
      </c>
    </row>
    <row r="39" spans="1:56" x14ac:dyDescent="0.35">
      <c r="A39" s="1">
        <v>8</v>
      </c>
      <c r="B39" s="1" t="s">
        <v>3426</v>
      </c>
      <c r="C39" s="1">
        <v>1834.0000017657876</v>
      </c>
      <c r="D39" s="1">
        <v>0</v>
      </c>
      <c r="E39">
        <f>(R39-S39*(1000-T39)/(1000-U39))*AK39</f>
        <v>1.9001843254173627</v>
      </c>
      <c r="F39">
        <f>IF(AV39&lt;&gt;0,1/(1/AV39-1/N39),0)</f>
        <v>4.2018365013923082</v>
      </c>
      <c r="G39">
        <f>((AY39-AL39/2)*S39-E39)/(AY39+AL39/2)</f>
        <v>385.27346165866902</v>
      </c>
      <c r="H39">
        <f>AL39*1000</f>
        <v>18.7980037855781</v>
      </c>
      <c r="I39">
        <f>(AQ39-AW39)</f>
        <v>0.74690964352779821</v>
      </c>
      <c r="J39">
        <f>(P39+AP39*D39)</f>
        <v>30.978719711303711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32.014869689941406</v>
      </c>
      <c r="P39" s="1">
        <v>30.978719711303711</v>
      </c>
      <c r="Q39" s="1">
        <v>32.113513946533203</v>
      </c>
      <c r="R39" s="1">
        <v>400.11862182617188</v>
      </c>
      <c r="S39" s="1">
        <v>391.72354125976563</v>
      </c>
      <c r="T39" s="1">
        <v>26.220657348632813</v>
      </c>
      <c r="U39" s="1">
        <v>42.531326293945313</v>
      </c>
      <c r="V39" s="1">
        <v>48.490901947021484</v>
      </c>
      <c r="W39" s="1">
        <v>78.654869079589844</v>
      </c>
      <c r="X39" s="1">
        <v>300.1466064453125</v>
      </c>
      <c r="Y39" s="1">
        <v>750.915771484375</v>
      </c>
      <c r="Z39" s="1">
        <v>0.11571037024259567</v>
      </c>
      <c r="AA39" s="1">
        <v>88.381858825683594</v>
      </c>
      <c r="AB39" s="1">
        <v>49.317516326904297</v>
      </c>
      <c r="AC39" s="1">
        <v>3.0560848712921143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1.103480170754825</v>
      </c>
      <c r="AL39">
        <f>(U39-T39)/(1000-U39)*AK39</f>
        <v>1.87980037855781E-2</v>
      </c>
      <c r="AM39">
        <f>(P39+273.15)</f>
        <v>304.12871971130369</v>
      </c>
      <c r="AN39">
        <f>(O39+273.15)</f>
        <v>305.16486968994138</v>
      </c>
      <c r="AO39">
        <f>(Y39*AG39+Z39*AH39)*AI39</f>
        <v>120.14652075201593</v>
      </c>
      <c r="AP39">
        <f>((AO39+0.00000010773*(AN39^4-AM39^4))-AL39*44100)/(L39*51.4+0.00000043092*AM39^3)</f>
        <v>-5.7008050866614184</v>
      </c>
      <c r="AQ39">
        <f>0.61365*EXP(17.502*J39/(240.97+J39))</f>
        <v>4.5059073197083572</v>
      </c>
      <c r="AR39">
        <f>AQ39*1000/AA39</f>
        <v>50.982264681662812</v>
      </c>
      <c r="AS39">
        <f>(AR39-U39)</f>
        <v>8.4509383877174997</v>
      </c>
      <c r="AT39">
        <f>IF(D39,P39,(O39+P39)/2)</f>
        <v>31.496794700622559</v>
      </c>
      <c r="AU39">
        <f>0.61365*EXP(17.502*AT39/(240.97+AT39))</f>
        <v>4.6407551213594616</v>
      </c>
      <c r="AV39">
        <f>IF(AS39&lt;&gt;0,(1000-(AR39+U39)/2)/AS39*AL39,0)</f>
        <v>2.1203644547971421</v>
      </c>
      <c r="AW39">
        <f>U39*AA39/1000</f>
        <v>3.758997676180559</v>
      </c>
      <c r="AX39">
        <f>(AU39-AW39)</f>
        <v>0.88175744517890253</v>
      </c>
      <c r="AY39">
        <f>1/(1.6/F39+1.37/N39)</f>
        <v>1.4268321006417515</v>
      </c>
      <c r="AZ39">
        <f>G39*AA39*0.001</f>
        <v>34.051184697598906</v>
      </c>
      <c r="BA39">
        <f>G39/S39</f>
        <v>0.98353410269815944</v>
      </c>
      <c r="BB39">
        <f>(1-AL39*AA39/AQ39/F39)*100</f>
        <v>91.224872003783503</v>
      </c>
      <c r="BC39">
        <f>(S39-E39/(N39/1.35))</f>
        <v>391.12423278655052</v>
      </c>
      <c r="BD39">
        <f>E39*BB39/100/BC39</f>
        <v>4.4319440561074678E-3</v>
      </c>
    </row>
    <row r="40" spans="1:56" x14ac:dyDescent="0.35">
      <c r="A40" s="1" t="s">
        <v>9</v>
      </c>
      <c r="B40" s="1" t="s">
        <v>3425</v>
      </c>
      <c r="K40" s="1">
        <v>2.72</v>
      </c>
    </row>
    <row r="41" spans="1:56" x14ac:dyDescent="0.35">
      <c r="A41" s="1" t="s">
        <v>9</v>
      </c>
      <c r="B41" s="1" t="s">
        <v>3424</v>
      </c>
      <c r="K41" s="1">
        <v>2.72</v>
      </c>
    </row>
    <row r="42" spans="1:56" x14ac:dyDescent="0.35">
      <c r="A42" s="1">
        <v>9</v>
      </c>
      <c r="B42" s="1" t="s">
        <v>3423</v>
      </c>
      <c r="C42" s="1">
        <v>2039.5000017546117</v>
      </c>
      <c r="D42" s="1">
        <v>0</v>
      </c>
      <c r="E42">
        <f>(R42-S42*(1000-T42)/(1000-U42))*AK42</f>
        <v>2.9404908088142925</v>
      </c>
      <c r="F42">
        <f>IF(AV42&lt;&gt;0,1/(1/AV42-1/N42),0)</f>
        <v>4.3210638513626476</v>
      </c>
      <c r="G42">
        <f>((AY42-AL42/2)*S42-E42)/(AY42+AL42/2)</f>
        <v>383.47302072131583</v>
      </c>
      <c r="H42">
        <f>AL42*1000</f>
        <v>19.271722198155281</v>
      </c>
      <c r="I42">
        <f>(AQ42-AW42)</f>
        <v>0.75453546356139434</v>
      </c>
      <c r="J42">
        <f>(P42+AP42*D42)</f>
        <v>31.214473724365234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32.088523864746094</v>
      </c>
      <c r="P42" s="1">
        <v>31.214473724365234</v>
      </c>
      <c r="Q42" s="1">
        <v>32.170600891113281</v>
      </c>
      <c r="R42" s="1">
        <v>400.1385498046875</v>
      </c>
      <c r="S42" s="1">
        <v>390.65252685546875</v>
      </c>
      <c r="T42" s="1">
        <v>26.426815032958984</v>
      </c>
      <c r="U42" s="1">
        <v>43.135730743408203</v>
      </c>
      <c r="V42" s="1">
        <v>48.667514801025391</v>
      </c>
      <c r="W42" s="1">
        <v>79.438591003417969</v>
      </c>
      <c r="X42" s="1">
        <v>300.18673706054688</v>
      </c>
      <c r="Y42" s="1">
        <v>998.99481201171875</v>
      </c>
      <c r="Z42" s="1">
        <v>8.196064829826355E-2</v>
      </c>
      <c r="AA42" s="1">
        <v>88.379310607910156</v>
      </c>
      <c r="AB42" s="1">
        <v>49.294673919677734</v>
      </c>
      <c r="AC42" s="1">
        <v>2.9520633220672607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1.103627709781422</v>
      </c>
      <c r="AL42">
        <f>(U42-T42)/(1000-U42)*AK42</f>
        <v>1.9271722198155282E-2</v>
      </c>
      <c r="AM42">
        <f>(P42+273.15)</f>
        <v>304.36447372436521</v>
      </c>
      <c r="AN42">
        <f>(O42+273.15)</f>
        <v>305.23852386474607</v>
      </c>
      <c r="AO42">
        <f>(Y42*AG42+Z42*AH42)*AI42</f>
        <v>159.83916634919115</v>
      </c>
      <c r="AP42">
        <f>((AO42+0.00000010773*(AN42^4-AM42^4))-AL42*44100)/(L42*51.4+0.00000043092*AM42^3)</f>
        <v>-5.5616073453989179</v>
      </c>
      <c r="AQ42">
        <f>0.61365*EXP(17.502*J42/(240.97+J42))</f>
        <v>4.566841609232247</v>
      </c>
      <c r="AR42">
        <f>AQ42*1000/AA42</f>
        <v>51.67319792177134</v>
      </c>
      <c r="AS42">
        <f>(AR42-U42)</f>
        <v>8.5374671783631371</v>
      </c>
      <c r="AT42">
        <f>IF(D42,P42,(O42+P42)/2)</f>
        <v>31.651498794555664</v>
      </c>
      <c r="AU42">
        <f>0.61365*EXP(17.502*AT42/(240.97+AT42))</f>
        <v>4.6816977941485867</v>
      </c>
      <c r="AV42">
        <f>IF(AS42&lt;&gt;0,(1000-(AR42+U42)/2)/AS42*AL42,0)</f>
        <v>2.1503047856056301</v>
      </c>
      <c r="AW42">
        <f>U42*AA42/1000</f>
        <v>3.8123061456708527</v>
      </c>
      <c r="AX42">
        <f>(AU42-AW42)</f>
        <v>0.86939164847773398</v>
      </c>
      <c r="AY42">
        <f>1/(1.6/F42+1.37/N42)</f>
        <v>1.4485476945328521</v>
      </c>
      <c r="AZ42">
        <f>G42*AA42*0.001</f>
        <v>33.891081208082738</v>
      </c>
      <c r="BA42">
        <f>G42/S42</f>
        <v>0.98162175938821161</v>
      </c>
      <c r="BB42">
        <f>(1-AL42*AA42/AQ42/F42)*100</f>
        <v>91.368932697878819</v>
      </c>
      <c r="BC42">
        <f>(S42-E42/(N42/1.35))</f>
        <v>389.7251110076686</v>
      </c>
      <c r="BD42">
        <f>E42*BB42/100/BC42</f>
        <v>6.8938207783074499E-3</v>
      </c>
    </row>
    <row r="43" spans="1:56" x14ac:dyDescent="0.35">
      <c r="A43" s="1" t="s">
        <v>9</v>
      </c>
      <c r="B43" s="1" t="s">
        <v>3422</v>
      </c>
      <c r="K43" s="1">
        <v>2.72</v>
      </c>
    </row>
    <row r="44" spans="1:56" x14ac:dyDescent="0.35">
      <c r="A44" s="1" t="s">
        <v>9</v>
      </c>
      <c r="B44" s="1" t="s">
        <v>3421</v>
      </c>
      <c r="K44" s="1">
        <v>2.72</v>
      </c>
    </row>
    <row r="45" spans="1:56" x14ac:dyDescent="0.35">
      <c r="A45" s="1">
        <v>10</v>
      </c>
      <c r="B45" s="1" t="s">
        <v>3420</v>
      </c>
      <c r="C45" s="1">
        <v>2245.5000017546117</v>
      </c>
      <c r="D45" s="1">
        <v>0</v>
      </c>
      <c r="E45">
        <f>(R45-S45*(1000-T45)/(1000-U45))*AK45</f>
        <v>4.0871471373556316</v>
      </c>
      <c r="F45">
        <f>IF(AV45&lt;&gt;0,1/(1/AV45-1/N45),0)</f>
        <v>4.2869054828466417</v>
      </c>
      <c r="G45">
        <f>((AY45-AL45/2)*S45-E45)/(AY45+AL45/2)</f>
        <v>381.16559478434255</v>
      </c>
      <c r="H45">
        <f>AL45*1000</f>
        <v>19.70436723991152</v>
      </c>
      <c r="I45">
        <f>(AQ45-AW45)</f>
        <v>0.77393745651448764</v>
      </c>
      <c r="J45">
        <f>(P45+AP45*D45)</f>
        <v>31.482816696166992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32.17919921875</v>
      </c>
      <c r="P45" s="1">
        <v>31.482816696166992</v>
      </c>
      <c r="Q45" s="1">
        <v>32.242912292480469</v>
      </c>
      <c r="R45" s="1">
        <v>399.915771484375</v>
      </c>
      <c r="S45" s="1">
        <v>389.2615966796875</v>
      </c>
      <c r="T45" s="1">
        <v>26.637863159179688</v>
      </c>
      <c r="U45" s="1">
        <v>43.71295166015625</v>
      </c>
      <c r="V45" s="1">
        <v>48.802940368652344</v>
      </c>
      <c r="W45" s="1">
        <v>80.086029052734375</v>
      </c>
      <c r="X45" s="1">
        <v>300.16268920898438</v>
      </c>
      <c r="Y45" s="1">
        <v>1250.936767578125</v>
      </c>
      <c r="Z45" s="1">
        <v>7.5932741165161133E-2</v>
      </c>
      <c r="AA45" s="1">
        <v>88.375038146972656</v>
      </c>
      <c r="AB45" s="1">
        <v>49.302875518798828</v>
      </c>
      <c r="AC45" s="1">
        <v>2.841015100479126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1.1035392985624422</v>
      </c>
      <c r="AL45">
        <f>(U45-T45)/(1000-U45)*AK45</f>
        <v>1.9704367239911518E-2</v>
      </c>
      <c r="AM45">
        <f>(P45+273.15)</f>
        <v>304.63281669616697</v>
      </c>
      <c r="AN45">
        <f>(O45+273.15)</f>
        <v>305.32919921874998</v>
      </c>
      <c r="AO45">
        <f>(Y45*AG45+Z45*AH45)*AI45</f>
        <v>200.1498783388015</v>
      </c>
      <c r="AP45">
        <f>((AO45+0.00000010773*(AN45^4-AM45^4))-AL45*44100)/(L45*51.4+0.00000043092*AM45^3)</f>
        <v>-5.4040050418997581</v>
      </c>
      <c r="AQ45">
        <f>0.61365*EXP(17.502*J45/(240.97+J45))</f>
        <v>4.637071226997568</v>
      </c>
      <c r="AR45">
        <f>AQ45*1000/AA45</f>
        <v>52.470373130542342</v>
      </c>
      <c r="AS45">
        <f>(AR45-U45)</f>
        <v>8.7574214703860918</v>
      </c>
      <c r="AT45">
        <f>IF(D45,P45,(O45+P45)/2)</f>
        <v>31.831007957458496</v>
      </c>
      <c r="AU45">
        <f>0.61365*EXP(17.502*AT45/(240.97+AT45))</f>
        <v>4.7295990536957069</v>
      </c>
      <c r="AV45">
        <f>IF(AS45&lt;&gt;0,(1000-(AR45+U45)/2)/AS45*AL45,0)</f>
        <v>2.141812122018238</v>
      </c>
      <c r="AW45">
        <f>U45*AA45/1000</f>
        <v>3.8631337704830804</v>
      </c>
      <c r="AX45">
        <f>(AU45-AW45)</f>
        <v>0.8664652832126265</v>
      </c>
      <c r="AY45">
        <f>1/(1.6/F45+1.37/N45)</f>
        <v>1.4423832213009176</v>
      </c>
      <c r="AZ45">
        <f>G45*AA45*0.001</f>
        <v>33.685523979379795</v>
      </c>
      <c r="BA45">
        <f>G45/S45</f>
        <v>0.97920164238033758</v>
      </c>
      <c r="BB45">
        <f>(1-AL45*AA45/AQ45/F45)*100</f>
        <v>91.239993425179875</v>
      </c>
      <c r="BC45">
        <f>(S45-E45/(N45/1.35))</f>
        <v>387.9725312569654</v>
      </c>
      <c r="BD45">
        <f>E45*BB45/100/BC45</f>
        <v>9.6117958849277572E-3</v>
      </c>
    </row>
    <row r="46" spans="1:56" x14ac:dyDescent="0.35">
      <c r="A46" s="1" t="s">
        <v>9</v>
      </c>
      <c r="B46" s="1" t="s">
        <v>3419</v>
      </c>
      <c r="K46" s="1">
        <v>2.72</v>
      </c>
    </row>
    <row r="47" spans="1:56" x14ac:dyDescent="0.35">
      <c r="A47" s="1" t="s">
        <v>9</v>
      </c>
      <c r="B47" s="1" t="s">
        <v>3418</v>
      </c>
      <c r="K47" s="1">
        <v>2.72</v>
      </c>
    </row>
    <row r="48" spans="1:56" x14ac:dyDescent="0.35">
      <c r="A48" s="1">
        <v>11</v>
      </c>
      <c r="B48" s="1" t="s">
        <v>3417</v>
      </c>
      <c r="C48" s="1">
        <v>2451.0000017434359</v>
      </c>
      <c r="D48" s="1">
        <v>0</v>
      </c>
      <c r="E48">
        <f>(R48-S48*(1000-T48)/(1000-U48))*AK48</f>
        <v>5.8798411229702916</v>
      </c>
      <c r="F48">
        <f>IF(AV48&lt;&gt;0,1/(1/AV48-1/N48),0)</f>
        <v>4.2810096943453892</v>
      </c>
      <c r="G48">
        <f>((AY48-AL48/2)*S48-E48)/(AY48+AL48/2)</f>
        <v>377.95934966260324</v>
      </c>
      <c r="H48">
        <f>AL48*1000</f>
        <v>20.338848054406675</v>
      </c>
      <c r="I48">
        <f>(AQ48-AW48)</f>
        <v>0.79866690689746234</v>
      </c>
      <c r="J48">
        <f>(P48+AP48*D48)</f>
        <v>31.822120666503906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32.296642303466797</v>
      </c>
      <c r="P48" s="1">
        <v>31.822120666503906</v>
      </c>
      <c r="Q48" s="1">
        <v>32.337867736816406</v>
      </c>
      <c r="R48" s="1">
        <v>399.9095458984375</v>
      </c>
      <c r="S48" s="1">
        <v>387.43923950195313</v>
      </c>
      <c r="T48" s="1">
        <v>26.840005874633789</v>
      </c>
      <c r="U48" s="1">
        <v>44.453269958496094</v>
      </c>
      <c r="V48" s="1">
        <v>48.847949981689453</v>
      </c>
      <c r="W48" s="1">
        <v>80.903526306152344</v>
      </c>
      <c r="X48" s="1">
        <v>300.12857055664063</v>
      </c>
      <c r="Y48" s="1">
        <v>1600.5277099609375</v>
      </c>
      <c r="Z48" s="1">
        <v>0.1301707923412323</v>
      </c>
      <c r="AA48" s="1">
        <v>88.374839782714844</v>
      </c>
      <c r="AB48" s="1">
        <v>49.022754669189453</v>
      </c>
      <c r="AC48" s="1">
        <v>2.6610648632049561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1.1034138623405902</v>
      </c>
      <c r="AL48">
        <f>(U48-T48)/(1000-U48)*AK48</f>
        <v>2.0338848054406677E-2</v>
      </c>
      <c r="AM48">
        <f>(P48+273.15)</f>
        <v>304.97212066650388</v>
      </c>
      <c r="AN48">
        <f>(O48+273.15)</f>
        <v>305.44664230346677</v>
      </c>
      <c r="AO48">
        <f>(Y48*AG48+Z48*AH48)*AI48</f>
        <v>256.08442786981686</v>
      </c>
      <c r="AP48">
        <f>((AO48+0.00000010773*(AN48^4-AM48^4))-AL48*44100)/(L48*51.4+0.00000043092*AM48^3)</f>
        <v>-5.1955816219698114</v>
      </c>
      <c r="AQ48">
        <f>0.61365*EXP(17.502*J48/(240.97+J48))</f>
        <v>4.7272175172973254</v>
      </c>
      <c r="AR48">
        <f>AQ48*1000/AA48</f>
        <v>53.490535642497626</v>
      </c>
      <c r="AS48">
        <f>(AR48-U48)</f>
        <v>9.0372656840015324</v>
      </c>
      <c r="AT48">
        <f>IF(D48,P48,(O48+P48)/2)</f>
        <v>32.059381484985352</v>
      </c>
      <c r="AU48">
        <f>0.61365*EXP(17.502*AT48/(240.97+AT48))</f>
        <v>4.7911559056473081</v>
      </c>
      <c r="AV48">
        <f>IF(AS48&lt;&gt;0,(1000-(AR48+U48)/2)/AS48*AL48,0)</f>
        <v>2.1403394168940224</v>
      </c>
      <c r="AW48">
        <f>U48*AA48/1000</f>
        <v>3.9285506103998631</v>
      </c>
      <c r="AX48">
        <f>(AU48-AW48)</f>
        <v>0.862605295247445</v>
      </c>
      <c r="AY48">
        <f>1/(1.6/F48+1.37/N48)</f>
        <v>1.4413146310300338</v>
      </c>
      <c r="AZ48">
        <f>G48*AA48*0.001</f>
        <v>33.402096970811662</v>
      </c>
      <c r="BA48">
        <f>G48/S48</f>
        <v>0.97553193153193229</v>
      </c>
      <c r="BB48">
        <f>(1-AL48*AA48/AQ48/F48)*100</f>
        <v>91.11815492202507</v>
      </c>
      <c r="BC48">
        <f>(S48-E48/(N48/1.35))</f>
        <v>385.58476751256825</v>
      </c>
      <c r="BD48">
        <f>E48*BB48/100/BC48</f>
        <v>1.3894746875399783E-2</v>
      </c>
    </row>
    <row r="49" spans="1:56" x14ac:dyDescent="0.35">
      <c r="A49" s="1" t="s">
        <v>9</v>
      </c>
      <c r="B49" s="1" t="s">
        <v>3416</v>
      </c>
      <c r="K49" s="1">
        <v>2.72</v>
      </c>
    </row>
    <row r="50" spans="1:56" x14ac:dyDescent="0.35">
      <c r="A50" s="1" t="s">
        <v>9</v>
      </c>
      <c r="B50" s="1" t="s">
        <v>3411</v>
      </c>
      <c r="K50" s="1">
        <v>2.72</v>
      </c>
    </row>
    <row r="51" spans="1:56" x14ac:dyDescent="0.35">
      <c r="A51" s="1">
        <v>12</v>
      </c>
      <c r="B51" s="1" t="s">
        <v>3415</v>
      </c>
      <c r="C51" s="1">
        <v>2657.0000017434359</v>
      </c>
      <c r="D51" s="1">
        <v>0</v>
      </c>
      <c r="E51">
        <f>(R51-S51*(1000-T51)/(1000-U51))*AK51</f>
        <v>8.1027074372328567</v>
      </c>
      <c r="F51">
        <f>IF(AV51&lt;&gt;0,1/(1/AV51-1/N51),0)</f>
        <v>4.1151570224931442</v>
      </c>
      <c r="G51">
        <f>((AY51-AL51/2)*S51-E51)/(AY51+AL51/2)</f>
        <v>374.04692787959573</v>
      </c>
      <c r="H51">
        <f>AL51*1000</f>
        <v>21.0004735338388</v>
      </c>
      <c r="I51">
        <f>(AQ51-AW51)</f>
        <v>0.84033897109356159</v>
      </c>
      <c r="J51">
        <f>(P51+AP51*D51)</f>
        <v>32.227649688720703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32.437389373779297</v>
      </c>
      <c r="P51" s="1">
        <v>32.227649688720703</v>
      </c>
      <c r="Q51" s="1">
        <v>32.450809478759766</v>
      </c>
      <c r="R51" s="1">
        <v>400.12127685546875</v>
      </c>
      <c r="S51" s="1">
        <v>385.44387817382813</v>
      </c>
      <c r="T51" s="1">
        <v>27.055961608886719</v>
      </c>
      <c r="U51" s="1">
        <v>45.225288391113281</v>
      </c>
      <c r="V51" s="1">
        <v>48.849365234375</v>
      </c>
      <c r="W51" s="1">
        <v>81.653968811035156</v>
      </c>
      <c r="X51" s="1">
        <v>300.16500854492188</v>
      </c>
      <c r="Y51" s="1">
        <v>2000.4315185546875</v>
      </c>
      <c r="Z51" s="1">
        <v>6.0263678431510925E-2</v>
      </c>
      <c r="AA51" s="1">
        <v>88.371307373046875</v>
      </c>
      <c r="AB51" s="1">
        <v>48.676750183105469</v>
      </c>
      <c r="AC51" s="1">
        <v>2.3686707019805908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1.1035478255328006</v>
      </c>
      <c r="AL51">
        <f>(U51-T51)/(1000-U51)*AK51</f>
        <v>2.1000473533838802E-2</v>
      </c>
      <c r="AM51">
        <f>(P51+273.15)</f>
        <v>305.37764968872068</v>
      </c>
      <c r="AN51">
        <f>(O51+273.15)</f>
        <v>305.58738937377927</v>
      </c>
      <c r="AO51">
        <f>(Y51*AG51+Z51*AH51)*AI51</f>
        <v>320.0690358146494</v>
      </c>
      <c r="AP51">
        <f>((AO51+0.00000010773*(AN51^4-AM51^4))-AL51*44100)/(L51*51.4+0.00000043092*AM51^3)</f>
        <v>-4.9353235234636568</v>
      </c>
      <c r="AQ51">
        <f>0.61365*EXP(17.502*J51/(240.97+J51))</f>
        <v>4.8369568325393217</v>
      </c>
      <c r="AR51">
        <f>AQ51*1000/AA51</f>
        <v>54.734471813580832</v>
      </c>
      <c r="AS51">
        <f>(AR51-U51)</f>
        <v>9.5091834224675509</v>
      </c>
      <c r="AT51">
        <f>IF(D51,P51,(O51+P51)/2)</f>
        <v>32.33251953125</v>
      </c>
      <c r="AU51">
        <f>0.61365*EXP(17.502*AT51/(240.97+AT51))</f>
        <v>4.8656937250665733</v>
      </c>
      <c r="AV51">
        <f>IF(AS51&lt;&gt;0,(1000-(AR51+U51)/2)/AS51*AL51,0)</f>
        <v>2.0980636820388461</v>
      </c>
      <c r="AW51">
        <f>U51*AA51/1000</f>
        <v>3.9966178614457601</v>
      </c>
      <c r="AX51">
        <f>(AU51-AW51)</f>
        <v>0.86907586362081313</v>
      </c>
      <c r="AY51">
        <f>1/(1.6/F51+1.37/N51)</f>
        <v>1.4106879742406611</v>
      </c>
      <c r="AZ51">
        <f>G51*AA51*0.001</f>
        <v>33.055016035591656</v>
      </c>
      <c r="BA51">
        <f>G51/S51</f>
        <v>0.97043162198286992</v>
      </c>
      <c r="BB51">
        <f>(1-AL51*AA51/AQ51/F51)*100</f>
        <v>90.676440539986302</v>
      </c>
      <c r="BC51">
        <f>(S51-E51/(N51/1.35))</f>
        <v>382.88832545288346</v>
      </c>
      <c r="BD51">
        <f>E51*BB51/100/BC51</f>
        <v>1.9189006827933747E-2</v>
      </c>
    </row>
    <row r="52" spans="1:56" x14ac:dyDescent="0.35">
      <c r="A52" s="1" t="s">
        <v>9</v>
      </c>
      <c r="B52" s="1" t="s">
        <v>3414</v>
      </c>
    </row>
    <row r="53" spans="1:56" x14ac:dyDescent="0.35">
      <c r="A53" s="1" t="s">
        <v>9</v>
      </c>
      <c r="B53" s="1" t="s">
        <v>3413</v>
      </c>
    </row>
    <row r="54" spans="1:56" x14ac:dyDescent="0.35">
      <c r="A54" s="1" t="s">
        <v>9</v>
      </c>
      <c r="B54" s="1" t="s">
        <v>3412</v>
      </c>
    </row>
    <row r="55" spans="1:56" x14ac:dyDescent="0.35">
      <c r="A55" s="1" t="s">
        <v>9</v>
      </c>
      <c r="B55" s="1" t="s">
        <v>3411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B83D-DBB4-48BC-9C61-C07192AD3A51}">
  <dimension ref="A1:BD55"/>
  <sheetViews>
    <sheetView topLeftCell="A7"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5506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5505</v>
      </c>
    </row>
    <row r="12" spans="1:56" x14ac:dyDescent="0.35">
      <c r="A12" s="1" t="s">
        <v>9</v>
      </c>
      <c r="B12" s="1" t="s">
        <v>5504</v>
      </c>
    </row>
    <row r="13" spans="1:56" x14ac:dyDescent="0.35">
      <c r="A13" s="1" t="s">
        <v>9</v>
      </c>
      <c r="B13" s="1" t="s">
        <v>5503</v>
      </c>
    </row>
    <row r="14" spans="1:56" x14ac:dyDescent="0.35">
      <c r="A14" s="1" t="s">
        <v>9</v>
      </c>
      <c r="B14" s="1" t="s">
        <v>5502</v>
      </c>
    </row>
    <row r="15" spans="1:56" x14ac:dyDescent="0.35">
      <c r="A15" s="1" t="s">
        <v>9</v>
      </c>
      <c r="B15" s="1" t="s">
        <v>5501</v>
      </c>
    </row>
    <row r="16" spans="1:56" x14ac:dyDescent="0.35">
      <c r="A16" s="1" t="s">
        <v>9</v>
      </c>
      <c r="B16" s="1" t="s">
        <v>5500</v>
      </c>
    </row>
    <row r="17" spans="1:56" x14ac:dyDescent="0.35">
      <c r="A17" s="1" t="s">
        <v>9</v>
      </c>
      <c r="B17" s="1" t="s">
        <v>5499</v>
      </c>
    </row>
    <row r="18" spans="1:56" x14ac:dyDescent="0.35">
      <c r="A18" s="1">
        <v>1</v>
      </c>
      <c r="B18" s="1" t="s">
        <v>5498</v>
      </c>
      <c r="C18" s="1">
        <v>426.50001894310117</v>
      </c>
      <c r="D18" s="1">
        <v>0</v>
      </c>
      <c r="E18">
        <f>(R18-S18*(1000-T18)/(1000-U18))*AK18</f>
        <v>-9.1068621381516142</v>
      </c>
      <c r="F18">
        <f>IF(AV18&lt;&gt;0,1/(1/AV18-1/N18),0)</f>
        <v>1.6210186148968635</v>
      </c>
      <c r="G18">
        <f>((AY18-AL18/2)*S18-E18)/(AY18+AL18/2)</f>
        <v>397.96618339317058</v>
      </c>
      <c r="H18">
        <f>AL18*1000</f>
        <v>25.029924798334346</v>
      </c>
      <c r="I18">
        <f>(AQ18-AW18)</f>
        <v>1.8823568879758263</v>
      </c>
      <c r="J18">
        <f>(P18+AP18*D18)</f>
        <v>27.227916717529297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27.279111862182617</v>
      </c>
      <c r="P18" s="1">
        <v>27.227916717529297</v>
      </c>
      <c r="Q18" s="1">
        <v>27.348295211791992</v>
      </c>
      <c r="R18" s="1">
        <v>399.93472290039063</v>
      </c>
      <c r="S18" s="1">
        <v>399.1326904296875</v>
      </c>
      <c r="T18" s="1">
        <v>-2.5564196109771729</v>
      </c>
      <c r="U18" s="1">
        <v>19.719964981079102</v>
      </c>
      <c r="V18" s="1">
        <v>-6.2176613807678223</v>
      </c>
      <c r="W18" s="1">
        <v>47.962417602539063</v>
      </c>
      <c r="X18" s="1">
        <v>299.59454345703125</v>
      </c>
      <c r="Y18" s="1">
        <v>0.19898831844329834</v>
      </c>
      <c r="Z18" s="1">
        <v>0.11001124233007431</v>
      </c>
      <c r="AA18" s="1">
        <v>88.488731384277344</v>
      </c>
      <c r="AB18" s="1">
        <v>2.2319073677062988</v>
      </c>
      <c r="AC18" s="1">
        <v>-4.4152725487947464E-2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1.1014505274155559</v>
      </c>
      <c r="AL18">
        <f>(U18-T18)/(1000-U18)*AK18</f>
        <v>2.5029924798334345E-2</v>
      </c>
      <c r="AM18">
        <f>(P18+273.15)</f>
        <v>300.37791671752927</v>
      </c>
      <c r="AN18">
        <f>(O18+273.15)</f>
        <v>300.42911186218259</v>
      </c>
      <c r="AO18">
        <f>(Y18*AG18+Z18*AH18)*AI18</f>
        <v>3.1838130239290052E-2</v>
      </c>
      <c r="AP18">
        <f>((AO18+0.00000010773*(AN18^4-AM18^4))-AL18*44100)/(L18*51.4+0.00000043092*AM18^3)</f>
        <v>-9.0660359386986116</v>
      </c>
      <c r="AQ18">
        <f>0.61365*EXP(17.502*J18/(240.97+J18))</f>
        <v>3.6273515720938909</v>
      </c>
      <c r="AR18">
        <f>AQ18*1000/AA18</f>
        <v>40.992242914428289</v>
      </c>
      <c r="AS18">
        <f>(AR18-U18)</f>
        <v>21.272277933349187</v>
      </c>
      <c r="AT18">
        <f>IF(D18,P18,(O18+P18)/2)</f>
        <v>27.253514289855957</v>
      </c>
      <c r="AU18">
        <f>0.61365*EXP(17.502*AT18/(240.97+AT18))</f>
        <v>3.6327992667100291</v>
      </c>
      <c r="AV18">
        <f>IF(AS18&lt;&gt;0,(1000-(AR18+U18)/2)/AS18*AL18,0)</f>
        <v>1.1409268850000622</v>
      </c>
      <c r="AW18">
        <f>U18*AA18/1000</f>
        <v>1.7449946841180646</v>
      </c>
      <c r="AX18">
        <f>(AU18-AW18)</f>
        <v>1.8878045825919645</v>
      </c>
      <c r="AY18">
        <f>1/(1.6/F18+1.37/N18)</f>
        <v>0.74478787436560245</v>
      </c>
      <c r="AZ18">
        <f>G18*AA18*0.001</f>
        <v>35.215522702304327</v>
      </c>
      <c r="BA18">
        <f>G18/S18</f>
        <v>0.99707739540136109</v>
      </c>
      <c r="BB18">
        <f>(1-AL18*AA18/AQ18/F18)*100</f>
        <v>62.332234239728535</v>
      </c>
      <c r="BC18">
        <f>(S18-E18/(N18/1.35))</f>
        <v>402.32408821544198</v>
      </c>
      <c r="BD18">
        <f>E18*BB18/100/BC18</f>
        <v>-1.4109298463884371E-2</v>
      </c>
    </row>
    <row r="19" spans="1:56" x14ac:dyDescent="0.35">
      <c r="A19" s="1" t="s">
        <v>9</v>
      </c>
      <c r="B19" s="1" t="s">
        <v>5497</v>
      </c>
      <c r="K19" s="1">
        <v>2.72</v>
      </c>
    </row>
    <row r="20" spans="1:56" x14ac:dyDescent="0.35">
      <c r="A20" s="1" t="s">
        <v>9</v>
      </c>
      <c r="B20" s="1" t="s">
        <v>5496</v>
      </c>
      <c r="K20" s="1">
        <v>2.72</v>
      </c>
    </row>
    <row r="21" spans="1:56" x14ac:dyDescent="0.35">
      <c r="A21" s="1">
        <v>2</v>
      </c>
      <c r="B21" s="1" t="s">
        <v>5495</v>
      </c>
      <c r="C21" s="1">
        <v>630.00001895427704</v>
      </c>
      <c r="D21" s="1">
        <v>0</v>
      </c>
      <c r="E21">
        <f>(R21-S21*(1000-T21)/(1000-U21))*AK21</f>
        <v>-9.7562059102927883</v>
      </c>
      <c r="F21">
        <f>IF(AV21&lt;&gt;0,1/(1/AV21-1/N21),0)</f>
        <v>1.5941137976213064</v>
      </c>
      <c r="G21">
        <f>((AY21-AL21/2)*S21-E21)/(AY21+AL21/2)</f>
        <v>399.30686197667529</v>
      </c>
      <c r="H21">
        <f>AL21*1000</f>
        <v>25.21129315024595</v>
      </c>
      <c r="I21">
        <f>(AQ21-AW21)</f>
        <v>1.9177865640059022</v>
      </c>
      <c r="J21">
        <f>(P21+AP21*D21)</f>
        <v>27.460142135620117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27.491165161132813</v>
      </c>
      <c r="P21" s="1">
        <v>27.460142135620117</v>
      </c>
      <c r="Q21" s="1">
        <v>27.586502075195313</v>
      </c>
      <c r="R21" s="1">
        <v>400.02886962890625</v>
      </c>
      <c r="S21" s="1">
        <v>399.73675537109375</v>
      </c>
      <c r="T21" s="1">
        <v>-2.5580902099609375</v>
      </c>
      <c r="U21" s="1">
        <v>19.881235122680664</v>
      </c>
      <c r="V21" s="1">
        <v>-6.1448817253112793</v>
      </c>
      <c r="W21" s="1">
        <v>47.757438659667969</v>
      </c>
      <c r="X21" s="1">
        <v>299.52490234375</v>
      </c>
      <c r="Y21" s="1">
        <v>26.03892707824707</v>
      </c>
      <c r="Z21" s="1">
        <v>0.19513599574565887</v>
      </c>
      <c r="AA21" s="1">
        <v>88.487937927246094</v>
      </c>
      <c r="AB21" s="1">
        <v>2.2441511154174805</v>
      </c>
      <c r="AC21" s="1">
        <v>-4.103335365653038E-2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1.1011944939108453</v>
      </c>
      <c r="AL21">
        <f>(U21-T21)/(1000-U21)*AK21</f>
        <v>2.521129315024595E-2</v>
      </c>
      <c r="AM21">
        <f>(P21+273.15)</f>
        <v>300.61014213562009</v>
      </c>
      <c r="AN21">
        <f>(O21+273.15)</f>
        <v>300.64116516113279</v>
      </c>
      <c r="AO21">
        <f>(Y21*AG21+Z21*AH21)*AI21</f>
        <v>4.1662282393970713</v>
      </c>
      <c r="AP21">
        <f>((AO21+0.00000010773*(AN21^4-AM21^4))-AL21*44100)/(L21*51.4+0.00000043092*AM21^3)</f>
        <v>-9.0976931987519123</v>
      </c>
      <c r="AQ21">
        <f>0.61365*EXP(17.502*J21/(240.97+J21))</f>
        <v>3.6770360634586536</v>
      </c>
      <c r="AR21">
        <f>AQ21*1000/AA21</f>
        <v>41.554093694463489</v>
      </c>
      <c r="AS21">
        <f>(AR21-U21)</f>
        <v>21.672858571782825</v>
      </c>
      <c r="AT21">
        <f>IF(D21,P21,(O21+P21)/2)</f>
        <v>27.475653648376465</v>
      </c>
      <c r="AU21">
        <f>0.61365*EXP(17.502*AT21/(240.97+AT21))</f>
        <v>3.6803757999058488</v>
      </c>
      <c r="AV21">
        <f>IF(AS21&lt;&gt;0,(1000-(AR21+U21)/2)/AS21*AL21,0)</f>
        <v>1.1275329014404383</v>
      </c>
      <c r="AW21">
        <f>U21*AA21/1000</f>
        <v>1.7592494994527514</v>
      </c>
      <c r="AX21">
        <f>(AU21-AW21)</f>
        <v>1.9211263004530974</v>
      </c>
      <c r="AY21">
        <f>1/(1.6/F21+1.37/N21)</f>
        <v>0.73566035721193535</v>
      </c>
      <c r="AZ21">
        <f>G21*AA21*0.001</f>
        <v>35.333840816515469</v>
      </c>
      <c r="BA21">
        <f>G21/S21</f>
        <v>0.99892455875362429</v>
      </c>
      <c r="BB21">
        <f>(1-AL21*AA21/AQ21/F21)*100</f>
        <v>61.940595668561159</v>
      </c>
      <c r="BC21">
        <f>(S21-E21/(N21/1.35))</f>
        <v>403.15570840531552</v>
      </c>
      <c r="BD21">
        <f>E21*BB21/100/BC21</f>
        <v>-1.4989374897828051E-2</v>
      </c>
    </row>
    <row r="22" spans="1:56" x14ac:dyDescent="0.35">
      <c r="A22" s="1" t="s">
        <v>9</v>
      </c>
      <c r="B22" s="1" t="s">
        <v>5494</v>
      </c>
      <c r="K22" s="1">
        <v>2.72</v>
      </c>
    </row>
    <row r="23" spans="1:56" x14ac:dyDescent="0.35">
      <c r="A23" s="1" t="s">
        <v>9</v>
      </c>
      <c r="B23" s="1" t="s">
        <v>5493</v>
      </c>
      <c r="K23" s="1">
        <v>2.72</v>
      </c>
    </row>
    <row r="24" spans="1:56" x14ac:dyDescent="0.35">
      <c r="A24" s="1">
        <v>3</v>
      </c>
      <c r="B24" s="1" t="s">
        <v>5492</v>
      </c>
      <c r="C24" s="1">
        <v>834.50001894310117</v>
      </c>
      <c r="D24" s="1">
        <v>0</v>
      </c>
      <c r="E24">
        <f>(R24-S24*(1000-T24)/(1000-U24))*AK24</f>
        <v>-9.3188592963211931</v>
      </c>
      <c r="F24">
        <f>IF(AV24&lt;&gt;0,1/(1/AV24-1/N24),0)</f>
        <v>1.5575995915231973</v>
      </c>
      <c r="G24">
        <f>((AY24-AL24/2)*S24-E24)/(AY24+AL24/2)</f>
        <v>398.14354781966887</v>
      </c>
      <c r="H24">
        <f>AL24*1000</f>
        <v>25.402496641661521</v>
      </c>
      <c r="I24">
        <f>(AQ24-AW24)</f>
        <v>1.9634640543320645</v>
      </c>
      <c r="J24">
        <f>(P24+AP24*D24)</f>
        <v>27.735019683837891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27.729257583618164</v>
      </c>
      <c r="P24" s="1">
        <v>27.735019683837891</v>
      </c>
      <c r="Q24" s="1">
        <v>27.824350357055664</v>
      </c>
      <c r="R24" s="1">
        <v>400.01010131835938</v>
      </c>
      <c r="S24" s="1">
        <v>399.26254272460938</v>
      </c>
      <c r="T24" s="1">
        <v>-2.5614511966705322</v>
      </c>
      <c r="U24" s="1">
        <v>20.038961410522461</v>
      </c>
      <c r="V24" s="1">
        <v>-6.0676999092102051</v>
      </c>
      <c r="W24" s="1">
        <v>47.469341278076172</v>
      </c>
      <c r="X24" s="1">
        <v>299.59719848632813</v>
      </c>
      <c r="Y24" s="1">
        <v>50.355728149414063</v>
      </c>
      <c r="Z24" s="1">
        <v>0.22002775967121124</v>
      </c>
      <c r="AA24" s="1">
        <v>88.485054016113281</v>
      </c>
      <c r="AB24" s="1">
        <v>2.2355725765228271</v>
      </c>
      <c r="AC24" s="1">
        <v>-3.6660470068454742E-2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1.1014602885526765</v>
      </c>
      <c r="AL24">
        <f>(U24-T24)/(1000-U24)*AK24</f>
        <v>2.5402496641661523E-2</v>
      </c>
      <c r="AM24">
        <f>(P24+273.15)</f>
        <v>300.88501968383787</v>
      </c>
      <c r="AN24">
        <f>(O24+273.15)</f>
        <v>300.87925758361814</v>
      </c>
      <c r="AO24">
        <f>(Y24*AG24+Z24*AH24)*AI24</f>
        <v>8.0569163238201327</v>
      </c>
      <c r="AP24">
        <f>((AO24+0.00000010773*(AN24^4-AM24^4))-AL24*44100)/(L24*51.4+0.00000043092*AM24^3)</f>
        <v>-9.1361333426120446</v>
      </c>
      <c r="AQ24">
        <f>0.61365*EXP(17.502*J24/(240.97+J24))</f>
        <v>3.7366126371689541</v>
      </c>
      <c r="AR24">
        <f>AQ24*1000/AA24</f>
        <v>42.228743359172391</v>
      </c>
      <c r="AS24">
        <f>(AR24-U24)</f>
        <v>22.18978194864993</v>
      </c>
      <c r="AT24">
        <f>IF(D24,P24,(O24+P24)/2)</f>
        <v>27.732138633728027</v>
      </c>
      <c r="AU24">
        <f>0.61365*EXP(17.502*AT24/(240.97+AT24))</f>
        <v>3.7359838609585778</v>
      </c>
      <c r="AV24">
        <f>IF(AS24&lt;&gt;0,(1000-(AR24+U24)/2)/AS24*AL24,0)</f>
        <v>1.1091419968870344</v>
      </c>
      <c r="AW24">
        <f>U24*AA24/1000</f>
        <v>1.7731485828368896</v>
      </c>
      <c r="AX24">
        <f>(AU24-AW24)</f>
        <v>1.9628352781216882</v>
      </c>
      <c r="AY24">
        <f>1/(1.6/F24+1.37/N24)</f>
        <v>0.72314312482732024</v>
      </c>
      <c r="AZ24">
        <f>G24*AA24*0.001</f>
        <v>35.229753334990384</v>
      </c>
      <c r="BA24">
        <f>G24/S24</f>
        <v>0.99719734564303386</v>
      </c>
      <c r="BB24">
        <f>(1-AL24*AA24/AQ24/F24)*100</f>
        <v>61.379986602968017</v>
      </c>
      <c r="BC24">
        <f>(S24-E24/(N24/1.35))</f>
        <v>402.52823253882599</v>
      </c>
      <c r="BD24">
        <f>E24*BB24/100/BC24</f>
        <v>-1.4209971190231164E-2</v>
      </c>
    </row>
    <row r="25" spans="1:56" x14ac:dyDescent="0.35">
      <c r="A25" s="1" t="s">
        <v>9</v>
      </c>
      <c r="B25" s="1" t="s">
        <v>5491</v>
      </c>
      <c r="K25" s="1">
        <v>2.72</v>
      </c>
    </row>
    <row r="26" spans="1:56" x14ac:dyDescent="0.35">
      <c r="A26" s="1" t="s">
        <v>9</v>
      </c>
      <c r="B26" s="1" t="s">
        <v>5490</v>
      </c>
      <c r="K26" s="1">
        <v>2.72</v>
      </c>
    </row>
    <row r="27" spans="1:56" x14ac:dyDescent="0.35">
      <c r="A27" s="1">
        <v>4</v>
      </c>
      <c r="B27" s="1" t="s">
        <v>5489</v>
      </c>
      <c r="C27" s="1">
        <v>1038.000018954277</v>
      </c>
      <c r="D27" s="1">
        <v>0</v>
      </c>
      <c r="E27">
        <f>(R27-S27*(1000-T27)/(1000-U27))*AK27</f>
        <v>-8.2974286611400903</v>
      </c>
      <c r="F27">
        <f>IF(AV27&lt;&gt;0,1/(1/AV27-1/N27),0)</f>
        <v>1.5227918893919448</v>
      </c>
      <c r="G27">
        <f>((AY27-AL27/2)*S27-E27)/(AY27+AL27/2)</f>
        <v>395.69318902031557</v>
      </c>
      <c r="H27">
        <f>AL27*1000</f>
        <v>25.488702568906415</v>
      </c>
      <c r="I27">
        <f>(AQ27-AW27)</f>
        <v>2.0015207118266725</v>
      </c>
      <c r="J27">
        <f>(P27+AP27*D27)</f>
        <v>27.937658309936523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27.923732757568359</v>
      </c>
      <c r="P27" s="1">
        <v>27.937658309936523</v>
      </c>
      <c r="Q27" s="1">
        <v>28.034412384033203</v>
      </c>
      <c r="R27" s="1">
        <v>399.93685913085938</v>
      </c>
      <c r="S27" s="1">
        <v>398.25399780273438</v>
      </c>
      <c r="T27" s="1">
        <v>-2.5640273094177246</v>
      </c>
      <c r="U27" s="1">
        <v>20.11207389831543</v>
      </c>
      <c r="V27" s="1">
        <v>-6.0050110816955566</v>
      </c>
      <c r="W27" s="1">
        <v>47.102939605712891</v>
      </c>
      <c r="X27" s="1">
        <v>299.58816528320313</v>
      </c>
      <c r="Y27" s="1">
        <v>99.671241760253906</v>
      </c>
      <c r="Z27" s="1">
        <v>0.20430997014045715</v>
      </c>
      <c r="AA27" s="1">
        <v>88.481636047363281</v>
      </c>
      <c r="AB27" s="1">
        <v>2.1960203647613525</v>
      </c>
      <c r="AC27" s="1">
        <v>-4.0158737450838089E-2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1.1014270782470701</v>
      </c>
      <c r="AL27">
        <f>(U27-T27)/(1000-U27)*AK27</f>
        <v>2.5488702568906414E-2</v>
      </c>
      <c r="AM27">
        <f>(P27+273.15)</f>
        <v>301.0876583099365</v>
      </c>
      <c r="AN27">
        <f>(O27+273.15)</f>
        <v>301.07373275756834</v>
      </c>
      <c r="AO27">
        <f>(Y27*AG27+Z27*AH27)*AI27</f>
        <v>15.947398325188487</v>
      </c>
      <c r="AP27">
        <f>((AO27+0.00000010773*(AN27^4-AM27^4))-AL27*44100)/(L27*51.4+0.00000043092*AM27^3)</f>
        <v>-9.1015633716885898</v>
      </c>
      <c r="AQ27">
        <f>0.61365*EXP(17.502*J27/(240.97+J27))</f>
        <v>3.781069914655093</v>
      </c>
      <c r="AR27">
        <f>AQ27*1000/AA27</f>
        <v>42.732820996111847</v>
      </c>
      <c r="AS27">
        <f>(AR27-U27)</f>
        <v>22.620747097796418</v>
      </c>
      <c r="AT27">
        <f>IF(D27,P27,(O27+P27)/2)</f>
        <v>27.930695533752441</v>
      </c>
      <c r="AU27">
        <f>0.61365*EXP(17.502*AT27/(240.97+AT27))</f>
        <v>3.7795347162085564</v>
      </c>
      <c r="AV27">
        <f>IF(AS27&lt;&gt;0,(1000-(AR27+U27)/2)/AS27*AL27,0)</f>
        <v>1.091377974617922</v>
      </c>
      <c r="AW27">
        <f>U27*AA27/1000</f>
        <v>1.7795492028284208</v>
      </c>
      <c r="AX27">
        <f>(AU27-AW27)</f>
        <v>1.9999855133801356</v>
      </c>
      <c r="AY27">
        <f>1/(1.6/F27+1.37/N27)</f>
        <v>0.71106956580971836</v>
      </c>
      <c r="AZ27">
        <f>G27*AA27*0.001</f>
        <v>35.011580737316088</v>
      </c>
      <c r="BA27">
        <f>G27/S27</f>
        <v>0.99356991066870037</v>
      </c>
      <c r="BB27">
        <f>(1-AL27*AA27/AQ27/F27)*100</f>
        <v>60.830717986624535</v>
      </c>
      <c r="BC27">
        <f>(S27-E27/(N27/1.35))</f>
        <v>401.16173869689845</v>
      </c>
      <c r="BD27">
        <f>E27*BB27/100/BC27</f>
        <v>-1.2581921310329857E-2</v>
      </c>
    </row>
    <row r="28" spans="1:56" x14ac:dyDescent="0.35">
      <c r="A28" s="1" t="s">
        <v>9</v>
      </c>
      <c r="B28" s="1" t="s">
        <v>5488</v>
      </c>
      <c r="K28" s="1">
        <v>2.72</v>
      </c>
    </row>
    <row r="29" spans="1:56" x14ac:dyDescent="0.35">
      <c r="A29" s="1" t="s">
        <v>9</v>
      </c>
      <c r="B29" s="1" t="s">
        <v>5487</v>
      </c>
      <c r="K29" s="1">
        <v>2.72</v>
      </c>
    </row>
    <row r="30" spans="1:56" x14ac:dyDescent="0.35">
      <c r="A30" s="1">
        <v>5</v>
      </c>
      <c r="B30" s="1" t="s">
        <v>5486</v>
      </c>
      <c r="C30" s="1">
        <v>1241.000018954277</v>
      </c>
      <c r="D30" s="1">
        <v>0</v>
      </c>
      <c r="E30">
        <f>(R30-S30*(1000-T30)/(1000-U30))*AK30</f>
        <v>-7.1796890502011079</v>
      </c>
      <c r="F30">
        <f>IF(AV30&lt;&gt;0,1/(1/AV30-1/N30),0)</f>
        <v>1.475436656253355</v>
      </c>
      <c r="G30">
        <f>((AY30-AL30/2)*S30-E30)/(AY30+AL30/2)</f>
        <v>393.20423296404317</v>
      </c>
      <c r="H30">
        <f>AL30*1000</f>
        <v>25.512237875234398</v>
      </c>
      <c r="I30">
        <f>(AQ30-AW30)</f>
        <v>2.0488421946975715</v>
      </c>
      <c r="J30">
        <f>(P30+AP30*D30)</f>
        <v>28.158283233642578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28.130075454711914</v>
      </c>
      <c r="P30" s="1">
        <v>28.158283233642578</v>
      </c>
      <c r="Q30" s="1">
        <v>28.236965179443359</v>
      </c>
      <c r="R30" s="1">
        <v>400.0740966796875</v>
      </c>
      <c r="S30" s="1">
        <v>397.38787841796875</v>
      </c>
      <c r="T30" s="1">
        <v>-2.5671725273132324</v>
      </c>
      <c r="U30" s="1">
        <v>20.130277633666992</v>
      </c>
      <c r="V30" s="1">
        <v>-5.9404854774475098</v>
      </c>
      <c r="W30" s="1">
        <v>46.581844329833984</v>
      </c>
      <c r="X30" s="1">
        <v>299.57717895507813</v>
      </c>
      <c r="Y30" s="1">
        <v>150.60853576660156</v>
      </c>
      <c r="Z30" s="1">
        <v>0.38374274969100952</v>
      </c>
      <c r="AA30" s="1">
        <v>88.481399536132813</v>
      </c>
      <c r="AB30" s="1">
        <v>2.1551864147186279</v>
      </c>
      <c r="AC30" s="1">
        <v>-3.4460153430700302E-2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1.1013866873348459</v>
      </c>
      <c r="AL30">
        <f>(U30-T30)/(1000-U30)*AK30</f>
        <v>2.5512237875234399E-2</v>
      </c>
      <c r="AM30">
        <f>(P30+273.15)</f>
        <v>301.30828323364256</v>
      </c>
      <c r="AN30">
        <f>(O30+273.15)</f>
        <v>301.28007545471189</v>
      </c>
      <c r="AO30">
        <f>(Y30*AG30+Z30*AH30)*AI30</f>
        <v>24.097365184038154</v>
      </c>
      <c r="AP30">
        <f>((AO30+0.00000010773*(AN30^4-AM30^4))-AL30*44100)/(L30*51.4+0.00000043092*AM30^3)</f>
        <v>-9.042619913862854</v>
      </c>
      <c r="AQ30">
        <f>0.61365*EXP(17.502*J30/(240.97+J30))</f>
        <v>3.8299973327753389</v>
      </c>
      <c r="AR30">
        <f>AQ30*1000/AA30</f>
        <v>43.285903623295397</v>
      </c>
      <c r="AS30">
        <f>(AR30-U30)</f>
        <v>23.155625989628405</v>
      </c>
      <c r="AT30">
        <f>IF(D30,P30,(O30+P30)/2)</f>
        <v>28.144179344177246</v>
      </c>
      <c r="AU30">
        <f>0.61365*EXP(17.502*AT30/(240.97+AT30))</f>
        <v>3.8268531066280684</v>
      </c>
      <c r="AV30">
        <f>IF(AS30&lt;&gt;0,(1000-(AR30+U30)/2)/AS30*AL30,0)</f>
        <v>1.0668376460915332</v>
      </c>
      <c r="AW30">
        <f>U30*AA30/1000</f>
        <v>1.7811551380777673</v>
      </c>
      <c r="AX30">
        <f>(AU30-AW30)</f>
        <v>2.0456979685503009</v>
      </c>
      <c r="AY30">
        <f>1/(1.6/F30+1.37/N30)</f>
        <v>0.69441781951281567</v>
      </c>
      <c r="AZ30">
        <f>G30*AA30*0.001</f>
        <v>34.791260836190155</v>
      </c>
      <c r="BA30">
        <f>G30/S30</f>
        <v>0.98947213621467023</v>
      </c>
      <c r="BB30">
        <f>(1-AL30*AA30/AQ30/F30)*100</f>
        <v>60.053245694032654</v>
      </c>
      <c r="BC30">
        <f>(S30-E30/(N30/1.35))</f>
        <v>399.90391999075445</v>
      </c>
      <c r="BD30">
        <f>E30*BB30/100/BC30</f>
        <v>-1.0781680523372996E-2</v>
      </c>
    </row>
    <row r="31" spans="1:56" x14ac:dyDescent="0.35">
      <c r="A31" s="1" t="s">
        <v>9</v>
      </c>
      <c r="B31" s="1" t="s">
        <v>5485</v>
      </c>
      <c r="K31" s="1">
        <v>2.72</v>
      </c>
    </row>
    <row r="32" spans="1:56" x14ac:dyDescent="0.35">
      <c r="A32" s="1" t="s">
        <v>9</v>
      </c>
      <c r="B32" s="1" t="s">
        <v>5484</v>
      </c>
      <c r="K32" s="1">
        <v>2.72</v>
      </c>
    </row>
    <row r="33" spans="1:56" x14ac:dyDescent="0.35">
      <c r="A33" s="1">
        <v>6</v>
      </c>
      <c r="B33" s="1" t="s">
        <v>5483</v>
      </c>
      <c r="C33" s="1">
        <v>1445.000018954277</v>
      </c>
      <c r="D33" s="1">
        <v>0</v>
      </c>
      <c r="E33">
        <f>(R33-S33*(1000-T33)/(1000-U33))*AK33</f>
        <v>-6.2804098996995483</v>
      </c>
      <c r="F33">
        <f>IF(AV33&lt;&gt;0,1/(1/AV33-1/N33),0)</f>
        <v>1.418496150815667</v>
      </c>
      <c r="G33">
        <f>((AY33-AL33/2)*S33-E33)/(AY33+AL33/2)</f>
        <v>391.13203423073304</v>
      </c>
      <c r="H33">
        <f>AL33*1000</f>
        <v>25.408977882070001</v>
      </c>
      <c r="I33">
        <f>(AQ33-AW33)</f>
        <v>2.0993684011271325</v>
      </c>
      <c r="J33">
        <f>(P33+AP33*D33)</f>
        <v>28.348461151123047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28.316240310668945</v>
      </c>
      <c r="P33" s="1">
        <v>28.348461151123047</v>
      </c>
      <c r="Q33" s="1">
        <v>28.424423217773438</v>
      </c>
      <c r="R33" s="1">
        <v>400.11212158203125</v>
      </c>
      <c r="S33" s="1">
        <v>396.66302490234375</v>
      </c>
      <c r="T33" s="1">
        <v>-2.5692765712738037</v>
      </c>
      <c r="U33" s="1">
        <v>20.040735244750977</v>
      </c>
      <c r="V33" s="1">
        <v>-5.8813328742980957</v>
      </c>
      <c r="W33" s="1">
        <v>45.875263214111328</v>
      </c>
      <c r="X33" s="1">
        <v>299.54586791992188</v>
      </c>
      <c r="Y33" s="1">
        <v>300.87738037109375</v>
      </c>
      <c r="Z33" s="1">
        <v>0.16240134835243225</v>
      </c>
      <c r="AA33" s="1">
        <v>88.482109069824219</v>
      </c>
      <c r="AB33" s="1">
        <v>2.211294412612915</v>
      </c>
      <c r="AC33" s="1">
        <v>-2.9371824115514755E-2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1.1012715732350067</v>
      </c>
      <c r="AL33">
        <f>(U33-T33)/(1000-U33)*AK33</f>
        <v>2.540897788207E-2</v>
      </c>
      <c r="AM33">
        <f>(P33+273.15)</f>
        <v>301.49846115112302</v>
      </c>
      <c r="AN33">
        <f>(O33+273.15)</f>
        <v>301.46624031066892</v>
      </c>
      <c r="AO33">
        <f>(Y33*AG33+Z33*AH33)*AI33</f>
        <v>48.140379783353637</v>
      </c>
      <c r="AP33">
        <f>((AO33+0.00000010773*(AN33^4-AM33^4))-AL33*44100)/(L33*51.4+0.00000043092*AM33^3)</f>
        <v>-8.8066002811015132</v>
      </c>
      <c r="AQ33">
        <f>0.61365*EXP(17.502*J33/(240.97+J33))</f>
        <v>3.8726149228926587</v>
      </c>
      <c r="AR33">
        <f>AQ33*1000/AA33</f>
        <v>43.767208575878854</v>
      </c>
      <c r="AS33">
        <f>(AR33-U33)</f>
        <v>23.726473331127877</v>
      </c>
      <c r="AT33">
        <f>IF(D33,P33,(O33+P33)/2)</f>
        <v>28.332350730895996</v>
      </c>
      <c r="AU33">
        <f>0.61365*EXP(17.502*AT33/(240.97+AT33))</f>
        <v>3.868988719480559</v>
      </c>
      <c r="AV33">
        <f>IF(AS33&lt;&gt;0,(1000-(AR33+U33)/2)/AS33*AL33,0)</f>
        <v>1.0367461789265966</v>
      </c>
      <c r="AW33">
        <f>U33*AA33/1000</f>
        <v>1.7732465217655262</v>
      </c>
      <c r="AX33">
        <f>(AU33-AW33)</f>
        <v>2.0957421977150328</v>
      </c>
      <c r="AY33">
        <f>1/(1.6/F33+1.37/N33)</f>
        <v>0.67404266942526447</v>
      </c>
      <c r="AZ33">
        <f>G33*AA33*0.001</f>
        <v>34.608187313505944</v>
      </c>
      <c r="BA33">
        <f>G33/S33</f>
        <v>0.98605619802104716</v>
      </c>
      <c r="BB33">
        <f>(1-AL33*AA33/AQ33/F33)*100</f>
        <v>59.07297423683584</v>
      </c>
      <c r="BC33">
        <f>(S33-E33/(N33/1.35))</f>
        <v>398.86392417406586</v>
      </c>
      <c r="BD33">
        <f>E33*BB33/100/BC33</f>
        <v>-9.3014802722497705E-3</v>
      </c>
    </row>
    <row r="34" spans="1:56" x14ac:dyDescent="0.35">
      <c r="A34" s="1" t="s">
        <v>9</v>
      </c>
      <c r="B34" s="1" t="s">
        <v>5482</v>
      </c>
      <c r="K34" s="1">
        <v>2.72</v>
      </c>
    </row>
    <row r="35" spans="1:56" x14ac:dyDescent="0.35">
      <c r="A35" s="1" t="s">
        <v>9</v>
      </c>
      <c r="B35" s="1" t="s">
        <v>5481</v>
      </c>
      <c r="K35" s="1">
        <v>2.72</v>
      </c>
    </row>
    <row r="36" spans="1:56" x14ac:dyDescent="0.35">
      <c r="A36" s="1">
        <v>7</v>
      </c>
      <c r="B36" s="1" t="s">
        <v>5480</v>
      </c>
      <c r="C36" s="1">
        <v>1649.000018954277</v>
      </c>
      <c r="D36" s="1">
        <v>0</v>
      </c>
      <c r="E36">
        <f>(R36-S36*(1000-T36)/(1000-U36))*AK36</f>
        <v>-5.5167530436240781</v>
      </c>
      <c r="F36">
        <f>IF(AV36&lt;&gt;0,1/(1/AV36-1/N36),0)</f>
        <v>1.3255341927695481</v>
      </c>
      <c r="G36">
        <f>((AY36-AL36/2)*S36-E36)/(AY36+AL36/2)</f>
        <v>389.16172467420068</v>
      </c>
      <c r="H36">
        <f>AL36*1000</f>
        <v>24.997108691276139</v>
      </c>
      <c r="I36">
        <f>(AQ36-AW36)</f>
        <v>2.1710591457197332</v>
      </c>
      <c r="J36">
        <f>(P36+AP36*D36)</f>
        <v>28.523077011108398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28.500820159912109</v>
      </c>
      <c r="P36" s="1">
        <v>28.523077011108398</v>
      </c>
      <c r="Q36" s="1">
        <v>28.603242874145508</v>
      </c>
      <c r="R36" s="1">
        <v>399.8494873046875</v>
      </c>
      <c r="S36" s="1">
        <v>395.87356567382813</v>
      </c>
      <c r="T36" s="1">
        <v>-2.5725662708282471</v>
      </c>
      <c r="U36" s="1">
        <v>19.677305221557617</v>
      </c>
      <c r="V36" s="1">
        <v>-5.8258934020996094</v>
      </c>
      <c r="W36" s="1">
        <v>44.561683654785156</v>
      </c>
      <c r="X36" s="1">
        <v>299.57131958007813</v>
      </c>
      <c r="Y36" s="1">
        <v>499.27886962890625</v>
      </c>
      <c r="Z36" s="1">
        <v>0.37980079650878906</v>
      </c>
      <c r="AA36" s="1">
        <v>88.480087280273438</v>
      </c>
      <c r="AB36" s="1">
        <v>2.2185027599334717</v>
      </c>
      <c r="AC36" s="1">
        <v>-2.2965516895055771E-2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1.1013651455149929</v>
      </c>
      <c r="AL36">
        <f>(U36-T36)/(1000-U36)*AK36</f>
        <v>2.4997108691276141E-2</v>
      </c>
      <c r="AM36">
        <f>(P36+273.15)</f>
        <v>301.67307701110838</v>
      </c>
      <c r="AN36">
        <f>(O36+273.15)</f>
        <v>301.65082015991209</v>
      </c>
      <c r="AO36">
        <f>(Y36*AG36+Z36*AH36)*AI36</f>
        <v>79.88461735506462</v>
      </c>
      <c r="AP36">
        <f>((AO36+0.00000010773*(AN36^4-AM36^4))-AL36*44100)/(L36*51.4+0.00000043092*AM36^3)</f>
        <v>-8.3945228810336907</v>
      </c>
      <c r="AQ36">
        <f>0.61365*EXP(17.502*J36/(240.97+J36))</f>
        <v>3.9121088291637314</v>
      </c>
      <c r="AR36">
        <f>AQ36*1000/AA36</f>
        <v>44.214567926131927</v>
      </c>
      <c r="AS36">
        <f>(AR36-U36)</f>
        <v>24.53726270457431</v>
      </c>
      <c r="AT36">
        <f>IF(D36,P36,(O36+P36)/2)</f>
        <v>28.511948585510254</v>
      </c>
      <c r="AU36">
        <f>0.61365*EXP(17.502*AT36/(240.97+AT36))</f>
        <v>3.9095814075602036</v>
      </c>
      <c r="AV36">
        <f>IF(AS36&lt;&gt;0,(1000-(AR36+U36)/2)/AS36*AL36,0)</f>
        <v>0.98619609423605203</v>
      </c>
      <c r="AW36">
        <f>U36*AA36/1000</f>
        <v>1.7410496834439981</v>
      </c>
      <c r="AX36">
        <f>(AU36-AW36)</f>
        <v>2.1685317241162054</v>
      </c>
      <c r="AY36">
        <f>1/(1.6/F36+1.37/N36)</f>
        <v>0.6399217735153333</v>
      </c>
      <c r="AZ36">
        <f>G36*AA36*0.001</f>
        <v>34.433063365315014</v>
      </c>
      <c r="BA36">
        <f>G36/S36</f>
        <v>0.98304549335542768</v>
      </c>
      <c r="BB36">
        <f>(1-AL36*AA36/AQ36/F36)*100</f>
        <v>57.348583592655842</v>
      </c>
      <c r="BC36">
        <f>(S36-E36/(N36/1.35))</f>
        <v>397.80684995779882</v>
      </c>
      <c r="BD36">
        <f>E36*BB36/100/BC36</f>
        <v>-7.9530549339679995E-3</v>
      </c>
    </row>
    <row r="37" spans="1:56" x14ac:dyDescent="0.35">
      <c r="A37" s="1" t="s">
        <v>9</v>
      </c>
      <c r="B37" s="1" t="s">
        <v>5479</v>
      </c>
      <c r="K37" s="1">
        <v>2.72</v>
      </c>
    </row>
    <row r="38" spans="1:56" x14ac:dyDescent="0.35">
      <c r="A38" s="1" t="s">
        <v>9</v>
      </c>
      <c r="B38" s="1" t="s">
        <v>5478</v>
      </c>
      <c r="K38" s="1">
        <v>2.72</v>
      </c>
    </row>
    <row r="39" spans="1:56" x14ac:dyDescent="0.35">
      <c r="A39" s="1">
        <v>8</v>
      </c>
      <c r="B39" s="1" t="s">
        <v>5477</v>
      </c>
      <c r="C39" s="1">
        <v>1853.000018954277</v>
      </c>
      <c r="D39" s="1">
        <v>0</v>
      </c>
      <c r="E39">
        <f>(R39-S39*(1000-T39)/(1000-U39))*AK39</f>
        <v>-4.6173859504672912</v>
      </c>
      <c r="F39">
        <f>IF(AV39&lt;&gt;0,1/(1/AV39-1/N39),0)</f>
        <v>1.1991040504704009</v>
      </c>
      <c r="G39">
        <f>((AY39-AL39/2)*S39-E39)/(AY39+AL39/2)</f>
        <v>387.19857722188834</v>
      </c>
      <c r="H39">
        <f>AL39*1000</f>
        <v>24.276649224634387</v>
      </c>
      <c r="I39">
        <f>(AQ39-AW39)</f>
        <v>2.2740195962620273</v>
      </c>
      <c r="J39">
        <f>(P39+AP39*D39)</f>
        <v>28.729368209838867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28.709527969360352</v>
      </c>
      <c r="P39" s="1">
        <v>28.729368209838867</v>
      </c>
      <c r="Q39" s="1">
        <v>28.791099548339844</v>
      </c>
      <c r="R39" s="1">
        <v>399.97393798828125</v>
      </c>
      <c r="S39" s="1">
        <v>395.4500732421875</v>
      </c>
      <c r="T39" s="1">
        <v>-2.5748710632324219</v>
      </c>
      <c r="U39" s="1">
        <v>19.04594612121582</v>
      </c>
      <c r="V39" s="1">
        <v>-5.760953426361084</v>
      </c>
      <c r="W39" s="1">
        <v>42.612934112548828</v>
      </c>
      <c r="X39" s="1">
        <v>299.59475708007813</v>
      </c>
      <c r="Y39" s="1">
        <v>749.891845703125</v>
      </c>
      <c r="Z39" s="1">
        <v>0.35099512338638306</v>
      </c>
      <c r="AA39" s="1">
        <v>88.480751037597656</v>
      </c>
      <c r="AB39" s="1">
        <v>2.2533524036407471</v>
      </c>
      <c r="AC39" s="1">
        <v>-1.5773676568642259E-3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1.1014513127944048</v>
      </c>
      <c r="AL39">
        <f>(U39-T39)/(1000-U39)*AK39</f>
        <v>2.4276649224634385E-2</v>
      </c>
      <c r="AM39">
        <f>(P39+273.15)</f>
        <v>301.87936820983884</v>
      </c>
      <c r="AN39">
        <f>(O39+273.15)</f>
        <v>301.85952796936033</v>
      </c>
      <c r="AO39">
        <f>(Y39*AG39+Z39*AH39)*AI39</f>
        <v>119.98269263067778</v>
      </c>
      <c r="AP39">
        <f>((AO39+0.00000010773*(AN39^4-AM39^4))-AL39*44100)/(L39*51.4+0.00000043092*AM39^3)</f>
        <v>-7.8028404367705386</v>
      </c>
      <c r="AQ39">
        <f>0.61365*EXP(17.502*J39/(240.97+J39))</f>
        <v>3.9592192132888231</v>
      </c>
      <c r="AR39">
        <f>AQ39*1000/AA39</f>
        <v>44.746672771871623</v>
      </c>
      <c r="AS39">
        <f>(AR39-U39)</f>
        <v>25.700726650655803</v>
      </c>
      <c r="AT39">
        <f>IF(D39,P39,(O39+P39)/2)</f>
        <v>28.719448089599609</v>
      </c>
      <c r="AU39">
        <f>0.61365*EXP(17.502*AT39/(240.97+AT39))</f>
        <v>3.9569424999102947</v>
      </c>
      <c r="AV39">
        <f>IF(AS39&lt;&gt;0,(1000-(AR39+U39)/2)/AS39*AL39,0)</f>
        <v>0.91446105894599461</v>
      </c>
      <c r="AW39">
        <f>U39*AA39/1000</f>
        <v>1.6851996170267958</v>
      </c>
      <c r="AX39">
        <f>(AU39-AW39)</f>
        <v>2.2717428828834989</v>
      </c>
      <c r="AY39">
        <f>1/(1.6/F39+1.37/N39)</f>
        <v>0.59172996196641825</v>
      </c>
      <c r="AZ39">
        <f>G39*AA39*0.001</f>
        <v>34.259620913281935</v>
      </c>
      <c r="BA39">
        <f>G39/S39</f>
        <v>0.97913391201916489</v>
      </c>
      <c r="BB39">
        <f>(1-AL39*AA39/AQ39/F39)*100</f>
        <v>54.754944508585766</v>
      </c>
      <c r="BC39">
        <f>(S39-E39/(N39/1.35))</f>
        <v>397.06818440657656</v>
      </c>
      <c r="BD39">
        <f>E39*BB39/100/BC39</f>
        <v>-6.3672870660843759E-3</v>
      </c>
    </row>
    <row r="40" spans="1:56" x14ac:dyDescent="0.35">
      <c r="A40" s="1" t="s">
        <v>9</v>
      </c>
      <c r="B40" s="1" t="s">
        <v>5476</v>
      </c>
      <c r="K40" s="1">
        <v>2.72</v>
      </c>
    </row>
    <row r="41" spans="1:56" x14ac:dyDescent="0.35">
      <c r="A41" s="1" t="s">
        <v>9</v>
      </c>
      <c r="B41" s="1" t="s">
        <v>5475</v>
      </c>
      <c r="K41" s="1">
        <v>2.72</v>
      </c>
    </row>
    <row r="42" spans="1:56" x14ac:dyDescent="0.35">
      <c r="A42" s="1">
        <v>9</v>
      </c>
      <c r="B42" s="1" t="s">
        <v>5474</v>
      </c>
      <c r="C42" s="1">
        <v>2056.000018954277</v>
      </c>
      <c r="D42" s="1">
        <v>0</v>
      </c>
      <c r="E42">
        <f>(R42-S42*(1000-T42)/(1000-U42))*AK42</f>
        <v>-4.1636282102228783</v>
      </c>
      <c r="F42">
        <f>IF(AV42&lt;&gt;0,1/(1/AV42-1/N42),0)</f>
        <v>1.0931694506872518</v>
      </c>
      <c r="G42">
        <f>((AY42-AL42/2)*S42-E42)/(AY42+AL42/2)</f>
        <v>386.09970186835619</v>
      </c>
      <c r="H42">
        <f>AL42*1000</f>
        <v>23.543896773735586</v>
      </c>
      <c r="I42">
        <f>(AQ42-AW42)</f>
        <v>2.3686561311451166</v>
      </c>
      <c r="J42">
        <f>(P42+AP42*D42)</f>
        <v>28.89213752746582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28.901578903198242</v>
      </c>
      <c r="P42" s="1">
        <v>28.89213752746582</v>
      </c>
      <c r="Q42" s="1">
        <v>28.975507736206055</v>
      </c>
      <c r="R42" s="1">
        <v>399.926513671875</v>
      </c>
      <c r="S42" s="1">
        <v>395.25875854492188</v>
      </c>
      <c r="T42" s="1">
        <v>-2.5776889324188232</v>
      </c>
      <c r="U42" s="1">
        <v>18.400266647338867</v>
      </c>
      <c r="V42" s="1">
        <v>-5.7034769058227539</v>
      </c>
      <c r="W42" s="1">
        <v>40.713020324707031</v>
      </c>
      <c r="X42" s="1">
        <v>299.65292358398438</v>
      </c>
      <c r="Y42" s="1">
        <v>1000.40380859375</v>
      </c>
      <c r="Z42" s="1">
        <v>0.19121135771274567</v>
      </c>
      <c r="AA42" s="1">
        <v>88.481483459472656</v>
      </c>
      <c r="AB42" s="1">
        <v>2.4431807994842529</v>
      </c>
      <c r="AC42" s="1">
        <v>6.4363577403128147E-3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1.1016651602352365</v>
      </c>
      <c r="AL42">
        <f>(U42-T42)/(1000-U42)*AK42</f>
        <v>2.3543896773735588E-2</v>
      </c>
      <c r="AM42">
        <f>(P42+273.15)</f>
        <v>302.0421375274658</v>
      </c>
      <c r="AN42">
        <f>(O42+273.15)</f>
        <v>302.05157890319822</v>
      </c>
      <c r="AO42">
        <f>(Y42*AG42+Z42*AH42)*AI42</f>
        <v>160.06460579727718</v>
      </c>
      <c r="AP42">
        <f>((AO42+0.00000010773*(AN42^4-AM42^4))-AL42*44100)/(L42*51.4+0.00000043092*AM42^3)</f>
        <v>-7.2047612414404405</v>
      </c>
      <c r="AQ42">
        <f>0.61365*EXP(17.502*J42/(240.97+J42))</f>
        <v>3.9967390201515167</v>
      </c>
      <c r="AR42">
        <f>AQ42*1000/AA42</f>
        <v>45.170343713576536</v>
      </c>
      <c r="AS42">
        <f>(AR42-U42)</f>
        <v>26.770077066237668</v>
      </c>
      <c r="AT42">
        <f>IF(D42,P42,(O42+P42)/2)</f>
        <v>28.896858215332031</v>
      </c>
      <c r="AU42">
        <f>0.61365*EXP(17.502*AT42/(240.97+AT42))</f>
        <v>3.997831792228201</v>
      </c>
      <c r="AV42">
        <f>IF(AS42&lt;&gt;0,(1000-(AR42+U42)/2)/AS42*AL42,0)</f>
        <v>0.8515308631066616</v>
      </c>
      <c r="AW42">
        <f>U42*AA42/1000</f>
        <v>1.6280828890064003</v>
      </c>
      <c r="AX42">
        <f>(AU42-AW42)</f>
        <v>2.3697489032218009</v>
      </c>
      <c r="AY42">
        <f>1/(1.6/F42+1.37/N42)</f>
        <v>0.54967268302705485</v>
      </c>
      <c r="AZ42">
        <f>G42*AA42*0.001</f>
        <v>34.162674384572284</v>
      </c>
      <c r="BA42">
        <f>G42/S42</f>
        <v>0.97682769457080931</v>
      </c>
      <c r="BB42">
        <f>(1-AL42*AA42/AQ42/F42)*100</f>
        <v>52.319866450270943</v>
      </c>
      <c r="BC42">
        <f>(S42-E42/(N42/1.35))</f>
        <v>396.71785539400486</v>
      </c>
      <c r="BD42">
        <f>E42*BB42/100/BC42</f>
        <v>-5.4910679956940911E-3</v>
      </c>
    </row>
    <row r="43" spans="1:56" x14ac:dyDescent="0.35">
      <c r="A43" s="1" t="s">
        <v>9</v>
      </c>
      <c r="B43" s="1" t="s">
        <v>5473</v>
      </c>
      <c r="K43" s="1">
        <v>2.72</v>
      </c>
    </row>
    <row r="44" spans="1:56" x14ac:dyDescent="0.35">
      <c r="A44" s="1" t="s">
        <v>9</v>
      </c>
      <c r="B44" s="1" t="s">
        <v>5472</v>
      </c>
      <c r="K44" s="1">
        <v>2.72</v>
      </c>
    </row>
    <row r="45" spans="1:56" x14ac:dyDescent="0.35">
      <c r="A45" s="1">
        <v>10</v>
      </c>
      <c r="B45" s="1" t="s">
        <v>5471</v>
      </c>
      <c r="C45" s="1">
        <v>2260.000018954277</v>
      </c>
      <c r="D45" s="1">
        <v>0</v>
      </c>
      <c r="E45">
        <f>(R45-S45*(1000-T45)/(1000-U45))*AK45</f>
        <v>-3.4633099364090709</v>
      </c>
      <c r="F45">
        <f>IF(AV45&lt;&gt;0,1/(1/AV45-1/N45),0)</f>
        <v>1.0281670624669683</v>
      </c>
      <c r="G45">
        <f>((AY45-AL45/2)*S45-E45)/(AY45+AL45/2)</f>
        <v>384.29331423672591</v>
      </c>
      <c r="H45">
        <f>AL45*1000</f>
        <v>23.182723503191013</v>
      </c>
      <c r="I45">
        <f>(AQ45-AW45)</f>
        <v>2.4468434461013979</v>
      </c>
      <c r="J45">
        <f>(P45+AP45*D45)</f>
        <v>29.10969352722168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29.121414184570313</v>
      </c>
      <c r="P45" s="1">
        <v>29.10969352722168</v>
      </c>
      <c r="Q45" s="1">
        <v>29.169589996337891</v>
      </c>
      <c r="R45" s="1">
        <v>400.10894775390625</v>
      </c>
      <c r="S45" s="1">
        <v>394.94024658203125</v>
      </c>
      <c r="T45" s="1">
        <v>-2.5799646377563477</v>
      </c>
      <c r="U45" s="1">
        <v>18.088893890380859</v>
      </c>
      <c r="V45" s="1">
        <v>-5.6363468170166016</v>
      </c>
      <c r="W45" s="1">
        <v>39.518089294433594</v>
      </c>
      <c r="X45" s="1">
        <v>299.5635986328125</v>
      </c>
      <c r="Y45" s="1">
        <v>1250.0372314453125</v>
      </c>
      <c r="Z45" s="1">
        <v>0.2540728747844696</v>
      </c>
      <c r="AA45" s="1">
        <v>88.48126220703125</v>
      </c>
      <c r="AB45" s="1">
        <v>2.4167494773864746</v>
      </c>
      <c r="AC45" s="1">
        <v>6.480035837739706E-3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1.1013367596794574</v>
      </c>
      <c r="AL45">
        <f>(U45-T45)/(1000-U45)*AK45</f>
        <v>2.3182723503191012E-2</v>
      </c>
      <c r="AM45">
        <f>(P45+273.15)</f>
        <v>302.25969352722166</v>
      </c>
      <c r="AN45">
        <f>(O45+273.15)</f>
        <v>302.27141418457029</v>
      </c>
      <c r="AO45">
        <f>(Y45*AG45+Z45*AH45)*AI45</f>
        <v>200.00595256076849</v>
      </c>
      <c r="AP45">
        <f>((AO45+0.00000010773*(AN45^4-AM45^4))-AL45*44100)/(L45*51.4+0.00000043092*AM45^3)</f>
        <v>-6.7447177958454123</v>
      </c>
      <c r="AQ45">
        <f>0.61365*EXP(17.502*J45/(240.97+J45))</f>
        <v>4.0473716094513525</v>
      </c>
      <c r="AR45">
        <f>AQ45*1000/AA45</f>
        <v>45.742697476231577</v>
      </c>
      <c r="AS45">
        <f>(AR45-U45)</f>
        <v>27.653803585850717</v>
      </c>
      <c r="AT45">
        <f>IF(D45,P45,(O45+P45)/2)</f>
        <v>29.115553855895996</v>
      </c>
      <c r="AU45">
        <f>0.61365*EXP(17.502*AT45/(240.97+AT45))</f>
        <v>4.0487432047948122</v>
      </c>
      <c r="AV45">
        <f>IF(AS45&lt;&gt;0,(1000-(AR45+U45)/2)/AS45*AL45,0)</f>
        <v>0.81156389090590186</v>
      </c>
      <c r="AW45">
        <f>U45*AA45/1000</f>
        <v>1.6005281633499544</v>
      </c>
      <c r="AX45">
        <f>(AU45-AW45)</f>
        <v>2.4482150414448576</v>
      </c>
      <c r="AY45">
        <f>1/(1.6/F45+1.37/N45)</f>
        <v>0.52306786362558699</v>
      </c>
      <c r="AZ45">
        <f>G45*AA45*0.001</f>
        <v>34.0027575013888</v>
      </c>
      <c r="BA45">
        <f>G45/S45</f>
        <v>0.97304166278962934</v>
      </c>
      <c r="BB45">
        <f>(1-AL45*AA45/AQ45/F45)*100</f>
        <v>50.707709784782253</v>
      </c>
      <c r="BC45">
        <f>(S45-E45/(N45/1.35))</f>
        <v>396.15392473975078</v>
      </c>
      <c r="BD45">
        <f>E45*BB45/100/BC45</f>
        <v>-4.4330373671181804E-3</v>
      </c>
    </row>
    <row r="46" spans="1:56" x14ac:dyDescent="0.35">
      <c r="A46" s="1" t="s">
        <v>9</v>
      </c>
      <c r="B46" s="1" t="s">
        <v>5470</v>
      </c>
      <c r="K46" s="1">
        <v>2.72</v>
      </c>
    </row>
    <row r="47" spans="1:56" x14ac:dyDescent="0.35">
      <c r="A47" s="1" t="s">
        <v>9</v>
      </c>
      <c r="B47" s="1" t="s">
        <v>5469</v>
      </c>
      <c r="K47" s="1">
        <v>2.72</v>
      </c>
    </row>
    <row r="48" spans="1:56" x14ac:dyDescent="0.35">
      <c r="A48" s="1">
        <v>11</v>
      </c>
      <c r="B48" s="1" t="s">
        <v>5468</v>
      </c>
      <c r="C48" s="1">
        <v>2463.000018954277</v>
      </c>
      <c r="D48" s="1">
        <v>0</v>
      </c>
      <c r="E48">
        <f>(R48-S48*(1000-T48)/(1000-U48))*AK48</f>
        <v>-3.0880305958312406</v>
      </c>
      <c r="F48">
        <f>IF(AV48&lt;&gt;0,1/(1/AV48-1/N48),0)</f>
        <v>0.96581286845746361</v>
      </c>
      <c r="G48">
        <f>((AY48-AL48/2)*S48-E48)/(AY48+AL48/2)</f>
        <v>383.14711908221307</v>
      </c>
      <c r="H48">
        <f>AL48*1000</f>
        <v>22.786118115294705</v>
      </c>
      <c r="I48">
        <f>(AQ48-AW48)</f>
        <v>2.5273234135996905</v>
      </c>
      <c r="J48">
        <f>(P48+AP48*D48)</f>
        <v>29.319421768188477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29.355382919311523</v>
      </c>
      <c r="P48" s="1">
        <v>29.319421768188477</v>
      </c>
      <c r="Q48" s="1">
        <v>29.367521286010742</v>
      </c>
      <c r="R48" s="1">
        <v>400.13031005859375</v>
      </c>
      <c r="S48" s="1">
        <v>394.76754760742188</v>
      </c>
      <c r="T48" s="1">
        <v>-2.582561731338501</v>
      </c>
      <c r="U48" s="1">
        <v>17.736608505249023</v>
      </c>
      <c r="V48" s="1">
        <v>-5.5663890838623047</v>
      </c>
      <c r="W48" s="1">
        <v>38.229042053222656</v>
      </c>
      <c r="X48" s="1">
        <v>299.6134033203125</v>
      </c>
      <c r="Y48" s="1">
        <v>1601.237060546875</v>
      </c>
      <c r="Z48" s="1">
        <v>0.22788569331169128</v>
      </c>
      <c r="AA48" s="1">
        <v>88.482955932617188</v>
      </c>
      <c r="AB48" s="1">
        <v>2.3228483200073242</v>
      </c>
      <c r="AC48" s="1">
        <v>2.3906432092189789E-2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1.1015198651482074</v>
      </c>
      <c r="AL48">
        <f>(U48-T48)/(1000-U48)*AK48</f>
        <v>2.2786118115294705E-2</v>
      </c>
      <c r="AM48">
        <f>(P48+273.15)</f>
        <v>302.46942176818845</v>
      </c>
      <c r="AN48">
        <f>(O48+273.15)</f>
        <v>302.5053829193115</v>
      </c>
      <c r="AO48">
        <f>(Y48*AG48+Z48*AH48)*AI48</f>
        <v>256.19792396103003</v>
      </c>
      <c r="AP48">
        <f>((AO48+0.00000010773*(AN48^4-AM48^4))-AL48*44100)/(L48*51.4+0.00000043092*AM48^3)</f>
        <v>-6.1366706102355106</v>
      </c>
      <c r="AQ48">
        <f>0.61365*EXP(17.502*J48/(240.97+J48))</f>
        <v>4.0967109623637228</v>
      </c>
      <c r="AR48">
        <f>AQ48*1000/AA48</f>
        <v>46.299436079910222</v>
      </c>
      <c r="AS48">
        <f>(AR48-U48)</f>
        <v>28.562827574661199</v>
      </c>
      <c r="AT48">
        <f>IF(D48,P48,(O48+P48)/2)</f>
        <v>29.33740234375</v>
      </c>
      <c r="AU48">
        <f>0.61365*EXP(17.502*AT48/(240.97+AT48))</f>
        <v>4.1009652611239273</v>
      </c>
      <c r="AV48">
        <f>IF(AS48&lt;&gt;0,(1000-(AR48+U48)/2)/AS48*AL48,0)</f>
        <v>0.77221177139635744</v>
      </c>
      <c r="AW48">
        <f>U48*AA48/1000</f>
        <v>1.5693875487640325</v>
      </c>
      <c r="AX48">
        <f>(AU48-AW48)</f>
        <v>2.531577712359895</v>
      </c>
      <c r="AY48">
        <f>1/(1.6/F48+1.37/N48)</f>
        <v>0.49695216755959243</v>
      </c>
      <c r="AZ48">
        <f>G48*AA48*0.001</f>
        <v>33.901989653460689</v>
      </c>
      <c r="BA48">
        <f>G48/S48</f>
        <v>0.97056387082566176</v>
      </c>
      <c r="BB48">
        <f>(1-AL48*AA48/AQ48/F48)*100</f>
        <v>49.04325772612237</v>
      </c>
      <c r="BC48">
        <f>(S48-E48/(N48/1.35))</f>
        <v>395.84971332557757</v>
      </c>
      <c r="BD48">
        <f>E48*BB48/100/BC48</f>
        <v>-3.825873185689057E-3</v>
      </c>
    </row>
    <row r="49" spans="1:56" x14ac:dyDescent="0.35">
      <c r="A49" s="1" t="s">
        <v>9</v>
      </c>
      <c r="B49" s="1" t="s">
        <v>5467</v>
      </c>
      <c r="K49" s="1">
        <v>2.72</v>
      </c>
    </row>
    <row r="50" spans="1:56" x14ac:dyDescent="0.35">
      <c r="A50" s="1" t="s">
        <v>9</v>
      </c>
      <c r="B50" s="1" t="s">
        <v>5466</v>
      </c>
      <c r="K50" s="1">
        <v>2.72</v>
      </c>
    </row>
    <row r="51" spans="1:56" x14ac:dyDescent="0.35">
      <c r="A51" s="1">
        <v>12</v>
      </c>
      <c r="B51" s="1" t="s">
        <v>5465</v>
      </c>
      <c r="C51" s="1">
        <v>2667.000018954277</v>
      </c>
      <c r="D51" s="1">
        <v>0</v>
      </c>
      <c r="E51">
        <f>(R51-S51*(1000-T51)/(1000-U51))*AK51</f>
        <v>-2.5746596762109459</v>
      </c>
      <c r="F51">
        <f>IF(AV51&lt;&gt;0,1/(1/AV51-1/N51),0)</f>
        <v>0.88537529494763145</v>
      </c>
      <c r="G51">
        <f>((AY51-AL51/2)*S51-E51)/(AY51+AL51/2)</f>
        <v>381.68636582121815</v>
      </c>
      <c r="H51">
        <f>AL51*1000</f>
        <v>22.017535601635331</v>
      </c>
      <c r="I51">
        <f>(AQ51-AW51)</f>
        <v>2.6199416818020591</v>
      </c>
      <c r="J51">
        <f>(P51+AP51*D51)</f>
        <v>29.459362030029297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29.569501876831055</v>
      </c>
      <c r="P51" s="1">
        <v>29.459362030029297</v>
      </c>
      <c r="Q51" s="1">
        <v>29.568021774291992</v>
      </c>
      <c r="R51" s="1">
        <v>400.15127563476563</v>
      </c>
      <c r="S51" s="1">
        <v>394.6009521484375</v>
      </c>
      <c r="T51" s="1">
        <v>-2.5834603309631348</v>
      </c>
      <c r="U51" s="1">
        <v>17.064765930175781</v>
      </c>
      <c r="V51" s="1">
        <v>-5.5001406669616699</v>
      </c>
      <c r="W51" s="1">
        <v>36.330577850341797</v>
      </c>
      <c r="X51" s="1">
        <v>299.59817504882813</v>
      </c>
      <c r="Y51" s="1">
        <v>2000.925537109375</v>
      </c>
      <c r="Z51" s="1">
        <v>0.26979118585586548</v>
      </c>
      <c r="AA51" s="1">
        <v>88.485343933105469</v>
      </c>
      <c r="AB51" s="1">
        <v>2.2769849300384521</v>
      </c>
      <c r="AC51" s="1">
        <v>4.003974050283432E-2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1.1014638788559856</v>
      </c>
      <c r="AL51">
        <f>(U51-T51)/(1000-U51)*AK51</f>
        <v>2.201753560163533E-2</v>
      </c>
      <c r="AM51">
        <f>(P51+273.15)</f>
        <v>302.60936203002927</v>
      </c>
      <c r="AN51">
        <f>(O51+273.15)</f>
        <v>302.71950187683103</v>
      </c>
      <c r="AO51">
        <f>(Y51*AG51+Z51*AH51)*AI51</f>
        <v>320.14807878163265</v>
      </c>
      <c r="AP51">
        <f>((AO51+0.00000010773*(AN51^4-AM51^4))-AL51*44100)/(L51*51.4+0.00000043092*AM51^3)</f>
        <v>-5.3262032940036494</v>
      </c>
      <c r="AQ51">
        <f>0.61365*EXP(17.502*J51/(240.97+J51))</f>
        <v>4.1299233642716038</v>
      </c>
      <c r="AR51">
        <f>AQ51*1000/AA51</f>
        <v>46.673530109051818</v>
      </c>
      <c r="AS51">
        <f>(AR51-U51)</f>
        <v>29.608764178876037</v>
      </c>
      <c r="AT51">
        <f>IF(D51,P51,(O51+P51)/2)</f>
        <v>29.514431953430176</v>
      </c>
      <c r="AU51">
        <f>0.61365*EXP(17.502*AT51/(240.97+AT51))</f>
        <v>4.143057474900794</v>
      </c>
      <c r="AV51">
        <f>IF(AS51&lt;&gt;0,(1000-(AR51+U51)/2)/AS51*AL51,0)</f>
        <v>0.71991709521355829</v>
      </c>
      <c r="AW51">
        <f>U51*AA51/1000</f>
        <v>1.5099816824695445</v>
      </c>
      <c r="AX51">
        <f>(AU51-AW51)</f>
        <v>2.6330757924312493</v>
      </c>
      <c r="AY51">
        <f>1/(1.6/F51+1.37/N51)</f>
        <v>0.46236921591914332</v>
      </c>
      <c r="AZ51">
        <f>G51*AA51*0.001</f>
        <v>33.773649354267597</v>
      </c>
      <c r="BA51">
        <f>G51/S51</f>
        <v>0.96727178113254719</v>
      </c>
      <c r="BB51">
        <f>(1-AL51*AA51/AQ51/F51)*100</f>
        <v>46.719209675639938</v>
      </c>
      <c r="BC51">
        <f>(S51-E51/(N51/1.35))</f>
        <v>395.50321278059403</v>
      </c>
      <c r="BD51">
        <f>E51*BB51/100/BC51</f>
        <v>-3.0413423044187327E-3</v>
      </c>
    </row>
    <row r="52" spans="1:56" x14ac:dyDescent="0.35">
      <c r="A52" s="1" t="s">
        <v>9</v>
      </c>
      <c r="B52" s="1" t="s">
        <v>5464</v>
      </c>
    </row>
    <row r="53" spans="1:56" x14ac:dyDescent="0.35">
      <c r="A53" s="1" t="s">
        <v>9</v>
      </c>
      <c r="B53" s="1" t="s">
        <v>5463</v>
      </c>
    </row>
    <row r="54" spans="1:56" x14ac:dyDescent="0.35">
      <c r="A54" s="1" t="s">
        <v>9</v>
      </c>
      <c r="B54" s="1" t="s">
        <v>5462</v>
      </c>
    </row>
    <row r="55" spans="1:56" x14ac:dyDescent="0.35">
      <c r="A55" s="1" t="s">
        <v>9</v>
      </c>
      <c r="B55" s="1" t="s">
        <v>5461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11C6C-153B-46F7-8645-F26269A2BCF3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3496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3495</v>
      </c>
    </row>
    <row r="12" spans="1:56" x14ac:dyDescent="0.35">
      <c r="A12" s="1" t="s">
        <v>9</v>
      </c>
      <c r="B12" s="1" t="s">
        <v>3494</v>
      </c>
    </row>
    <row r="13" spans="1:56" x14ac:dyDescent="0.35">
      <c r="A13" s="1" t="s">
        <v>9</v>
      </c>
      <c r="B13" s="1" t="s">
        <v>3493</v>
      </c>
    </row>
    <row r="14" spans="1:56" x14ac:dyDescent="0.35">
      <c r="A14" s="1" t="s">
        <v>9</v>
      </c>
      <c r="B14" s="1" t="s">
        <v>3492</v>
      </c>
    </row>
    <row r="15" spans="1:56" x14ac:dyDescent="0.35">
      <c r="A15" s="1" t="s">
        <v>9</v>
      </c>
      <c r="B15" s="1" t="s">
        <v>3491</v>
      </c>
    </row>
    <row r="16" spans="1:56" x14ac:dyDescent="0.35">
      <c r="A16" s="1" t="s">
        <v>9</v>
      </c>
      <c r="B16" s="1" t="s">
        <v>3490</v>
      </c>
    </row>
    <row r="17" spans="1:56" x14ac:dyDescent="0.35">
      <c r="A17" s="1" t="s">
        <v>9</v>
      </c>
      <c r="B17" s="1" t="s">
        <v>3489</v>
      </c>
    </row>
    <row r="18" spans="1:56" x14ac:dyDescent="0.35">
      <c r="A18" s="1">
        <v>1</v>
      </c>
      <c r="B18" s="1" t="s">
        <v>3488</v>
      </c>
      <c r="C18" s="1">
        <v>377.50000222399831</v>
      </c>
      <c r="D18" s="1">
        <v>0</v>
      </c>
      <c r="E18">
        <f>(R18-S18*(1000-T18)/(1000-U18))*AK18</f>
        <v>-11.395916700515894</v>
      </c>
      <c r="F18">
        <f>IF(AV18&lt;&gt;0,1/(1/AV18-1/N18),0)</f>
        <v>-30.24465967773795</v>
      </c>
      <c r="G18">
        <f>((AY18-AL18/2)*S18-E18)/(AY18+AL18/2)</f>
        <v>392.41257047539489</v>
      </c>
      <c r="H18">
        <f>AL18*1000</f>
        <v>45.394685756813416</v>
      </c>
      <c r="I18">
        <f>(AQ18-AW18)</f>
        <v>0.7683011966502713</v>
      </c>
      <c r="J18">
        <f>(P18+AP18*D18)</f>
        <v>30.041141510009766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32.516551971435547</v>
      </c>
      <c r="P18" s="1">
        <v>30.041141510009766</v>
      </c>
      <c r="Q18" s="1">
        <v>32.609733581542969</v>
      </c>
      <c r="R18" s="1">
        <v>400.02374267578125</v>
      </c>
      <c r="S18" s="1">
        <v>394.1375732421875</v>
      </c>
      <c r="T18" s="1">
        <v>0.17241920530796051</v>
      </c>
      <c r="U18" s="1">
        <v>39.674613952636719</v>
      </c>
      <c r="V18" s="1">
        <v>0.30957275629043579</v>
      </c>
      <c r="W18" s="1">
        <v>71.234397888183594</v>
      </c>
      <c r="X18" s="1">
        <v>300.17263793945313</v>
      </c>
      <c r="Y18" s="1">
        <v>-0.12230120599269867</v>
      </c>
      <c r="Z18" s="1">
        <v>0.13860383629798889</v>
      </c>
      <c r="AA18" s="1">
        <v>88.273750305175781</v>
      </c>
      <c r="AB18" s="1">
        <v>52.204868316650391</v>
      </c>
      <c r="AC18" s="1">
        <v>3.3787167072296143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1.1035758747774009</v>
      </c>
      <c r="AL18">
        <f>(U18-T18)/(1000-U18)*AK18</f>
        <v>4.5394685756813415E-2</v>
      </c>
      <c r="AM18">
        <f>(P18+273.15)</f>
        <v>303.19114151000974</v>
      </c>
      <c r="AN18">
        <f>(O18+273.15)</f>
        <v>305.66655197143552</v>
      </c>
      <c r="AO18">
        <f>(Y18*AG18+Z18*AH18)*AI18</f>
        <v>-1.9568192521448591E-2</v>
      </c>
      <c r="AP18">
        <f>((AO18+0.00000010773*(AN18^4-AM18^4))-AL18*44100)/(L18*51.4+0.00000043092*AM18^3)</f>
        <v>-16.160543520234107</v>
      </c>
      <c r="AQ18">
        <f>0.61365*EXP(17.502*J18/(240.97+J18))</f>
        <v>4.2705281621595681</v>
      </c>
      <c r="AR18">
        <f>AQ18*1000/AA18</f>
        <v>48.378234156764634</v>
      </c>
      <c r="AS18">
        <f>(AR18-U18)</f>
        <v>8.7036202041279154</v>
      </c>
      <c r="AT18">
        <f>IF(D18,P18,(O18+P18)/2)</f>
        <v>31.278846740722656</v>
      </c>
      <c r="AU18">
        <f>0.61365*EXP(17.502*AT18/(240.97+AT18))</f>
        <v>4.5836040356361307</v>
      </c>
      <c r="AV18">
        <f>IF(AS18&lt;&gt;0,(1000-(AR18+U18)/2)/AS18*AL18,0)</f>
        <v>4.9859850331328044</v>
      </c>
      <c r="AW18">
        <f>U18*AA18/1000</f>
        <v>3.5022269655092968</v>
      </c>
      <c r="AX18">
        <f>(AU18-AW18)</f>
        <v>1.0813770701268339</v>
      </c>
      <c r="AY18">
        <f>1/(1.6/F18+1.37/N18)</f>
        <v>3.7429978240018662</v>
      </c>
      <c r="AZ18">
        <f>G18*AA18*0.001</f>
        <v>34.6397292627572</v>
      </c>
      <c r="BA18">
        <f>G18/S18</f>
        <v>0.99562334858713752</v>
      </c>
      <c r="BB18">
        <f>(1-AL18*AA18/AQ18/F18)*100</f>
        <v>103.10246077810407</v>
      </c>
      <c r="BC18">
        <f>(S18-E18/(N18/1.35))</f>
        <v>397.73178741778997</v>
      </c>
      <c r="BD18">
        <f>E18*BB18/100/BC18</f>
        <v>-2.9541190616763045E-2</v>
      </c>
    </row>
    <row r="19" spans="1:56" x14ac:dyDescent="0.35">
      <c r="A19" s="1" t="s">
        <v>9</v>
      </c>
      <c r="B19" s="1" t="s">
        <v>3487</v>
      </c>
      <c r="K19" s="1">
        <v>2.72</v>
      </c>
    </row>
    <row r="20" spans="1:56" x14ac:dyDescent="0.35">
      <c r="A20" s="1" t="s">
        <v>9</v>
      </c>
      <c r="B20" s="1" t="s">
        <v>1256</v>
      </c>
      <c r="K20" s="1">
        <v>2.72</v>
      </c>
    </row>
    <row r="21" spans="1:56" x14ac:dyDescent="0.35">
      <c r="A21" s="1">
        <v>2</v>
      </c>
      <c r="B21" s="1" t="s">
        <v>1260</v>
      </c>
      <c r="C21" s="1">
        <v>581.50000224635005</v>
      </c>
      <c r="D21" s="1">
        <v>0</v>
      </c>
      <c r="E21">
        <f>(R21-S21*(1000-T21)/(1000-U21))*AK21</f>
        <v>-9.8183339989534204</v>
      </c>
      <c r="F21">
        <f>IF(AV21&lt;&gt;0,1/(1/AV21-1/N21),0)</f>
        <v>-30.320781311005998</v>
      </c>
      <c r="G21">
        <f>((AY21-AL21/2)*S21-E21)/(AY21+AL21/2)</f>
        <v>390.97328965059376</v>
      </c>
      <c r="H21">
        <f>AL21*1000</f>
        <v>44.473732914450011</v>
      </c>
      <c r="I21">
        <f>(AQ21-AW21)</f>
        <v>0.75363445860856038</v>
      </c>
      <c r="J21">
        <f>(P21+AP21*D21)</f>
        <v>29.712953567504883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32.475650787353516</v>
      </c>
      <c r="P21" s="1">
        <v>29.712953567504883</v>
      </c>
      <c r="Q21" s="1">
        <v>32.587993621826172</v>
      </c>
      <c r="R21" s="1">
        <v>399.95022583007813</v>
      </c>
      <c r="S21" s="1">
        <v>393.00875854492188</v>
      </c>
      <c r="T21" s="1">
        <v>0.20692045986652374</v>
      </c>
      <c r="U21" s="1">
        <v>38.938404083251953</v>
      </c>
      <c r="V21" s="1">
        <v>0.37235856056213379</v>
      </c>
      <c r="W21" s="1">
        <v>70.070632934570313</v>
      </c>
      <c r="X21" s="1">
        <v>300.1646728515625</v>
      </c>
      <c r="Y21" s="1">
        <v>26.023820877075195</v>
      </c>
      <c r="Z21" s="1">
        <v>3.9773948490619659E-2</v>
      </c>
      <c r="AA21" s="1">
        <v>88.269485473632813</v>
      </c>
      <c r="AB21" s="1">
        <v>52.249454498291016</v>
      </c>
      <c r="AC21" s="1">
        <v>3.464179515838623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1.1035465913660385</v>
      </c>
      <c r="AL21">
        <f>(U21-T21)/(1000-U21)*AK21</f>
        <v>4.4473732914450011E-2</v>
      </c>
      <c r="AM21">
        <f>(P21+273.15)</f>
        <v>302.86295356750486</v>
      </c>
      <c r="AN21">
        <f>(O21+273.15)</f>
        <v>305.62565078735349</v>
      </c>
      <c r="AO21">
        <f>(Y21*AG21+Z21*AH21)*AI21</f>
        <v>4.1638112472635953</v>
      </c>
      <c r="AP21">
        <f>((AO21+0.00000010773*(AN21^4-AM21^4))-AL21*44100)/(L21*51.4+0.00000043092*AM21^3)</f>
        <v>-15.770305328970222</v>
      </c>
      <c r="AQ21">
        <f>0.61365*EXP(17.502*J21/(240.97+J21))</f>
        <v>4.1907073522016134</v>
      </c>
      <c r="AR21">
        <f>AQ21*1000/AA21</f>
        <v>47.476286167470974</v>
      </c>
      <c r="AS21">
        <f>(AR21-U21)</f>
        <v>8.5378820842190208</v>
      </c>
      <c r="AT21">
        <f>IF(D21,P21,(O21+P21)/2)</f>
        <v>31.094302177429199</v>
      </c>
      <c r="AU21">
        <f>0.61365*EXP(17.502*AT21/(240.97+AT21))</f>
        <v>4.5356923290242204</v>
      </c>
      <c r="AV21">
        <f>IF(AS21&lt;&gt;0,(1000-(AR21+U21)/2)/AS21*AL21,0)</f>
        <v>4.9839223085609712</v>
      </c>
      <c r="AW21">
        <f>U21*AA21/1000</f>
        <v>3.437072893593053</v>
      </c>
      <c r="AX21">
        <f>(AU21-AW21)</f>
        <v>1.0986194354311674</v>
      </c>
      <c r="AY21">
        <f>1/(1.6/F21+1.37/N21)</f>
        <v>3.7411380408962041</v>
      </c>
      <c r="AZ21">
        <f>G21*AA21*0.001</f>
        <v>34.511011111391518</v>
      </c>
      <c r="BA21">
        <f>G21/S21</f>
        <v>0.9948208052617854</v>
      </c>
      <c r="BB21">
        <f>(1-AL21*AA21/AQ21/F21)*100</f>
        <v>103.08948760094184</v>
      </c>
      <c r="BC21">
        <f>(S21-E21/(N21/1.35))</f>
        <v>396.10541115894461</v>
      </c>
      <c r="BD21">
        <f>E21*BB21/100/BC21</f>
        <v>-2.5552971318558017E-2</v>
      </c>
    </row>
    <row r="22" spans="1:56" x14ac:dyDescent="0.35">
      <c r="A22" s="1" t="s">
        <v>9</v>
      </c>
      <c r="B22" s="1" t="s">
        <v>3486</v>
      </c>
      <c r="K22" s="1">
        <v>2.72</v>
      </c>
    </row>
    <row r="23" spans="1:56" x14ac:dyDescent="0.35">
      <c r="A23" s="1" t="s">
        <v>9</v>
      </c>
      <c r="B23" s="1" t="s">
        <v>3485</v>
      </c>
      <c r="K23" s="1">
        <v>2.72</v>
      </c>
    </row>
    <row r="24" spans="1:56" x14ac:dyDescent="0.35">
      <c r="A24" s="1">
        <v>3</v>
      </c>
      <c r="B24" s="1" t="s">
        <v>3484</v>
      </c>
      <c r="C24" s="1">
        <v>785.50000224635005</v>
      </c>
      <c r="D24" s="1">
        <v>0</v>
      </c>
      <c r="E24">
        <f>(R24-S24*(1000-T24)/(1000-U24))*AK24</f>
        <v>-9.1372421721865322</v>
      </c>
      <c r="F24">
        <f>IF(AV24&lt;&gt;0,1/(1/AV24-1/N24),0)</f>
        <v>-32.698986385951578</v>
      </c>
      <c r="G24">
        <f>((AY24-AL24/2)*S24-E24)/(AY24+AL24/2)</f>
        <v>390.49872317413343</v>
      </c>
      <c r="H24">
        <f>AL24*1000</f>
        <v>43.94715506651999</v>
      </c>
      <c r="I24">
        <f>(AQ24-AW24)</f>
        <v>0.75389329712882658</v>
      </c>
      <c r="J24">
        <f>(P24+AP24*D24)</f>
        <v>29.550537109375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32.414783477783203</v>
      </c>
      <c r="P24" s="1">
        <v>29.550537109375</v>
      </c>
      <c r="Q24" s="1">
        <v>32.536994934082031</v>
      </c>
      <c r="R24" s="1">
        <v>400.04598999023438</v>
      </c>
      <c r="S24" s="1">
        <v>392.6873779296875</v>
      </c>
      <c r="T24" s="1">
        <v>0.20487098395824432</v>
      </c>
      <c r="U24" s="1">
        <v>38.496860504150391</v>
      </c>
      <c r="V24" s="1">
        <v>0.36990559101104736</v>
      </c>
      <c r="W24" s="1">
        <v>69.508155822753906</v>
      </c>
      <c r="X24" s="1">
        <v>300.15283203125</v>
      </c>
      <c r="Y24" s="1">
        <v>48.913181304931641</v>
      </c>
      <c r="Z24" s="1">
        <v>1.2052429839968681E-2</v>
      </c>
      <c r="AA24" s="1">
        <v>88.261611938476563</v>
      </c>
      <c r="AB24" s="1">
        <v>52.268989562988281</v>
      </c>
      <c r="AC24" s="1">
        <v>3.4920501708984375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1.1035030589384187</v>
      </c>
      <c r="AL24">
        <f>(U24-T24)/(1000-U24)*AK24</f>
        <v>4.3947155066519993E-2</v>
      </c>
      <c r="AM24">
        <f>(P24+273.15)</f>
        <v>302.70053710937498</v>
      </c>
      <c r="AN24">
        <f>(O24+273.15)</f>
        <v>305.56478347778318</v>
      </c>
      <c r="AO24">
        <f>(Y24*AG24+Z24*AH24)*AI24</f>
        <v>7.8261088338618947</v>
      </c>
      <c r="AP24">
        <f>((AO24+0.00000010773*(AN24^4-AM24^4))-AL24*44100)/(L24*51.4+0.00000043092*AM24^3)</f>
        <v>-15.542560678930709</v>
      </c>
      <c r="AQ24">
        <f>0.61365*EXP(17.502*J24/(240.97+J24))</f>
        <v>4.1516882597958134</v>
      </c>
      <c r="AR24">
        <f>AQ24*1000/AA24</f>
        <v>47.038436853949371</v>
      </c>
      <c r="AS24">
        <f>(AR24-U24)</f>
        <v>8.5415763497989801</v>
      </c>
      <c r="AT24">
        <f>IF(D24,P24,(O24+P24)/2)</f>
        <v>30.982660293579102</v>
      </c>
      <c r="AU24">
        <f>0.61365*EXP(17.502*AT24/(240.97+AT24))</f>
        <v>4.5069199753306846</v>
      </c>
      <c r="AV24">
        <f>IF(AS24&lt;&gt;0,(1000-(AR24+U24)/2)/AS24*AL24,0)</f>
        <v>4.9250439093928335</v>
      </c>
      <c r="AW24">
        <f>U24*AA24/1000</f>
        <v>3.3977949626669868</v>
      </c>
      <c r="AX24">
        <f>(AU24-AW24)</f>
        <v>1.1091250126636978</v>
      </c>
      <c r="AY24">
        <f>1/(1.6/F24+1.37/N24)</f>
        <v>3.68818258014677</v>
      </c>
      <c r="AZ24">
        <f>G24*AA24*0.001</f>
        <v>34.466046767265951</v>
      </c>
      <c r="BA24">
        <f>G24/S24</f>
        <v>0.99442647032075993</v>
      </c>
      <c r="BB24">
        <f>(1-AL24*AA24/AQ24/F24)*100</f>
        <v>102.85721942800996</v>
      </c>
      <c r="BC24">
        <f>(S24-E24/(N24/1.35))</f>
        <v>395.56921764510929</v>
      </c>
      <c r="BD24">
        <f>E24*BB24/100/BC24</f>
        <v>-2.3758960028953516E-2</v>
      </c>
    </row>
    <row r="25" spans="1:56" x14ac:dyDescent="0.35">
      <c r="A25" s="1" t="s">
        <v>9</v>
      </c>
      <c r="B25" s="1" t="s">
        <v>3483</v>
      </c>
      <c r="K25" s="1">
        <v>2.72</v>
      </c>
    </row>
    <row r="26" spans="1:56" x14ac:dyDescent="0.35">
      <c r="A26" s="1" t="s">
        <v>9</v>
      </c>
      <c r="B26" s="1" t="s">
        <v>3482</v>
      </c>
      <c r="K26" s="1">
        <v>2.72</v>
      </c>
    </row>
    <row r="27" spans="1:56" x14ac:dyDescent="0.35">
      <c r="A27" s="1">
        <v>4</v>
      </c>
      <c r="B27" s="1" t="s">
        <v>3481</v>
      </c>
      <c r="C27" s="1">
        <v>990.00000223517418</v>
      </c>
      <c r="D27" s="1">
        <v>0</v>
      </c>
      <c r="E27">
        <f>(R27-S27*(1000-T27)/(1000-U27))*AK27</f>
        <v>-8.2831513228317419</v>
      </c>
      <c r="F27">
        <f>IF(AV27&lt;&gt;0,1/(1/AV27-1/N27),0)</f>
        <v>-32.851358358508747</v>
      </c>
      <c r="G27">
        <f>((AY27-AL27/2)*S27-E27)/(AY27+AL27/2)</f>
        <v>389.72340558444358</v>
      </c>
      <c r="H27">
        <f>AL27*1000</f>
        <v>43.82386314070034</v>
      </c>
      <c r="I27">
        <f>(AQ27-AW27)</f>
        <v>0.75232619507725618</v>
      </c>
      <c r="J27">
        <f>(P27+AP27*D27)</f>
        <v>29.504177093505859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32.361740112304688</v>
      </c>
      <c r="P27" s="1">
        <v>29.504177093505859</v>
      </c>
      <c r="Q27" s="1">
        <v>32.485095977783203</v>
      </c>
      <c r="R27" s="1">
        <v>400.19107055664063</v>
      </c>
      <c r="S27" s="1">
        <v>392.12460327148438</v>
      </c>
      <c r="T27" s="1">
        <v>0.20328481495380402</v>
      </c>
      <c r="U27" s="1">
        <v>38.3924560546875</v>
      </c>
      <c r="V27" s="1">
        <v>0.36810988187789917</v>
      </c>
      <c r="W27" s="1">
        <v>69.521385192871094</v>
      </c>
      <c r="X27" s="1">
        <v>300.14920043945313</v>
      </c>
      <c r="Y27" s="1">
        <v>99.386337280273438</v>
      </c>
      <c r="Z27" s="1">
        <v>0.12896397709846497</v>
      </c>
      <c r="AA27" s="1">
        <v>88.253868103027344</v>
      </c>
      <c r="AB27" s="1">
        <v>52.089275360107422</v>
      </c>
      <c r="AC27" s="1">
        <v>3.4922664165496826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1.1034897074979892</v>
      </c>
      <c r="AL27">
        <f>(U27-T27)/(1000-U27)*AK27</f>
        <v>4.3823863140700338E-2</v>
      </c>
      <c r="AM27">
        <f>(P27+273.15)</f>
        <v>302.65417709350584</v>
      </c>
      <c r="AN27">
        <f>(O27+273.15)</f>
        <v>305.51174011230466</v>
      </c>
      <c r="AO27">
        <f>(Y27*AG27+Z27*AH27)*AI27</f>
        <v>15.90181360941051</v>
      </c>
      <c r="AP27">
        <f>((AO27+0.00000010773*(AN27^4-AM27^4))-AL27*44100)/(L27*51.4+0.00000043092*AM27^3)</f>
        <v>-15.433258576978529</v>
      </c>
      <c r="AQ27">
        <f>0.61365*EXP(17.502*J27/(240.97+J27))</f>
        <v>4.1406089478789205</v>
      </c>
      <c r="AR27">
        <f>AQ27*1000/AA27</f>
        <v>46.917025133053478</v>
      </c>
      <c r="AS27">
        <f>(AR27-U27)</f>
        <v>8.5245690783659782</v>
      </c>
      <c r="AT27">
        <f>IF(D27,P27,(O27+P27)/2)</f>
        <v>30.932958602905273</v>
      </c>
      <c r="AU27">
        <f>0.61365*EXP(17.502*AT27/(240.97+AT27))</f>
        <v>4.494162080759021</v>
      </c>
      <c r="AV27">
        <f>IF(AS27&lt;&gt;0,(1000-(AR27+U27)/2)/AS27*AL27,0)</f>
        <v>4.921605683633512</v>
      </c>
      <c r="AW27">
        <f>U27*AA27/1000</f>
        <v>3.3882827528016644</v>
      </c>
      <c r="AX27">
        <f>(AU27-AW27)</f>
        <v>1.1058793279573567</v>
      </c>
      <c r="AY27">
        <f>1/(1.6/F27+1.37/N27)</f>
        <v>3.6850979798079684</v>
      </c>
      <c r="AZ27">
        <f>G27*AA27*0.001</f>
        <v>34.394598033112118</v>
      </c>
      <c r="BA27">
        <f>G27/S27</f>
        <v>0.99387644216402726</v>
      </c>
      <c r="BB27">
        <f>(1-AL27*AA27/AQ27/F27)*100</f>
        <v>102.84332733252275</v>
      </c>
      <c r="BC27">
        <f>(S27-E27/(N27/1.35))</f>
        <v>394.73706707633426</v>
      </c>
      <c r="BD27">
        <f>E27*BB27/100/BC27</f>
        <v>-2.1580614385881061E-2</v>
      </c>
    </row>
    <row r="28" spans="1:56" x14ac:dyDescent="0.35">
      <c r="A28" s="1" t="s">
        <v>9</v>
      </c>
      <c r="B28" s="1" t="s">
        <v>3480</v>
      </c>
      <c r="K28" s="1">
        <v>2.72</v>
      </c>
    </row>
    <row r="29" spans="1:56" x14ac:dyDescent="0.35">
      <c r="A29" s="1" t="s">
        <v>9</v>
      </c>
      <c r="B29" s="1" t="s">
        <v>3479</v>
      </c>
      <c r="K29" s="1">
        <v>2.72</v>
      </c>
    </row>
    <row r="30" spans="1:56" x14ac:dyDescent="0.35">
      <c r="A30" s="1">
        <v>5</v>
      </c>
      <c r="B30" s="1" t="s">
        <v>3478</v>
      </c>
      <c r="C30" s="1">
        <v>1194.0000022351742</v>
      </c>
      <c r="D30" s="1">
        <v>0</v>
      </c>
      <c r="E30">
        <f>(R30-S30*(1000-T30)/(1000-U30))*AK30</f>
        <v>-7.4510964834052</v>
      </c>
      <c r="F30">
        <f>IF(AV30&lt;&gt;0,1/(1/AV30-1/N30),0)</f>
        <v>-32.173186251759489</v>
      </c>
      <c r="G30">
        <f>((AY30-AL30/2)*S30-E30)/(AY30+AL30/2)</f>
        <v>388.4912316269656</v>
      </c>
      <c r="H30">
        <f>AL30*1000</f>
        <v>43.841979540073595</v>
      </c>
      <c r="I30">
        <f>(AQ30-AW30)</f>
        <v>0.75019058477050926</v>
      </c>
      <c r="J30">
        <f>(P30+AP30*D30)</f>
        <v>29.502168655395508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32.320796966552734</v>
      </c>
      <c r="P30" s="1">
        <v>29.502168655395508</v>
      </c>
      <c r="Q30" s="1">
        <v>32.446033477783203</v>
      </c>
      <c r="R30" s="1">
        <v>399.88345336914063</v>
      </c>
      <c r="S30" s="1">
        <v>391.0968017578125</v>
      </c>
      <c r="T30" s="1">
        <v>0.2078680545091629</v>
      </c>
      <c r="U30" s="1">
        <v>38.414390563964844</v>
      </c>
      <c r="V30" s="1">
        <v>0.37724927067756653</v>
      </c>
      <c r="W30" s="1">
        <v>69.716346740722656</v>
      </c>
      <c r="X30" s="1">
        <v>300.13006591796875</v>
      </c>
      <c r="Y30" s="1">
        <v>150.25456237792969</v>
      </c>
      <c r="Z30" s="1">
        <v>5.0621554255485535E-2</v>
      </c>
      <c r="AA30" s="1">
        <v>88.246589660644531</v>
      </c>
      <c r="AB30" s="1">
        <v>52.117771148681641</v>
      </c>
      <c r="AC30" s="1">
        <v>3.4843361377716064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1.1034193599925319</v>
      </c>
      <c r="AL30">
        <f>(U30-T30)/(1000-U30)*AK30</f>
        <v>4.3841979540073593E-2</v>
      </c>
      <c r="AM30">
        <f>(P30+273.15)</f>
        <v>302.65216865539549</v>
      </c>
      <c r="AN30">
        <f>(O30+273.15)</f>
        <v>305.47079696655271</v>
      </c>
      <c r="AO30">
        <f>(Y30*AG30+Z30*AH30)*AI30</f>
        <v>24.040729443116561</v>
      </c>
      <c r="AP30">
        <f>((AO30+0.00000010773*(AN30^4-AM30^4))-AL30*44100)/(L30*51.4+0.00000043092*AM30^3)</f>
        <v>-15.377028674725084</v>
      </c>
      <c r="AQ30">
        <f>0.61365*EXP(17.502*J30/(240.97+J30))</f>
        <v>4.1401295459324503</v>
      </c>
      <c r="AR30">
        <f>AQ30*1000/AA30</f>
        <v>46.915462250195375</v>
      </c>
      <c r="AS30">
        <f>(AR30-U30)</f>
        <v>8.5010716862305316</v>
      </c>
      <c r="AT30">
        <f>IF(D30,P30,(O30+P30)/2)</f>
        <v>30.911482810974121</v>
      </c>
      <c r="AU30">
        <f>0.61365*EXP(17.502*AT30/(240.97+AT30))</f>
        <v>4.4886592140728592</v>
      </c>
      <c r="AV30">
        <f>IF(AS30&lt;&gt;0,(1000-(AR30+U30)/2)/AS30*AL30,0)</f>
        <v>4.937196892179867</v>
      </c>
      <c r="AW30">
        <f>U30*AA30/1000</f>
        <v>3.389938961161941</v>
      </c>
      <c r="AX30">
        <f>(AU30-AW30)</f>
        <v>1.0987202529109181</v>
      </c>
      <c r="AY30">
        <f>1/(1.6/F30+1.37/N30)</f>
        <v>3.6990924585601737</v>
      </c>
      <c r="AZ30">
        <f>G30*AA30*0.001</f>
        <v>34.283026304143242</v>
      </c>
      <c r="BA30">
        <f>G30/S30</f>
        <v>0.99333778716896692</v>
      </c>
      <c r="BB30">
        <f>(1-AL30*AA30/AQ30/F30)*100</f>
        <v>102.90455819437771</v>
      </c>
      <c r="BC30">
        <f>(S30-E30/(N30/1.35))</f>
        <v>393.44683969756193</v>
      </c>
      <c r="BD30">
        <f>E30*BB30/100/BC30</f>
        <v>-1.9488065840810587E-2</v>
      </c>
    </row>
    <row r="31" spans="1:56" x14ac:dyDescent="0.35">
      <c r="A31" s="1" t="s">
        <v>9</v>
      </c>
      <c r="B31" s="1" t="s">
        <v>3477</v>
      </c>
      <c r="K31" s="1">
        <v>2.72</v>
      </c>
    </row>
    <row r="32" spans="1:56" x14ac:dyDescent="0.35">
      <c r="A32" s="1" t="s">
        <v>9</v>
      </c>
      <c r="B32" s="1" t="s">
        <v>3476</v>
      </c>
      <c r="K32" s="1">
        <v>2.72</v>
      </c>
    </row>
    <row r="33" spans="1:56" x14ac:dyDescent="0.35">
      <c r="A33" s="1">
        <v>6</v>
      </c>
      <c r="B33" s="1" t="s">
        <v>3475</v>
      </c>
      <c r="C33" s="1">
        <v>1399.0000022351742</v>
      </c>
      <c r="D33" s="1">
        <v>0</v>
      </c>
      <c r="E33">
        <f>(R33-S33*(1000-T33)/(1000-U33))*AK33</f>
        <v>-6.5689405193859889</v>
      </c>
      <c r="F33">
        <f>IF(AV33&lt;&gt;0,1/(1/AV33-1/N33),0)</f>
        <v>-30.681868706004131</v>
      </c>
      <c r="G33">
        <f>((AY33-AL33/2)*S33-E33)/(AY33+AL33/2)</f>
        <v>387.52207878785202</v>
      </c>
      <c r="H33">
        <f>AL33*1000</f>
        <v>44.179408286192896</v>
      </c>
      <c r="I33">
        <f>(AQ33-AW33)</f>
        <v>0.75003435107305094</v>
      </c>
      <c r="J33">
        <f>(P33+AP33*D33)</f>
        <v>29.606296539306641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32.299625396728516</v>
      </c>
      <c r="P33" s="1">
        <v>29.606296539306641</v>
      </c>
      <c r="Q33" s="1">
        <v>32.418849945068359</v>
      </c>
      <c r="R33" s="1">
        <v>400.04098510742188</v>
      </c>
      <c r="S33" s="1">
        <v>390.36587524414063</v>
      </c>
      <c r="T33" s="1">
        <v>0.21826609969139099</v>
      </c>
      <c r="U33" s="1">
        <v>38.701961517333984</v>
      </c>
      <c r="V33" s="1">
        <v>0.39655888080596924</v>
      </c>
      <c r="W33" s="1">
        <v>70.3160400390625</v>
      </c>
      <c r="X33" s="1">
        <v>300.17193603515625</v>
      </c>
      <c r="Y33" s="1">
        <v>299.572509765625</v>
      </c>
      <c r="Z33" s="1">
        <v>0.20128095149993896</v>
      </c>
      <c r="AA33" s="1">
        <v>88.238777160644531</v>
      </c>
      <c r="AB33" s="1">
        <v>52.047981262207031</v>
      </c>
      <c r="AC33" s="1">
        <v>3.449237585067749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1.1035732942468977</v>
      </c>
      <c r="AL33">
        <f>(U33-T33)/(1000-U33)*AK33</f>
        <v>4.4179408286192899E-2</v>
      </c>
      <c r="AM33">
        <f>(P33+273.15)</f>
        <v>302.75629653930662</v>
      </c>
      <c r="AN33">
        <f>(O33+273.15)</f>
        <v>305.44962539672849</v>
      </c>
      <c r="AO33">
        <f>(Y33*AG33+Z33*AH33)*AI33</f>
        <v>47.931600491145218</v>
      </c>
      <c r="AP33">
        <f>((AO33+0.00000010773*(AN33^4-AM33^4))-AL33*44100)/(L33*51.4+0.00000043092*AM33^3)</f>
        <v>-15.31393322287755</v>
      </c>
      <c r="AQ33">
        <f>0.61365*EXP(17.502*J33/(240.97+J33))</f>
        <v>4.1650481090809244</v>
      </c>
      <c r="AR33">
        <f>AQ33*1000/AA33</f>
        <v>47.202015294230321</v>
      </c>
      <c r="AS33">
        <f>(AR33-U33)</f>
        <v>8.5000537768963369</v>
      </c>
      <c r="AT33">
        <f>IF(D33,P33,(O33+P33)/2)</f>
        <v>30.952960968017578</v>
      </c>
      <c r="AU33">
        <f>0.61365*EXP(17.502*AT33/(240.97+AT33))</f>
        <v>4.4992926872429679</v>
      </c>
      <c r="AV33">
        <f>IF(AS33&lt;&gt;0,(1000-(AR33+U33)/2)/AS33*AL33,0)</f>
        <v>4.9742996883895687</v>
      </c>
      <c r="AW33">
        <f>U33*AA33/1000</f>
        <v>3.4150137580078734</v>
      </c>
      <c r="AX33">
        <f>(AU33-AW33)</f>
        <v>1.0842789292350945</v>
      </c>
      <c r="AY33">
        <f>1/(1.6/F33+1.37/N33)</f>
        <v>3.7324662312548478</v>
      </c>
      <c r="AZ33">
        <f>G33*AA33*0.001</f>
        <v>34.194474354991009</v>
      </c>
      <c r="BA33">
        <f>G33/S33</f>
        <v>0.99271504853104786</v>
      </c>
      <c r="BB33">
        <f>(1-AL33*AA33/AQ33/F33)*100</f>
        <v>103.0505457767912</v>
      </c>
      <c r="BC33">
        <f>(S33-E33/(N33/1.35))</f>
        <v>392.4376856788727</v>
      </c>
      <c r="BD33">
        <f>E33*BB33/100/BC33</f>
        <v>-1.7249436799806502E-2</v>
      </c>
    </row>
    <row r="34" spans="1:56" x14ac:dyDescent="0.35">
      <c r="A34" s="1" t="s">
        <v>9</v>
      </c>
      <c r="B34" s="1" t="s">
        <v>3474</v>
      </c>
      <c r="K34" s="1">
        <v>2.72</v>
      </c>
    </row>
    <row r="35" spans="1:56" x14ac:dyDescent="0.35">
      <c r="A35" s="1" t="s">
        <v>9</v>
      </c>
      <c r="B35" s="1" t="s">
        <v>3473</v>
      </c>
      <c r="K35" s="1">
        <v>2.72</v>
      </c>
    </row>
    <row r="36" spans="1:56" x14ac:dyDescent="0.35">
      <c r="A36" s="1">
        <v>7</v>
      </c>
      <c r="B36" s="1" t="s">
        <v>3472</v>
      </c>
      <c r="C36" s="1">
        <v>1604.0000022351742</v>
      </c>
      <c r="D36" s="1">
        <v>0</v>
      </c>
      <c r="E36">
        <f>(R36-S36*(1000-T36)/(1000-U36))*AK36</f>
        <v>-5.7794288106185414</v>
      </c>
      <c r="F36">
        <f>IF(AV36&lt;&gt;0,1/(1/AV36-1/N36),0)</f>
        <v>-30.282546301363677</v>
      </c>
      <c r="G36">
        <f>((AY36-AL36/2)*S36-E36)/(AY36+AL36/2)</f>
        <v>386.39006356672922</v>
      </c>
      <c r="H36">
        <f>AL36*1000</f>
        <v>44.766575615718594</v>
      </c>
      <c r="I36">
        <f>(AQ36-AW36)</f>
        <v>0.75789587672920566</v>
      </c>
      <c r="J36">
        <f>(P36+AP36*D36)</f>
        <v>29.822292327880859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32.297897338867188</v>
      </c>
      <c r="P36" s="1">
        <v>29.822292327880859</v>
      </c>
      <c r="Q36" s="1">
        <v>32.409065246582031</v>
      </c>
      <c r="R36" s="1">
        <v>400.04803466796875</v>
      </c>
      <c r="S36" s="1">
        <v>389.48654174804688</v>
      </c>
      <c r="T36" s="1">
        <v>0.23501190543174744</v>
      </c>
      <c r="U36" s="1">
        <v>39.205829620361328</v>
      </c>
      <c r="V36" s="1">
        <v>0.42699873447418213</v>
      </c>
      <c r="W36" s="1">
        <v>71.2340087890625</v>
      </c>
      <c r="X36" s="1">
        <v>300.2020263671875</v>
      </c>
      <c r="Y36" s="1">
        <v>500.7791748046875</v>
      </c>
      <c r="Z36" s="1">
        <v>5.1825940608978271E-2</v>
      </c>
      <c r="AA36" s="1">
        <v>88.2332763671875</v>
      </c>
      <c r="AB36" s="1">
        <v>52.079338073730469</v>
      </c>
      <c r="AC36" s="1">
        <v>3.3914270401000977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1.1036839204676008</v>
      </c>
      <c r="AL36">
        <f>(U36-T36)/(1000-U36)*AK36</f>
        <v>4.4766575615718597E-2</v>
      </c>
      <c r="AM36">
        <f>(P36+273.15)</f>
        <v>302.97229232788084</v>
      </c>
      <c r="AN36">
        <f>(O36+273.15)</f>
        <v>305.44789733886716</v>
      </c>
      <c r="AO36">
        <f>(Y36*AG36+Z36*AH36)*AI36</f>
        <v>80.12466617782411</v>
      </c>
      <c r="AP36">
        <f>((AO36+0.00000010773*(AN36^4-AM36^4))-AL36*44100)/(L36*51.4+0.00000043092*AM36^3)</f>
        <v>-15.28045274131509</v>
      </c>
      <c r="AQ36">
        <f>0.61365*EXP(17.502*J36/(240.97+J36))</f>
        <v>4.2171546768274126</v>
      </c>
      <c r="AR36">
        <f>AQ36*1000/AA36</f>
        <v>47.795512650776992</v>
      </c>
      <c r="AS36">
        <f>(AR36-U36)</f>
        <v>8.5896830304156637</v>
      </c>
      <c r="AT36">
        <f>IF(D36,P36,(O36+P36)/2)</f>
        <v>31.060094833374023</v>
      </c>
      <c r="AU36">
        <f>0.61365*EXP(17.502*AT36/(240.97+AT36))</f>
        <v>4.5268594584505468</v>
      </c>
      <c r="AV36">
        <f>IF(AS36&lt;&gt;0,(1000-(AR36+U36)/2)/AS36*AL36,0)</f>
        <v>4.9849568814556786</v>
      </c>
      <c r="AW36">
        <f>U36*AA36/1000</f>
        <v>3.459258800098207</v>
      </c>
      <c r="AX36">
        <f>(AU36-AW36)</f>
        <v>1.0676006583523399</v>
      </c>
      <c r="AY36">
        <f>1/(1.6/F36+1.37/N36)</f>
        <v>3.7420707884969473</v>
      </c>
      <c r="AZ36">
        <f>G36*AA36*0.001</f>
        <v>34.092461264218365</v>
      </c>
      <c r="BA36">
        <f>G36/S36</f>
        <v>0.9920498455032094</v>
      </c>
      <c r="BB36">
        <f>(1-AL36*AA36/AQ36/F36)*100</f>
        <v>103.09296040633748</v>
      </c>
      <c r="BC36">
        <f>(S36-E36/(N36/1.35))</f>
        <v>391.30934420474347</v>
      </c>
      <c r="BD36">
        <f>E36*BB36/100/BC36</f>
        <v>-1.52262764579574E-2</v>
      </c>
    </row>
    <row r="37" spans="1:56" x14ac:dyDescent="0.35">
      <c r="A37" s="1" t="s">
        <v>9</v>
      </c>
      <c r="B37" s="1" t="s">
        <v>3471</v>
      </c>
      <c r="K37" s="1">
        <v>2.72</v>
      </c>
    </row>
    <row r="38" spans="1:56" x14ac:dyDescent="0.35">
      <c r="A38" s="1" t="s">
        <v>9</v>
      </c>
      <c r="B38" s="1" t="s">
        <v>3470</v>
      </c>
      <c r="K38" s="1">
        <v>2.72</v>
      </c>
    </row>
    <row r="39" spans="1:56" x14ac:dyDescent="0.35">
      <c r="A39" s="1">
        <v>8</v>
      </c>
      <c r="B39" s="1" t="s">
        <v>3469</v>
      </c>
      <c r="C39" s="1">
        <v>1809.5000022239983</v>
      </c>
      <c r="D39" s="1">
        <v>0</v>
      </c>
      <c r="E39">
        <f>(R39-S39*(1000-T39)/(1000-U39))*AK39</f>
        <v>-5.0276412193940558</v>
      </c>
      <c r="F39">
        <f>IF(AV39&lt;&gt;0,1/(1/AV39-1/N39),0)</f>
        <v>-27.727626977555907</v>
      </c>
      <c r="G39">
        <f>((AY39-AL39/2)*S39-E39)/(AY39+AL39/2)</f>
        <v>385.30277586112601</v>
      </c>
      <c r="H39">
        <f>AL39*1000</f>
        <v>45.531056351552643</v>
      </c>
      <c r="I39">
        <f>(AQ39-AW39)</f>
        <v>0.75859314683538459</v>
      </c>
      <c r="J39">
        <f>(P39+AP39*D39)</f>
        <v>30.060634613037109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32.315078735351563</v>
      </c>
      <c r="P39" s="1">
        <v>30.060634613037109</v>
      </c>
      <c r="Q39" s="1">
        <v>32.415172576904297</v>
      </c>
      <c r="R39" s="1">
        <v>400.08328247070313</v>
      </c>
      <c r="S39" s="1">
        <v>388.60614013671875</v>
      </c>
      <c r="T39" s="1">
        <v>0.24578137695789337</v>
      </c>
      <c r="U39" s="1">
        <v>39.858707427978516</v>
      </c>
      <c r="V39" s="1">
        <v>0.44611433148384094</v>
      </c>
      <c r="W39" s="1">
        <v>72.346977233886719</v>
      </c>
      <c r="X39" s="1">
        <v>300.17523193359375</v>
      </c>
      <c r="Y39" s="1">
        <v>749.9666748046875</v>
      </c>
      <c r="Z39" s="1">
        <v>0.17114493250846863</v>
      </c>
      <c r="AA39" s="1">
        <v>88.229591369628906</v>
      </c>
      <c r="AB39" s="1">
        <v>52.085514068603516</v>
      </c>
      <c r="AC39" s="1">
        <v>3.3327398300170898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1.103585411520565</v>
      </c>
      <c r="AL39">
        <f>(U39-T39)/(1000-U39)*AK39</f>
        <v>4.5531056351552641E-2</v>
      </c>
      <c r="AM39">
        <f>(P39+273.15)</f>
        <v>303.21063461303709</v>
      </c>
      <c r="AN39">
        <f>(O39+273.15)</f>
        <v>305.46507873535154</v>
      </c>
      <c r="AO39">
        <f>(Y39*AG39+Z39*AH39)*AI39</f>
        <v>119.99466528666017</v>
      </c>
      <c r="AP39">
        <f>((AO39+0.00000010773*(AN39^4-AM39^4))-AL39*44100)/(L39*51.4+0.00000043092*AM39^3)</f>
        <v>-15.248160322084228</v>
      </c>
      <c r="AQ39">
        <f>0.61365*EXP(17.502*J39/(240.97+J39))</f>
        <v>4.2753106157275216</v>
      </c>
      <c r="AR39">
        <f>AQ39*1000/AA39</f>
        <v>48.456652120449498</v>
      </c>
      <c r="AS39">
        <f>(AR39-U39)</f>
        <v>8.5979446924709819</v>
      </c>
      <c r="AT39">
        <f>IF(D39,P39,(O39+P39)/2)</f>
        <v>31.187856674194336</v>
      </c>
      <c r="AU39">
        <f>0.61365*EXP(17.502*AT39/(240.97+AT39))</f>
        <v>4.559926273286206</v>
      </c>
      <c r="AV39">
        <f>IF(AS39&lt;&gt;0,(1000-(AR39+U39)/2)/AS39*AL39,0)</f>
        <v>5.0617341820666715</v>
      </c>
      <c r="AW39">
        <f>U39*AA39/1000</f>
        <v>3.516717468892137</v>
      </c>
      <c r="AX39">
        <f>(AU39-AW39)</f>
        <v>1.043208804394069</v>
      </c>
      <c r="AY39">
        <f>1/(1.6/F39+1.37/N39)</f>
        <v>3.8115094076265059</v>
      </c>
      <c r="AZ39">
        <f>G39*AA39*0.001</f>
        <v>33.995106467810871</v>
      </c>
      <c r="BA39">
        <f>G39/S39</f>
        <v>0.99149945424323316</v>
      </c>
      <c r="BB39">
        <f>(1-AL39*AA39/AQ39/F39)*100</f>
        <v>103.38876628944871</v>
      </c>
      <c r="BC39">
        <f>(S39-E39/(N39/1.35))</f>
        <v>390.19183261021419</v>
      </c>
      <c r="BD39">
        <f>E39*BB39/100/BC39</f>
        <v>-1.3321694089337633E-2</v>
      </c>
    </row>
    <row r="40" spans="1:56" x14ac:dyDescent="0.35">
      <c r="A40" s="1" t="s">
        <v>9</v>
      </c>
      <c r="B40" s="1" t="s">
        <v>3468</v>
      </c>
      <c r="K40" s="1">
        <v>2.72</v>
      </c>
    </row>
    <row r="41" spans="1:56" x14ac:dyDescent="0.35">
      <c r="A41" s="1" t="s">
        <v>9</v>
      </c>
      <c r="B41" s="1" t="s">
        <v>3467</v>
      </c>
      <c r="K41" s="1">
        <v>2.72</v>
      </c>
    </row>
    <row r="42" spans="1:56" x14ac:dyDescent="0.35">
      <c r="A42" s="1">
        <v>9</v>
      </c>
      <c r="B42" s="1" t="s">
        <v>3466</v>
      </c>
      <c r="C42" s="1">
        <v>2014.5000022239983</v>
      </c>
      <c r="D42" s="1">
        <v>0</v>
      </c>
      <c r="E42">
        <f>(R42-S42*(1000-T42)/(1000-U42))*AK42</f>
        <v>-4.7797440539357732</v>
      </c>
      <c r="F42">
        <f>IF(AV42&lt;&gt;0,1/(1/AV42-1/N42),0)</f>
        <v>-25.253921846508522</v>
      </c>
      <c r="G42">
        <f>((AY42-AL42/2)*S42-E42)/(AY42+AL42/2)</f>
        <v>384.72563518293447</v>
      </c>
      <c r="H42">
        <f>AL42*1000</f>
        <v>46.344090380183395</v>
      </c>
      <c r="I42">
        <f>(AQ42-AW42)</f>
        <v>0.7577390082137887</v>
      </c>
      <c r="J42">
        <f>(P42+AP42*D42)</f>
        <v>30.306695938110352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32.347408294677734</v>
      </c>
      <c r="P42" s="1">
        <v>30.306695938110352</v>
      </c>
      <c r="Q42" s="1">
        <v>32.434665679931641</v>
      </c>
      <c r="R42" s="1">
        <v>400.06527709960938</v>
      </c>
      <c r="S42" s="1">
        <v>388.09576416015625</v>
      </c>
      <c r="T42" s="1">
        <v>0.25880390405654907</v>
      </c>
      <c r="U42" s="1">
        <v>40.559360504150391</v>
      </c>
      <c r="V42" s="1">
        <v>0.46886932849884033</v>
      </c>
      <c r="W42" s="1">
        <v>73.480499267578125</v>
      </c>
      <c r="X42" s="1">
        <v>300.10299682617188</v>
      </c>
      <c r="Y42" s="1">
        <v>999.52130126953125</v>
      </c>
      <c r="Z42" s="1">
        <v>0.17235659062862396</v>
      </c>
      <c r="AA42" s="1">
        <v>88.224838256835938</v>
      </c>
      <c r="AB42" s="1">
        <v>52.132793426513672</v>
      </c>
      <c r="AC42" s="1">
        <v>3.2518551349639893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1.1033198412726903</v>
      </c>
      <c r="AL42">
        <f>(U42-T42)/(1000-U42)*AK42</f>
        <v>4.6344090380183396E-2</v>
      </c>
      <c r="AM42">
        <f>(P42+273.15)</f>
        <v>303.45669593811033</v>
      </c>
      <c r="AN42">
        <f>(O42+273.15)</f>
        <v>305.49740829467771</v>
      </c>
      <c r="AO42">
        <f>(Y42*AG42+Z42*AH42)*AI42</f>
        <v>159.92340462855827</v>
      </c>
      <c r="AP42">
        <f>((AO42+0.00000010773*(AN42^4-AM42^4))-AL42*44100)/(L42*51.4+0.00000043092*AM42^3)</f>
        <v>-15.232117358848024</v>
      </c>
      <c r="AQ42">
        <f>0.61365*EXP(17.502*J42/(240.97+J42))</f>
        <v>4.3360820284931565</v>
      </c>
      <c r="AR42">
        <f>AQ42*1000/AA42</f>
        <v>49.148087025902633</v>
      </c>
      <c r="AS42">
        <f>(AR42-U42)</f>
        <v>8.5887265217522426</v>
      </c>
      <c r="AT42">
        <f>IF(D42,P42,(O42+P42)/2)</f>
        <v>31.327052116394043</v>
      </c>
      <c r="AU42">
        <f>0.61365*EXP(17.502*AT42/(240.97+AT42))</f>
        <v>4.5961915472123387</v>
      </c>
      <c r="AV42">
        <f>IF(AS42&lt;&gt;0,(1000-(AR42+U42)/2)/AS42*AL42,0)</f>
        <v>5.1538939143097027</v>
      </c>
      <c r="AW42">
        <f>U42*AA42/1000</f>
        <v>3.5783430202793678</v>
      </c>
      <c r="AX42">
        <f>(AU42-AW42)</f>
        <v>1.0178485269329709</v>
      </c>
      <c r="AY42">
        <f>1/(1.6/F42+1.37/N42)</f>
        <v>3.8954320218138476</v>
      </c>
      <c r="AZ42">
        <f>G42*AA42*0.001</f>
        <v>33.942356937272862</v>
      </c>
      <c r="BA42">
        <f>G42/S42</f>
        <v>0.99131624385410444</v>
      </c>
      <c r="BB42">
        <f>(1-AL42*AA42/AQ42/F42)*100</f>
        <v>103.73386757923033</v>
      </c>
      <c r="BC42">
        <f>(S42-E42/(N42/1.35))</f>
        <v>389.60327112829947</v>
      </c>
      <c r="BD42">
        <f>E42*BB42/100/BC42</f>
        <v>-1.2726313496231123E-2</v>
      </c>
    </row>
    <row r="43" spans="1:56" x14ac:dyDescent="0.35">
      <c r="A43" s="1" t="s">
        <v>9</v>
      </c>
      <c r="B43" s="1" t="s">
        <v>3465</v>
      </c>
      <c r="K43" s="1">
        <v>2.72</v>
      </c>
    </row>
    <row r="44" spans="1:56" x14ac:dyDescent="0.35">
      <c r="A44" s="1" t="s">
        <v>9</v>
      </c>
      <c r="B44" s="1" t="s">
        <v>3464</v>
      </c>
      <c r="K44" s="1">
        <v>2.72</v>
      </c>
    </row>
    <row r="45" spans="1:56" x14ac:dyDescent="0.35">
      <c r="A45" s="1">
        <v>10</v>
      </c>
      <c r="B45" s="1" t="s">
        <v>3463</v>
      </c>
      <c r="C45" s="1">
        <v>2220.0000022128224</v>
      </c>
      <c r="D45" s="1">
        <v>0</v>
      </c>
      <c r="E45">
        <f>(R45-S45*(1000-T45)/(1000-U45))*AK45</f>
        <v>-4.2471099675050343</v>
      </c>
      <c r="F45">
        <f>IF(AV45&lt;&gt;0,1/(1/AV45-1/N45),0)</f>
        <v>-24.464788646146889</v>
      </c>
      <c r="G45">
        <f>((AY45-AL45/2)*S45-E45)/(AY45+AL45/2)</f>
        <v>383.46681003709369</v>
      </c>
      <c r="H45">
        <f>AL45*1000</f>
        <v>47.290018397404758</v>
      </c>
      <c r="I45">
        <f>(AQ45-AW45)</f>
        <v>0.76736997718360556</v>
      </c>
      <c r="J45">
        <f>(P45+AP45*D45)</f>
        <v>30.625062942504883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32.393150329589844</v>
      </c>
      <c r="P45" s="1">
        <v>30.625062942504883</v>
      </c>
      <c r="Q45" s="1">
        <v>32.468006134033203</v>
      </c>
      <c r="R45" s="1">
        <v>399.76217651367188</v>
      </c>
      <c r="S45" s="1">
        <v>387.02481079101563</v>
      </c>
      <c r="T45" s="1">
        <v>0.27394846081733704</v>
      </c>
      <c r="U45" s="1">
        <v>41.357288360595703</v>
      </c>
      <c r="V45" s="1">
        <v>0.49498823285102844</v>
      </c>
      <c r="W45" s="1">
        <v>74.727096557617188</v>
      </c>
      <c r="X45" s="1">
        <v>300.14382934570313</v>
      </c>
      <c r="Y45" s="1">
        <v>1249.9747314453125</v>
      </c>
      <c r="Z45" s="1">
        <v>0.16271296143531799</v>
      </c>
      <c r="AA45" s="1">
        <v>88.218002319335938</v>
      </c>
      <c r="AB45" s="1">
        <v>52.181186676025391</v>
      </c>
      <c r="AC45" s="1">
        <v>3.1584043502807617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1.1034699608297907</v>
      </c>
      <c r="AL45">
        <f>(U45-T45)/(1000-U45)*AK45</f>
        <v>4.7290018397404758E-2</v>
      </c>
      <c r="AM45">
        <f>(P45+273.15)</f>
        <v>303.77506294250486</v>
      </c>
      <c r="AN45">
        <f>(O45+273.15)</f>
        <v>305.54315032958982</v>
      </c>
      <c r="AO45">
        <f>(Y45*AG45+Z45*AH45)*AI45</f>
        <v>199.99595256099201</v>
      </c>
      <c r="AP45">
        <f>((AO45+0.00000010773*(AN45^4-AM45^4))-AL45*44100)/(L45*51.4+0.00000043092*AM45^3)</f>
        <v>-15.267687448841986</v>
      </c>
      <c r="AQ45">
        <f>0.61365*EXP(17.502*J45/(240.97+J45))</f>
        <v>4.4158273377000823</v>
      </c>
      <c r="AR45">
        <f>AQ45*1000/AA45</f>
        <v>50.055852791989665</v>
      </c>
      <c r="AS45">
        <f>(AR45-U45)</f>
        <v>8.6985644313939616</v>
      </c>
      <c r="AT45">
        <f>IF(D45,P45,(O45+P45)/2)</f>
        <v>31.509106636047363</v>
      </c>
      <c r="AU45">
        <f>0.61365*EXP(17.502*AT45/(240.97+AT45))</f>
        <v>4.6440020349615914</v>
      </c>
      <c r="AV45">
        <f>IF(AS45&lt;&gt;0,(1000-(AR45+U45)/2)/AS45*AL45,0)</f>
        <v>5.188046164387341</v>
      </c>
      <c r="AW45">
        <f>U45*AA45/1000</f>
        <v>3.6484573605164767</v>
      </c>
      <c r="AX45">
        <f>(AU45-AW45)</f>
        <v>0.99554467444511463</v>
      </c>
      <c r="AY45">
        <f>1/(1.6/F45+1.37/N45)</f>
        <v>3.9266915497694579</v>
      </c>
      <c r="AZ45">
        <f>G45*AA45*0.001</f>
        <v>33.828675937240682</v>
      </c>
      <c r="BA45">
        <f>G45/S45</f>
        <v>0.99080678898427732</v>
      </c>
      <c r="BB45">
        <f>(1-AL45*AA45/AQ45/F45)*100</f>
        <v>103.86165214281726</v>
      </c>
      <c r="BC45">
        <f>(S45-E45/(N45/1.35))</f>
        <v>388.36432767690667</v>
      </c>
      <c r="BD45">
        <f>E45*BB45/100/BC45</f>
        <v>-1.1358197100539974E-2</v>
      </c>
    </row>
    <row r="46" spans="1:56" x14ac:dyDescent="0.35">
      <c r="A46" s="1" t="s">
        <v>9</v>
      </c>
      <c r="B46" s="1" t="s">
        <v>3462</v>
      </c>
      <c r="K46" s="1">
        <v>2.72</v>
      </c>
    </row>
    <row r="47" spans="1:56" x14ac:dyDescent="0.35">
      <c r="A47" s="1" t="s">
        <v>9</v>
      </c>
      <c r="B47" s="1" t="s">
        <v>3461</v>
      </c>
      <c r="K47" s="1">
        <v>2.72</v>
      </c>
    </row>
    <row r="48" spans="1:56" x14ac:dyDescent="0.35">
      <c r="A48" s="1">
        <v>11</v>
      </c>
      <c r="B48" s="1" t="s">
        <v>3460</v>
      </c>
      <c r="C48" s="1">
        <v>2426.5000022016466</v>
      </c>
      <c r="D48" s="1">
        <v>0</v>
      </c>
      <c r="E48">
        <f>(R48-S48*(1000-T48)/(1000-U48))*AK48</f>
        <v>-2.5326562436876148</v>
      </c>
      <c r="F48">
        <f>IF(AV48&lt;&gt;0,1/(1/AV48-1/N48),0)</f>
        <v>-23.187066453571809</v>
      </c>
      <c r="G48">
        <f>((AY48-AL48/2)*S48-E48)/(AY48+AL48/2)</f>
        <v>381.24662677520234</v>
      </c>
      <c r="H48">
        <f>AL48*1000</f>
        <v>48.599272343581042</v>
      </c>
      <c r="I48">
        <f>(AQ48-AW48)</f>
        <v>0.77840981352999883</v>
      </c>
      <c r="J48">
        <f>(P48+AP48*D48)</f>
        <v>31.051029205322266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32.466548919677734</v>
      </c>
      <c r="P48" s="1">
        <v>31.051029205322266</v>
      </c>
      <c r="Q48" s="1">
        <v>32.522304534912109</v>
      </c>
      <c r="R48" s="1">
        <v>399.96142578125</v>
      </c>
      <c r="S48" s="1">
        <v>385.28720092773438</v>
      </c>
      <c r="T48" s="1">
        <v>0.29270410537719727</v>
      </c>
      <c r="U48" s="1">
        <v>42.466049194335938</v>
      </c>
      <c r="V48" s="1">
        <v>0.52666908502578735</v>
      </c>
      <c r="W48" s="1">
        <v>76.410118103027344</v>
      </c>
      <c r="X48" s="1">
        <v>300.13372802734375</v>
      </c>
      <c r="Y48" s="1">
        <v>1599.950439453125</v>
      </c>
      <c r="Z48" s="1">
        <v>5.5443745106458664E-2</v>
      </c>
      <c r="AA48" s="1">
        <v>88.214263916015625</v>
      </c>
      <c r="AB48" s="1">
        <v>52.279430389404297</v>
      </c>
      <c r="AC48" s="1">
        <v>2.9838874340057373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1.10343282362994</v>
      </c>
      <c r="AL48">
        <f>(U48-T48)/(1000-U48)*AK48</f>
        <v>4.8599272343581044E-2</v>
      </c>
      <c r="AM48">
        <f>(P48+273.15)</f>
        <v>304.20102920532224</v>
      </c>
      <c r="AN48">
        <f>(O48+273.15)</f>
        <v>305.61654891967771</v>
      </c>
      <c r="AO48">
        <f>(Y48*AG48+Z48*AH48)*AI48</f>
        <v>255.99206459063134</v>
      </c>
      <c r="AP48">
        <f>((AO48+0.00000010773*(AN48^4-AM48^4))-AL48*44100)/(L48*51.4+0.00000043092*AM48^3)</f>
        <v>-15.310417701208797</v>
      </c>
      <c r="AQ48">
        <f>0.61365*EXP(17.502*J48/(240.97+J48))</f>
        <v>4.5245210846296517</v>
      </c>
      <c r="AR48">
        <f>AQ48*1000/AA48</f>
        <v>51.290130232648323</v>
      </c>
      <c r="AS48">
        <f>(AR48-U48)</f>
        <v>8.8240810383123858</v>
      </c>
      <c r="AT48">
        <f>IF(D48,P48,(O48+P48)/2)</f>
        <v>31.7587890625</v>
      </c>
      <c r="AU48">
        <f>0.61365*EXP(17.502*AT48/(240.97+AT48))</f>
        <v>4.7102766915803542</v>
      </c>
      <c r="AV48">
        <f>IF(AS48&lt;&gt;0,(1000-(AR48+U48)/2)/AS48*AL48,0)</f>
        <v>5.249388700481286</v>
      </c>
      <c r="AW48">
        <f>U48*AA48/1000</f>
        <v>3.7461112710996529</v>
      </c>
      <c r="AX48">
        <f>(AU48-AW48)</f>
        <v>0.96416542048070131</v>
      </c>
      <c r="AY48">
        <f>1/(1.6/F48+1.37/N48)</f>
        <v>3.9830569308519155</v>
      </c>
      <c r="AZ48">
        <f>G48*AA48*0.001</f>
        <v>33.631390551438407</v>
      </c>
      <c r="BA48">
        <f>G48/S48</f>
        <v>0.9895128253863541</v>
      </c>
      <c r="BB48">
        <f>(1-AL48*AA48/AQ48/F48)*100</f>
        <v>104.08648734470245</v>
      </c>
      <c r="BC48">
        <f>(S48-E48/(N48/1.35))</f>
        <v>386.08598782765773</v>
      </c>
      <c r="BD48">
        <f>E48*BB48/100/BC48</f>
        <v>-6.8278906867437509E-3</v>
      </c>
    </row>
    <row r="49" spans="1:56" x14ac:dyDescent="0.35">
      <c r="A49" s="1" t="s">
        <v>9</v>
      </c>
      <c r="B49" s="1" t="s">
        <v>3459</v>
      </c>
      <c r="K49" s="1">
        <v>2.72</v>
      </c>
    </row>
    <row r="50" spans="1:56" x14ac:dyDescent="0.35">
      <c r="A50" s="1" t="s">
        <v>9</v>
      </c>
      <c r="B50" s="1" t="s">
        <v>3458</v>
      </c>
      <c r="K50" s="1">
        <v>2.72</v>
      </c>
    </row>
    <row r="51" spans="1:56" x14ac:dyDescent="0.35">
      <c r="A51" s="1">
        <v>12</v>
      </c>
      <c r="B51" s="1" t="s">
        <v>3457</v>
      </c>
      <c r="C51" s="1">
        <v>2633.0000021904707</v>
      </c>
      <c r="D51" s="1">
        <v>0</v>
      </c>
      <c r="E51">
        <f>(R51-S51*(1000-T51)/(1000-U51))*AK51</f>
        <v>-0.31648593158070376</v>
      </c>
      <c r="F51">
        <f>IF(AV51&lt;&gt;0,1/(1/AV51-1/N51),0)</f>
        <v>-22.921894720026973</v>
      </c>
      <c r="G51">
        <f>((AY51-AL51/2)*S51-E51)/(AY51+AL51/2)</f>
        <v>378.30401525149051</v>
      </c>
      <c r="H51">
        <f>AL51*1000</f>
        <v>50.157408779114853</v>
      </c>
      <c r="I51">
        <f>(AQ51-AW51)</f>
        <v>0.79996551162638552</v>
      </c>
      <c r="J51">
        <f>(P51+AP51*D51)</f>
        <v>31.574068069458008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32.571567535400391</v>
      </c>
      <c r="P51" s="1">
        <v>31.574068069458008</v>
      </c>
      <c r="Q51" s="1">
        <v>32.605327606201172</v>
      </c>
      <c r="R51" s="1">
        <v>400.12445068359375</v>
      </c>
      <c r="S51" s="1">
        <v>383.00302124023438</v>
      </c>
      <c r="T51" s="1">
        <v>0.31354454159736633</v>
      </c>
      <c r="U51" s="1">
        <v>43.775775909423828</v>
      </c>
      <c r="V51" s="1">
        <v>0.56077200174331665</v>
      </c>
      <c r="W51" s="1">
        <v>78.292640686035156</v>
      </c>
      <c r="X51" s="1">
        <v>300.15924072265625</v>
      </c>
      <c r="Y51" s="1">
        <v>2000.3822021484375</v>
      </c>
      <c r="Z51" s="1">
        <v>0.23382480442523956</v>
      </c>
      <c r="AA51" s="1">
        <v>88.204055786132813</v>
      </c>
      <c r="AB51" s="1">
        <v>52.412612915039063</v>
      </c>
      <c r="AC51" s="1">
        <v>2.7324151992797852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1.1035266203038832</v>
      </c>
      <c r="AL51">
        <f>(U51-T51)/(1000-U51)*AK51</f>
        <v>5.015740877911485E-2</v>
      </c>
      <c r="AM51">
        <f>(P51+273.15)</f>
        <v>304.72406806945799</v>
      </c>
      <c r="AN51">
        <f>(O51+273.15)</f>
        <v>305.72156753540037</v>
      </c>
      <c r="AO51">
        <f>(Y51*AG51+Z51*AH51)*AI51</f>
        <v>320.06114518982577</v>
      </c>
      <c r="AP51">
        <f>((AO51+0.00000010773*(AN51^4-AM51^4))-AL51*44100)/(L51*51.4+0.00000043092*AM51^3)</f>
        <v>-15.382053367255139</v>
      </c>
      <c r="AQ51">
        <f>0.61365*EXP(17.502*J51/(240.97+J51))</f>
        <v>4.6611664920224536</v>
      </c>
      <c r="AR51">
        <f>AQ51*1000/AA51</f>
        <v>52.845262618357616</v>
      </c>
      <c r="AS51">
        <f>(AR51-U51)</f>
        <v>9.0694867089337876</v>
      </c>
      <c r="AT51">
        <f>IF(D51,P51,(O51+P51)/2)</f>
        <v>32.072817802429199</v>
      </c>
      <c r="AU51">
        <f>0.61365*EXP(17.502*AT51/(240.97+AT51))</f>
        <v>4.7947992158114854</v>
      </c>
      <c r="AV51">
        <f>IF(AS51&lt;&gt;0,(1000-(AR51+U51)/2)/AS51*AL51,0)</f>
        <v>5.263173082225757</v>
      </c>
      <c r="AW51">
        <f>U51*AA51/1000</f>
        <v>3.8612009803960681</v>
      </c>
      <c r="AX51">
        <f>(AU51-AW51)</f>
        <v>0.93359823541541731</v>
      </c>
      <c r="AY51">
        <f>1/(1.6/F51+1.37/N51)</f>
        <v>3.9957617060421136</v>
      </c>
      <c r="AZ51">
        <f>G51*AA51*0.001</f>
        <v>33.367948465360513</v>
      </c>
      <c r="BA51">
        <f>G51/S51</f>
        <v>0.98773115164071656</v>
      </c>
      <c r="BB51">
        <f>(1-AL51*AA51/AQ51/F51)*100</f>
        <v>104.1407453038786</v>
      </c>
      <c r="BC51">
        <f>(S51-E51/(N51/1.35))</f>
        <v>383.10283929362669</v>
      </c>
      <c r="BD51">
        <f>E51*BB51/100/BC51</f>
        <v>-8.6031940806749138E-4</v>
      </c>
    </row>
    <row r="52" spans="1:56" x14ac:dyDescent="0.35">
      <c r="A52" s="1" t="s">
        <v>9</v>
      </c>
      <c r="B52" s="1" t="s">
        <v>3456</v>
      </c>
      <c r="K52" s="1">
        <v>1.6184000000000001</v>
      </c>
    </row>
    <row r="53" spans="1:56" x14ac:dyDescent="0.35">
      <c r="A53" s="1" t="s">
        <v>9</v>
      </c>
      <c r="B53" s="1" t="s">
        <v>3455</v>
      </c>
      <c r="K53" s="1">
        <v>1.6184000000000001</v>
      </c>
    </row>
    <row r="54" spans="1:56" x14ac:dyDescent="0.35">
      <c r="A54" s="1" t="s">
        <v>9</v>
      </c>
      <c r="B54" s="1" t="s">
        <v>3454</v>
      </c>
    </row>
    <row r="55" spans="1:56" x14ac:dyDescent="0.35">
      <c r="A55" s="1" t="s">
        <v>9</v>
      </c>
      <c r="B55" s="1" t="s">
        <v>3453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4455C-EF0A-4A16-84E1-8EF6D7B3113D}">
  <dimension ref="A1:BD55"/>
  <sheetViews>
    <sheetView zoomScale="4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3541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3540</v>
      </c>
    </row>
    <row r="12" spans="1:56" x14ac:dyDescent="0.35">
      <c r="A12" s="1" t="s">
        <v>9</v>
      </c>
      <c r="B12" s="1" t="s">
        <v>3539</v>
      </c>
    </row>
    <row r="13" spans="1:56" x14ac:dyDescent="0.35">
      <c r="A13" s="1" t="s">
        <v>9</v>
      </c>
      <c r="B13" s="1" t="s">
        <v>3538</v>
      </c>
    </row>
    <row r="14" spans="1:56" x14ac:dyDescent="0.35">
      <c r="A14" s="1" t="s">
        <v>9</v>
      </c>
      <c r="B14" s="1" t="s">
        <v>3537</v>
      </c>
    </row>
    <row r="15" spans="1:56" x14ac:dyDescent="0.35">
      <c r="A15" s="1" t="s">
        <v>9</v>
      </c>
      <c r="B15" s="1" t="s">
        <v>3536</v>
      </c>
    </row>
    <row r="16" spans="1:56" x14ac:dyDescent="0.35">
      <c r="A16" s="1" t="s">
        <v>9</v>
      </c>
      <c r="B16" s="1" t="s">
        <v>3535</v>
      </c>
    </row>
    <row r="17" spans="1:56" x14ac:dyDescent="0.35">
      <c r="A17" s="1" t="s">
        <v>9</v>
      </c>
      <c r="B17" s="1" t="s">
        <v>3534</v>
      </c>
    </row>
    <row r="18" spans="1:56" x14ac:dyDescent="0.35">
      <c r="A18" s="1">
        <v>1</v>
      </c>
      <c r="B18" s="1" t="s">
        <v>3533</v>
      </c>
      <c r="C18" s="1">
        <v>416.00000263750553</v>
      </c>
      <c r="D18" s="1">
        <v>0</v>
      </c>
      <c r="E18">
        <f>(R18-S18*(1000-T18)/(1000-U18))*AK18</f>
        <v>-6.0457301838689306</v>
      </c>
      <c r="F18">
        <f>IF(AV18&lt;&gt;0,1/(1/AV18-1/N18),0)</f>
        <v>8.5568924103829787</v>
      </c>
      <c r="G18">
        <f>((AY18-AL18/2)*S18-E18)/(AY18+AL18/2)</f>
        <v>385.24167543462596</v>
      </c>
      <c r="H18">
        <f>AL18*1000</f>
        <v>42.31971593767382</v>
      </c>
      <c r="I18">
        <f>(AQ18-AW18)</f>
        <v>1.2500799744295699</v>
      </c>
      <c r="J18">
        <f>(P18+AP18*D18)</f>
        <v>31.111396789550781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32.559326171875</v>
      </c>
      <c r="P18" s="1">
        <v>31.111396789550781</v>
      </c>
      <c r="Q18" s="1">
        <v>32.681045532226563</v>
      </c>
      <c r="R18" s="1">
        <v>399.99606323242188</v>
      </c>
      <c r="S18" s="1">
        <v>390.49920654296875</v>
      </c>
      <c r="T18" s="1">
        <v>0.38579839468002319</v>
      </c>
      <c r="U18" s="1">
        <v>37.304527282714844</v>
      </c>
      <c r="V18" s="1">
        <v>0.69039434194564819</v>
      </c>
      <c r="W18" s="1">
        <v>66.757232666015625</v>
      </c>
      <c r="X18" s="1">
        <v>300.16070556640625</v>
      </c>
      <c r="Y18" s="1">
        <v>-0.12806309759616852</v>
      </c>
      <c r="Z18" s="1">
        <v>0.14222027361392975</v>
      </c>
      <c r="AA18" s="1">
        <v>88.19390869140625</v>
      </c>
      <c r="AB18" s="1">
        <v>53.370620727539063</v>
      </c>
      <c r="AC18" s="1">
        <v>3.6847021579742432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1.1035320057588462</v>
      </c>
      <c r="AL18">
        <f>(U18-T18)/(1000-U18)*AK18</f>
        <v>4.2319715937673821E-2</v>
      </c>
      <c r="AM18">
        <f>(P18+273.15)</f>
        <v>304.26139678955076</v>
      </c>
      <c r="AN18">
        <f>(O18+273.15)</f>
        <v>305.70932617187498</v>
      </c>
      <c r="AO18">
        <f>(Y18*AG18+Z18*AH18)*AI18</f>
        <v>-2.0490095157397636E-2</v>
      </c>
      <c r="AP18">
        <f>((AO18+0.00000010773*(AN18^4-AM18^4))-AL18*44100)/(L18*51.4+0.00000043092*AM18^3)</f>
        <v>-15.13492043533571</v>
      </c>
      <c r="AQ18">
        <f>0.61365*EXP(17.502*J18/(240.97+J18))</f>
        <v>4.5401120473773959</v>
      </c>
      <c r="AR18">
        <f>AQ18*1000/AA18</f>
        <v>51.478748529713272</v>
      </c>
      <c r="AS18">
        <f>(AR18-U18)</f>
        <v>14.174221246998428</v>
      </c>
      <c r="AT18">
        <f>IF(D18,P18,(O18+P18)/2)</f>
        <v>31.835361480712891</v>
      </c>
      <c r="AU18">
        <f>0.61365*EXP(17.502*AT18/(240.97+AT18))</f>
        <v>4.7307660528827506</v>
      </c>
      <c r="AV18">
        <f>IF(AS18&lt;&gt;0,(1000-(AR18+U18)/2)/AS18*AL18,0)</f>
        <v>2.8531425978720826</v>
      </c>
      <c r="AW18">
        <f>U18*AA18/1000</f>
        <v>3.2900320729478261</v>
      </c>
      <c r="AX18">
        <f>(AU18-AW18)</f>
        <v>1.4407339799349246</v>
      </c>
      <c r="AY18">
        <f>1/(1.6/F18+1.37/N18)</f>
        <v>1.9721874175777723</v>
      </c>
      <c r="AZ18">
        <f>G18*AA18*0.001</f>
        <v>33.975969147405763</v>
      </c>
      <c r="BA18">
        <f>G18/S18</f>
        <v>0.98653638465776428</v>
      </c>
      <c r="BB18">
        <f>(1-AL18*AA18/AQ18/F18)*100</f>
        <v>90.392758850008633</v>
      </c>
      <c r="BC18">
        <f>(S18-E18/(N18/1.35))</f>
        <v>392.40599909856417</v>
      </c>
      <c r="BD18">
        <f>E18*BB18/100/BC18</f>
        <v>-1.3926653309023842E-2</v>
      </c>
    </row>
    <row r="19" spans="1:56" x14ac:dyDescent="0.35">
      <c r="A19" s="1" t="s">
        <v>9</v>
      </c>
      <c r="B19" s="1" t="s">
        <v>3532</v>
      </c>
      <c r="K19" s="1">
        <v>2.72</v>
      </c>
    </row>
    <row r="20" spans="1:56" x14ac:dyDescent="0.35">
      <c r="A20" s="1" t="s">
        <v>9</v>
      </c>
      <c r="B20" s="1" t="s">
        <v>3531</v>
      </c>
      <c r="K20" s="1">
        <v>2.72</v>
      </c>
    </row>
    <row r="21" spans="1:56" x14ac:dyDescent="0.35">
      <c r="A21" s="1">
        <v>2</v>
      </c>
      <c r="B21" s="1" t="s">
        <v>3530</v>
      </c>
      <c r="C21" s="1">
        <v>620.5000026486814</v>
      </c>
      <c r="D21" s="1">
        <v>0</v>
      </c>
      <c r="E21">
        <f>(R21-S21*(1000-T21)/(1000-U21))*AK21</f>
        <v>-8.0012931619982481</v>
      </c>
      <c r="F21">
        <f>IF(AV21&lt;&gt;0,1/(1/AV21-1/N21),0)</f>
        <v>7.3808190114118144</v>
      </c>
      <c r="G21">
        <f>((AY21-AL21/2)*S21-E21)/(AY21+AL21/2)</f>
        <v>388.2316157704833</v>
      </c>
      <c r="H21">
        <f>AL21*1000</f>
        <v>41.293918817270317</v>
      </c>
      <c r="I21">
        <f>(AQ21-AW21)</f>
        <v>1.285377908509298</v>
      </c>
      <c r="J21">
        <f>(P21+AP21*D21)</f>
        <v>30.958377838134766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32.523849487304688</v>
      </c>
      <c r="P21" s="1">
        <v>30.958377838134766</v>
      </c>
      <c r="Q21" s="1">
        <v>32.672504425048828</v>
      </c>
      <c r="R21" s="1">
        <v>400.0318603515625</v>
      </c>
      <c r="S21" s="1">
        <v>392.59097290039063</v>
      </c>
      <c r="T21" s="1">
        <v>0.39976519346237183</v>
      </c>
      <c r="U21" s="1">
        <v>36.459327697753906</v>
      </c>
      <c r="V21" s="1">
        <v>0.71677911281585693</v>
      </c>
      <c r="W21" s="1">
        <v>65.37158203125</v>
      </c>
      <c r="X21" s="1">
        <v>300.12667846679688</v>
      </c>
      <c r="Y21" s="1">
        <v>26.068450927734375</v>
      </c>
      <c r="Z21" s="1">
        <v>8.7984167039394379E-2</v>
      </c>
      <c r="AA21" s="1">
        <v>88.188819885253906</v>
      </c>
      <c r="AB21" s="1">
        <v>54.203010559082031</v>
      </c>
      <c r="AC21" s="1">
        <v>3.8464987277984619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1.1034069061279295</v>
      </c>
      <c r="AL21">
        <f>(U21-T21)/(1000-U21)*AK21</f>
        <v>4.129391881727032E-2</v>
      </c>
      <c r="AM21">
        <f>(P21+273.15)</f>
        <v>304.10837783813474</v>
      </c>
      <c r="AN21">
        <f>(O21+273.15)</f>
        <v>305.67384948730466</v>
      </c>
      <c r="AO21">
        <f>(Y21*AG21+Z21*AH21)*AI21</f>
        <v>4.1709520552094546</v>
      </c>
      <c r="AP21">
        <f>((AO21+0.00000010773*(AN21^4-AM21^4))-AL21*44100)/(L21*51.4+0.00000043092*AM21^3)</f>
        <v>-14.720823992781579</v>
      </c>
      <c r="AQ21">
        <f>0.61365*EXP(17.502*J21/(240.97+J21))</f>
        <v>4.5006829919839664</v>
      </c>
      <c r="AR21">
        <f>AQ21*1000/AA21</f>
        <v>51.034620917254479</v>
      </c>
      <c r="AS21">
        <f>(AR21-U21)</f>
        <v>14.575293219500573</v>
      </c>
      <c r="AT21">
        <f>IF(D21,P21,(O21+P21)/2)</f>
        <v>31.741113662719727</v>
      </c>
      <c r="AU21">
        <f>0.61365*EXP(17.502*AT21/(240.97+AT21))</f>
        <v>4.7055580729500486</v>
      </c>
      <c r="AV21">
        <f>IF(AS21&lt;&gt;0,(1000-(AR21+U21)/2)/AS21*AL21,0)</f>
        <v>2.7092034593776826</v>
      </c>
      <c r="AW21">
        <f>U21*AA21/1000</f>
        <v>3.2153050834746684</v>
      </c>
      <c r="AX21">
        <f>(AU21-AW21)</f>
        <v>1.4902529894753802</v>
      </c>
      <c r="AY21">
        <f>1/(1.6/F21+1.37/N21)</f>
        <v>1.8627331713489019</v>
      </c>
      <c r="AZ21">
        <f>G21*AA21*0.001</f>
        <v>34.237688036944249</v>
      </c>
      <c r="BA21">
        <f>G21/S21</f>
        <v>0.98889593131064324</v>
      </c>
      <c r="BB21">
        <f>(1-AL21*AA21/AQ21/F21)*100</f>
        <v>89.037322189658028</v>
      </c>
      <c r="BC21">
        <f>(S21-E21/(N21/1.35))</f>
        <v>395.11454007464903</v>
      </c>
      <c r="BD21">
        <f>E21*BB21/100/BC21</f>
        <v>-1.8030561898940728E-2</v>
      </c>
    </row>
    <row r="22" spans="1:56" x14ac:dyDescent="0.35">
      <c r="A22" s="1" t="s">
        <v>9</v>
      </c>
      <c r="B22" s="1" t="s">
        <v>3529</v>
      </c>
      <c r="K22" s="1">
        <v>2.72</v>
      </c>
    </row>
    <row r="23" spans="1:56" x14ac:dyDescent="0.35">
      <c r="A23" s="1" t="s">
        <v>9</v>
      </c>
      <c r="B23" s="1" t="s">
        <v>3528</v>
      </c>
      <c r="K23" s="1">
        <v>2.72</v>
      </c>
    </row>
    <row r="24" spans="1:56" x14ac:dyDescent="0.35">
      <c r="A24" s="1">
        <v>3</v>
      </c>
      <c r="B24" s="1" t="s">
        <v>3527</v>
      </c>
      <c r="C24" s="1">
        <v>825.5000026486814</v>
      </c>
      <c r="D24" s="1">
        <v>0</v>
      </c>
      <c r="E24">
        <f>(R24-S24*(1000-T24)/(1000-U24))*AK24</f>
        <v>-9.2765848749863569</v>
      </c>
      <c r="F24">
        <f>IF(AV24&lt;&gt;0,1/(1/AV24-1/N24),0)</f>
        <v>6.1656457860964835</v>
      </c>
      <c r="G24">
        <f>((AY24-AL24/2)*S24-E24)/(AY24+AL24/2)</f>
        <v>390.35526536537782</v>
      </c>
      <c r="H24">
        <f>AL24*1000</f>
        <v>40.180208612907336</v>
      </c>
      <c r="I24">
        <f>(AQ24-AW24)</f>
        <v>1.3419288486268761</v>
      </c>
      <c r="J24">
        <f>(P24+AP24*D24)</f>
        <v>30.865871429443359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32.479854583740234</v>
      </c>
      <c r="P24" s="1">
        <v>30.865871429443359</v>
      </c>
      <c r="Q24" s="1">
        <v>32.641403198242188</v>
      </c>
      <c r="R24" s="1">
        <v>400.0565185546875</v>
      </c>
      <c r="S24" s="1">
        <v>394.11288452148438</v>
      </c>
      <c r="T24" s="1">
        <v>0.43538668751716614</v>
      </c>
      <c r="U24" s="1">
        <v>35.551681518554688</v>
      </c>
      <c r="V24" s="1">
        <v>0.78253805637359619</v>
      </c>
      <c r="W24" s="1">
        <v>63.898475646972656</v>
      </c>
      <c r="X24" s="1">
        <v>300.15899658203125</v>
      </c>
      <c r="Y24" s="1">
        <v>50.310440063476563</v>
      </c>
      <c r="Z24" s="1">
        <v>8.7982133030891418E-2</v>
      </c>
      <c r="AA24" s="1">
        <v>88.183242797851563</v>
      </c>
      <c r="AB24" s="1">
        <v>54.518592834472656</v>
      </c>
      <c r="AC24" s="1">
        <v>3.888498067855835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1.1035257227280557</v>
      </c>
      <c r="AL24">
        <f>(U24-T24)/(1000-U24)*AK24</f>
        <v>4.0180208612907338E-2</v>
      </c>
      <c r="AM24">
        <f>(P24+273.15)</f>
        <v>304.01587142944334</v>
      </c>
      <c r="AN24">
        <f>(O24+273.15)</f>
        <v>305.62985458374021</v>
      </c>
      <c r="AO24">
        <f>(Y24*AG24+Z24*AH24)*AI24</f>
        <v>8.0496702302320955</v>
      </c>
      <c r="AP24">
        <f>((AO24+0.00000010773*(AN24^4-AM24^4))-AL24*44100)/(L24*51.4+0.00000043092*AM24^3)</f>
        <v>-14.283444644077299</v>
      </c>
      <c r="AQ24">
        <f>0.61365*EXP(17.502*J24/(240.97+J24))</f>
        <v>4.4769914118494762</v>
      </c>
      <c r="AR24">
        <f>AQ24*1000/AA24</f>
        <v>50.769185502878223</v>
      </c>
      <c r="AS24">
        <f>(AR24-U24)</f>
        <v>15.217503984323535</v>
      </c>
      <c r="AT24">
        <f>IF(D24,P24,(O24+P24)/2)</f>
        <v>31.672863006591797</v>
      </c>
      <c r="AU24">
        <f>0.61365*EXP(17.502*AT24/(240.97+AT24))</f>
        <v>4.6873765073604829</v>
      </c>
      <c r="AV24">
        <f>IF(AS24&lt;&gt;0,(1000-(AR24+U24)/2)/AS24*AL24,0)</f>
        <v>2.5264336010839088</v>
      </c>
      <c r="AW24">
        <f>U24*AA24/1000</f>
        <v>3.1350625632226001</v>
      </c>
      <c r="AX24">
        <f>(AU24-AW24)</f>
        <v>1.5523139441378828</v>
      </c>
      <c r="AY24">
        <f>1/(1.6/F24+1.37/N24)</f>
        <v>1.725417561488378</v>
      </c>
      <c r="AZ24">
        <f>G24*AA24*0.001</f>
        <v>34.422793143134889</v>
      </c>
      <c r="BA24">
        <f>G24/S24</f>
        <v>0.9904656272258926</v>
      </c>
      <c r="BB24">
        <f>(1-AL24*AA24/AQ24/F24)*100</f>
        <v>87.163890295205277</v>
      </c>
      <c r="BC24">
        <f>(S24-E24/(N24/1.35))</f>
        <v>397.03867221676876</v>
      </c>
      <c r="BD24">
        <f>E24*BB24/100/BC24</f>
        <v>-2.0365351864667081E-2</v>
      </c>
    </row>
    <row r="25" spans="1:56" x14ac:dyDescent="0.35">
      <c r="A25" s="1" t="s">
        <v>9</v>
      </c>
      <c r="B25" s="1" t="s">
        <v>3526</v>
      </c>
      <c r="K25" s="1">
        <v>2.72</v>
      </c>
    </row>
    <row r="26" spans="1:56" x14ac:dyDescent="0.35">
      <c r="A26" s="1" t="s">
        <v>9</v>
      </c>
      <c r="B26" s="1" t="s">
        <v>3525</v>
      </c>
      <c r="K26" s="1">
        <v>2.72</v>
      </c>
    </row>
    <row r="27" spans="1:56" x14ac:dyDescent="0.35">
      <c r="A27" s="1">
        <v>4</v>
      </c>
      <c r="B27" s="1" t="s">
        <v>3524</v>
      </c>
      <c r="C27" s="1">
        <v>1030.5000026486814</v>
      </c>
      <c r="D27" s="1">
        <v>0</v>
      </c>
      <c r="E27">
        <f>(R27-S27*(1000-T27)/(1000-U27))*AK27</f>
        <v>-10.466621180108552</v>
      </c>
      <c r="F27">
        <f>IF(AV27&lt;&gt;0,1/(1/AV27-1/N27),0)</f>
        <v>5.2731574314462906</v>
      </c>
      <c r="G27">
        <f>((AY27-AL27/2)*S27-E27)/(AY27+AL27/2)</f>
        <v>392.23634109818903</v>
      </c>
      <c r="H27">
        <f>AL27*1000</f>
        <v>39.364183162258087</v>
      </c>
      <c r="I27">
        <f>(AQ27-AW27)</f>
        <v>1.4061929050411139</v>
      </c>
      <c r="J27">
        <f>(P27+AP27*D27)</f>
        <v>30.897731781005859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32.454914093017578</v>
      </c>
      <c r="P27" s="1">
        <v>30.897731781005859</v>
      </c>
      <c r="Q27" s="1">
        <v>32.616008758544922</v>
      </c>
      <c r="R27" s="1">
        <v>399.9949951171875</v>
      </c>
      <c r="S27" s="1">
        <v>395.37576293945313</v>
      </c>
      <c r="T27" s="1">
        <v>0.48810240626335144</v>
      </c>
      <c r="U27" s="1">
        <v>34.916694641113281</v>
      </c>
      <c r="V27" s="1">
        <v>0.87848663330078125</v>
      </c>
      <c r="W27" s="1">
        <v>62.843063354492188</v>
      </c>
      <c r="X27" s="1">
        <v>300.13433837890625</v>
      </c>
      <c r="Y27" s="1">
        <v>100.45782470703125</v>
      </c>
      <c r="Z27" s="1">
        <v>1.5668278560042381E-2</v>
      </c>
      <c r="AA27" s="1">
        <v>88.179763793945313</v>
      </c>
      <c r="AB27" s="1">
        <v>54.893112182617188</v>
      </c>
      <c r="AC27" s="1">
        <v>3.904226541519165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1.1034350675695079</v>
      </c>
      <c r="AL27">
        <f>(U27-T27)/(1000-U27)*AK27</f>
        <v>3.9364183162258086E-2</v>
      </c>
      <c r="AM27">
        <f>(P27+273.15)</f>
        <v>304.04773178100584</v>
      </c>
      <c r="AN27">
        <f>(O27+273.15)</f>
        <v>305.60491409301756</v>
      </c>
      <c r="AO27">
        <f>(Y27*AG27+Z27*AH27)*AI27</f>
        <v>16.073251593859823</v>
      </c>
      <c r="AP27">
        <f>((AO27+0.00000010773*(AN27^4-AM27^4))-AL27*44100)/(L27*51.4+0.00000043092*AM27^3)</f>
        <v>-13.92827689761557</v>
      </c>
      <c r="AQ27">
        <f>0.61365*EXP(17.502*J27/(240.97+J27))</f>
        <v>4.4851387909597991</v>
      </c>
      <c r="AR27">
        <f>AQ27*1000/AA27</f>
        <v>50.863583638537278</v>
      </c>
      <c r="AS27">
        <f>(AR27-U27)</f>
        <v>15.946888997423997</v>
      </c>
      <c r="AT27">
        <f>IF(D27,P27,(O27+P27)/2)</f>
        <v>31.676322937011719</v>
      </c>
      <c r="AU27">
        <f>0.61365*EXP(17.502*AT27/(240.97+AT27))</f>
        <v>4.6882967380437996</v>
      </c>
      <c r="AV27">
        <f>IF(AS27&lt;&gt;0,(1000-(AR27+U27)/2)/AS27*AL27,0)</f>
        <v>2.3625829386151298</v>
      </c>
      <c r="AW27">
        <f>U27*AA27/1000</f>
        <v>3.0789458859186851</v>
      </c>
      <c r="AX27">
        <f>(AU27-AW27)</f>
        <v>1.6093508521251145</v>
      </c>
      <c r="AY27">
        <f>1/(1.6/F27+1.37/N27)</f>
        <v>1.6038725079196858</v>
      </c>
      <c r="AZ27">
        <f>G27*AA27*0.001</f>
        <v>34.587307909439673</v>
      </c>
      <c r="BA27">
        <f>G27/S27</f>
        <v>0.9920596502478457</v>
      </c>
      <c r="BB27">
        <f>(1-AL27*AA27/AQ27/F27)*100</f>
        <v>85.323464448923914</v>
      </c>
      <c r="BC27">
        <f>(S27-E27/(N27/1.35))</f>
        <v>398.67688203367254</v>
      </c>
      <c r="BD27">
        <f>E27*BB27/100/BC27</f>
        <v>-2.2400305119420458E-2</v>
      </c>
    </row>
    <row r="28" spans="1:56" x14ac:dyDescent="0.35">
      <c r="A28" s="1" t="s">
        <v>9</v>
      </c>
      <c r="B28" s="1" t="s">
        <v>3523</v>
      </c>
      <c r="K28" s="1">
        <v>2.72</v>
      </c>
    </row>
    <row r="29" spans="1:56" x14ac:dyDescent="0.35">
      <c r="A29" s="1" t="s">
        <v>9</v>
      </c>
      <c r="B29" s="1" t="s">
        <v>3522</v>
      </c>
      <c r="K29" s="1">
        <v>2.72</v>
      </c>
    </row>
    <row r="30" spans="1:56" x14ac:dyDescent="0.35">
      <c r="A30" s="1">
        <v>5</v>
      </c>
      <c r="B30" s="1" t="s">
        <v>3521</v>
      </c>
      <c r="C30" s="1">
        <v>1235.5000026486814</v>
      </c>
      <c r="D30" s="1">
        <v>0</v>
      </c>
      <c r="E30">
        <f>(R30-S30*(1000-T30)/(1000-U30))*AK30</f>
        <v>-9.7205517480210482</v>
      </c>
      <c r="F30">
        <f>IF(AV30&lt;&gt;0,1/(1/AV30-1/N30),0)</f>
        <v>4.57362324383773</v>
      </c>
      <c r="G30">
        <f>((AY30-AL30/2)*S30-E30)/(AY30+AL30/2)</f>
        <v>391.46129626388472</v>
      </c>
      <c r="H30">
        <f>AL30*1000</f>
        <v>38.516121068993343</v>
      </c>
      <c r="I30">
        <f>(AQ30-AW30)</f>
        <v>1.4705164596085365</v>
      </c>
      <c r="J30">
        <f>(P30+AP30*D30)</f>
        <v>30.928306579589844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32.446815490722656</v>
      </c>
      <c r="P30" s="1">
        <v>30.928306579589844</v>
      </c>
      <c r="Q30" s="1">
        <v>32.607196807861328</v>
      </c>
      <c r="R30" s="1">
        <v>400.07843017578125</v>
      </c>
      <c r="S30" s="1">
        <v>395.09686279296875</v>
      </c>
      <c r="T30" s="1">
        <v>0.57023411989212036</v>
      </c>
      <c r="U30" s="1">
        <v>34.278095245361328</v>
      </c>
      <c r="V30" s="1">
        <v>1.0267146825790405</v>
      </c>
      <c r="W30" s="1">
        <v>61.718196868896484</v>
      </c>
      <c r="X30" s="1">
        <v>300.14584350585938</v>
      </c>
      <c r="Y30" s="1">
        <v>150.8861083984375</v>
      </c>
      <c r="Z30" s="1">
        <v>0.10003673285245895</v>
      </c>
      <c r="AA30" s="1">
        <v>88.174476623535156</v>
      </c>
      <c r="AB30" s="1">
        <v>54.893604278564453</v>
      </c>
      <c r="AC30" s="1">
        <v>3.9083747863769531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1.1034773658303652</v>
      </c>
      <c r="AL30">
        <f>(U30-T30)/(1000-U30)*AK30</f>
        <v>3.8516121068993346E-2</v>
      </c>
      <c r="AM30">
        <f>(P30+273.15)</f>
        <v>304.07830657958982</v>
      </c>
      <c r="AN30">
        <f>(O30+273.15)</f>
        <v>305.59681549072263</v>
      </c>
      <c r="AO30">
        <f>(Y30*AG30+Z30*AH30)*AI30</f>
        <v>24.141776804139226</v>
      </c>
      <c r="AP30">
        <f>((AO30+0.00000010773*(AN30^4-AM30^4))-AL30*44100)/(L30*51.4+0.00000043092*AM30^3)</f>
        <v>-13.559388156210773</v>
      </c>
      <c r="AQ30">
        <f>0.61365*EXP(17.502*J30/(240.97+J30))</f>
        <v>4.4929695675199603</v>
      </c>
      <c r="AR30">
        <f>AQ30*1000/AA30</f>
        <v>50.955443565635136</v>
      </c>
      <c r="AS30">
        <f>(AR30-U30)</f>
        <v>16.677348320273808</v>
      </c>
      <c r="AT30">
        <f>IF(D30,P30,(O30+P30)/2)</f>
        <v>31.68756103515625</v>
      </c>
      <c r="AU30">
        <f>0.61365*EXP(17.502*AT30/(240.97+AT30))</f>
        <v>4.6912867975571206</v>
      </c>
      <c r="AV30">
        <f>IF(AS30&lt;&gt;0,(1000-(AR30+U30)/2)/AS30*AL30,0)</f>
        <v>2.2110642358039088</v>
      </c>
      <c r="AW30">
        <f>U30*AA30/1000</f>
        <v>3.0224531079114239</v>
      </c>
      <c r="AX30">
        <f>(AU30-AW30)</f>
        <v>1.6688336896456968</v>
      </c>
      <c r="AY30">
        <f>1/(1.6/F30+1.37/N30)</f>
        <v>1.49276126556414</v>
      </c>
      <c r="AZ30">
        <f>G30*AA30*0.001</f>
        <v>34.516894916438673</v>
      </c>
      <c r="BA30">
        <f>G30/S30</f>
        <v>0.99079829056757385</v>
      </c>
      <c r="BB30">
        <f>(1-AL30*AA30/AQ30/F30)*100</f>
        <v>83.473093490890733</v>
      </c>
      <c r="BC30">
        <f>(S30-E30/(N30/1.35))</f>
        <v>398.16267538230022</v>
      </c>
      <c r="BD30">
        <f>E30*BB30/100/BC30</f>
        <v>-2.0378718926040051E-2</v>
      </c>
    </row>
    <row r="31" spans="1:56" x14ac:dyDescent="0.35">
      <c r="A31" s="1" t="s">
        <v>9</v>
      </c>
      <c r="B31" s="1" t="s">
        <v>3520</v>
      </c>
      <c r="K31" s="1">
        <v>2.72</v>
      </c>
    </row>
    <row r="32" spans="1:56" x14ac:dyDescent="0.35">
      <c r="A32" s="1" t="s">
        <v>9</v>
      </c>
      <c r="B32" s="1" t="s">
        <v>3519</v>
      </c>
      <c r="K32" s="1">
        <v>2.72</v>
      </c>
    </row>
    <row r="33" spans="1:56" x14ac:dyDescent="0.35">
      <c r="A33" s="1">
        <v>6</v>
      </c>
      <c r="B33" s="1" t="s">
        <v>3518</v>
      </c>
      <c r="C33" s="1">
        <v>1439.5000026486814</v>
      </c>
      <c r="D33" s="1">
        <v>0</v>
      </c>
      <c r="E33">
        <f>(R33-S33*(1000-T33)/(1000-U33))*AK33</f>
        <v>-8.0847261533202435</v>
      </c>
      <c r="F33">
        <f>IF(AV33&lt;&gt;0,1/(1/AV33-1/N33),0)</f>
        <v>3.953735992076449</v>
      </c>
      <c r="G33">
        <f>((AY33-AL33/2)*S33-E33)/(AY33+AL33/2)</f>
        <v>389.05665782598237</v>
      </c>
      <c r="H33">
        <f>AL33*1000</f>
        <v>37.681476024209744</v>
      </c>
      <c r="I33">
        <f>(AQ33-AW33)</f>
        <v>1.5478259773413079</v>
      </c>
      <c r="J33">
        <f>(P33+AP33*D33)</f>
        <v>31.030576705932617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32.466331481933594</v>
      </c>
      <c r="P33" s="1">
        <v>31.030576705932617</v>
      </c>
      <c r="Q33" s="1">
        <v>32.615516662597656</v>
      </c>
      <c r="R33" s="1">
        <v>400.011962890625</v>
      </c>
      <c r="S33" s="1">
        <v>393.88821411132813</v>
      </c>
      <c r="T33" s="1">
        <v>0.70494538545608521</v>
      </c>
      <c r="U33" s="1">
        <v>33.701343536376953</v>
      </c>
      <c r="V33" s="1">
        <v>1.2677931785583496</v>
      </c>
      <c r="W33" s="1">
        <v>60.609424591064453</v>
      </c>
      <c r="X33" s="1">
        <v>300.15228271484375</v>
      </c>
      <c r="Y33" s="1">
        <v>299.88235473632813</v>
      </c>
      <c r="Z33" s="1">
        <v>0.13378439843654633</v>
      </c>
      <c r="AA33" s="1">
        <v>88.169288635253906</v>
      </c>
      <c r="AB33" s="1">
        <v>55.033702850341797</v>
      </c>
      <c r="AC33" s="1">
        <v>3.8963079452514648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1.1035010393928077</v>
      </c>
      <c r="AL33">
        <f>(U33-T33)/(1000-U33)*AK33</f>
        <v>3.7681476024209744E-2</v>
      </c>
      <c r="AM33">
        <f>(P33+273.15)</f>
        <v>304.18057670593259</v>
      </c>
      <c r="AN33">
        <f>(O33+273.15)</f>
        <v>305.61633148193357</v>
      </c>
      <c r="AO33">
        <f>(Y33*AG33+Z33*AH33)*AI33</f>
        <v>47.981175685349626</v>
      </c>
      <c r="AP33">
        <f>((AO33+0.00000010773*(AN33^4-AM33^4))-AL33*44100)/(L33*51.4+0.00000043092*AM33^3)</f>
        <v>-13.069648405679015</v>
      </c>
      <c r="AQ33">
        <f>0.61365*EXP(17.502*J33/(240.97+J33))</f>
        <v>4.5192494629959761</v>
      </c>
      <c r="AR33">
        <f>AQ33*1000/AA33</f>
        <v>51.256503630097164</v>
      </c>
      <c r="AS33">
        <f>(AR33-U33)</f>
        <v>17.555160093720211</v>
      </c>
      <c r="AT33">
        <f>IF(D33,P33,(O33+P33)/2)</f>
        <v>31.748454093933105</v>
      </c>
      <c r="AU33">
        <f>0.61365*EXP(17.502*AT33/(240.97+AT33))</f>
        <v>4.7075171720066686</v>
      </c>
      <c r="AV33">
        <f>IF(AS33&lt;&gt;0,(1000-(AR33+U33)/2)/AS33*AL33,0)</f>
        <v>2.0552821672404171</v>
      </c>
      <c r="AW33">
        <f>U33*AA33/1000</f>
        <v>2.9714234856546682</v>
      </c>
      <c r="AX33">
        <f>(AU33-AW33)</f>
        <v>1.7360936863520005</v>
      </c>
      <c r="AY33">
        <f>1/(1.6/F33+1.37/N33)</f>
        <v>1.379790002031313</v>
      </c>
      <c r="AZ33">
        <f>G33*AA33*0.001</f>
        <v>34.302848759326253</v>
      </c>
      <c r="BA33">
        <f>G33/S33</f>
        <v>0.98773368658352345</v>
      </c>
      <c r="BB33">
        <f>(1-AL33*AA33/AQ33/F33)*100</f>
        <v>81.406066998518043</v>
      </c>
      <c r="BC33">
        <f>(S33-E33/(N33/1.35))</f>
        <v>396.43809562676705</v>
      </c>
      <c r="BD33">
        <f>E33*BB33/100/BC33</f>
        <v>-1.6601476148787694E-2</v>
      </c>
    </row>
    <row r="34" spans="1:56" x14ac:dyDescent="0.35">
      <c r="A34" s="1" t="s">
        <v>9</v>
      </c>
      <c r="B34" s="1" t="s">
        <v>3517</v>
      </c>
      <c r="K34" s="1">
        <v>2.72</v>
      </c>
    </row>
    <row r="35" spans="1:56" x14ac:dyDescent="0.35">
      <c r="A35" s="1" t="s">
        <v>9</v>
      </c>
      <c r="B35" s="1" t="s">
        <v>3516</v>
      </c>
      <c r="K35" s="1">
        <v>2.72</v>
      </c>
    </row>
    <row r="36" spans="1:56" x14ac:dyDescent="0.35">
      <c r="A36" s="1">
        <v>7</v>
      </c>
      <c r="B36" s="1" t="s">
        <v>1687</v>
      </c>
      <c r="C36" s="1">
        <v>1644.5000026486814</v>
      </c>
      <c r="D36" s="1">
        <v>0</v>
      </c>
      <c r="E36">
        <f>(R36-S36*(1000-T36)/(1000-U36))*AK36</f>
        <v>-6.6667368174346606</v>
      </c>
      <c r="F36">
        <f>IF(AV36&lt;&gt;0,1/(1/AV36-1/N36),0)</f>
        <v>3.3075782440642807</v>
      </c>
      <c r="G36">
        <f>((AY36-AL36/2)*S36-E36)/(AY36+AL36/2)</f>
        <v>386.99374526800079</v>
      </c>
      <c r="H36">
        <f>AL36*1000</f>
        <v>36.611181917503323</v>
      </c>
      <c r="I36">
        <f>(AQ36-AW36)</f>
        <v>1.6566148550353565</v>
      </c>
      <c r="J36">
        <f>(P36+AP36*D36)</f>
        <v>31.208072662353516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32.502166748046875</v>
      </c>
      <c r="P36" s="1">
        <v>31.208072662353516</v>
      </c>
      <c r="Q36" s="1">
        <v>32.640396118164063</v>
      </c>
      <c r="R36" s="1">
        <v>400.11483764648438</v>
      </c>
      <c r="S36" s="1">
        <v>393.11358642578125</v>
      </c>
      <c r="T36" s="1">
        <v>0.90708416700363159</v>
      </c>
      <c r="U36" s="1">
        <v>32.990959167480469</v>
      </c>
      <c r="V36" s="1">
        <v>1.6279044151306152</v>
      </c>
      <c r="W36" s="1">
        <v>59.207435607910156</v>
      </c>
      <c r="X36" s="1">
        <v>300.1417236328125</v>
      </c>
      <c r="Y36" s="1">
        <v>500.35174560546875</v>
      </c>
      <c r="Z36" s="1">
        <v>7.834257185459137E-2</v>
      </c>
      <c r="AA36" s="1">
        <v>88.162422180175781</v>
      </c>
      <c r="AB36" s="1">
        <v>54.992496490478516</v>
      </c>
      <c r="AC36" s="1">
        <v>3.8857026100158691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1.103462219238281</v>
      </c>
      <c r="AL36">
        <f>(U36-T36)/(1000-U36)*AK36</f>
        <v>3.6611181917503323E-2</v>
      </c>
      <c r="AM36">
        <f>(P36+273.15)</f>
        <v>304.35807266235349</v>
      </c>
      <c r="AN36">
        <f>(O36+273.15)</f>
        <v>305.65216674804685</v>
      </c>
      <c r="AO36">
        <f>(Y36*AG36+Z36*AH36)*AI36</f>
        <v>80.056277507477716</v>
      </c>
      <c r="AP36">
        <f>((AO36+0.00000010773*(AN36^4-AM36^4))-AL36*44100)/(L36*51.4+0.00000043092*AM36^3)</f>
        <v>-12.432429247350514</v>
      </c>
      <c r="AQ36">
        <f>0.61365*EXP(17.502*J36/(240.97+J36))</f>
        <v>4.5651777252877102</v>
      </c>
      <c r="AR36">
        <f>AQ36*1000/AA36</f>
        <v>51.781446248810489</v>
      </c>
      <c r="AS36">
        <f>(AR36-U36)</f>
        <v>18.790487081330021</v>
      </c>
      <c r="AT36">
        <f>IF(D36,P36,(O36+P36)/2)</f>
        <v>31.855119705200195</v>
      </c>
      <c r="AU36">
        <f>0.61365*EXP(17.502*AT36/(240.97+AT36))</f>
        <v>4.7360655654753812</v>
      </c>
      <c r="AV36">
        <f>IF(AS36&lt;&gt;0,(1000-(AR36+U36)/2)/AS36*AL36,0)</f>
        <v>1.8658043715214687</v>
      </c>
      <c r="AW36">
        <f>U36*AA36/1000</f>
        <v>2.9085628702523536</v>
      </c>
      <c r="AX36">
        <f>(AU36-AW36)</f>
        <v>1.8275026952230276</v>
      </c>
      <c r="AY36">
        <f>1/(1.6/F36+1.37/N36)</f>
        <v>1.2440827636180474</v>
      </c>
      <c r="AZ36">
        <f>G36*AA36*0.001</f>
        <v>34.118305951404885</v>
      </c>
      <c r="BA36">
        <f>G36/S36</f>
        <v>0.98443238450895953</v>
      </c>
      <c r="BB36">
        <f>(1-AL36*AA36/AQ36/F36)*100</f>
        <v>78.623852047882465</v>
      </c>
      <c r="BC36">
        <f>(S36-E36/(N36/1.35))</f>
        <v>395.21624131559366</v>
      </c>
      <c r="BD36">
        <f>E36*BB36/100/BC36</f>
        <v>-1.3262727448429689E-2</v>
      </c>
    </row>
    <row r="37" spans="1:56" x14ac:dyDescent="0.35">
      <c r="A37" s="1" t="s">
        <v>9</v>
      </c>
      <c r="B37" s="1" t="s">
        <v>3515</v>
      </c>
      <c r="K37" s="1">
        <v>2.72</v>
      </c>
    </row>
    <row r="38" spans="1:56" x14ac:dyDescent="0.35">
      <c r="A38" s="1" t="s">
        <v>9</v>
      </c>
      <c r="B38" s="1" t="s">
        <v>3514</v>
      </c>
      <c r="K38" s="1">
        <v>2.72</v>
      </c>
    </row>
    <row r="39" spans="1:56" x14ac:dyDescent="0.35">
      <c r="A39" s="1">
        <v>8</v>
      </c>
      <c r="B39" s="1" t="s">
        <v>3513</v>
      </c>
      <c r="C39" s="1">
        <v>1849.0000026598573</v>
      </c>
      <c r="D39" s="1">
        <v>0</v>
      </c>
      <c r="E39">
        <f>(R39-S39*(1000-T39)/(1000-U39))*AK39</f>
        <v>-5.6958119266037404</v>
      </c>
      <c r="F39">
        <f>IF(AV39&lt;&gt;0,1/(1/AV39-1/N39),0)</f>
        <v>2.7678219092720417</v>
      </c>
      <c r="G39">
        <f>((AY39-AL39/2)*S39-E39)/(AY39+AL39/2)</f>
        <v>385.26238621302866</v>
      </c>
      <c r="H39">
        <f>AL39*1000</f>
        <v>35.454021323229803</v>
      </c>
      <c r="I39">
        <f>(AQ39-AW39)</f>
        <v>1.7805976401312447</v>
      </c>
      <c r="J39">
        <f>(P39+AP39*D39)</f>
        <v>31.446578979492188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32.561508178710938</v>
      </c>
      <c r="P39" s="1">
        <v>31.446578979492188</v>
      </c>
      <c r="Q39" s="1">
        <v>32.681529998779297</v>
      </c>
      <c r="R39" s="1">
        <v>399.98040771484375</v>
      </c>
      <c r="S39" s="1">
        <v>392.53024291992188</v>
      </c>
      <c r="T39" s="1">
        <v>1.2018911838531494</v>
      </c>
      <c r="U39" s="1">
        <v>32.294132232666016</v>
      </c>
      <c r="V39" s="1">
        <v>2.1496307849884033</v>
      </c>
      <c r="W39" s="1">
        <v>57.759353637695313</v>
      </c>
      <c r="X39" s="1">
        <v>300.14129638671875</v>
      </c>
      <c r="Y39" s="1">
        <v>751.323974609375</v>
      </c>
      <c r="Z39" s="1">
        <v>6.0261890292167664E-2</v>
      </c>
      <c r="AA39" s="1">
        <v>88.156417846679688</v>
      </c>
      <c r="AB39" s="1">
        <v>54.647472381591797</v>
      </c>
      <c r="AC39" s="1">
        <v>3.8747568130493164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1.1034606484805833</v>
      </c>
      <c r="AL39">
        <f>(U39-T39)/(1000-U39)*AK39</f>
        <v>3.5454021323229806E-2</v>
      </c>
      <c r="AM39">
        <f>(P39+273.15)</f>
        <v>304.59657897949216</v>
      </c>
      <c r="AN39">
        <f>(O39+273.15)</f>
        <v>305.71150817871091</v>
      </c>
      <c r="AO39">
        <f>(Y39*AG39+Z39*AH39)*AI39</f>
        <v>120.21183325055608</v>
      </c>
      <c r="AP39">
        <f>((AO39+0.00000010773*(AN39^4-AM39^4))-AL39*44100)/(L39*51.4+0.00000043092*AM39^3)</f>
        <v>-11.700976006387259</v>
      </c>
      <c r="AQ39">
        <f>0.61365*EXP(17.502*J39/(240.97+J39))</f>
        <v>4.6275326552300768</v>
      </c>
      <c r="AR39">
        <f>AQ39*1000/AA39</f>
        <v>52.492294585723883</v>
      </c>
      <c r="AS39">
        <f>(AR39-U39)</f>
        <v>20.198162353057867</v>
      </c>
      <c r="AT39">
        <f>IF(D39,P39,(O39+P39)/2)</f>
        <v>32.004043579101563</v>
      </c>
      <c r="AU39">
        <f>0.61365*EXP(17.502*AT39/(240.97+AT39))</f>
        <v>4.7761762048602261</v>
      </c>
      <c r="AV39">
        <f>IF(AS39&lt;&gt;0,(1000-(AR39+U39)/2)/AS39*AL39,0)</f>
        <v>1.680896055671125</v>
      </c>
      <c r="AW39">
        <f>U39*AA39/1000</f>
        <v>2.8469350150988322</v>
      </c>
      <c r="AX39">
        <f>(AU39-AW39)</f>
        <v>1.9292411897613939</v>
      </c>
      <c r="AY39">
        <f>1/(1.6/F39+1.37/N39)</f>
        <v>1.1134130224233181</v>
      </c>
      <c r="AZ39">
        <f>G39*AA39*0.001</f>
        <v>33.963351899604639</v>
      </c>
      <c r="BA39">
        <f>G39/S39</f>
        <v>0.98148459427525969</v>
      </c>
      <c r="BB39">
        <f>(1-AL39*AA39/AQ39/F39)*100</f>
        <v>75.597641598356773</v>
      </c>
      <c r="BC39">
        <f>(S39-E39/(N39/1.35))</f>
        <v>394.32667303661776</v>
      </c>
      <c r="BD39">
        <f>E39*BB39/100/BC39</f>
        <v>-1.0919625226545361E-2</v>
      </c>
    </row>
    <row r="40" spans="1:56" x14ac:dyDescent="0.35">
      <c r="A40" s="1" t="s">
        <v>9</v>
      </c>
      <c r="B40" s="1" t="s">
        <v>3512</v>
      </c>
      <c r="K40" s="1">
        <v>2.72</v>
      </c>
    </row>
    <row r="41" spans="1:56" x14ac:dyDescent="0.35">
      <c r="A41" s="1" t="s">
        <v>9</v>
      </c>
      <c r="B41" s="1" t="s">
        <v>3511</v>
      </c>
      <c r="K41" s="1">
        <v>2.72</v>
      </c>
    </row>
    <row r="42" spans="1:56" x14ac:dyDescent="0.35">
      <c r="A42" s="1">
        <v>9</v>
      </c>
      <c r="B42" s="1" t="s">
        <v>3510</v>
      </c>
      <c r="C42" s="1">
        <v>2053.0000026598573</v>
      </c>
      <c r="D42" s="1">
        <v>0</v>
      </c>
      <c r="E42">
        <f>(R42-S42*(1000-T42)/(1000-U42))*AK42</f>
        <v>-5.0329707295937132</v>
      </c>
      <c r="F42">
        <f>IF(AV42&lt;&gt;0,1/(1/AV42-1/N42),0)</f>
        <v>2.3596445007278568</v>
      </c>
      <c r="G42">
        <f>((AY42-AL42/2)*S42-E42)/(AY42+AL42/2)</f>
        <v>384.00806354512167</v>
      </c>
      <c r="H42">
        <f>AL42*1000</f>
        <v>34.27998355430254</v>
      </c>
      <c r="I42">
        <f>(AQ42-AW42)</f>
        <v>1.9021386287704978</v>
      </c>
      <c r="J42">
        <f>(P42+AP42*D42)</f>
        <v>31.713766098022461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32.639739990234375</v>
      </c>
      <c r="P42" s="1">
        <v>31.713766098022461</v>
      </c>
      <c r="Q42" s="1">
        <v>32.741897583007813</v>
      </c>
      <c r="R42" s="1">
        <v>399.88870239257813</v>
      </c>
      <c r="S42" s="1">
        <v>392.26498413085938</v>
      </c>
      <c r="T42" s="1">
        <v>1.6444095373153687</v>
      </c>
      <c r="U42" s="1">
        <v>31.719907760620117</v>
      </c>
      <c r="V42" s="1">
        <v>2.9279601573944092</v>
      </c>
      <c r="W42" s="1">
        <v>56.479007720947266</v>
      </c>
      <c r="X42" s="1">
        <v>300.19100952148438</v>
      </c>
      <c r="Y42" s="1">
        <v>999.96728515625</v>
      </c>
      <c r="Z42" s="1">
        <v>8.4368223324418068E-3</v>
      </c>
      <c r="AA42" s="1">
        <v>88.150535583496094</v>
      </c>
      <c r="AB42" s="1">
        <v>54.552936553955078</v>
      </c>
      <c r="AC42" s="1">
        <v>3.8586645126342773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1.1036434173583982</v>
      </c>
      <c r="AL42">
        <f>(U42-T42)/(1000-U42)*AK42</f>
        <v>3.4279983554302541E-2</v>
      </c>
      <c r="AM42">
        <f>(P42+273.15)</f>
        <v>304.86376609802244</v>
      </c>
      <c r="AN42">
        <f>(O42+273.15)</f>
        <v>305.78973999023435</v>
      </c>
      <c r="AO42">
        <f>(Y42*AG42+Z42*AH42)*AI42</f>
        <v>159.99476204883831</v>
      </c>
      <c r="AP42">
        <f>((AO42+0.00000010773*(AN42^4-AM42^4))-AL42*44100)/(L42*51.4+0.00000043092*AM42^3)</f>
        <v>-10.967523602297463</v>
      </c>
      <c r="AQ42">
        <f>0.61365*EXP(17.502*J42/(240.97+J42))</f>
        <v>4.6982654865282552</v>
      </c>
      <c r="AR42">
        <f>AQ42*1000/AA42</f>
        <v>53.298206930099283</v>
      </c>
      <c r="AS42">
        <f>(AR42-U42)</f>
        <v>21.578299169479166</v>
      </c>
      <c r="AT42">
        <f>IF(D42,P42,(O42+P42)/2)</f>
        <v>32.176753044128418</v>
      </c>
      <c r="AU42">
        <f>0.61365*EXP(17.502*AT42/(240.97+AT42))</f>
        <v>4.8230632405207663</v>
      </c>
      <c r="AV42">
        <f>IF(AS42&lt;&gt;0,(1000-(AR42+U42)/2)/AS42*AL42,0)</f>
        <v>1.5211010612930969</v>
      </c>
      <c r="AW42">
        <f>U42*AA42/1000</f>
        <v>2.7961268577577574</v>
      </c>
      <c r="AX42">
        <f>(AU42-AW42)</f>
        <v>2.0269363827630089</v>
      </c>
      <c r="AY42">
        <f>1/(1.6/F42+1.37/N42)</f>
        <v>1.0018678075559726</v>
      </c>
      <c r="AZ42">
        <f>G42*AA42*0.001</f>
        <v>33.850516469883672</v>
      </c>
      <c r="BA42">
        <f>G42/S42</f>
        <v>0.97895065601118447</v>
      </c>
      <c r="BB42">
        <f>(1-AL42*AA42/AQ42/F42)*100</f>
        <v>72.742788234345255</v>
      </c>
      <c r="BC42">
        <f>(S42-E42/(N42/1.35))</f>
        <v>393.8523575047696</v>
      </c>
      <c r="BD42">
        <f>E42*BB42/100/BC42</f>
        <v>-9.2956743052645049E-3</v>
      </c>
    </row>
    <row r="43" spans="1:56" x14ac:dyDescent="0.35">
      <c r="A43" s="1" t="s">
        <v>9</v>
      </c>
      <c r="B43" s="1" t="s">
        <v>3509</v>
      </c>
      <c r="K43" s="1">
        <v>2.72</v>
      </c>
    </row>
    <row r="44" spans="1:56" x14ac:dyDescent="0.35">
      <c r="A44" s="1" t="s">
        <v>9</v>
      </c>
      <c r="B44" s="1" t="s">
        <v>3508</v>
      </c>
      <c r="K44" s="1">
        <v>2.72</v>
      </c>
    </row>
    <row r="45" spans="1:56" x14ac:dyDescent="0.35">
      <c r="A45" s="1">
        <v>10</v>
      </c>
      <c r="B45" s="1" t="s">
        <v>3507</v>
      </c>
      <c r="C45" s="1">
        <v>2257.0000026598573</v>
      </c>
      <c r="D45" s="1">
        <v>0</v>
      </c>
      <c r="E45">
        <f>(R45-S45*(1000-T45)/(1000-U45))*AK45</f>
        <v>-4.7993797385774597</v>
      </c>
      <c r="F45">
        <f>IF(AV45&lt;&gt;0,1/(1/AV45-1/N45),0)</f>
        <v>1.9798484324477803</v>
      </c>
      <c r="G45">
        <f>((AY45-AL45/2)*S45-E45)/(AY45+AL45/2)</f>
        <v>383.6628912609446</v>
      </c>
      <c r="H45">
        <f>AL45*1000</f>
        <v>32.737795422465823</v>
      </c>
      <c r="I45">
        <f>(AQ45-AW45)</f>
        <v>2.0407199021082034</v>
      </c>
      <c r="J45">
        <f>(P45+AP45*D45)</f>
        <v>32.019428253173828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32.738006591796875</v>
      </c>
      <c r="P45" s="1">
        <v>32.019428253173828</v>
      </c>
      <c r="Q45" s="1">
        <v>32.821224212646484</v>
      </c>
      <c r="R45" s="1">
        <v>399.8824462890625</v>
      </c>
      <c r="S45" s="1">
        <v>392.58355712890625</v>
      </c>
      <c r="T45" s="1">
        <v>2.3312900066375732</v>
      </c>
      <c r="U45" s="1">
        <v>31.081367492675781</v>
      </c>
      <c r="V45" s="1">
        <v>4.127744197845459</v>
      </c>
      <c r="W45" s="1">
        <v>55.032161712646484</v>
      </c>
      <c r="X45" s="1">
        <v>300.10043334960938</v>
      </c>
      <c r="Y45" s="1">
        <v>1250.0517578125</v>
      </c>
      <c r="Z45" s="1">
        <v>0.17596614360809326</v>
      </c>
      <c r="AA45" s="1">
        <v>88.143379211425781</v>
      </c>
      <c r="AB45" s="1">
        <v>54.022926330566406</v>
      </c>
      <c r="AC45" s="1">
        <v>3.8411407470703125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1.1033104167265049</v>
      </c>
      <c r="AL45">
        <f>(U45-T45)/(1000-U45)*AK45</f>
        <v>3.2737795422465819E-2</v>
      </c>
      <c r="AM45">
        <f>(P45+273.15)</f>
        <v>305.16942825317381</v>
      </c>
      <c r="AN45">
        <f>(O45+273.15)</f>
        <v>305.88800659179685</v>
      </c>
      <c r="AO45">
        <f>(Y45*AG45+Z45*AH45)*AI45</f>
        <v>200.00827677946654</v>
      </c>
      <c r="AP45">
        <f>((AO45+0.00000010773*(AN45^4-AM45^4))-AL45*44100)/(L45*51.4+0.00000043092*AM45^3)</f>
        <v>-10.101270767192661</v>
      </c>
      <c r="AQ45">
        <f>0.61365*EXP(17.502*J45/(240.97+J45))</f>
        <v>4.7803366634248068</v>
      </c>
      <c r="AR45">
        <f>AQ45*1000/AA45</f>
        <v>54.233644162409703</v>
      </c>
      <c r="AS45">
        <f>(AR45-U45)</f>
        <v>23.152276669733922</v>
      </c>
      <c r="AT45">
        <f>IF(D45,P45,(O45+P45)/2)</f>
        <v>32.378717422485352</v>
      </c>
      <c r="AU45">
        <f>0.61365*EXP(17.502*AT45/(240.97+AT45))</f>
        <v>4.8784001492890399</v>
      </c>
      <c r="AV45">
        <f>IF(AS45&lt;&gt;0,(1000-(AR45+U45)/2)/AS45*AL45,0)</f>
        <v>1.3537019780185304</v>
      </c>
      <c r="AW45">
        <f>U45*AA45/1000</f>
        <v>2.7396167613166034</v>
      </c>
      <c r="AX45">
        <f>(AU45-AW45)</f>
        <v>2.1387833879724365</v>
      </c>
      <c r="AY45">
        <f>1/(1.6/F45+1.37/N45)</f>
        <v>0.88635972817022557</v>
      </c>
      <c r="AZ45">
        <f>G45*AA45*0.001</f>
        <v>33.817343713765453</v>
      </c>
      <c r="BA45">
        <f>G45/S45</f>
        <v>0.97727702623818113</v>
      </c>
      <c r="BB45">
        <f>(1-AL45*AA45/AQ45/F45)*100</f>
        <v>69.510612556803153</v>
      </c>
      <c r="BC45">
        <f>(S45-E45/(N45/1.35))</f>
        <v>394.097257092132</v>
      </c>
      <c r="BD45">
        <f>E45*BB45/100/BC45</f>
        <v>-8.4651141188541237E-3</v>
      </c>
    </row>
    <row r="46" spans="1:56" x14ac:dyDescent="0.35">
      <c r="A46" s="1" t="s">
        <v>9</v>
      </c>
      <c r="B46" s="1" t="s">
        <v>3506</v>
      </c>
      <c r="K46" s="1">
        <v>2.72</v>
      </c>
    </row>
    <row r="47" spans="1:56" x14ac:dyDescent="0.35">
      <c r="A47" s="1" t="s">
        <v>9</v>
      </c>
      <c r="B47" s="1" t="s">
        <v>3505</v>
      </c>
      <c r="K47" s="1">
        <v>2.72</v>
      </c>
    </row>
    <row r="48" spans="1:56" x14ac:dyDescent="0.35">
      <c r="A48" s="1">
        <v>11</v>
      </c>
      <c r="B48" s="1" t="s">
        <v>3504</v>
      </c>
      <c r="C48" s="1">
        <v>2461.0000026598573</v>
      </c>
      <c r="D48" s="1">
        <v>0</v>
      </c>
      <c r="E48">
        <f>(R48-S48*(1000-T48)/(1000-U48))*AK48</f>
        <v>-4.3894138692630795</v>
      </c>
      <c r="F48">
        <f>IF(AV48&lt;&gt;0,1/(1/AV48-1/N48),0)</f>
        <v>1.6818338780068096</v>
      </c>
      <c r="G48">
        <f>((AY48-AL48/2)*S48-E48)/(AY48+AL48/2)</f>
        <v>383.19068881284636</v>
      </c>
      <c r="H48">
        <f>AL48*1000</f>
        <v>31.080565839157277</v>
      </c>
      <c r="I48">
        <f>(AQ48-AW48)</f>
        <v>2.1712233987180594</v>
      </c>
      <c r="J48">
        <f>(P48+AP48*D48)</f>
        <v>32.355751037597656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32.861671447753906</v>
      </c>
      <c r="P48" s="1">
        <v>32.355751037597656</v>
      </c>
      <c r="Q48" s="1">
        <v>32.914276123046875</v>
      </c>
      <c r="R48" s="1">
        <v>400.03384399414063</v>
      </c>
      <c r="S48" s="1">
        <v>392.94488525390625</v>
      </c>
      <c r="T48" s="1">
        <v>3.3455929756164551</v>
      </c>
      <c r="U48" s="1">
        <v>30.644874572753906</v>
      </c>
      <c r="V48" s="1">
        <v>5.8819513320922852</v>
      </c>
      <c r="W48" s="1">
        <v>53.877346038818359</v>
      </c>
      <c r="X48" s="1">
        <v>300.18536376953125</v>
      </c>
      <c r="Y48" s="1">
        <v>1600.490234375</v>
      </c>
      <c r="Z48" s="1">
        <v>0.20248088240623474</v>
      </c>
      <c r="AA48" s="1">
        <v>88.134033203125</v>
      </c>
      <c r="AB48" s="1">
        <v>53.730484008789063</v>
      </c>
      <c r="AC48" s="1">
        <v>3.8321952819824219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1.103622660917394</v>
      </c>
      <c r="AL48">
        <f>(U48-T48)/(1000-U48)*AK48</f>
        <v>3.1080565839157276E-2</v>
      </c>
      <c r="AM48">
        <f>(P48+273.15)</f>
        <v>305.50575103759763</v>
      </c>
      <c r="AN48">
        <f>(O48+273.15)</f>
        <v>306.01167144775388</v>
      </c>
      <c r="AO48">
        <f>(Y48*AG48+Z48*AH48)*AI48</f>
        <v>256.07843177620089</v>
      </c>
      <c r="AP48">
        <f>((AO48+0.00000010773*(AN48^4-AM48^4))-AL48*44100)/(L48*51.4+0.00000043092*AM48^3)</f>
        <v>-9.063069521644989</v>
      </c>
      <c r="AQ48">
        <f>0.61365*EXP(17.502*J48/(240.97+J48))</f>
        <v>4.8720797918187531</v>
      </c>
      <c r="AR48">
        <f>AQ48*1000/AA48</f>
        <v>55.280345341622258</v>
      </c>
      <c r="AS48">
        <f>(AR48-U48)</f>
        <v>24.635470768868352</v>
      </c>
      <c r="AT48">
        <f>IF(D48,P48,(O48+P48)/2)</f>
        <v>32.608711242675781</v>
      </c>
      <c r="AU48">
        <f>0.61365*EXP(17.502*AT48/(240.97+AT48))</f>
        <v>4.9420891635336037</v>
      </c>
      <c r="AV48">
        <f>IF(AS48&lt;&gt;0,(1000-(AR48+U48)/2)/AS48*AL48,0)</f>
        <v>1.2074160827220606</v>
      </c>
      <c r="AW48">
        <f>U48*AA48/1000</f>
        <v>2.7008563931006937</v>
      </c>
      <c r="AX48">
        <f>(AU48-AW48)</f>
        <v>2.24123277043291</v>
      </c>
      <c r="AY48">
        <f>1/(1.6/F48+1.37/N48)</f>
        <v>0.78652840160046955</v>
      </c>
      <c r="AZ48">
        <f>G48*AA48*0.001</f>
        <v>33.77214089095974</v>
      </c>
      <c r="BA48">
        <f>G48/S48</f>
        <v>0.97517668047833961</v>
      </c>
      <c r="BB48">
        <f>(1-AL48*AA48/AQ48/F48)*100</f>
        <v>66.570100353475553</v>
      </c>
      <c r="BC48">
        <f>(S48-E48/(N48/1.35))</f>
        <v>394.32928406675273</v>
      </c>
      <c r="BD48">
        <f>E48*BB48/100/BC48</f>
        <v>-7.4101451141608812E-3</v>
      </c>
    </row>
    <row r="49" spans="1:56" x14ac:dyDescent="0.35">
      <c r="A49" s="1" t="s">
        <v>9</v>
      </c>
      <c r="B49" s="1" t="s">
        <v>3503</v>
      </c>
      <c r="K49" s="1">
        <v>2.72</v>
      </c>
    </row>
    <row r="50" spans="1:56" x14ac:dyDescent="0.35">
      <c r="A50" s="1" t="s">
        <v>9</v>
      </c>
      <c r="B50" s="1" t="s">
        <v>3498</v>
      </c>
      <c r="K50" s="1">
        <v>2.72</v>
      </c>
    </row>
    <row r="51" spans="1:56" x14ac:dyDescent="0.35">
      <c r="A51" s="1">
        <v>12</v>
      </c>
      <c r="B51" s="1" t="s">
        <v>3502</v>
      </c>
      <c r="C51" s="1">
        <v>2665.0000026598573</v>
      </c>
      <c r="D51" s="1">
        <v>0</v>
      </c>
      <c r="E51">
        <f>(R51-S51*(1000-T51)/(1000-U51))*AK51</f>
        <v>-4.1652653040391803</v>
      </c>
      <c r="F51">
        <f>IF(AV51&lt;&gt;0,1/(1/AV51-1/N51),0)</f>
        <v>1.3553968074074085</v>
      </c>
      <c r="G51">
        <f>((AY51-AL51/2)*S51-E51)/(AY51+AL51/2)</f>
        <v>383.21912134746037</v>
      </c>
      <c r="H51">
        <f>AL51*1000</f>
        <v>28.632729652484297</v>
      </c>
      <c r="I51">
        <f>(AQ51-AW51)</f>
        <v>2.3454805320251388</v>
      </c>
      <c r="J51">
        <f>(P51+AP51*D51)</f>
        <v>32.724723815917969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32.996902465820313</v>
      </c>
      <c r="P51" s="1">
        <v>32.724723815917969</v>
      </c>
      <c r="Q51" s="1">
        <v>33.021244049072266</v>
      </c>
      <c r="R51" s="1">
        <v>400.09695434570313</v>
      </c>
      <c r="S51" s="1">
        <v>393.65802001953125</v>
      </c>
      <c r="T51" s="1">
        <v>4.6616172790527344</v>
      </c>
      <c r="U51" s="1">
        <v>29.831666946411133</v>
      </c>
      <c r="V51" s="1">
        <v>8.1330623626708984</v>
      </c>
      <c r="W51" s="1">
        <v>52.046913146972656</v>
      </c>
      <c r="X51" s="1">
        <v>300.18893432617188</v>
      </c>
      <c r="Y51" s="1">
        <v>2000.0792236328125</v>
      </c>
      <c r="Z51" s="1">
        <v>2.6515116915106773E-2</v>
      </c>
      <c r="AA51" s="1">
        <v>88.128097534179688</v>
      </c>
      <c r="AB51" s="1">
        <v>53.647510528564453</v>
      </c>
      <c r="AC51" s="1">
        <v>3.8340229988098145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1.103635787963867</v>
      </c>
      <c r="AL51">
        <f>(U51-T51)/(1000-U51)*AK51</f>
        <v>2.8632729652484298E-2</v>
      </c>
      <c r="AM51">
        <f>(P51+273.15)</f>
        <v>305.87472381591795</v>
      </c>
      <c r="AN51">
        <f>(O51+273.15)</f>
        <v>306.14690246582029</v>
      </c>
      <c r="AO51">
        <f>(Y51*AG51+Z51*AH51)*AI51</f>
        <v>320.0126686284093</v>
      </c>
      <c r="AP51">
        <f>((AO51+0.00000010773*(AN51^4-AM51^4))-AL51*44100)/(L51*51.4+0.00000043092*AM51^3)</f>
        <v>-7.6782291805525107</v>
      </c>
      <c r="AQ51">
        <f>0.61365*EXP(17.502*J51/(240.97+J51))</f>
        <v>4.9744885862856236</v>
      </c>
      <c r="AR51">
        <f>AQ51*1000/AA51</f>
        <v>56.446113390298855</v>
      </c>
      <c r="AS51">
        <f>(AR51-U51)</f>
        <v>26.614446443887722</v>
      </c>
      <c r="AT51">
        <f>IF(D51,P51,(O51+P51)/2)</f>
        <v>32.860813140869141</v>
      </c>
      <c r="AU51">
        <f>0.61365*EXP(17.502*AT51/(240.97+AT51))</f>
        <v>5.0127303954411948</v>
      </c>
      <c r="AV51">
        <f>IF(AS51&lt;&gt;0,(1000-(AR51+U51)/2)/AS51*AL51,0)</f>
        <v>1.0294238330505536</v>
      </c>
      <c r="AW51">
        <f>U51*AA51/1000</f>
        <v>2.6290080542604848</v>
      </c>
      <c r="AX51">
        <f>(AU51-AW51)</f>
        <v>2.38372234118071</v>
      </c>
      <c r="AY51">
        <f>1/(1.6/F51+1.37/N51)</f>
        <v>0.66642962016208662</v>
      </c>
      <c r="AZ51">
        <f>G51*AA51*0.001</f>
        <v>33.772372103071625</v>
      </c>
      <c r="BA51">
        <f>G51/S51</f>
        <v>0.97348231677954145</v>
      </c>
      <c r="BB51">
        <f>(1-AL51*AA51/AQ51/F51)*100</f>
        <v>62.574961952466836</v>
      </c>
      <c r="BC51">
        <f>(S51-E51/(N51/1.35))</f>
        <v>394.97172351477047</v>
      </c>
      <c r="BD51">
        <f>E51*BB51/100/BC51</f>
        <v>-6.5989867730983261E-3</v>
      </c>
    </row>
    <row r="52" spans="1:56" x14ac:dyDescent="0.35">
      <c r="A52" s="1" t="s">
        <v>9</v>
      </c>
      <c r="B52" s="1" t="s">
        <v>3501</v>
      </c>
      <c r="K52" s="1">
        <v>1.6075200000000001</v>
      </c>
    </row>
    <row r="53" spans="1:56" x14ac:dyDescent="0.35">
      <c r="A53" s="1" t="s">
        <v>9</v>
      </c>
      <c r="B53" s="1" t="s">
        <v>3500</v>
      </c>
      <c r="K53" s="1">
        <v>1.6075200000000001</v>
      </c>
    </row>
    <row r="54" spans="1:56" x14ac:dyDescent="0.35">
      <c r="A54" s="1" t="s">
        <v>9</v>
      </c>
      <c r="B54" s="1" t="s">
        <v>3499</v>
      </c>
      <c r="K54" s="1">
        <v>1.6075200000000001</v>
      </c>
    </row>
    <row r="55" spans="1:56" x14ac:dyDescent="0.35">
      <c r="A55" s="1" t="s">
        <v>9</v>
      </c>
      <c r="B55" s="1" t="s">
        <v>3498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E3175-8937-4E3B-98C3-68199AC02A96}">
  <dimension ref="A1:BD55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3631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3630</v>
      </c>
    </row>
    <row r="12" spans="1:56" x14ac:dyDescent="0.35">
      <c r="A12" s="1" t="s">
        <v>9</v>
      </c>
      <c r="B12" s="1" t="s">
        <v>3629</v>
      </c>
    </row>
    <row r="13" spans="1:56" x14ac:dyDescent="0.35">
      <c r="A13" s="1" t="s">
        <v>9</v>
      </c>
      <c r="B13" s="1" t="s">
        <v>3628</v>
      </c>
    </row>
    <row r="14" spans="1:56" x14ac:dyDescent="0.35">
      <c r="A14" s="1" t="s">
        <v>9</v>
      </c>
      <c r="B14" s="1" t="s">
        <v>3627</v>
      </c>
    </row>
    <row r="15" spans="1:56" x14ac:dyDescent="0.35">
      <c r="A15" s="1" t="s">
        <v>9</v>
      </c>
      <c r="B15" s="1" t="s">
        <v>3626</v>
      </c>
    </row>
    <row r="16" spans="1:56" x14ac:dyDescent="0.35">
      <c r="A16" s="1" t="s">
        <v>9</v>
      </c>
      <c r="B16" s="1" t="s">
        <v>3625</v>
      </c>
    </row>
    <row r="17" spans="1:56" x14ac:dyDescent="0.35">
      <c r="A17" s="1" t="s">
        <v>9</v>
      </c>
      <c r="B17" s="1" t="s">
        <v>3624</v>
      </c>
    </row>
    <row r="18" spans="1:56" x14ac:dyDescent="0.35">
      <c r="A18" s="1">
        <v>1</v>
      </c>
      <c r="B18" s="1" t="s">
        <v>3623</v>
      </c>
      <c r="C18" s="1">
        <v>478.00001381337643</v>
      </c>
      <c r="D18" s="1">
        <v>0</v>
      </c>
      <c r="E18">
        <f>(R18-S18*(1000-T18)/(1000-U18))*AK18</f>
        <v>-6.8041284154975576</v>
      </c>
      <c r="F18">
        <f>IF(AV18&lt;&gt;0,1/(1/AV18-1/N18),0)</f>
        <v>2.6945788442904659</v>
      </c>
      <c r="G18">
        <f>((AY18-AL18/2)*S18-E18)/(AY18+AL18/2)</f>
        <v>390.86594887145185</v>
      </c>
      <c r="H18">
        <f>AL18*1000</f>
        <v>29.56072469725498</v>
      </c>
      <c r="I18">
        <f>(AQ18-AW18)</f>
        <v>1.5878832042233966</v>
      </c>
      <c r="J18">
        <f>(P18+AP18*D18)</f>
        <v>28.423151016235352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28.567235946655273</v>
      </c>
      <c r="P18" s="1">
        <v>28.423151016235352</v>
      </c>
      <c r="Q18" s="1">
        <v>28.696893692016602</v>
      </c>
      <c r="R18" s="1">
        <v>399.87326049804688</v>
      </c>
      <c r="S18" s="1">
        <v>395.44000244140625</v>
      </c>
      <c r="T18" s="1">
        <v>-4.9591794610023499E-2</v>
      </c>
      <c r="U18" s="1">
        <v>26.07600212097168</v>
      </c>
      <c r="V18" s="1">
        <v>-0.11160171031951904</v>
      </c>
      <c r="W18" s="1">
        <v>58.681613922119141</v>
      </c>
      <c r="X18" s="1">
        <v>299.73873901367188</v>
      </c>
      <c r="Y18" s="1">
        <v>0.317485511302948</v>
      </c>
      <c r="Z18" s="1">
        <v>0.35755971074104309</v>
      </c>
      <c r="AA18" s="1">
        <v>88.264373779296875</v>
      </c>
      <c r="AB18" s="1">
        <v>-9.0665092468261719</v>
      </c>
      <c r="AC18" s="1">
        <v>-0.14354501664638519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1.1019806581384992</v>
      </c>
      <c r="AL18">
        <f>(U18-T18)/(1000-U18)*AK18</f>
        <v>2.9560724697254979E-2</v>
      </c>
      <c r="AM18">
        <f>(P18+273.15)</f>
        <v>301.57315101623533</v>
      </c>
      <c r="AN18">
        <f>(O18+273.15)</f>
        <v>301.71723594665525</v>
      </c>
      <c r="AO18">
        <f>(Y18*AG18+Z18*AH18)*AI18</f>
        <v>5.0797680673055012E-2</v>
      </c>
      <c r="AP18">
        <f>((AO18+0.00000010773*(AN18^4-AM18^4))-AL18*44100)/(L18*51.4+0.00000043092*AM18^3)</f>
        <v>-10.686526325510311</v>
      </c>
      <c r="AQ18">
        <f>0.61365*EXP(17.502*J18/(240.97+J18))</f>
        <v>3.8894652020985792</v>
      </c>
      <c r="AR18">
        <f>AQ18*1000/AA18</f>
        <v>44.066082786970213</v>
      </c>
      <c r="AS18">
        <f>(AR18-U18)</f>
        <v>17.990080665998534</v>
      </c>
      <c r="AT18">
        <f>IF(D18,P18,(O18+P18)/2)</f>
        <v>28.495193481445313</v>
      </c>
      <c r="AU18">
        <f>0.61365*EXP(17.502*AT18/(240.97+AT18))</f>
        <v>3.9057787746732098</v>
      </c>
      <c r="AV18">
        <f>IF(AS18&lt;&gt;0,(1000-(AR18+U18)/2)/AS18*AL18,0)</f>
        <v>1.5855403761661893</v>
      </c>
      <c r="AW18">
        <f>U18*AA18/1000</f>
        <v>2.3015819978751826</v>
      </c>
      <c r="AX18">
        <f>(AU18-AW18)</f>
        <v>1.6041967767980272</v>
      </c>
      <c r="AY18">
        <f>1/(1.6/F18+1.37/N18)</f>
        <v>1.0532798508166175</v>
      </c>
      <c r="AZ18">
        <f>G18*AA18*0.001</f>
        <v>34.499538208789367</v>
      </c>
      <c r="BA18">
        <f>G18/S18</f>
        <v>0.98843300237276288</v>
      </c>
      <c r="BB18">
        <f>(1-AL18*AA18/AQ18/F18)*100</f>
        <v>75.104564086825107</v>
      </c>
      <c r="BC18">
        <f>(S18-E18/(N18/1.35))</f>
        <v>397.82443299825394</v>
      </c>
      <c r="BD18">
        <f>E18*BB18/100/BC18</f>
        <v>-1.2845392496015118E-2</v>
      </c>
    </row>
    <row r="19" spans="1:56" x14ac:dyDescent="0.35">
      <c r="A19" s="1" t="s">
        <v>9</v>
      </c>
      <c r="B19" s="1" t="s">
        <v>3622</v>
      </c>
      <c r="K19" s="1">
        <v>2.72</v>
      </c>
    </row>
    <row r="20" spans="1:56" x14ac:dyDescent="0.35">
      <c r="A20" s="1" t="s">
        <v>9</v>
      </c>
      <c r="B20" s="1" t="s">
        <v>3621</v>
      </c>
      <c r="K20" s="1">
        <v>2.72</v>
      </c>
    </row>
    <row r="21" spans="1:56" x14ac:dyDescent="0.35">
      <c r="A21" s="1">
        <v>2</v>
      </c>
      <c r="B21" s="1" t="s">
        <v>3620</v>
      </c>
      <c r="C21" s="1">
        <v>681.00001381337643</v>
      </c>
      <c r="D21" s="1">
        <v>0</v>
      </c>
      <c r="E21">
        <f>(R21-S21*(1000-T21)/(1000-U21))*AK21</f>
        <v>-5.3232812668924652</v>
      </c>
      <c r="F21">
        <f>IF(AV21&lt;&gt;0,1/(1/AV21-1/N21),0)</f>
        <v>2.5290859405568145</v>
      </c>
      <c r="G21">
        <f>((AY21-AL21/2)*S21-E21)/(AY21+AL21/2)</f>
        <v>388.23526864694747</v>
      </c>
      <c r="H21">
        <f>AL21*1000</f>
        <v>29.427733689246949</v>
      </c>
      <c r="I21">
        <f>(AQ21-AW21)</f>
        <v>1.6412757389054824</v>
      </c>
      <c r="J21">
        <f>(P21+AP21*D21)</f>
        <v>28.621421813964844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28.736692428588867</v>
      </c>
      <c r="P21" s="1">
        <v>28.621421813964844</v>
      </c>
      <c r="Q21" s="1">
        <v>28.866344451904297</v>
      </c>
      <c r="R21" s="1">
        <v>400.05996704101563</v>
      </c>
      <c r="S21" s="1">
        <v>394.35427856445313</v>
      </c>
      <c r="T21" s="1">
        <v>-5.3977176547050476E-2</v>
      </c>
      <c r="U21" s="1">
        <v>25.980993270874023</v>
      </c>
      <c r="V21" s="1">
        <v>-0.12028408795595169</v>
      </c>
      <c r="W21" s="1">
        <v>57.896690368652344</v>
      </c>
      <c r="X21" s="1">
        <v>299.45809936523438</v>
      </c>
      <c r="Y21" s="1">
        <v>24.185665130615234</v>
      </c>
      <c r="Z21" s="1">
        <v>0.33528247475624084</v>
      </c>
      <c r="AA21" s="1">
        <v>88.265701293945313</v>
      </c>
      <c r="AB21" s="1">
        <v>-8.7175512313842773</v>
      </c>
      <c r="AC21" s="1">
        <v>-9.7711808979511261E-2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1.100948894725126</v>
      </c>
      <c r="AL21">
        <f>(U21-T21)/(1000-U21)*AK21</f>
        <v>2.9427733689246949E-2</v>
      </c>
      <c r="AM21">
        <f>(P21+273.15)</f>
        <v>301.77142181396482</v>
      </c>
      <c r="AN21">
        <f>(O21+273.15)</f>
        <v>301.88669242858884</v>
      </c>
      <c r="AO21">
        <f>(Y21*AG21+Z21*AH21)*AI21</f>
        <v>3.8697063344037588</v>
      </c>
      <c r="AP21">
        <f>((AO21+0.00000010773*(AN21^4-AM21^4))-AL21*44100)/(L21*51.4+0.00000043092*AM21^3)</f>
        <v>-10.607781829775488</v>
      </c>
      <c r="AQ21">
        <f>0.61365*EXP(17.502*J21/(240.97+J21))</f>
        <v>3.9345063302724523</v>
      </c>
      <c r="AR21">
        <f>AQ21*1000/AA21</f>
        <v>44.575710299628518</v>
      </c>
      <c r="AS21">
        <f>(AR21-U21)</f>
        <v>18.594717028754495</v>
      </c>
      <c r="AT21">
        <f>IF(D21,P21,(O21+P21)/2)</f>
        <v>28.679057121276855</v>
      </c>
      <c r="AU21">
        <f>0.61365*EXP(17.502*AT21/(240.97+AT21))</f>
        <v>3.9476843706150366</v>
      </c>
      <c r="AV21">
        <f>IF(AS21&lt;&gt;0,(1000-(AR21+U21)/2)/AS21*AL21,0)</f>
        <v>1.5267547069425118</v>
      </c>
      <c r="AW21">
        <f>U21*AA21/1000</f>
        <v>2.2932305913669699</v>
      </c>
      <c r="AX21">
        <f>(AU21-AW21)</f>
        <v>1.6544537792480667</v>
      </c>
      <c r="AY21">
        <f>1/(1.6/F21+1.37/N21)</f>
        <v>1.011869110892726</v>
      </c>
      <c r="AZ21">
        <f>G21*AA21*0.001</f>
        <v>34.267858254166079</v>
      </c>
      <c r="BA21">
        <f>G21/S21</f>
        <v>0.98448347019390692</v>
      </c>
      <c r="BB21">
        <f>(1-AL21*AA21/AQ21/F21)*100</f>
        <v>73.896727470250553</v>
      </c>
      <c r="BC21">
        <f>(S21-E21/(N21/1.35))</f>
        <v>396.21976283229304</v>
      </c>
      <c r="BD21">
        <f>E21*BB21/100/BC21</f>
        <v>-9.9281535634441493E-3</v>
      </c>
    </row>
    <row r="22" spans="1:56" x14ac:dyDescent="0.35">
      <c r="A22" s="1" t="s">
        <v>9</v>
      </c>
      <c r="B22" s="1" t="s">
        <v>3619</v>
      </c>
      <c r="K22" s="1">
        <v>2.72</v>
      </c>
    </row>
    <row r="23" spans="1:56" x14ac:dyDescent="0.35">
      <c r="A23" s="1" t="s">
        <v>9</v>
      </c>
      <c r="B23" s="1" t="s">
        <v>3618</v>
      </c>
      <c r="K23" s="1">
        <v>2.72</v>
      </c>
    </row>
    <row r="24" spans="1:56" x14ac:dyDescent="0.35">
      <c r="A24" s="1">
        <v>3</v>
      </c>
      <c r="B24" s="1" t="s">
        <v>3617</v>
      </c>
      <c r="C24" s="1">
        <v>884.00001381337643</v>
      </c>
      <c r="D24" s="1">
        <v>0</v>
      </c>
      <c r="E24">
        <f>(R24-S24*(1000-T24)/(1000-U24))*AK24</f>
        <v>-4.4062732605341806</v>
      </c>
      <c r="F24">
        <f>IF(AV24&lt;&gt;0,1/(1/AV24-1/N24),0)</f>
        <v>2.2430901543360062</v>
      </c>
      <c r="G24">
        <f>((AY24-AL24/2)*S24-E24)/(AY24+AL24/2)</f>
        <v>386.8502635571266</v>
      </c>
      <c r="H24">
        <f>AL24*1000</f>
        <v>28.531734230659538</v>
      </c>
      <c r="I24">
        <f>(AQ24-AW24)</f>
        <v>1.7144922100885749</v>
      </c>
      <c r="J24">
        <f>(P24+AP24*D24)</f>
        <v>28.637277603149414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28.826427459716797</v>
      </c>
      <c r="P24" s="1">
        <v>28.637277603149414</v>
      </c>
      <c r="Q24" s="1">
        <v>28.992464065551758</v>
      </c>
      <c r="R24" s="1">
        <v>400.25350952148438</v>
      </c>
      <c r="S24" s="1">
        <v>394.04837036132813</v>
      </c>
      <c r="T24" s="1">
        <v>-5.2084572613239288E-2</v>
      </c>
      <c r="U24" s="1">
        <v>25.191905975341797</v>
      </c>
      <c r="V24" s="1">
        <v>-0.11546729505062103</v>
      </c>
      <c r="W24" s="1">
        <v>55.848423004150391</v>
      </c>
      <c r="X24" s="1">
        <v>299.6802978515625</v>
      </c>
      <c r="Y24" s="1">
        <v>49.483238220214844</v>
      </c>
      <c r="Z24" s="1">
        <v>0.4570942223072052</v>
      </c>
      <c r="AA24" s="1">
        <v>88.267860412597656</v>
      </c>
      <c r="AB24" s="1">
        <v>-8.6786689758300781</v>
      </c>
      <c r="AC24" s="1">
        <v>-8.3763465285301208E-2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1.1017658009248619</v>
      </c>
      <c r="AL24">
        <f>(U24-T24)/(1000-U24)*AK24</f>
        <v>2.8531734230659536E-2</v>
      </c>
      <c r="AM24">
        <f>(P24+273.15)</f>
        <v>301.78727760314939</v>
      </c>
      <c r="AN24">
        <f>(O24+273.15)</f>
        <v>301.97642745971677</v>
      </c>
      <c r="AO24">
        <f>(Y24*AG24+Z24*AH24)*AI24</f>
        <v>7.9173179382685248</v>
      </c>
      <c r="AP24">
        <f>((AO24+0.00000010773*(AN24^4-AM24^4))-AL24*44100)/(L24*51.4+0.00000043092*AM24^3)</f>
        <v>-10.242923951890162</v>
      </c>
      <c r="AQ24">
        <f>0.61365*EXP(17.502*J24/(240.97+J24))</f>
        <v>3.9381278502473296</v>
      </c>
      <c r="AR24">
        <f>AQ24*1000/AA24</f>
        <v>44.615648683892616</v>
      </c>
      <c r="AS24">
        <f>(AR24-U24)</f>
        <v>19.423742708550819</v>
      </c>
      <c r="AT24">
        <f>IF(D24,P24,(O24+P24)/2)</f>
        <v>28.731852531433105</v>
      </c>
      <c r="AU24">
        <f>0.61365*EXP(17.502*AT24/(240.97+AT24))</f>
        <v>3.9597895554018985</v>
      </c>
      <c r="AV24">
        <f>IF(AS24&lt;&gt;0,(1000-(AR24+U24)/2)/AS24*AL24,0)</f>
        <v>1.4176397075174805</v>
      </c>
      <c r="AW24">
        <f>U24*AA24/1000</f>
        <v>2.2236356401587547</v>
      </c>
      <c r="AX24">
        <f>(AU24-AW24)</f>
        <v>1.7361539152431438</v>
      </c>
      <c r="AY24">
        <f>1/(1.6/F24+1.37/N24)</f>
        <v>0.93551305428788312</v>
      </c>
      <c r="AZ24">
        <f>G24*AA24*0.001</f>
        <v>34.146445064237064</v>
      </c>
      <c r="BA24">
        <f>G24/S24</f>
        <v>0.9817329359905711</v>
      </c>
      <c r="BB24">
        <f>(1-AL24*AA24/AQ24/F24)*100</f>
        <v>71.490196163939686</v>
      </c>
      <c r="BC24">
        <f>(S24-E24/(N24/1.35))</f>
        <v>395.59249944923721</v>
      </c>
      <c r="BD24">
        <f>E24*BB24/100/BC24</f>
        <v>-7.9628744272471335E-3</v>
      </c>
    </row>
    <row r="25" spans="1:56" x14ac:dyDescent="0.35">
      <c r="A25" s="1" t="s">
        <v>9</v>
      </c>
      <c r="B25" s="1" t="s">
        <v>3616</v>
      </c>
      <c r="K25" s="1">
        <v>2.72</v>
      </c>
    </row>
    <row r="26" spans="1:56" x14ac:dyDescent="0.35">
      <c r="A26" s="1" t="s">
        <v>9</v>
      </c>
      <c r="B26" s="1" t="s">
        <v>3615</v>
      </c>
      <c r="K26" s="1">
        <v>2.72</v>
      </c>
    </row>
    <row r="27" spans="1:56" x14ac:dyDescent="0.35">
      <c r="A27" s="1">
        <v>4</v>
      </c>
      <c r="B27" s="1" t="s">
        <v>3614</v>
      </c>
      <c r="C27" s="1">
        <v>1087.0000138133764</v>
      </c>
      <c r="D27" s="1">
        <v>0</v>
      </c>
      <c r="E27">
        <f>(R27-S27*(1000-T27)/(1000-U27))*AK27</f>
        <v>-3.8507772334593104</v>
      </c>
      <c r="F27">
        <f>IF(AV27&lt;&gt;0,1/(1/AV27-1/N27),0)</f>
        <v>1.8504838240458279</v>
      </c>
      <c r="G27">
        <f>((AY27-AL27/2)*S27-E27)/(AY27+AL27/2)</f>
        <v>385.61015962956634</v>
      </c>
      <c r="H27">
        <f>AL27*1000</f>
        <v>27.06208939433958</v>
      </c>
      <c r="I27">
        <f>(AQ27-AW27)</f>
        <v>1.8452023293708031</v>
      </c>
      <c r="J27">
        <f>(P27+AP27*D27)</f>
        <v>28.720973968505859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28.921401977539063</v>
      </c>
      <c r="P27" s="1">
        <v>28.720973968505859</v>
      </c>
      <c r="Q27" s="1">
        <v>29.125236511230469</v>
      </c>
      <c r="R27" s="1">
        <v>399.95846557617188</v>
      </c>
      <c r="S27" s="1">
        <v>393.78009033203125</v>
      </c>
      <c r="T27" s="1">
        <v>-5.1050011068582535E-2</v>
      </c>
      <c r="U27" s="1">
        <v>23.928564071655273</v>
      </c>
      <c r="V27" s="1">
        <v>-0.11255114525556564</v>
      </c>
      <c r="W27" s="1">
        <v>52.755859375</v>
      </c>
      <c r="X27" s="1">
        <v>299.61920166015625</v>
      </c>
      <c r="Y27" s="1">
        <v>100.14235687255859</v>
      </c>
      <c r="Z27" s="1">
        <v>0.29992973804473877</v>
      </c>
      <c r="AA27" s="1">
        <v>88.266487121582031</v>
      </c>
      <c r="AB27" s="1">
        <v>-8.7464275360107422</v>
      </c>
      <c r="AC27" s="1">
        <v>-5.0772722810506821E-2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1.1015411825741035</v>
      </c>
      <c r="AL27">
        <f>(U27-T27)/(1000-U27)*AK27</f>
        <v>2.7062089394339579E-2</v>
      </c>
      <c r="AM27">
        <f>(P27+273.15)</f>
        <v>301.87097396850584</v>
      </c>
      <c r="AN27">
        <f>(O27+273.15)</f>
        <v>302.07140197753904</v>
      </c>
      <c r="AO27">
        <f>(Y27*AG27+Z27*AH27)*AI27</f>
        <v>16.022776741472398</v>
      </c>
      <c r="AP27">
        <f>((AO27+0.00000010773*(AN27^4-AM27^4))-AL27*44100)/(L27*51.4+0.00000043092*AM27^3)</f>
        <v>-9.6426098352250218</v>
      </c>
      <c r="AQ27">
        <f>0.61365*EXP(17.502*J27/(240.97+J27))</f>
        <v>3.9572926218395139</v>
      </c>
      <c r="AR27">
        <f>AQ27*1000/AA27</f>
        <v>44.83346682176861</v>
      </c>
      <c r="AS27">
        <f>(AR27-U27)</f>
        <v>20.904902750113337</v>
      </c>
      <c r="AT27">
        <f>IF(D27,P27,(O27+P27)/2)</f>
        <v>28.821187973022461</v>
      </c>
      <c r="AU27">
        <f>0.61365*EXP(17.502*AT27/(240.97+AT27))</f>
        <v>3.9803465554472033</v>
      </c>
      <c r="AV27">
        <f>IF(AS27&lt;&gt;0,(1000-(AR27+U27)/2)/AS27*AL27,0)</f>
        <v>1.2500257759252584</v>
      </c>
      <c r="AW27">
        <f>U27*AA27/1000</f>
        <v>2.1120902924687108</v>
      </c>
      <c r="AX27">
        <f>(AU27-AW27)</f>
        <v>1.8682562629784925</v>
      </c>
      <c r="AY27">
        <f>1/(1.6/F27+1.37/N27)</f>
        <v>0.81949129302766854</v>
      </c>
      <c r="AZ27">
        <f>G27*AA27*0.001</f>
        <v>34.036454188894304</v>
      </c>
      <c r="BA27">
        <f>G27/S27</f>
        <v>0.97925255516200393</v>
      </c>
      <c r="BB27">
        <f>(1-AL27*AA27/AQ27/F27)*100</f>
        <v>67.380769733822206</v>
      </c>
      <c r="BC27">
        <f>(S27-E27/(N27/1.35))</f>
        <v>395.12955206208329</v>
      </c>
      <c r="BD27">
        <f>E27*BB27/100/BC27</f>
        <v>-6.5666648497908027E-3</v>
      </c>
    </row>
    <row r="28" spans="1:56" x14ac:dyDescent="0.35">
      <c r="A28" s="1" t="s">
        <v>9</v>
      </c>
      <c r="B28" s="1" t="s">
        <v>3613</v>
      </c>
      <c r="K28" s="1">
        <v>2.72</v>
      </c>
    </row>
    <row r="29" spans="1:56" x14ac:dyDescent="0.35">
      <c r="A29" s="1" t="s">
        <v>9</v>
      </c>
      <c r="B29" s="1" t="s">
        <v>3612</v>
      </c>
      <c r="K29" s="1">
        <v>2.72</v>
      </c>
    </row>
    <row r="30" spans="1:56" x14ac:dyDescent="0.35">
      <c r="A30" s="1">
        <v>5</v>
      </c>
      <c r="B30" s="1" t="s">
        <v>3611</v>
      </c>
      <c r="C30" s="1">
        <v>1290.0000138133764</v>
      </c>
      <c r="D30" s="1">
        <v>0</v>
      </c>
      <c r="E30">
        <f>(R30-S30*(1000-T30)/(1000-U30))*AK30</f>
        <v>-3.043042537461202</v>
      </c>
      <c r="F30">
        <f>IF(AV30&lt;&gt;0,1/(1/AV30-1/N30),0)</f>
        <v>1.461175226182398</v>
      </c>
      <c r="G30">
        <f>((AY30-AL30/2)*S30-E30)/(AY30+AL30/2)</f>
        <v>383.84936546319625</v>
      </c>
      <c r="H30">
        <f>AL30*1000</f>
        <v>25.245958779469589</v>
      </c>
      <c r="I30">
        <f>(AQ30-AW30)</f>
        <v>2.0323307229889229</v>
      </c>
      <c r="J30">
        <f>(P30+AP30*D30)</f>
        <v>28.933845520019531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29.102748870849609</v>
      </c>
      <c r="P30" s="1">
        <v>28.933845520019531</v>
      </c>
      <c r="Q30" s="1">
        <v>29.287179946899414</v>
      </c>
      <c r="R30" s="1">
        <v>399.93484497070313</v>
      </c>
      <c r="S30" s="1">
        <v>393.67251586914063</v>
      </c>
      <c r="T30" s="1">
        <v>-5.0718635320663452E-2</v>
      </c>
      <c r="U30" s="1">
        <v>22.363986968994141</v>
      </c>
      <c r="V30" s="1">
        <v>-0.1106579527258873</v>
      </c>
      <c r="W30" s="1">
        <v>48.79376220703125</v>
      </c>
      <c r="X30" s="1">
        <v>299.50558471679688</v>
      </c>
      <c r="Y30" s="1">
        <v>150.897705078125</v>
      </c>
      <c r="Z30" s="1">
        <v>0.35624945163726807</v>
      </c>
      <c r="AA30" s="1">
        <v>88.270133972167969</v>
      </c>
      <c r="AB30" s="1">
        <v>-8.9723625183105469</v>
      </c>
      <c r="AC30" s="1">
        <v>-3.1037958338856697E-2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1.1011234732235178</v>
      </c>
      <c r="AL30">
        <f>(U30-T30)/(1000-U30)*AK30</f>
        <v>2.5245958779469588E-2</v>
      </c>
      <c r="AM30">
        <f>(P30+273.15)</f>
        <v>302.08384552001951</v>
      </c>
      <c r="AN30">
        <f>(O30+273.15)</f>
        <v>302.25274887084959</v>
      </c>
      <c r="AO30">
        <f>(Y30*AG30+Z30*AH30)*AI30</f>
        <v>24.143632272847753</v>
      </c>
      <c r="AP30">
        <f>((AO30+0.00000010773*(AN30^4-AM30^4))-AL30*44100)/(L30*51.4+0.00000043092*AM30^3)</f>
        <v>-8.9199217451111359</v>
      </c>
      <c r="AQ30">
        <f>0.61365*EXP(17.502*J30/(240.97+J30))</f>
        <v>4.0064028488938543</v>
      </c>
      <c r="AR30">
        <f>AQ30*1000/AA30</f>
        <v>45.387977434780986</v>
      </c>
      <c r="AS30">
        <f>(AR30-U30)</f>
        <v>23.023990465786845</v>
      </c>
      <c r="AT30">
        <f>IF(D30,P30,(O30+P30)/2)</f>
        <v>29.01829719543457</v>
      </c>
      <c r="AU30">
        <f>0.61365*EXP(17.502*AT30/(240.97+AT30))</f>
        <v>4.0260328947750912</v>
      </c>
      <c r="AV30">
        <f>IF(AS30&lt;&gt;0,(1000-(AR30+U30)/2)/AS30*AL30,0)</f>
        <v>1.0593614154518862</v>
      </c>
      <c r="AW30">
        <f>U30*AA30/1000</f>
        <v>1.9740721259049314</v>
      </c>
      <c r="AX30">
        <f>(AU30-AW30)</f>
        <v>2.0519607688701598</v>
      </c>
      <c r="AY30">
        <f>1/(1.6/F30+1.37/N30)</f>
        <v>0.68935116188050738</v>
      </c>
      <c r="AZ30">
        <f>G30*AA30*0.001</f>
        <v>33.882434914567995</v>
      </c>
      <c r="BA30">
        <f>G30/S30</f>
        <v>0.97504740613081142</v>
      </c>
      <c r="BB30">
        <f>(1-AL30*AA30/AQ30/F30)*100</f>
        <v>61.932992449353243</v>
      </c>
      <c r="BC30">
        <f>(S30-E30/(N30/1.35))</f>
        <v>394.73891602637212</v>
      </c>
      <c r="BD30">
        <f>E30*BB30/100/BC30</f>
        <v>-4.7744147547655073E-3</v>
      </c>
    </row>
    <row r="31" spans="1:56" x14ac:dyDescent="0.35">
      <c r="A31" s="1" t="s">
        <v>9</v>
      </c>
      <c r="B31" s="1" t="s">
        <v>3610</v>
      </c>
      <c r="K31" s="1">
        <v>2.72</v>
      </c>
    </row>
    <row r="32" spans="1:56" x14ac:dyDescent="0.35">
      <c r="A32" s="1" t="s">
        <v>9</v>
      </c>
      <c r="B32" s="1" t="s">
        <v>3609</v>
      </c>
      <c r="K32" s="1">
        <v>2.72</v>
      </c>
    </row>
    <row r="33" spans="1:56" x14ac:dyDescent="0.35">
      <c r="A33" s="1">
        <v>6</v>
      </c>
      <c r="B33" s="1" t="s">
        <v>3608</v>
      </c>
      <c r="C33" s="1">
        <v>1492.5000138245523</v>
      </c>
      <c r="D33" s="1">
        <v>0</v>
      </c>
      <c r="E33">
        <f>(R33-S33*(1000-T33)/(1000-U33))*AK33</f>
        <v>-2.7215020926187177</v>
      </c>
      <c r="F33">
        <f>IF(AV33&lt;&gt;0,1/(1/AV33-1/N33),0)</f>
        <v>1.1490915286040682</v>
      </c>
      <c r="G33">
        <f>((AY33-AL33/2)*S33-E33)/(AY33+AL33/2)</f>
        <v>383.20558176398924</v>
      </c>
      <c r="H33">
        <f>AL33*1000</f>
        <v>23.105560894379654</v>
      </c>
      <c r="I33">
        <f>(AQ33-AW33)</f>
        <v>2.2279099413527166</v>
      </c>
      <c r="J33">
        <f>(P33+AP33*D33)</f>
        <v>29.062883377075195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29.233449935913086</v>
      </c>
      <c r="P33" s="1">
        <v>29.062883377075195</v>
      </c>
      <c r="Q33" s="1">
        <v>29.409168243408203</v>
      </c>
      <c r="R33" s="1">
        <v>399.94146728515625</v>
      </c>
      <c r="S33" s="1">
        <v>394.14666748046875</v>
      </c>
      <c r="T33" s="1">
        <v>-4.8914067447185516E-2</v>
      </c>
      <c r="U33" s="1">
        <v>20.489673614501953</v>
      </c>
      <c r="V33" s="1">
        <v>-0.10591145604848862</v>
      </c>
      <c r="W33" s="1">
        <v>44.365379333496094</v>
      </c>
      <c r="X33" s="1">
        <v>299.72561645507813</v>
      </c>
      <c r="Y33" s="1">
        <v>299.91943359375</v>
      </c>
      <c r="Z33" s="1">
        <v>0.39292755722999573</v>
      </c>
      <c r="AA33" s="1">
        <v>88.264968872070313</v>
      </c>
      <c r="AB33" s="1">
        <v>-9.0651102066040039</v>
      </c>
      <c r="AC33" s="1">
        <v>1.3889447785913944E-2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1.101932413437787</v>
      </c>
      <c r="AL33">
        <f>(U33-T33)/(1000-U33)*AK33</f>
        <v>2.3105560894379654E-2</v>
      </c>
      <c r="AM33">
        <f>(P33+273.15)</f>
        <v>302.21288337707517</v>
      </c>
      <c r="AN33">
        <f>(O33+273.15)</f>
        <v>302.38344993591306</v>
      </c>
      <c r="AO33">
        <f>(Y33*AG33+Z33*AH33)*AI33</f>
        <v>47.987108302404522</v>
      </c>
      <c r="AP33">
        <f>((AO33+0.00000010773*(AN33^4-AM33^4))-AL33*44100)/(L33*51.4+0.00000043092*AM33^3)</f>
        <v>-7.9486823905590871</v>
      </c>
      <c r="AQ33">
        <f>0.61365*EXP(17.502*J33/(240.97+J33))</f>
        <v>4.0364303451356118</v>
      </c>
      <c r="AR33">
        <f>AQ33*1000/AA33</f>
        <v>45.730830664948655</v>
      </c>
      <c r="AS33">
        <f>(AR33-U33)</f>
        <v>25.241157050446702</v>
      </c>
      <c r="AT33">
        <f>IF(D33,P33,(O33+P33)/2)</f>
        <v>29.148166656494141</v>
      </c>
      <c r="AU33">
        <f>0.61365*EXP(17.502*AT33/(240.97+AT33))</f>
        <v>4.0563835554377636</v>
      </c>
      <c r="AV33">
        <f>IF(AS33&lt;&gt;0,(1000-(AR33+U33)/2)/AS33*AL33,0)</f>
        <v>0.88508343348474183</v>
      </c>
      <c r="AW33">
        <f>U33*AA33/1000</f>
        <v>1.8085204037828952</v>
      </c>
      <c r="AX33">
        <f>(AU33-AW33)</f>
        <v>2.2478631516548684</v>
      </c>
      <c r="AY33">
        <f>1/(1.6/F33+1.37/N33)</f>
        <v>0.57207099324743182</v>
      </c>
      <c r="AZ33">
        <f>G33*AA33*0.001</f>
        <v>33.823628746002107</v>
      </c>
      <c r="BA33">
        <f>G33/S33</f>
        <v>0.97224108023944744</v>
      </c>
      <c r="BB33">
        <f>(1-AL33*AA33/AQ33/F33)*100</f>
        <v>56.030370858993336</v>
      </c>
      <c r="BC33">
        <f>(S33-E33/(N33/1.35))</f>
        <v>395.10038739195437</v>
      </c>
      <c r="BD33">
        <f>E33*BB33/100/BC33</f>
        <v>-3.8594437365529742E-3</v>
      </c>
    </row>
    <row r="34" spans="1:56" x14ac:dyDescent="0.35">
      <c r="A34" s="1" t="s">
        <v>9</v>
      </c>
      <c r="B34" s="1" t="s">
        <v>3607</v>
      </c>
      <c r="K34" s="1">
        <v>2.72</v>
      </c>
    </row>
    <row r="35" spans="1:56" x14ac:dyDescent="0.35">
      <c r="A35" s="1" t="s">
        <v>9</v>
      </c>
      <c r="B35" s="1" t="s">
        <v>3606</v>
      </c>
      <c r="K35" s="1">
        <v>2.72</v>
      </c>
    </row>
    <row r="36" spans="1:56" x14ac:dyDescent="0.35">
      <c r="A36" s="1">
        <v>7</v>
      </c>
      <c r="B36" s="1" t="s">
        <v>3605</v>
      </c>
      <c r="C36" s="1">
        <v>1695.5000138245523</v>
      </c>
      <c r="D36" s="1">
        <v>0</v>
      </c>
      <c r="E36">
        <f>(R36-S36*(1000-T36)/(1000-U36))*AK36</f>
        <v>-2.5697405716345849</v>
      </c>
      <c r="F36">
        <f>IF(AV36&lt;&gt;0,1/(1/AV36-1/N36),0)</f>
        <v>0.82560679861958375</v>
      </c>
      <c r="G36">
        <f>((AY36-AL36/2)*S36-E36)/(AY36+AL36/2)</f>
        <v>383.45094749363818</v>
      </c>
      <c r="H36">
        <f>AL36*1000</f>
        <v>19.765363623375329</v>
      </c>
      <c r="I36">
        <f>(AQ36-AW36)</f>
        <v>2.4849395559809424</v>
      </c>
      <c r="J36">
        <f>(P36+AP36*D36)</f>
        <v>29.063222885131836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29.307243347167969</v>
      </c>
      <c r="P36" s="1">
        <v>29.063222885131836</v>
      </c>
      <c r="Q36" s="1">
        <v>29.506181716918945</v>
      </c>
      <c r="R36" s="1">
        <v>399.96453857421875</v>
      </c>
      <c r="S36" s="1">
        <v>395.20675659179688</v>
      </c>
      <c r="T36" s="1">
        <v>-4.8192005604505539E-2</v>
      </c>
      <c r="U36" s="1">
        <v>17.577190399169922</v>
      </c>
      <c r="V36" s="1">
        <v>-0.10391230136156082</v>
      </c>
      <c r="W36" s="1">
        <v>37.900192260742188</v>
      </c>
      <c r="X36" s="1">
        <v>299.663330078125</v>
      </c>
      <c r="Y36" s="1">
        <v>501.03271484375</v>
      </c>
      <c r="Z36" s="1">
        <v>0.51603448390960693</v>
      </c>
      <c r="AA36" s="1">
        <v>88.27178955078125</v>
      </c>
      <c r="AB36" s="1">
        <v>-9.2130765914916992</v>
      </c>
      <c r="AC36" s="1">
        <v>5.4391328245401382E-2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1.1017034194048709</v>
      </c>
      <c r="AL36">
        <f>(U36-T36)/(1000-U36)*AK36</f>
        <v>1.9765363623375328E-2</v>
      </c>
      <c r="AM36">
        <f>(P36+273.15)</f>
        <v>302.21322288513181</v>
      </c>
      <c r="AN36">
        <f>(O36+273.15)</f>
        <v>302.45724334716795</v>
      </c>
      <c r="AO36">
        <f>(Y36*AG36+Z36*AH36)*AI36</f>
        <v>80.165232583167381</v>
      </c>
      <c r="AP36">
        <f>((AO36+0.00000010773*(AN36^4-AM36^4))-AL36*44100)/(L36*51.4+0.00000043092*AM36^3)</f>
        <v>-6.4691268476388633</v>
      </c>
      <c r="AQ36">
        <f>0.61365*EXP(17.502*J36/(240.97+J36))</f>
        <v>4.0365096077904825</v>
      </c>
      <c r="AR36">
        <f>AQ36*1000/AA36</f>
        <v>45.728195025074776</v>
      </c>
      <c r="AS36">
        <f>(AR36-U36)</f>
        <v>28.151004625904854</v>
      </c>
      <c r="AT36">
        <f>IF(D36,P36,(O36+P36)/2)</f>
        <v>29.185233116149902</v>
      </c>
      <c r="AU36">
        <f>0.61365*EXP(17.502*AT36/(240.97+AT36))</f>
        <v>4.0650825460147759</v>
      </c>
      <c r="AV36">
        <f>IF(AS36&lt;&gt;0,(1000-(AR36+U36)/2)/AS36*AL36,0)</f>
        <v>0.67989533221307064</v>
      </c>
      <c r="AW36">
        <f>U36*AA36/1000</f>
        <v>1.5515700518095401</v>
      </c>
      <c r="AX36">
        <f>(AU36-AW36)</f>
        <v>2.5135124942052358</v>
      </c>
      <c r="AY36">
        <f>1/(1.6/F36+1.37/N36)</f>
        <v>0.43599600123345239</v>
      </c>
      <c r="AZ36">
        <f>G36*AA36*0.001</f>
        <v>33.8479013402061</v>
      </c>
      <c r="BA36">
        <f>G36/S36</f>
        <v>0.97025402804461391</v>
      </c>
      <c r="BB36">
        <f>(1-AL36*AA36/AQ36/F36)*100</f>
        <v>47.646286919306512</v>
      </c>
      <c r="BC36">
        <f>(S36-E36/(N36/1.35))</f>
        <v>396.10729337887756</v>
      </c>
      <c r="BD36">
        <f>E36*BB36/100/BC36</f>
        <v>-3.0910462551663079E-3</v>
      </c>
    </row>
    <row r="37" spans="1:56" x14ac:dyDescent="0.35">
      <c r="A37" s="1" t="s">
        <v>9</v>
      </c>
      <c r="B37" s="1" t="s">
        <v>3604</v>
      </c>
      <c r="K37" s="1">
        <v>2.72</v>
      </c>
    </row>
    <row r="38" spans="1:56" x14ac:dyDescent="0.35">
      <c r="A38" s="1" t="s">
        <v>9</v>
      </c>
      <c r="B38" s="1" t="s">
        <v>3603</v>
      </c>
      <c r="K38" s="1">
        <v>2.72</v>
      </c>
    </row>
    <row r="39" spans="1:56" x14ac:dyDescent="0.35">
      <c r="A39" s="1">
        <v>8</v>
      </c>
      <c r="B39" s="1" t="s">
        <v>3602</v>
      </c>
      <c r="C39" s="1">
        <v>1898.5000138245523</v>
      </c>
      <c r="D39" s="1">
        <v>0</v>
      </c>
      <c r="E39">
        <f>(R39-S39*(1000-T39)/(1000-U39))*AK39</f>
        <v>-1.7204350814771359</v>
      </c>
      <c r="F39">
        <f>IF(AV39&lt;&gt;0,1/(1/AV39-1/N39),0)</f>
        <v>0.56293053020727724</v>
      </c>
      <c r="G39">
        <f>((AY39-AL39/2)*S39-E39)/(AY39+AL39/2)</f>
        <v>381.0760513656283</v>
      </c>
      <c r="H39">
        <f>AL39*1000</f>
        <v>16.174855835126113</v>
      </c>
      <c r="I39">
        <f>(AQ39-AW39)</f>
        <v>2.8184720578397733</v>
      </c>
      <c r="J39">
        <f>(P39+AP39*D39)</f>
        <v>29.299026489257813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29.496755599975586</v>
      </c>
      <c r="P39" s="1">
        <v>29.299026489257813</v>
      </c>
      <c r="Q39" s="1">
        <v>29.655214309692383</v>
      </c>
      <c r="R39" s="1">
        <v>399.91073608398438</v>
      </c>
      <c r="S39" s="1">
        <v>395.66290283203125</v>
      </c>
      <c r="T39" s="1">
        <v>-4.4541772454977036E-2</v>
      </c>
      <c r="U39" s="1">
        <v>14.426863670349121</v>
      </c>
      <c r="V39" s="1">
        <v>-9.499223530292511E-2</v>
      </c>
      <c r="W39" s="1">
        <v>30.767522811889648</v>
      </c>
      <c r="X39" s="1">
        <v>299.63150024414063</v>
      </c>
      <c r="Y39" s="1">
        <v>751.0638427734375</v>
      </c>
      <c r="Z39" s="1">
        <v>0.3130250871181488</v>
      </c>
      <c r="AA39" s="1">
        <v>88.267135620117188</v>
      </c>
      <c r="AB39" s="1">
        <v>-9.4119644165039063</v>
      </c>
      <c r="AC39" s="1">
        <v>9.7685329616069794E-2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1.1015863979563991</v>
      </c>
      <c r="AL39">
        <f>(U39-T39)/(1000-U39)*AK39</f>
        <v>1.6174855835126112E-2</v>
      </c>
      <c r="AM39">
        <f>(P39+273.15)</f>
        <v>302.44902648925779</v>
      </c>
      <c r="AN39">
        <f>(O39+273.15)</f>
        <v>302.64675559997556</v>
      </c>
      <c r="AO39">
        <f>(Y39*AG39+Z39*AH39)*AI39</f>
        <v>120.17021215773639</v>
      </c>
      <c r="AP39">
        <f>((AO39+0.00000010773*(AN39^4-AM39^4))-AL39*44100)/(L39*51.4+0.00000043092*AM39^3)</f>
        <v>-4.84536643011936</v>
      </c>
      <c r="AQ39">
        <f>0.61365*EXP(17.502*J39/(240.97+J39))</f>
        <v>4.0918899900034207</v>
      </c>
      <c r="AR39">
        <f>AQ39*1000/AA39</f>
        <v>46.358023983173503</v>
      </c>
      <c r="AS39">
        <f>(AR39-U39)</f>
        <v>31.931160312824382</v>
      </c>
      <c r="AT39">
        <f>IF(D39,P39,(O39+P39)/2)</f>
        <v>29.397891044616699</v>
      </c>
      <c r="AU39">
        <f>0.61365*EXP(17.502*AT39/(240.97+AT39))</f>
        <v>4.1153054927949499</v>
      </c>
      <c r="AV39">
        <f>IF(AS39&lt;&gt;0,(1000-(AR39+U39)/2)/AS39*AL39,0)</f>
        <v>0.49115855121156604</v>
      </c>
      <c r="AW39">
        <f>U39*AA39/1000</f>
        <v>1.2734179321636474</v>
      </c>
      <c r="AX39">
        <f>(AU39-AW39)</f>
        <v>2.8418875606313025</v>
      </c>
      <c r="AY39">
        <f>1/(1.6/F39+1.37/N39)</f>
        <v>0.31270526280916205</v>
      </c>
      <c r="AZ39">
        <f>G39*AA39*0.001</f>
        <v>33.636491507468655</v>
      </c>
      <c r="BA39">
        <f>G39/S39</f>
        <v>0.96313313337693574</v>
      </c>
      <c r="BB39">
        <f>(1-AL39*AA39/AQ39/F39)*100</f>
        <v>38.01869731959043</v>
      </c>
      <c r="BC39">
        <f>(S39-E39/(N39/1.35))</f>
        <v>396.26581002731626</v>
      </c>
      <c r="BD39">
        <f>E39*BB39/100/BC39</f>
        <v>-1.6506269015783936E-3</v>
      </c>
    </row>
    <row r="40" spans="1:56" x14ac:dyDescent="0.35">
      <c r="A40" s="1" t="s">
        <v>9</v>
      </c>
      <c r="B40" s="1" t="s">
        <v>3601</v>
      </c>
      <c r="K40" s="1">
        <v>2.72</v>
      </c>
    </row>
    <row r="41" spans="1:56" x14ac:dyDescent="0.35">
      <c r="A41" s="1" t="s">
        <v>9</v>
      </c>
      <c r="B41" s="1" t="s">
        <v>3600</v>
      </c>
      <c r="K41" s="1">
        <v>2.72</v>
      </c>
    </row>
    <row r="42" spans="1:56" x14ac:dyDescent="0.35">
      <c r="A42" s="1">
        <v>9</v>
      </c>
      <c r="B42" s="1" t="s">
        <v>3599</v>
      </c>
      <c r="C42" s="1">
        <v>2100.5000138245523</v>
      </c>
      <c r="D42" s="1">
        <v>0</v>
      </c>
      <c r="E42">
        <f>(R42-S42*(1000-T42)/(1000-U42))*AK42</f>
        <v>-1.2888445033491023</v>
      </c>
      <c r="F42">
        <f>IF(AV42&lt;&gt;0,1/(1/AV42-1/N42),0)</f>
        <v>0.38056339538600192</v>
      </c>
      <c r="G42">
        <f>((AY42-AL42/2)*S42-E42)/(AY42+AL42/2)</f>
        <v>380.11952250083647</v>
      </c>
      <c r="H42">
        <f>AL42*1000</f>
        <v>12.618332985286433</v>
      </c>
      <c r="I42">
        <f>(AQ42-AW42)</f>
        <v>3.1226999840790715</v>
      </c>
      <c r="J42">
        <f>(P42+AP42*D42)</f>
        <v>29.412406921386719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29.648183822631836</v>
      </c>
      <c r="P42" s="1">
        <v>29.412406921386719</v>
      </c>
      <c r="Q42" s="1">
        <v>29.777040481567383</v>
      </c>
      <c r="R42" s="1">
        <v>399.961181640625</v>
      </c>
      <c r="S42" s="1">
        <v>396.58782958984375</v>
      </c>
      <c r="T42" s="1">
        <v>-4.3030295521020889E-2</v>
      </c>
      <c r="U42" s="1">
        <v>11.28425121307373</v>
      </c>
      <c r="V42" s="1">
        <v>-9.0973801910877228E-2</v>
      </c>
      <c r="W42" s="1">
        <v>23.856941223144531</v>
      </c>
      <c r="X42" s="1">
        <v>299.5826416015625</v>
      </c>
      <c r="Y42" s="1">
        <v>1000.32666015625</v>
      </c>
      <c r="Z42" s="1">
        <v>0.41910877823829651</v>
      </c>
      <c r="AA42" s="1">
        <v>88.269332885742188</v>
      </c>
      <c r="AB42" s="1">
        <v>-9.3990345001220703</v>
      </c>
      <c r="AC42" s="1">
        <v>0.11284889280796051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1.1014067705939794</v>
      </c>
      <c r="AL42">
        <f>(U42-T42)/(1000-U42)*AK42</f>
        <v>1.2618332985286432E-2</v>
      </c>
      <c r="AM42">
        <f>(P42+273.15)</f>
        <v>302.5624069213867</v>
      </c>
      <c r="AN42">
        <f>(O42+273.15)</f>
        <v>302.79818382263181</v>
      </c>
      <c r="AO42">
        <f>(Y42*AG42+Z42*AH42)*AI42</f>
        <v>160.05226204755309</v>
      </c>
      <c r="AP42">
        <f>((AO42+0.00000010773*(AN42^4-AM42^4))-AL42*44100)/(L42*51.4+0.00000043092*AM42^3)</f>
        <v>-3.2277947643215188</v>
      </c>
      <c r="AQ42">
        <f>0.61365*EXP(17.502*J42/(240.97+J42))</f>
        <v>4.1187533107722167</v>
      </c>
      <c r="AR42">
        <f>AQ42*1000/AA42</f>
        <v>46.661203570028377</v>
      </c>
      <c r="AS42">
        <f>(AR42-U42)</f>
        <v>35.376952356954646</v>
      </c>
      <c r="AT42">
        <f>IF(D42,P42,(O42+P42)/2)</f>
        <v>29.530295372009277</v>
      </c>
      <c r="AU42">
        <f>0.61365*EXP(17.502*AT42/(240.97+AT42))</f>
        <v>4.146847629776679</v>
      </c>
      <c r="AV42">
        <f>IF(AS42&lt;&gt;0,(1000-(AR42+U42)/2)/AS42*AL42,0)</f>
        <v>0.34634824786310858</v>
      </c>
      <c r="AW42">
        <f>U42*AA42/1000</f>
        <v>0.99605332669314517</v>
      </c>
      <c r="AX42">
        <f>(AU42-AW42)</f>
        <v>3.1507943030835337</v>
      </c>
      <c r="AY42">
        <f>1/(1.6/F42+1.37/N42)</f>
        <v>0.21930192809325127</v>
      </c>
      <c r="AZ42">
        <f>G42*AA42*0.001</f>
        <v>33.552896667995704</v>
      </c>
      <c r="BA42">
        <f>G42/S42</f>
        <v>0.9584750063912979</v>
      </c>
      <c r="BB42">
        <f>(1-AL42*AA42/AQ42/F42)*100</f>
        <v>28.941009415210029</v>
      </c>
      <c r="BC42">
        <f>(S42-E42/(N42/1.35))</f>
        <v>397.03949070338348</v>
      </c>
      <c r="BD42">
        <f>E42*BB42/100/BC42</f>
        <v>-9.3946475802917403E-4</v>
      </c>
    </row>
    <row r="43" spans="1:56" x14ac:dyDescent="0.35">
      <c r="A43" s="1" t="s">
        <v>9</v>
      </c>
      <c r="B43" s="1" t="s">
        <v>3598</v>
      </c>
      <c r="K43" s="1">
        <v>2.72</v>
      </c>
    </row>
    <row r="44" spans="1:56" x14ac:dyDescent="0.35">
      <c r="A44" s="1" t="s">
        <v>9</v>
      </c>
      <c r="B44" s="1" t="s">
        <v>3597</v>
      </c>
      <c r="K44" s="1">
        <v>2.72</v>
      </c>
    </row>
    <row r="45" spans="1:56" x14ac:dyDescent="0.35">
      <c r="A45" s="1">
        <v>10</v>
      </c>
      <c r="B45" s="1" t="s">
        <v>3596</v>
      </c>
      <c r="C45" s="1">
        <v>2303.5000138245523</v>
      </c>
      <c r="D45" s="1">
        <v>0</v>
      </c>
      <c r="E45">
        <f>(R45-S45*(1000-T45)/(1000-U45))*AK45</f>
        <v>-0.66628280951120078</v>
      </c>
      <c r="F45">
        <f>IF(AV45&lt;&gt;0,1/(1/AV45-1/N45),0)</f>
        <v>0.25504044663400888</v>
      </c>
      <c r="G45">
        <f>((AY45-AL45/2)*S45-E45)/(AY45+AL45/2)</f>
        <v>377.32829363155423</v>
      </c>
      <c r="H45">
        <f>AL45*1000</f>
        <v>9.4754764517924279</v>
      </c>
      <c r="I45">
        <f>(AQ45-AW45)</f>
        <v>3.3993723588263531</v>
      </c>
      <c r="J45">
        <f>(P45+AP45*D45)</f>
        <v>29.537717819213867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29.786952972412109</v>
      </c>
      <c r="P45" s="1">
        <v>29.537717819213867</v>
      </c>
      <c r="Q45" s="1">
        <v>29.897390365600586</v>
      </c>
      <c r="R45" s="1">
        <v>400.05056762695313</v>
      </c>
      <c r="S45" s="1">
        <v>397.23834228515625</v>
      </c>
      <c r="T45" s="1">
        <v>-4.0430333465337753E-2</v>
      </c>
      <c r="U45" s="1">
        <v>8.4886837005615234</v>
      </c>
      <c r="V45" s="1">
        <v>-8.4792383015155792E-2</v>
      </c>
      <c r="W45" s="1">
        <v>17.802864074707031</v>
      </c>
      <c r="X45" s="1">
        <v>299.6151123046875</v>
      </c>
      <c r="Y45" s="1">
        <v>1248.9639892578125</v>
      </c>
      <c r="Z45" s="1">
        <v>0.55925953388214111</v>
      </c>
      <c r="AA45" s="1">
        <v>88.264533996582031</v>
      </c>
      <c r="AB45" s="1">
        <v>-9.4747734069824219</v>
      </c>
      <c r="AC45" s="1">
        <v>0.14110860228538513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1.101526148178998</v>
      </c>
      <c r="AL45">
        <f>(U45-T45)/(1000-U45)*AK45</f>
        <v>9.4754764517924282E-3</v>
      </c>
      <c r="AM45">
        <f>(P45+273.15)</f>
        <v>302.68771781921384</v>
      </c>
      <c r="AN45">
        <f>(O45+273.15)</f>
        <v>302.93695297241209</v>
      </c>
      <c r="AO45">
        <f>(Y45*AG45+Z45*AH45)*AI45</f>
        <v>199.8342338146067</v>
      </c>
      <c r="AP45">
        <f>((AO45+0.00000010773*(AN45^4-AM45^4))-AL45*44100)/(L45*51.4+0.00000043092*AM45^3)</f>
        <v>-1.7633685163557522</v>
      </c>
      <c r="AQ45">
        <f>0.61365*EXP(17.502*J45/(240.97+J45))</f>
        <v>4.1486220699007976</v>
      </c>
      <c r="AR45">
        <f>AQ45*1000/AA45</f>
        <v>47.002140973875747</v>
      </c>
      <c r="AS45">
        <f>(AR45-U45)</f>
        <v>38.513457273314224</v>
      </c>
      <c r="AT45">
        <f>IF(D45,P45,(O45+P45)/2)</f>
        <v>29.662335395812988</v>
      </c>
      <c r="AU45">
        <f>0.61365*EXP(17.502*AT45/(240.97+AT45))</f>
        <v>4.1785126499452847</v>
      </c>
      <c r="AV45">
        <f>IF(AS45&lt;&gt;0,(1000-(AR45+U45)/2)/AS45*AL45,0)</f>
        <v>0.23920406275572637</v>
      </c>
      <c r="AW45">
        <f>U45*AA45/1000</f>
        <v>0.74924971107444438</v>
      </c>
      <c r="AX45">
        <f>(AU45-AW45)</f>
        <v>3.4292629388708402</v>
      </c>
      <c r="AY45">
        <f>1/(1.6/F45+1.37/N45)</f>
        <v>0.15084901108123935</v>
      </c>
      <c r="AZ45">
        <f>G45*AA45*0.001</f>
        <v>33.304706001114603</v>
      </c>
      <c r="BA45">
        <f>G45/S45</f>
        <v>0.94987883460829248</v>
      </c>
      <c r="BB45">
        <f>(1-AL45*AA45/AQ45/F45)*100</f>
        <v>20.955008763232208</v>
      </c>
      <c r="BC45">
        <f>(S45-E45/(N45/1.35))</f>
        <v>397.47183362945282</v>
      </c>
      <c r="BD45">
        <f>E45*BB45/100/BC45</f>
        <v>-3.5126922037737073E-4</v>
      </c>
    </row>
    <row r="46" spans="1:56" x14ac:dyDescent="0.35">
      <c r="A46" s="1" t="s">
        <v>9</v>
      </c>
      <c r="B46" s="1" t="s">
        <v>3595</v>
      </c>
      <c r="K46" s="1">
        <v>2.72</v>
      </c>
    </row>
    <row r="47" spans="1:56" x14ac:dyDescent="0.35">
      <c r="A47" s="1" t="s">
        <v>9</v>
      </c>
      <c r="B47" s="1" t="s">
        <v>3594</v>
      </c>
      <c r="K47" s="1">
        <v>2.72</v>
      </c>
    </row>
    <row r="48" spans="1:56" x14ac:dyDescent="0.35">
      <c r="A48" s="1">
        <v>11</v>
      </c>
      <c r="B48" s="1" t="s">
        <v>3593</v>
      </c>
      <c r="C48" s="1">
        <v>2506.5000138245523</v>
      </c>
      <c r="D48" s="1">
        <v>0</v>
      </c>
      <c r="E48">
        <f>(R48-S48*(1000-T48)/(1000-U48))*AK48</f>
        <v>-0.51766331074819838</v>
      </c>
      <c r="F48">
        <f>IF(AV48&lt;&gt;0,1/(1/AV48-1/N48),0)</f>
        <v>0.1676980068740592</v>
      </c>
      <c r="G48">
        <f>((AY48-AL48/2)*S48-E48)/(AY48+AL48/2)</f>
        <v>377.2859580031469</v>
      </c>
      <c r="H48">
        <f>AL48*1000</f>
        <v>6.7729920385271436</v>
      </c>
      <c r="I48">
        <f>(AQ48-AW48)</f>
        <v>3.6212148995905178</v>
      </c>
      <c r="J48">
        <f>(P48+AP48*D48)</f>
        <v>29.574430465698242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29.908281326293945</v>
      </c>
      <c r="P48" s="1">
        <v>29.574430465698242</v>
      </c>
      <c r="Q48" s="1">
        <v>30.008363723754883</v>
      </c>
      <c r="R48" s="1">
        <v>400.12969970703125</v>
      </c>
      <c r="S48" s="1">
        <v>398.15145874023438</v>
      </c>
      <c r="T48" s="1">
        <v>-3.691333532333374E-2</v>
      </c>
      <c r="U48" s="1">
        <v>6.0746684074401855</v>
      </c>
      <c r="V48" s="1">
        <v>-7.6880395412445068E-2</v>
      </c>
      <c r="W48" s="1">
        <v>12.651874542236328</v>
      </c>
      <c r="X48" s="1">
        <v>299.60537719726563</v>
      </c>
      <c r="Y48" s="1">
        <v>1600.3251953125</v>
      </c>
      <c r="Z48" s="1">
        <v>0.32219412922859192</v>
      </c>
      <c r="AA48" s="1">
        <v>88.267135620117188</v>
      </c>
      <c r="AB48" s="1">
        <v>-9.5046405792236328</v>
      </c>
      <c r="AC48" s="1">
        <v>0.15183883905410767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1.101490357342888</v>
      </c>
      <c r="AL48">
        <f>(U48-T48)/(1000-U48)*AK48</f>
        <v>6.7729920385271435E-3</v>
      </c>
      <c r="AM48">
        <f>(P48+273.15)</f>
        <v>302.72443046569822</v>
      </c>
      <c r="AN48">
        <f>(O48+273.15)</f>
        <v>303.05828132629392</v>
      </c>
      <c r="AO48">
        <f>(Y48*AG48+Z48*AH48)*AI48</f>
        <v>256.05202552679111</v>
      </c>
      <c r="AP48">
        <f>((AO48+0.00000010773*(AN48^4-AM48^4))-AL48*44100)/(L48*51.4+0.00000043092*AM48^3)</f>
        <v>-0.3168197386806717</v>
      </c>
      <c r="AQ48">
        <f>0.61365*EXP(17.502*J48/(240.97+J48))</f>
        <v>4.1574084797572821</v>
      </c>
      <c r="AR48">
        <f>AQ48*1000/AA48</f>
        <v>47.100299001996355</v>
      </c>
      <c r="AS48">
        <f>(AR48-U48)</f>
        <v>41.025630594556169</v>
      </c>
      <c r="AT48">
        <f>IF(D48,P48,(O48+P48)/2)</f>
        <v>29.741355895996094</v>
      </c>
      <c r="AU48">
        <f>0.61365*EXP(17.502*AT48/(240.97+AT48))</f>
        <v>4.197563490584086</v>
      </c>
      <c r="AV48">
        <f>IF(AS48&lt;&gt;0,(1000-(AR48+U48)/2)/AS48*AL48,0)</f>
        <v>0.16070234942215497</v>
      </c>
      <c r="AW48">
        <f>U48*AA48/1000</f>
        <v>0.53619358016676411</v>
      </c>
      <c r="AX48">
        <f>(AU48-AW48)</f>
        <v>3.6613699104173216</v>
      </c>
      <c r="AY48">
        <f>1/(1.6/F48+1.37/N48)</f>
        <v>0.10104489898456084</v>
      </c>
      <c r="AZ48">
        <f>G48*AA48*0.001</f>
        <v>33.3019508226296</v>
      </c>
      <c r="BA48">
        <f>G48/S48</f>
        <v>0.9475940618097779</v>
      </c>
      <c r="BB48">
        <f>(1-AL48*AA48/AQ48/F48)*100</f>
        <v>14.251012636877491</v>
      </c>
      <c r="BC48">
        <f>(S48-E48/(N48/1.35))</f>
        <v>398.33286804660423</v>
      </c>
      <c r="BD48">
        <f>E48*BB48/100/BC48</f>
        <v>-1.8520255231002663E-4</v>
      </c>
    </row>
    <row r="49" spans="1:56" x14ac:dyDescent="0.35">
      <c r="A49" s="1" t="s">
        <v>9</v>
      </c>
      <c r="B49" s="1" t="s">
        <v>3592</v>
      </c>
      <c r="K49" s="1">
        <v>2.72</v>
      </c>
    </row>
    <row r="50" spans="1:56" x14ac:dyDescent="0.35">
      <c r="A50" s="1" t="s">
        <v>9</v>
      </c>
      <c r="B50" s="1" t="s">
        <v>3587</v>
      </c>
      <c r="K50" s="1">
        <v>2.72</v>
      </c>
    </row>
    <row r="51" spans="1:56" x14ac:dyDescent="0.35">
      <c r="A51" s="1">
        <v>12</v>
      </c>
      <c r="B51" s="1" t="s">
        <v>3591</v>
      </c>
      <c r="C51" s="1">
        <v>2709.0000138357282</v>
      </c>
      <c r="D51" s="1">
        <v>0</v>
      </c>
      <c r="E51">
        <f>(R51-S51*(1000-T51)/(1000-U51))*AK51</f>
        <v>-0.30672760920937608</v>
      </c>
      <c r="F51">
        <f>IF(AV51&lt;&gt;0,1/(1/AV51-1/N51),0)</f>
        <v>0.10438126125663366</v>
      </c>
      <c r="G51">
        <f>((AY51-AL51/2)*S51-E51)/(AY51+AL51/2)</f>
        <v>376.12140767983118</v>
      </c>
      <c r="H51">
        <f>AL51*1000</f>
        <v>4.4980176503123568</v>
      </c>
      <c r="I51">
        <f>(AQ51-AW51)</f>
        <v>3.8065140383532481</v>
      </c>
      <c r="J51">
        <f>(P51+AP51*D51)</f>
        <v>29.596050262451172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30.048564910888672</v>
      </c>
      <c r="P51" s="1">
        <v>29.596050262451172</v>
      </c>
      <c r="Q51" s="1">
        <v>30.137346267700195</v>
      </c>
      <c r="R51" s="1">
        <v>399.98849487304688</v>
      </c>
      <c r="S51" s="1">
        <v>398.63925170898438</v>
      </c>
      <c r="T51" s="1">
        <v>-3.2350324094295502E-2</v>
      </c>
      <c r="U51" s="1">
        <v>4.0342559814453125</v>
      </c>
      <c r="V51" s="1">
        <v>-6.6833086311817169E-2</v>
      </c>
      <c r="W51" s="1">
        <v>8.3344383239746094</v>
      </c>
      <c r="X51" s="1">
        <v>299.64175415039063</v>
      </c>
      <c r="Y51" s="1">
        <v>1999.139404296875</v>
      </c>
      <c r="Z51" s="1">
        <v>0.14800409972667694</v>
      </c>
      <c r="AA51" s="1">
        <v>88.26318359375</v>
      </c>
      <c r="AB51" s="1">
        <v>-9.5781803131103516</v>
      </c>
      <c r="AC51" s="1">
        <v>0.16478659212589264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1.1016240961411417</v>
      </c>
      <c r="AL51">
        <f>(U51-T51)/(1000-U51)*AK51</f>
        <v>4.4980176503123569E-3</v>
      </c>
      <c r="AM51">
        <f>(P51+273.15)</f>
        <v>302.74605026245115</v>
      </c>
      <c r="AN51">
        <f>(O51+273.15)</f>
        <v>303.19856491088865</v>
      </c>
      <c r="AO51">
        <f>(Y51*AG51+Z51*AH51)*AI51</f>
        <v>319.86229753802036</v>
      </c>
      <c r="AP51">
        <f>((AO51+0.00000010773*(AN51^4-AM51^4))-AL51*44100)/(L51*51.4+0.00000043092*AM51^3)</f>
        <v>1.0406723269640707</v>
      </c>
      <c r="AQ51">
        <f>0.61365*EXP(17.502*J51/(240.97+J51))</f>
        <v>4.1625903147077397</v>
      </c>
      <c r="AR51">
        <f>AQ51*1000/AA51</f>
        <v>47.161116846486564</v>
      </c>
      <c r="AS51">
        <f>(AR51-U51)</f>
        <v>43.126860865041252</v>
      </c>
      <c r="AT51">
        <f>IF(D51,P51,(O51+P51)/2)</f>
        <v>29.822307586669922</v>
      </c>
      <c r="AU51">
        <f>0.61365*EXP(17.502*AT51/(240.97+AT51))</f>
        <v>4.2171583778166797</v>
      </c>
      <c r="AV51">
        <f>IF(AS51&lt;&gt;0,(1000-(AR51+U51)/2)/AS51*AL51,0)</f>
        <v>0.10162758700965296</v>
      </c>
      <c r="AW51">
        <f>U51*AA51/1000</f>
        <v>0.35607627635449168</v>
      </c>
      <c r="AX51">
        <f>(AU51-AW51)</f>
        <v>3.8610821014621881</v>
      </c>
      <c r="AY51">
        <f>1/(1.6/F51+1.37/N51)</f>
        <v>6.375903258238716E-2</v>
      </c>
      <c r="AZ51">
        <f>G51*AA51*0.001</f>
        <v>33.197672859584628</v>
      </c>
      <c r="BA51">
        <f>G51/S51</f>
        <v>0.9435132292351589</v>
      </c>
      <c r="BB51">
        <f>(1-AL51*AA51/AQ51/F51)*100</f>
        <v>8.6277048842069668</v>
      </c>
      <c r="BC51">
        <f>(S51-E51/(N51/1.35))</f>
        <v>398.74674096247372</v>
      </c>
      <c r="BD51">
        <f>E51*BB51/100/BC51</f>
        <v>-6.6366819342754445E-5</v>
      </c>
    </row>
    <row r="52" spans="1:56" x14ac:dyDescent="0.35">
      <c r="A52" s="1" t="s">
        <v>9</v>
      </c>
      <c r="B52" s="1" t="s">
        <v>3590</v>
      </c>
      <c r="K52" s="1">
        <v>0.84048</v>
      </c>
    </row>
    <row r="53" spans="1:56" x14ac:dyDescent="0.35">
      <c r="A53" s="1" t="s">
        <v>9</v>
      </c>
      <c r="B53" s="1" t="s">
        <v>3589</v>
      </c>
      <c r="K53" s="1">
        <v>0.84048</v>
      </c>
    </row>
    <row r="54" spans="1:56" x14ac:dyDescent="0.35">
      <c r="A54" s="1" t="s">
        <v>9</v>
      </c>
      <c r="B54" s="1" t="s">
        <v>3588</v>
      </c>
    </row>
    <row r="55" spans="1:56" x14ac:dyDescent="0.35">
      <c r="A55" s="1" t="s">
        <v>9</v>
      </c>
      <c r="B55" s="1" t="s">
        <v>3587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90F01-E2A2-4048-95AC-B79514C19FD4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3586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3585</v>
      </c>
    </row>
    <row r="12" spans="1:56" x14ac:dyDescent="0.35">
      <c r="A12" s="1" t="s">
        <v>9</v>
      </c>
      <c r="B12" s="1" t="s">
        <v>3584</v>
      </c>
    </row>
    <row r="13" spans="1:56" x14ac:dyDescent="0.35">
      <c r="A13" s="1" t="s">
        <v>9</v>
      </c>
      <c r="B13" s="1" t="s">
        <v>3583</v>
      </c>
    </row>
    <row r="14" spans="1:56" x14ac:dyDescent="0.35">
      <c r="A14" s="1" t="s">
        <v>9</v>
      </c>
      <c r="B14" s="1" t="s">
        <v>3582</v>
      </c>
    </row>
    <row r="15" spans="1:56" x14ac:dyDescent="0.35">
      <c r="A15" s="1" t="s">
        <v>9</v>
      </c>
      <c r="B15" s="1" t="s">
        <v>3581</v>
      </c>
    </row>
    <row r="16" spans="1:56" x14ac:dyDescent="0.35">
      <c r="A16" s="1" t="s">
        <v>9</v>
      </c>
      <c r="B16" s="1" t="s">
        <v>3580</v>
      </c>
    </row>
    <row r="17" spans="1:56" x14ac:dyDescent="0.35">
      <c r="A17" s="1" t="s">
        <v>9</v>
      </c>
      <c r="B17" s="1" t="s">
        <v>3579</v>
      </c>
    </row>
    <row r="18" spans="1:56" x14ac:dyDescent="0.35">
      <c r="A18" s="1">
        <v>1</v>
      </c>
      <c r="B18" s="1" t="s">
        <v>3578</v>
      </c>
      <c r="C18" s="1">
        <v>407.00000303983688</v>
      </c>
      <c r="D18" s="1">
        <v>0</v>
      </c>
      <c r="E18">
        <f>(R18-S18*(1000-T18)/(1000-U18))*AK18</f>
        <v>-9.1981412883069424</v>
      </c>
      <c r="F18">
        <f>IF(AV18&lt;&gt;0,1/(1/AV18-1/N18),0)</f>
        <v>2.8592269256522314</v>
      </c>
      <c r="G18">
        <f>((AY18-AL18/2)*S18-E18)/(AY18+AL18/2)</f>
        <v>391.56635785978153</v>
      </c>
      <c r="H18">
        <f>AL18*1000</f>
        <v>35.087531918225352</v>
      </c>
      <c r="I18">
        <f>(AQ18-AW18)</f>
        <v>1.809458934017167</v>
      </c>
      <c r="J18">
        <f>(P18+AP18*D18)</f>
        <v>31.084812164306641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30.272270202636719</v>
      </c>
      <c r="P18" s="1">
        <v>31.084812164306641</v>
      </c>
      <c r="Q18" s="1">
        <v>30.408918380737305</v>
      </c>
      <c r="R18" s="1">
        <v>400.04751586914063</v>
      </c>
      <c r="S18" s="1">
        <v>395.7901611328125</v>
      </c>
      <c r="T18" s="1">
        <v>-1.3315854594111443E-2</v>
      </c>
      <c r="U18" s="1">
        <v>30.860067367553711</v>
      </c>
      <c r="V18" s="1">
        <v>-2.7158381417393684E-2</v>
      </c>
      <c r="W18" s="1">
        <v>62.940715789794922</v>
      </c>
      <c r="X18" s="1">
        <v>299.58770751953125</v>
      </c>
      <c r="Y18" s="1">
        <v>7.9860329627990723E-2</v>
      </c>
      <c r="Z18" s="1">
        <v>0.17026224732398987</v>
      </c>
      <c r="AA18" s="1">
        <v>88.2623291015625</v>
      </c>
      <c r="AB18" s="1">
        <v>-8.4163732528686523</v>
      </c>
      <c r="AC18" s="1">
        <v>-0.13763192296028137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1.101425395292394</v>
      </c>
      <c r="AL18">
        <f>(U18-T18)/(1000-U18)*AK18</f>
        <v>3.5087531918225355E-2</v>
      </c>
      <c r="AM18">
        <f>(P18+273.15)</f>
        <v>304.23481216430662</v>
      </c>
      <c r="AN18">
        <f>(O18+273.15)</f>
        <v>303.4222702026367</v>
      </c>
      <c r="AO18">
        <f>(Y18*AG18+Z18*AH18)*AI18</f>
        <v>1.2777652454875721E-2</v>
      </c>
      <c r="AP18">
        <f>((AO18+0.00000010773*(AN18^4-AM18^4))-AL18*44100)/(L18*51.4+0.00000043092*AM18^3)</f>
        <v>-12.749093914731541</v>
      </c>
      <c r="AQ18">
        <f>0.61365*EXP(17.502*J18/(240.97+J18))</f>
        <v>4.5332403561085819</v>
      </c>
      <c r="AR18">
        <f>AQ18*1000/AA18</f>
        <v>51.360987209982099</v>
      </c>
      <c r="AS18">
        <f>(AR18-U18)</f>
        <v>20.500919842428388</v>
      </c>
      <c r="AT18">
        <f>IF(D18,P18,(O18+P18)/2)</f>
        <v>30.67854118347168</v>
      </c>
      <c r="AU18">
        <f>0.61365*EXP(17.502*AT18/(240.97+AT18))</f>
        <v>4.4293472725712926</v>
      </c>
      <c r="AV18">
        <f>IF(AS18&lt;&gt;0,(1000-(AR18+U18)/2)/AS18*AL18,0)</f>
        <v>1.6411490429894919</v>
      </c>
      <c r="AW18">
        <f>U18*AA18/1000</f>
        <v>2.7237814220914149</v>
      </c>
      <c r="AX18">
        <f>(AU18-AW18)</f>
        <v>1.7055658504798776</v>
      </c>
      <c r="AY18">
        <f>1/(1.6/F18+1.37/N18)</f>
        <v>1.0926307190365496</v>
      </c>
      <c r="AZ18">
        <f>G18*AA18*0.001</f>
        <v>34.560558742520236</v>
      </c>
      <c r="BA18">
        <f>G18/S18</f>
        <v>0.98932817515993376</v>
      </c>
      <c r="BB18">
        <f>(1-AL18*AA18/AQ18/F18)*100</f>
        <v>76.106991752357757</v>
      </c>
      <c r="BC18">
        <f>(S18-E18/(N18/1.35))</f>
        <v>399.01354667387415</v>
      </c>
      <c r="BD18">
        <f>E18*BB18/100/BC18</f>
        <v>-1.7544338256223767E-2</v>
      </c>
    </row>
    <row r="19" spans="1:56" x14ac:dyDescent="0.35">
      <c r="A19" s="1" t="s">
        <v>9</v>
      </c>
      <c r="B19" s="1" t="s">
        <v>3577</v>
      </c>
      <c r="K19" s="1">
        <v>2.72</v>
      </c>
    </row>
    <row r="20" spans="1:56" x14ac:dyDescent="0.35">
      <c r="A20" s="1" t="s">
        <v>9</v>
      </c>
      <c r="B20" s="1" t="s">
        <v>3576</v>
      </c>
      <c r="K20" s="1">
        <v>2.72</v>
      </c>
    </row>
    <row r="21" spans="1:56" x14ac:dyDescent="0.35">
      <c r="A21" s="1">
        <v>2</v>
      </c>
      <c r="B21" s="1" t="s">
        <v>3575</v>
      </c>
      <c r="C21" s="1">
        <v>610.50000305101275</v>
      </c>
      <c r="D21" s="1">
        <v>0</v>
      </c>
      <c r="E21">
        <f>(R21-S21*(1000-T21)/(1000-U21))*AK21</f>
        <v>-9.3089948639827291</v>
      </c>
      <c r="F21">
        <f>IF(AV21&lt;&gt;0,1/(1/AV21-1/N21),0)</f>
        <v>2.6642321681207743</v>
      </c>
      <c r="G21">
        <f>((AY21-AL21/2)*S21-E21)/(AY21+AL21/2)</f>
        <v>391.91771887664646</v>
      </c>
      <c r="H21">
        <f>AL21*1000</f>
        <v>34.535932436078269</v>
      </c>
      <c r="I21">
        <f>(AQ21-AW21)</f>
        <v>1.8563353681202579</v>
      </c>
      <c r="J21">
        <f>(P21+AP21*D21)</f>
        <v>31.105123519897461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30.262346267700195</v>
      </c>
      <c r="P21" s="1">
        <v>31.105123519897461</v>
      </c>
      <c r="Q21" s="1">
        <v>30.435096740722656</v>
      </c>
      <c r="R21" s="1">
        <v>399.99176025390625</v>
      </c>
      <c r="S21" s="1">
        <v>396.026611328125</v>
      </c>
      <c r="T21" s="1">
        <v>-1.0229474864900112E-2</v>
      </c>
      <c r="U21" s="1">
        <v>30.386812210083008</v>
      </c>
      <c r="V21" s="1">
        <v>-2.0876538008451462E-2</v>
      </c>
      <c r="W21" s="1">
        <v>62.014076232910156</v>
      </c>
      <c r="X21" s="1">
        <v>299.64517211914063</v>
      </c>
      <c r="Y21" s="1">
        <v>25.665287017822266</v>
      </c>
      <c r="Z21" s="1">
        <v>0.11001565307378769</v>
      </c>
      <c r="AA21" s="1">
        <v>88.267051696777344</v>
      </c>
      <c r="AB21" s="1">
        <v>-8.2812595367431641</v>
      </c>
      <c r="AC21" s="1">
        <v>-0.10986998677253723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1.1016366622027227</v>
      </c>
      <c r="AL21">
        <f>(U21-T21)/(1000-U21)*AK21</f>
        <v>3.4535932436078269E-2</v>
      </c>
      <c r="AM21">
        <f>(P21+273.15)</f>
        <v>304.25512351989744</v>
      </c>
      <c r="AN21">
        <f>(O21+273.15)</f>
        <v>303.41234626770017</v>
      </c>
      <c r="AO21">
        <f>(Y21*AG21+Z21*AH21)*AI21</f>
        <v>4.1064458310653436</v>
      </c>
      <c r="AP21">
        <f>((AO21+0.00000010773*(AN21^4-AM21^4))-AL21*44100)/(L21*51.4+0.00000043092*AM21^3)</f>
        <v>-12.519162655123001</v>
      </c>
      <c r="AQ21">
        <f>0.61365*EXP(17.502*J21/(240.97+J21))</f>
        <v>4.5384896923679197</v>
      </c>
      <c r="AR21">
        <f>AQ21*1000/AA21</f>
        <v>51.417710290799498</v>
      </c>
      <c r="AS21">
        <f>(AR21-U21)</f>
        <v>21.03089808071649</v>
      </c>
      <c r="AT21">
        <f>IF(D21,P21,(O21+P21)/2)</f>
        <v>30.683734893798828</v>
      </c>
      <c r="AU21">
        <f>0.61365*EXP(17.502*AT21/(240.97+AT21))</f>
        <v>4.4306622233962223</v>
      </c>
      <c r="AV21">
        <f>IF(AS21&lt;&gt;0,(1000-(AR21+U21)/2)/AS21*AL21,0)</f>
        <v>1.5749843196388</v>
      </c>
      <c r="AW21">
        <f>U21*AA21/1000</f>
        <v>2.6821543242476618</v>
      </c>
      <c r="AX21">
        <f>(AU21-AW21)</f>
        <v>1.7485078991485605</v>
      </c>
      <c r="AY21">
        <f>1/(1.6/F21+1.37/N21)</f>
        <v>1.045829566588528</v>
      </c>
      <c r="AZ21">
        <f>G21*AA21*0.001</f>
        <v>34.593421552968003</v>
      </c>
      <c r="BA21">
        <f>G21/S21</f>
        <v>0.9896247061840141</v>
      </c>
      <c r="BB21">
        <f>(1-AL21*AA21/AQ21/F21)*100</f>
        <v>74.789214032500155</v>
      </c>
      <c r="BC21">
        <f>(S21-E21/(N21/1.35))</f>
        <v>399.28884426256843</v>
      </c>
      <c r="BD21">
        <f>E21*BB21/100/BC21</f>
        <v>-1.7436310062597854E-2</v>
      </c>
    </row>
    <row r="22" spans="1:56" x14ac:dyDescent="0.35">
      <c r="A22" s="1" t="s">
        <v>9</v>
      </c>
      <c r="B22" s="1" t="s">
        <v>3574</v>
      </c>
      <c r="K22" s="1">
        <v>2.72</v>
      </c>
    </row>
    <row r="23" spans="1:56" x14ac:dyDescent="0.35">
      <c r="A23" s="1" t="s">
        <v>9</v>
      </c>
      <c r="B23" s="1" t="s">
        <v>3573</v>
      </c>
      <c r="K23" s="1">
        <v>2.72</v>
      </c>
    </row>
    <row r="24" spans="1:56" x14ac:dyDescent="0.35">
      <c r="A24" s="1">
        <v>3</v>
      </c>
      <c r="B24" s="1" t="s">
        <v>3572</v>
      </c>
      <c r="C24" s="1">
        <v>813.50000305101275</v>
      </c>
      <c r="D24" s="1">
        <v>0</v>
      </c>
      <c r="E24">
        <f>(R24-S24*(1000-T24)/(1000-U24))*AK24</f>
        <v>-8.7003055918303254</v>
      </c>
      <c r="F24">
        <f>IF(AV24&lt;&gt;0,1/(1/AV24-1/N24),0)</f>
        <v>2.7145080462009616</v>
      </c>
      <c r="G24">
        <f>((AY24-AL24/2)*S24-E24)/(AY24+AL24/2)</f>
        <v>391.22247437414251</v>
      </c>
      <c r="H24">
        <f>AL24*1000</f>
        <v>34.066660165895236</v>
      </c>
      <c r="I24">
        <f>(AQ24-AW24)</f>
        <v>1.8123055979532627</v>
      </c>
      <c r="J24">
        <f>(P24+AP24*D24)</f>
        <v>30.800012588500977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30.174793243408203</v>
      </c>
      <c r="P24" s="1">
        <v>30.800012588500977</v>
      </c>
      <c r="Q24" s="1">
        <v>30.376840591430664</v>
      </c>
      <c r="R24" s="1">
        <v>400.00592041015625</v>
      </c>
      <c r="S24" s="1">
        <v>395.6671142578125</v>
      </c>
      <c r="T24" s="1">
        <v>-4.5853918418288231E-3</v>
      </c>
      <c r="U24" s="1">
        <v>29.997953414916992</v>
      </c>
      <c r="V24" s="1">
        <v>-9.4052646309137344E-3</v>
      </c>
      <c r="W24" s="1">
        <v>61.529891967773438</v>
      </c>
      <c r="X24" s="1">
        <v>299.5802001953125</v>
      </c>
      <c r="Y24" s="1">
        <v>49.830074310302734</v>
      </c>
      <c r="Z24" s="1">
        <v>0.17157368361949921</v>
      </c>
      <c r="AA24" s="1">
        <v>88.26885986328125</v>
      </c>
      <c r="AB24" s="1">
        <v>-8.4323854446411133</v>
      </c>
      <c r="AC24" s="1">
        <v>-0.11575634777545929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1.1013977948357074</v>
      </c>
      <c r="AL24">
        <f>(U24-T24)/(1000-U24)*AK24</f>
        <v>3.4066660165895234E-2</v>
      </c>
      <c r="AM24">
        <f>(P24+273.15)</f>
        <v>303.95001258850095</v>
      </c>
      <c r="AN24">
        <f>(O24+273.15)</f>
        <v>303.32479324340818</v>
      </c>
      <c r="AO24">
        <f>(Y24*AG24+Z24*AH24)*AI24</f>
        <v>7.9728117114422048</v>
      </c>
      <c r="AP24">
        <f>((AO24+0.00000010773*(AN24^4-AM24^4))-AL24*44100)/(L24*51.4+0.00000043092*AM24^3)</f>
        <v>-12.300099486411595</v>
      </c>
      <c r="AQ24">
        <f>0.61365*EXP(17.502*J24/(240.97+J24))</f>
        <v>4.4601907441198101</v>
      </c>
      <c r="AR24">
        <f>AQ24*1000/AA24</f>
        <v>50.529606375659036</v>
      </c>
      <c r="AS24">
        <f>(AR24-U24)</f>
        <v>20.531652960742043</v>
      </c>
      <c r="AT24">
        <f>IF(D24,P24,(O24+P24)/2)</f>
        <v>30.48740291595459</v>
      </c>
      <c r="AU24">
        <f>0.61365*EXP(17.502*AT24/(240.97+AT24))</f>
        <v>4.3811905045017676</v>
      </c>
      <c r="AV24">
        <f>IF(AS24&lt;&gt;0,(1000-(AR24+U24)/2)/AS24*AL24,0)</f>
        <v>1.5924196518284812</v>
      </c>
      <c r="AW24">
        <f>U24*AA24/1000</f>
        <v>2.6478851461665474</v>
      </c>
      <c r="AX24">
        <f>(AU24-AW24)</f>
        <v>1.7333053583352203</v>
      </c>
      <c r="AY24">
        <f>1/(1.6/F24+1.37/N24)</f>
        <v>1.0581384843915278</v>
      </c>
      <c r="AZ24">
        <f>G24*AA24*0.001</f>
        <v>34.532761765897327</v>
      </c>
      <c r="BA24">
        <f>G24/S24</f>
        <v>0.98876671898293289</v>
      </c>
      <c r="BB24">
        <f>(1-AL24*AA24/AQ24/F24)*100</f>
        <v>75.163379020525554</v>
      </c>
      <c r="BC24">
        <f>(S24-E24/(N24/1.35))</f>
        <v>398.71603885773953</v>
      </c>
      <c r="BD24">
        <f>E24*BB24/100/BC24</f>
        <v>-1.6401255607037809E-2</v>
      </c>
    </row>
    <row r="25" spans="1:56" x14ac:dyDescent="0.35">
      <c r="A25" s="1" t="s">
        <v>9</v>
      </c>
      <c r="B25" s="1" t="s">
        <v>3571</v>
      </c>
      <c r="K25" s="1">
        <v>2.72</v>
      </c>
    </row>
    <row r="26" spans="1:56" x14ac:dyDescent="0.35">
      <c r="A26" s="1" t="s">
        <v>9</v>
      </c>
      <c r="B26" s="1" t="s">
        <v>3570</v>
      </c>
      <c r="K26" s="1">
        <v>2.72</v>
      </c>
    </row>
    <row r="27" spans="1:56" x14ac:dyDescent="0.35">
      <c r="A27" s="1">
        <v>4</v>
      </c>
      <c r="B27" s="1" t="s">
        <v>3569</v>
      </c>
      <c r="C27" s="1">
        <v>1016.5000030510128</v>
      </c>
      <c r="D27" s="1">
        <v>0</v>
      </c>
      <c r="E27">
        <f>(R27-S27*(1000-T27)/(1000-U27))*AK27</f>
        <v>-8.4252652287561709</v>
      </c>
      <c r="F27">
        <f>IF(AV27&lt;&gt;0,1/(1/AV27-1/N27),0)</f>
        <v>2.5533327815302296</v>
      </c>
      <c r="G27">
        <f>((AY27-AL27/2)*S27-E27)/(AY27+AL27/2)</f>
        <v>390.51302272928478</v>
      </c>
      <c r="H27">
        <f>AL27*1000</f>
        <v>33.907797321756583</v>
      </c>
      <c r="I27">
        <f>(AQ27-AW27)</f>
        <v>1.8702274146690971</v>
      </c>
      <c r="J27">
        <f>(P27+AP27*D27)</f>
        <v>30.979120254516602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30.094865798950195</v>
      </c>
      <c r="P27" s="1">
        <v>30.979120254516602</v>
      </c>
      <c r="Q27" s="1">
        <v>30.319248199462891</v>
      </c>
      <c r="R27" s="1">
        <v>399.84408569335938</v>
      </c>
      <c r="S27" s="1">
        <v>395.32388305664063</v>
      </c>
      <c r="T27" s="1">
        <v>-6.5117154736071825E-4</v>
      </c>
      <c r="U27" s="1">
        <v>29.861640930175781</v>
      </c>
      <c r="V27" s="1">
        <v>-1.3417459558695555E-3</v>
      </c>
      <c r="W27" s="1">
        <v>61.530227661132813</v>
      </c>
      <c r="X27" s="1">
        <v>299.62567138671875</v>
      </c>
      <c r="Y27" s="1">
        <v>100.5323486328125</v>
      </c>
      <c r="Z27" s="1">
        <v>0.16633416712284088</v>
      </c>
      <c r="AA27" s="1">
        <v>88.266510009765625</v>
      </c>
      <c r="AB27" s="1">
        <v>-8.2745208740234375</v>
      </c>
      <c r="AC27" s="1">
        <v>-0.10704033821821213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1.1015649683335245</v>
      </c>
      <c r="AL27">
        <f>(U27-T27)/(1000-U27)*AK27</f>
        <v>3.3907797321756583E-2</v>
      </c>
      <c r="AM27">
        <f>(P27+273.15)</f>
        <v>304.12912025451658</v>
      </c>
      <c r="AN27">
        <f>(O27+273.15)</f>
        <v>303.24486579895017</v>
      </c>
      <c r="AO27">
        <f>(Y27*AG27+Z27*AH27)*AI27</f>
        <v>16.085175421718304</v>
      </c>
      <c r="AP27">
        <f>((AO27+0.00000010773*(AN27^4-AM27^4))-AL27*44100)/(L27*51.4+0.00000043092*AM27^3)</f>
        <v>-12.199782055426526</v>
      </c>
      <c r="AQ27">
        <f>0.61365*EXP(17.502*J27/(240.97+J27))</f>
        <v>4.5060102427404845</v>
      </c>
      <c r="AR27">
        <f>AQ27*1000/AA27</f>
        <v>51.050055590075431</v>
      </c>
      <c r="AS27">
        <f>(AR27-U27)</f>
        <v>21.188414659899649</v>
      </c>
      <c r="AT27">
        <f>IF(D27,P27,(O27+P27)/2)</f>
        <v>30.536993026733398</v>
      </c>
      <c r="AU27">
        <f>0.61365*EXP(17.502*AT27/(240.97+AT27))</f>
        <v>4.3936405661867486</v>
      </c>
      <c r="AV27">
        <f>IF(AS27&lt;&gt;0,(1000-(AR27+U27)/2)/AS27*AL27,0)</f>
        <v>1.535557479911364</v>
      </c>
      <c r="AW27">
        <f>U27*AA27/1000</f>
        <v>2.6357828280713873</v>
      </c>
      <c r="AX27">
        <f>(AU27-AW27)</f>
        <v>1.7578577381153613</v>
      </c>
      <c r="AY27">
        <f>1/(1.6/F27+1.37/N27)</f>
        <v>1.018057832206595</v>
      </c>
      <c r="AZ27">
        <f>G27*AA27*0.001</f>
        <v>34.469221629678252</v>
      </c>
      <c r="BA27">
        <f>G27/S27</f>
        <v>0.98783058516435107</v>
      </c>
      <c r="BB27">
        <f>(1-AL27*AA27/AQ27/F27)*100</f>
        <v>73.986670729599325</v>
      </c>
      <c r="BC27">
        <f>(S27-E27/(N27/1.35))</f>
        <v>398.27642284340232</v>
      </c>
      <c r="BD27">
        <f>E27*BB27/100/BC27</f>
        <v>-1.5651373983908208E-2</v>
      </c>
    </row>
    <row r="28" spans="1:56" x14ac:dyDescent="0.35">
      <c r="A28" s="1" t="s">
        <v>9</v>
      </c>
      <c r="B28" s="1" t="s">
        <v>3568</v>
      </c>
      <c r="K28" s="1">
        <v>2.72</v>
      </c>
    </row>
    <row r="29" spans="1:56" x14ac:dyDescent="0.35">
      <c r="A29" s="1" t="s">
        <v>9</v>
      </c>
      <c r="B29" s="1" t="s">
        <v>3567</v>
      </c>
      <c r="K29" s="1">
        <v>2.72</v>
      </c>
    </row>
    <row r="30" spans="1:56" x14ac:dyDescent="0.35">
      <c r="A30" s="1">
        <v>5</v>
      </c>
      <c r="B30" s="1" t="s">
        <v>3566</v>
      </c>
      <c r="C30" s="1">
        <v>1219.5000030510128</v>
      </c>
      <c r="D30" s="1">
        <v>0</v>
      </c>
      <c r="E30">
        <f>(R30-S30*(1000-T30)/(1000-U30))*AK30</f>
        <v>-7.6176378793764288</v>
      </c>
      <c r="F30">
        <f>IF(AV30&lt;&gt;0,1/(1/AV30-1/N30),0)</f>
        <v>2.6445302156459669</v>
      </c>
      <c r="G30">
        <f>((AY30-AL30/2)*S30-E30)/(AY30+AL30/2)</f>
        <v>389.30956543708919</v>
      </c>
      <c r="H30">
        <f>AL30*1000</f>
        <v>33.900165685470412</v>
      </c>
      <c r="I30">
        <f>(AQ30-AW30)</f>
        <v>1.831536455970324</v>
      </c>
      <c r="J30">
        <f>(P30+AP30*D30)</f>
        <v>30.830068588256836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30.03424072265625</v>
      </c>
      <c r="P30" s="1">
        <v>30.830068588256836</v>
      </c>
      <c r="Q30" s="1">
        <v>30.275226593017578</v>
      </c>
      <c r="R30" s="1">
        <v>399.9923095703125</v>
      </c>
      <c r="S30" s="1">
        <v>394.75875854492188</v>
      </c>
      <c r="T30" s="1">
        <v>8.8457176461815834E-3</v>
      </c>
      <c r="U30" s="1">
        <v>29.866077423095703</v>
      </c>
      <c r="V30" s="1">
        <v>1.829122006893158E-2</v>
      </c>
      <c r="W30" s="1">
        <v>61.757225036621094</v>
      </c>
      <c r="X30" s="1">
        <v>299.60763549804688</v>
      </c>
      <c r="Y30" s="1">
        <v>151.19392395019531</v>
      </c>
      <c r="Z30" s="1">
        <v>0.13883161544799805</v>
      </c>
      <c r="AA30" s="1">
        <v>88.271209716796875</v>
      </c>
      <c r="AB30" s="1">
        <v>-8.3389186859130859</v>
      </c>
      <c r="AC30" s="1">
        <v>-9.8425991833209991E-2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1.1014986599192897</v>
      </c>
      <c r="AL30">
        <f>(U30-T30)/(1000-U30)*AK30</f>
        <v>3.3900165685470413E-2</v>
      </c>
      <c r="AM30">
        <f>(P30+273.15)</f>
        <v>303.98006858825681</v>
      </c>
      <c r="AN30">
        <f>(O30+273.15)</f>
        <v>303.18424072265623</v>
      </c>
      <c r="AO30">
        <f>(Y30*AG30+Z30*AH30)*AI30</f>
        <v>24.191027291319642</v>
      </c>
      <c r="AP30">
        <f>((AO30+0.00000010773*(AN30^4-AM30^4))-AL30*44100)/(L30*51.4+0.00000043092*AM30^3)</f>
        <v>-12.123602085593321</v>
      </c>
      <c r="AQ30">
        <f>0.61365*EXP(17.502*J30/(240.97+J30))</f>
        <v>4.4678512396024974</v>
      </c>
      <c r="AR30">
        <f>AQ30*1000/AA30</f>
        <v>50.6150448593243</v>
      </c>
      <c r="AS30">
        <f>(AR30-U30)</f>
        <v>20.748967436228597</v>
      </c>
      <c r="AT30">
        <f>IF(D30,P30,(O30+P30)/2)</f>
        <v>30.432154655456543</v>
      </c>
      <c r="AU30">
        <f>0.61365*EXP(17.502*AT30/(240.97+AT30))</f>
        <v>4.3673561201277735</v>
      </c>
      <c r="AV30">
        <f>IF(AS30&lt;&gt;0,(1000-(AR30+U30)/2)/AS30*AL30,0)</f>
        <v>1.568078223434763</v>
      </c>
      <c r="AW30">
        <f>U30*AA30/1000</f>
        <v>2.6363147836321734</v>
      </c>
      <c r="AX30">
        <f>(AU30-AW30)</f>
        <v>1.7310413364956001</v>
      </c>
      <c r="AY30">
        <f>1/(1.6/F30+1.37/N30)</f>
        <v>1.0409587354005876</v>
      </c>
      <c r="AZ30">
        <f>G30*AA30*0.001</f>
        <v>34.36482629545236</v>
      </c>
      <c r="BA30">
        <f>G30/S30</f>
        <v>0.98619614387298615</v>
      </c>
      <c r="BB30">
        <f>(1-AL30*AA30/AQ30/F30)*100</f>
        <v>74.673588368809533</v>
      </c>
      <c r="BC30">
        <f>(S30-E30/(N30/1.35))</f>
        <v>397.42827437728249</v>
      </c>
      <c r="BD30">
        <f>E30*BB30/100/BC30</f>
        <v>-1.4312931213525204E-2</v>
      </c>
    </row>
    <row r="31" spans="1:56" x14ac:dyDescent="0.35">
      <c r="A31" s="1" t="s">
        <v>9</v>
      </c>
      <c r="B31" s="1" t="s">
        <v>3565</v>
      </c>
      <c r="K31" s="1">
        <v>2.72</v>
      </c>
    </row>
    <row r="32" spans="1:56" x14ac:dyDescent="0.35">
      <c r="A32" s="1" t="s">
        <v>9</v>
      </c>
      <c r="B32" s="1" t="s">
        <v>3564</v>
      </c>
      <c r="K32" s="1">
        <v>2.72</v>
      </c>
    </row>
    <row r="33" spans="1:56" x14ac:dyDescent="0.35">
      <c r="A33" s="1">
        <v>6</v>
      </c>
      <c r="B33" s="1" t="s">
        <v>3563</v>
      </c>
      <c r="C33" s="1">
        <v>1422.5000030510128</v>
      </c>
      <c r="D33" s="1">
        <v>0</v>
      </c>
      <c r="E33">
        <f>(R33-S33*(1000-T33)/(1000-U33))*AK33</f>
        <v>-7.23485577248701</v>
      </c>
      <c r="F33">
        <f>IF(AV33&lt;&gt;0,1/(1/AV33-1/N33),0)</f>
        <v>2.8411726728505307</v>
      </c>
      <c r="G33">
        <f>((AY33-AL33/2)*S33-E33)/(AY33+AL33/2)</f>
        <v>388.81628187606111</v>
      </c>
      <c r="H33">
        <f>AL33*1000</f>
        <v>34.111340451085255</v>
      </c>
      <c r="I33">
        <f>(AQ33-AW33)</f>
        <v>1.7675580518712546</v>
      </c>
      <c r="J33">
        <f>(P33+AP33*D33)</f>
        <v>30.644609451293945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30.033063888549805</v>
      </c>
      <c r="P33" s="1">
        <v>30.644609451293945</v>
      </c>
      <c r="Q33" s="1">
        <v>30.261602401733398</v>
      </c>
      <c r="R33" s="1">
        <v>400.09051513671875</v>
      </c>
      <c r="S33" s="1">
        <v>394.44302368164063</v>
      </c>
      <c r="T33" s="1">
        <v>1.8516404554247856E-2</v>
      </c>
      <c r="U33" s="1">
        <v>30.058576583862305</v>
      </c>
      <c r="V33" s="1">
        <v>3.8289457559585571E-2</v>
      </c>
      <c r="W33" s="1">
        <v>62.157135009765625</v>
      </c>
      <c r="X33" s="1">
        <v>299.5797119140625</v>
      </c>
      <c r="Y33" s="1">
        <v>299.88711547851563</v>
      </c>
      <c r="Z33" s="1">
        <v>0.33266746997833252</v>
      </c>
      <c r="AA33" s="1">
        <v>88.267875671386719</v>
      </c>
      <c r="AB33" s="1">
        <v>-8.0819816589355469</v>
      </c>
      <c r="AC33" s="1">
        <v>-0.10909035801887512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1.101395999684053</v>
      </c>
      <c r="AL33">
        <f>(U33-T33)/(1000-U33)*AK33</f>
        <v>3.4111340451085256E-2</v>
      </c>
      <c r="AM33">
        <f>(P33+273.15)</f>
        <v>303.79460945129392</v>
      </c>
      <c r="AN33">
        <f>(O33+273.15)</f>
        <v>303.18306388854978</v>
      </c>
      <c r="AO33">
        <f>(Y33*AG33+Z33*AH33)*AI33</f>
        <v>47.981937404082601</v>
      </c>
      <c r="AP33">
        <f>((AO33+0.00000010773*(AN33^4-AM33^4))-AL33*44100)/(L33*51.4+0.00000043092*AM33^3)</f>
        <v>-11.98895777672551</v>
      </c>
      <c r="AQ33">
        <f>0.61365*EXP(17.502*J33/(240.97+J33))</f>
        <v>4.4207647526344687</v>
      </c>
      <c r="AR33">
        <f>AQ33*1000/AA33</f>
        <v>50.083506813878408</v>
      </c>
      <c r="AS33">
        <f>(AR33-U33)</f>
        <v>20.024930230016103</v>
      </c>
      <c r="AT33">
        <f>IF(D33,P33,(O33+P33)/2)</f>
        <v>30.338836669921875</v>
      </c>
      <c r="AU33">
        <f>0.61365*EXP(17.502*AT33/(240.97+AT33))</f>
        <v>4.3440753535218644</v>
      </c>
      <c r="AV33">
        <f>IF(AS33&lt;&gt;0,(1000-(AR33+U33)/2)/AS33*AL33,0)</f>
        <v>1.6351848984913606</v>
      </c>
      <c r="AW33">
        <f>U33*AA33/1000</f>
        <v>2.6532067007632141</v>
      </c>
      <c r="AX33">
        <f>(AU33-AW33)</f>
        <v>1.6908686527586503</v>
      </c>
      <c r="AY33">
        <f>1/(1.6/F33+1.37/N33)</f>
        <v>1.0884019306021633</v>
      </c>
      <c r="AZ33">
        <f>G33*AA33*0.001</f>
        <v>34.319987227647012</v>
      </c>
      <c r="BA33">
        <f>G33/S33</f>
        <v>0.98573496939289029</v>
      </c>
      <c r="BB33">
        <f>(1-AL33*AA33/AQ33/F33)*100</f>
        <v>76.02788089626884</v>
      </c>
      <c r="BC33">
        <f>(S33-E33/(N33/1.35))</f>
        <v>396.97839781405878</v>
      </c>
      <c r="BD33">
        <f>E33*BB33/100/BC33</f>
        <v>-1.3855936645448513E-2</v>
      </c>
    </row>
    <row r="34" spans="1:56" x14ac:dyDescent="0.35">
      <c r="A34" s="1" t="s">
        <v>9</v>
      </c>
      <c r="B34" s="1" t="s">
        <v>3562</v>
      </c>
      <c r="K34" s="1">
        <v>2.72</v>
      </c>
    </row>
    <row r="35" spans="1:56" x14ac:dyDescent="0.35">
      <c r="A35" s="1" t="s">
        <v>9</v>
      </c>
      <c r="B35" s="1" t="s">
        <v>3561</v>
      </c>
      <c r="K35" s="1">
        <v>2.72</v>
      </c>
    </row>
    <row r="36" spans="1:56" x14ac:dyDescent="0.35">
      <c r="A36" s="1">
        <v>7</v>
      </c>
      <c r="B36" s="1" t="s">
        <v>3560</v>
      </c>
      <c r="C36" s="1">
        <v>1626.0000030398369</v>
      </c>
      <c r="D36" s="1">
        <v>0</v>
      </c>
      <c r="E36">
        <f>(R36-S36*(1000-T36)/(1000-U36))*AK36</f>
        <v>-6.1683292811091412</v>
      </c>
      <c r="F36">
        <f>IF(AV36&lt;&gt;0,1/(1/AV36-1/N36),0)</f>
        <v>3.1078487024812023</v>
      </c>
      <c r="G36">
        <f>((AY36-AL36/2)*S36-E36)/(AY36+AL36/2)</f>
        <v>386.78071087762999</v>
      </c>
      <c r="H36">
        <f>AL36*1000</f>
        <v>34.683570490496663</v>
      </c>
      <c r="I36">
        <f>(AQ36-AW36)</f>
        <v>1.7082352430386147</v>
      </c>
      <c r="J36">
        <f>(P36+AP36*D36)</f>
        <v>30.581184387207031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30.068687438964844</v>
      </c>
      <c r="P36" s="1">
        <v>30.581184387207031</v>
      </c>
      <c r="Q36" s="1">
        <v>30.283363342285156</v>
      </c>
      <c r="R36" s="1">
        <v>399.9642333984375</v>
      </c>
      <c r="S36" s="1">
        <v>393.18524169921875</v>
      </c>
      <c r="T36" s="1">
        <v>2.9563326388597488E-2</v>
      </c>
      <c r="U36" s="1">
        <v>30.548385620117188</v>
      </c>
      <c r="V36" s="1">
        <v>6.1010021716356277E-2</v>
      </c>
      <c r="W36" s="1">
        <v>63.042892456054688</v>
      </c>
      <c r="X36" s="1">
        <v>299.67538452148438</v>
      </c>
      <c r="Y36" s="1">
        <v>500.0321044921875</v>
      </c>
      <c r="Z36" s="1">
        <v>0.20431753993034363</v>
      </c>
      <c r="AA36" s="1">
        <v>88.270652770996094</v>
      </c>
      <c r="AB36" s="1">
        <v>-8.0060634613037109</v>
      </c>
      <c r="AC36" s="1">
        <v>-0.11096013337373734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1.1017477372113393</v>
      </c>
      <c r="AL36">
        <f>(U36-T36)/(1000-U36)*AK36</f>
        <v>3.4683570490496661E-2</v>
      </c>
      <c r="AM36">
        <f>(P36+273.15)</f>
        <v>303.73118438720701</v>
      </c>
      <c r="AN36">
        <f>(O36+273.15)</f>
        <v>303.21868743896482</v>
      </c>
      <c r="AO36">
        <f>(Y36*AG36+Z36*AH36)*AI36</f>
        <v>80.005134930495842</v>
      </c>
      <c r="AP36">
        <f>((AO36+0.00000010773*(AN36^4-AM36^4))-AL36*44100)/(L36*51.4+0.00000043092*AM36^3)</f>
        <v>-11.924318743324651</v>
      </c>
      <c r="AQ36">
        <f>0.61365*EXP(17.502*J36/(240.97+J36))</f>
        <v>4.4047611828264692</v>
      </c>
      <c r="AR36">
        <f>AQ36*1000/AA36</f>
        <v>49.900629989152883</v>
      </c>
      <c r="AS36">
        <f>(AR36-U36)</f>
        <v>19.352244369035695</v>
      </c>
      <c r="AT36">
        <f>IF(D36,P36,(O36+P36)/2)</f>
        <v>30.324935913085938</v>
      </c>
      <c r="AU36">
        <f>0.61365*EXP(17.502*AT36/(240.97+AT36))</f>
        <v>4.3406166934375028</v>
      </c>
      <c r="AV36">
        <f>IF(AS36&lt;&gt;0,(1000-(AR36+U36)/2)/AS36*AL36,0)</f>
        <v>1.7201333501075358</v>
      </c>
      <c r="AW36">
        <f>U36*AA36/1000</f>
        <v>2.6965259397878545</v>
      </c>
      <c r="AX36">
        <f>(AU36-AW36)</f>
        <v>1.6440907536496483</v>
      </c>
      <c r="AY36">
        <f>1/(1.6/F36+1.37/N36)</f>
        <v>1.1488230710487863</v>
      </c>
      <c r="AZ36">
        <f>G36*AA36*0.001</f>
        <v>34.141385828398306</v>
      </c>
      <c r="BA36">
        <f>G36/S36</f>
        <v>0.98371116170609441</v>
      </c>
      <c r="BB36">
        <f>(1-AL36*AA36/AQ36/F36)*100</f>
        <v>77.635566452875025</v>
      </c>
      <c r="BC36">
        <f>(S36-E36/(N36/1.35))</f>
        <v>395.34686357411977</v>
      </c>
      <c r="BD36">
        <f>E36*BB36/100/BC36</f>
        <v>-1.2112951484614033E-2</v>
      </c>
    </row>
    <row r="37" spans="1:56" x14ac:dyDescent="0.35">
      <c r="A37" s="1" t="s">
        <v>9</v>
      </c>
      <c r="B37" s="1" t="s">
        <v>3559</v>
      </c>
      <c r="K37" s="1">
        <v>2.72</v>
      </c>
    </row>
    <row r="38" spans="1:56" x14ac:dyDescent="0.35">
      <c r="A38" s="1" t="s">
        <v>9</v>
      </c>
      <c r="B38" s="1" t="s">
        <v>3558</v>
      </c>
      <c r="K38" s="1">
        <v>2.72</v>
      </c>
    </row>
    <row r="39" spans="1:56" x14ac:dyDescent="0.35">
      <c r="A39" s="1">
        <v>8</v>
      </c>
      <c r="B39" s="1" t="s">
        <v>3557</v>
      </c>
      <c r="C39" s="1">
        <v>1830.0000030398369</v>
      </c>
      <c r="D39" s="1">
        <v>0</v>
      </c>
      <c r="E39">
        <f>(R39-S39*(1000-T39)/(1000-U39))*AK39</f>
        <v>-5.6953031336151527</v>
      </c>
      <c r="F39">
        <f>IF(AV39&lt;&gt;0,1/(1/AV39-1/N39),0)</f>
        <v>3.3502442477994534</v>
      </c>
      <c r="G39">
        <f>((AY39-AL39/2)*S39-E39)/(AY39+AL39/2)</f>
        <v>385.97795594183282</v>
      </c>
      <c r="H39">
        <f>AL39*1000</f>
        <v>35.162937822739025</v>
      </c>
      <c r="I39">
        <f>(AQ39-AW39)</f>
        <v>1.6621478959893601</v>
      </c>
      <c r="J39">
        <f>(P39+AP39*D39)</f>
        <v>30.54625129699707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30.134408950805664</v>
      </c>
      <c r="P39" s="1">
        <v>30.54625129699707</v>
      </c>
      <c r="Q39" s="1">
        <v>30.338247299194336</v>
      </c>
      <c r="R39" s="1">
        <v>400.00155639648438</v>
      </c>
      <c r="S39" s="1">
        <v>392.6385498046875</v>
      </c>
      <c r="T39" s="1">
        <v>4.0550678968429565E-2</v>
      </c>
      <c r="U39" s="1">
        <v>30.972057342529297</v>
      </c>
      <c r="V39" s="1">
        <v>8.3366461098194122E-2</v>
      </c>
      <c r="W39" s="1">
        <v>63.674171447753906</v>
      </c>
      <c r="X39" s="1">
        <v>299.63275146484375</v>
      </c>
      <c r="Y39" s="1">
        <v>749.87579345703125</v>
      </c>
      <c r="Z39" s="1">
        <v>0.32350549101829529</v>
      </c>
      <c r="AA39" s="1">
        <v>88.267318725585938</v>
      </c>
      <c r="AB39" s="1">
        <v>-7.7335519790649414</v>
      </c>
      <c r="AC39" s="1">
        <v>-0.10499709099531174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1.1015909980325136</v>
      </c>
      <c r="AL39">
        <f>(U39-T39)/(1000-U39)*AK39</f>
        <v>3.5162937822739028E-2</v>
      </c>
      <c r="AM39">
        <f>(P39+273.15)</f>
        <v>303.69625129699705</v>
      </c>
      <c r="AN39">
        <f>(O39+273.15)</f>
        <v>303.28440895080564</v>
      </c>
      <c r="AO39">
        <f>(Y39*AG39+Z39*AH39)*AI39</f>
        <v>119.98012427136018</v>
      </c>
      <c r="AP39">
        <f>((AO39+0.00000010773*(AN39^4-AM39^4))-AL39*44100)/(L39*51.4+0.00000043092*AM39^3)</f>
        <v>-11.760512008545762</v>
      </c>
      <c r="AQ39">
        <f>0.61365*EXP(17.502*J39/(240.97+J39))</f>
        <v>4.3959683530295175</v>
      </c>
      <c r="AR39">
        <f>AQ39*1000/AA39</f>
        <v>49.802898926794569</v>
      </c>
      <c r="AS39">
        <f>(AR39-U39)</f>
        <v>18.830841584265272</v>
      </c>
      <c r="AT39">
        <f>IF(D39,P39,(O39+P39)/2)</f>
        <v>30.340330123901367</v>
      </c>
      <c r="AU39">
        <f>0.61365*EXP(17.502*AT39/(240.97+AT39))</f>
        <v>4.3444470839943135</v>
      </c>
      <c r="AV39">
        <f>IF(AS39&lt;&gt;0,(1000-(AR39+U39)/2)/AS39*AL39,0)</f>
        <v>1.7918899316994723</v>
      </c>
      <c r="AW39">
        <f>U39*AA39/1000</f>
        <v>2.7338204570401574</v>
      </c>
      <c r="AX39">
        <f>(AU39-AW39)</f>
        <v>1.610626626954156</v>
      </c>
      <c r="AY39">
        <f>1/(1.6/F39+1.37/N39)</f>
        <v>1.2001810830454063</v>
      </c>
      <c r="AZ39">
        <f>G39*AA39*0.001</f>
        <v>34.069239258167926</v>
      </c>
      <c r="BA39">
        <f>G39/S39</f>
        <v>0.9830363221691607</v>
      </c>
      <c r="BB39">
        <f>(1-AL39*AA39/AQ39/F39)*100</f>
        <v>78.925656253443449</v>
      </c>
      <c r="BC39">
        <f>(S39-E39/(N39/1.35))</f>
        <v>394.63440496688162</v>
      </c>
      <c r="BD39">
        <f>E39*BB39/100/BC39</f>
        <v>-1.1390429514643868E-2</v>
      </c>
    </row>
    <row r="40" spans="1:56" x14ac:dyDescent="0.35">
      <c r="A40" s="1" t="s">
        <v>9</v>
      </c>
      <c r="B40" s="1" t="s">
        <v>3556</v>
      </c>
      <c r="K40" s="1">
        <v>2.72</v>
      </c>
    </row>
    <row r="41" spans="1:56" x14ac:dyDescent="0.35">
      <c r="A41" s="1" t="s">
        <v>9</v>
      </c>
      <c r="B41" s="1" t="s">
        <v>3555</v>
      </c>
      <c r="K41" s="1">
        <v>2.72</v>
      </c>
    </row>
    <row r="42" spans="1:56" x14ac:dyDescent="0.35">
      <c r="A42" s="1">
        <v>9</v>
      </c>
      <c r="B42" s="1" t="s">
        <v>3554</v>
      </c>
      <c r="C42" s="1">
        <v>2034.0000030398369</v>
      </c>
      <c r="D42" s="1">
        <v>0</v>
      </c>
      <c r="E42">
        <f>(R42-S42*(1000-T42)/(1000-U42))*AK42</f>
        <v>-5.2073945269000967</v>
      </c>
      <c r="F42">
        <f>IF(AV42&lt;&gt;0,1/(1/AV42-1/N42),0)</f>
        <v>9.1288341380641782</v>
      </c>
      <c r="G42">
        <f>((AY42-AL42/2)*S42-E42)/(AY42+AL42/2)</f>
        <v>387.34064647665116</v>
      </c>
      <c r="H42">
        <f>AL42*1000</f>
        <v>35.696991016176611</v>
      </c>
      <c r="I42">
        <f>(AQ42-AW42)</f>
        <v>1.1191515685663327</v>
      </c>
      <c r="J42">
        <f>(P42+AP42*D42)</f>
        <v>28.443395614624023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30.230825424194336</v>
      </c>
      <c r="P42" s="1">
        <v>28.443395614624023</v>
      </c>
      <c r="Q42" s="1">
        <v>30.413772583007813</v>
      </c>
      <c r="R42" s="1">
        <v>399.93438720703125</v>
      </c>
      <c r="S42" s="1">
        <v>391.96051025390625</v>
      </c>
      <c r="T42" s="1">
        <v>5.2422065287828445E-2</v>
      </c>
      <c r="U42" s="1">
        <v>31.436986923217773</v>
      </c>
      <c r="V42" s="1">
        <v>0.10717923194169998</v>
      </c>
      <c r="W42" s="1">
        <v>64.274314880371094</v>
      </c>
      <c r="X42" s="1">
        <v>299.64862060546875</v>
      </c>
      <c r="Y42" s="1">
        <v>999.1297607421875</v>
      </c>
      <c r="Z42" s="1">
        <v>0.29730615019798279</v>
      </c>
      <c r="AA42" s="1">
        <v>88.268379211425781</v>
      </c>
      <c r="AB42" s="1">
        <v>-7.7064599990844727</v>
      </c>
      <c r="AC42" s="1">
        <v>-9.5479421317577362E-2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1.1016493404612819</v>
      </c>
      <c r="AL42">
        <f>(U42-T42)/(1000-U42)*AK42</f>
        <v>3.5696991016176613E-2</v>
      </c>
      <c r="AM42">
        <f>(P42+273.15)</f>
        <v>301.593395614624</v>
      </c>
      <c r="AN42">
        <f>(O42+273.15)</f>
        <v>303.38082542419431</v>
      </c>
      <c r="AO42">
        <f>(Y42*AG42+Z42*AH42)*AI42</f>
        <v>159.86075814558353</v>
      </c>
      <c r="AP42">
        <f>((AO42+0.00000010773*(AN42^4-AM42^4))-AL42*44100)/(L42*51.4+0.00000043092*AM42^3)</f>
        <v>-11.434804912100708</v>
      </c>
      <c r="AQ42">
        <f>0.61365*EXP(17.502*J42/(240.97+J42))</f>
        <v>3.8940434515695523</v>
      </c>
      <c r="AR42">
        <f>AQ42*1000/AA42</f>
        <v>44.115950540366249</v>
      </c>
      <c r="AS42">
        <f>(AR42-U42)</f>
        <v>12.678963617148476</v>
      </c>
      <c r="AT42">
        <f>IF(D42,P42,(O42+P42)/2)</f>
        <v>29.33711051940918</v>
      </c>
      <c r="AU42">
        <f>0.61365*EXP(17.502*AT42/(240.97+AT42))</f>
        <v>4.100896183213167</v>
      </c>
      <c r="AV42">
        <f>IF(AS42&lt;&gt;0,(1000-(AR42+U42)/2)/AS42*AL42,0)</f>
        <v>2.7090924612149014</v>
      </c>
      <c r="AW42">
        <f>U42*AA42/1000</f>
        <v>2.7748918830032197</v>
      </c>
      <c r="AX42">
        <f>(AU42-AW42)</f>
        <v>1.3260043002099473</v>
      </c>
      <c r="AY42">
        <f>1/(1.6/F42+1.37/N42)</f>
        <v>1.8835963760004144</v>
      </c>
      <c r="AZ42">
        <f>G42*AA42*0.001</f>
        <v>34.189931067199865</v>
      </c>
      <c r="BA42">
        <f>G42/S42</f>
        <v>0.98821344585386317</v>
      </c>
      <c r="BB42">
        <f>(1-AL42*AA42/AQ42/F42)*100</f>
        <v>91.13618562876627</v>
      </c>
      <c r="BC42">
        <f>(S42-E42/(N42/1.35))</f>
        <v>393.78538331233074</v>
      </c>
      <c r="BD42">
        <f>E42*BB42/100/BC42</f>
        <v>-1.2051795073088687E-2</v>
      </c>
    </row>
    <row r="43" spans="1:56" x14ac:dyDescent="0.35">
      <c r="A43" s="1" t="s">
        <v>9</v>
      </c>
      <c r="B43" s="1" t="s">
        <v>3553</v>
      </c>
      <c r="K43" s="1">
        <v>2.72</v>
      </c>
    </row>
    <row r="44" spans="1:56" x14ac:dyDescent="0.35">
      <c r="A44" s="1" t="s">
        <v>9</v>
      </c>
      <c r="B44" s="1" t="s">
        <v>3552</v>
      </c>
      <c r="K44" s="1">
        <v>2.72</v>
      </c>
    </row>
    <row r="45" spans="1:56" x14ac:dyDescent="0.35">
      <c r="A45" s="1">
        <v>10</v>
      </c>
      <c r="B45" s="1" t="s">
        <v>3551</v>
      </c>
      <c r="C45" s="1">
        <v>2238.0000030398369</v>
      </c>
      <c r="D45" s="1">
        <v>0</v>
      </c>
      <c r="E45">
        <f>(R45-S45*(1000-T45)/(1000-U45))*AK45</f>
        <v>-4.9888369198715088</v>
      </c>
      <c r="F45">
        <f>IF(AV45&lt;&gt;0,1/(1/AV45-1/N45),0)</f>
        <v>3.9583903476317395</v>
      </c>
      <c r="G45">
        <f>((AY45-AL45/2)*S45-E45)/(AY45+AL45/2)</f>
        <v>384.91918400926755</v>
      </c>
      <c r="H45">
        <f>AL45*1000</f>
        <v>35.868818256902976</v>
      </c>
      <c r="I45">
        <f>(AQ45-AW45)</f>
        <v>1.5562370694884287</v>
      </c>
      <c r="J45">
        <f>(P45+AP45*D45)</f>
        <v>30.344596862792969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30.310695648193359</v>
      </c>
      <c r="P45" s="1">
        <v>30.344596862792969</v>
      </c>
      <c r="Q45" s="1">
        <v>30.488840103149414</v>
      </c>
      <c r="R45" s="1">
        <v>399.9373779296875</v>
      </c>
      <c r="S45" s="1">
        <v>391.7117919921875</v>
      </c>
      <c r="T45" s="1">
        <v>6.7036144435405731E-2</v>
      </c>
      <c r="U45" s="1">
        <v>31.598487854003906</v>
      </c>
      <c r="V45" s="1">
        <v>0.13643838465213776</v>
      </c>
      <c r="W45" s="1">
        <v>64.312271118164063</v>
      </c>
      <c r="X45" s="1">
        <v>299.63839721679688</v>
      </c>
      <c r="Y45" s="1">
        <v>1250.5628662109375</v>
      </c>
      <c r="Z45" s="1">
        <v>0.35886529088020325</v>
      </c>
      <c r="AA45" s="1">
        <v>88.272331237792969</v>
      </c>
      <c r="AB45" s="1">
        <v>-7.5107874870300293</v>
      </c>
      <c r="AC45" s="1">
        <v>-9.8790101706981659E-2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1.1016117544735176</v>
      </c>
      <c r="AL45">
        <f>(U45-T45)/(1000-U45)*AK45</f>
        <v>3.5868818256902975E-2</v>
      </c>
      <c r="AM45">
        <f>(P45+273.15)</f>
        <v>303.49459686279295</v>
      </c>
      <c r="AN45">
        <f>(O45+273.15)</f>
        <v>303.46069564819334</v>
      </c>
      <c r="AO45">
        <f>(Y45*AG45+Z45*AH45)*AI45</f>
        <v>200.09005412138868</v>
      </c>
      <c r="AP45">
        <f>((AO45+0.00000010773*(AN45^4-AM45^4))-AL45*44100)/(L45*51.4+0.00000043092*AM45^3)</f>
        <v>-11.324214264660519</v>
      </c>
      <c r="AQ45">
        <f>0.61365*EXP(17.502*J45/(240.97+J45))</f>
        <v>4.3455092559504394</v>
      </c>
      <c r="AR45">
        <f>AQ45*1000/AA45</f>
        <v>49.228441064326965</v>
      </c>
      <c r="AS45">
        <f>(AR45-U45)</f>
        <v>17.629953210323059</v>
      </c>
      <c r="AT45">
        <f>IF(D45,P45,(O45+P45)/2)</f>
        <v>30.327646255493164</v>
      </c>
      <c r="AU45">
        <f>0.61365*EXP(17.502*AT45/(240.97+AT45))</f>
        <v>4.3412908678500202</v>
      </c>
      <c r="AV45">
        <f>IF(AS45&lt;&gt;0,(1000-(AR45+U45)/2)/AS45*AL45,0)</f>
        <v>1.9523157341638031</v>
      </c>
      <c r="AW45">
        <f>U45*AA45/1000</f>
        <v>2.7892721864620107</v>
      </c>
      <c r="AX45">
        <f>(AU45-AW45)</f>
        <v>1.5520186813880095</v>
      </c>
      <c r="AY45">
        <f>1/(1.6/F45+1.37/N45)</f>
        <v>1.3160748814072327</v>
      </c>
      <c r="AZ45">
        <f>G45*AA45*0.001</f>
        <v>33.977713710647045</v>
      </c>
      <c r="BA45">
        <f>G45/S45</f>
        <v>0.98265916900695338</v>
      </c>
      <c r="BB45">
        <f>(1-AL45*AA45/AQ45/F45)*100</f>
        <v>81.59302736899761</v>
      </c>
      <c r="BC45">
        <f>(S45-E45/(N45/1.35))</f>
        <v>393.46007398636289</v>
      </c>
      <c r="BD45">
        <f>E45*BB45/100/BC45</f>
        <v>-1.0345504773037023E-2</v>
      </c>
    </row>
    <row r="46" spans="1:56" x14ac:dyDescent="0.35">
      <c r="A46" s="1" t="s">
        <v>9</v>
      </c>
      <c r="B46" s="1" t="s">
        <v>3550</v>
      </c>
      <c r="K46" s="1">
        <v>2.72</v>
      </c>
    </row>
    <row r="47" spans="1:56" x14ac:dyDescent="0.35">
      <c r="A47" s="1" t="s">
        <v>9</v>
      </c>
      <c r="B47" s="1" t="s">
        <v>3549</v>
      </c>
      <c r="K47" s="1">
        <v>2.72</v>
      </c>
    </row>
    <row r="48" spans="1:56" x14ac:dyDescent="0.35">
      <c r="A48" s="1">
        <v>11</v>
      </c>
      <c r="B48" s="1" t="s">
        <v>3548</v>
      </c>
      <c r="C48" s="1">
        <v>2441.0000030398369</v>
      </c>
      <c r="D48" s="1">
        <v>0</v>
      </c>
      <c r="E48">
        <f>(R48-S48*(1000-T48)/(1000-U48))*AK48</f>
        <v>-4.6121046699553077</v>
      </c>
      <c r="F48">
        <f>IF(AV48&lt;&gt;0,1/(1/AV48-1/N48),0)</f>
        <v>3.6847355627624632</v>
      </c>
      <c r="G48">
        <f>((AY48-AL48/2)*S48-E48)/(AY48+AL48/2)</f>
        <v>383.82279424263885</v>
      </c>
      <c r="H48">
        <f>AL48*1000</f>
        <v>36.183566043693581</v>
      </c>
      <c r="I48">
        <f>(AQ48-AW48)</f>
        <v>1.6262160208765524</v>
      </c>
      <c r="J48">
        <f>(P48+AP48*D48)</f>
        <v>30.723407745361328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30.482126235961914</v>
      </c>
      <c r="P48" s="1">
        <v>30.723407745361328</v>
      </c>
      <c r="Q48" s="1">
        <v>30.598415374755859</v>
      </c>
      <c r="R48" s="1">
        <v>399.92141723632813</v>
      </c>
      <c r="S48" s="1">
        <v>391.25567626953125</v>
      </c>
      <c r="T48" s="1">
        <v>8.1484884023666382E-2</v>
      </c>
      <c r="U48" s="1">
        <v>31.884756088256836</v>
      </c>
      <c r="V48" s="1">
        <v>0.16422320902347565</v>
      </c>
      <c r="W48" s="1">
        <v>64.259979248046875</v>
      </c>
      <c r="X48" s="1">
        <v>299.59567260742188</v>
      </c>
      <c r="Y48" s="1">
        <v>1601.3421630859375</v>
      </c>
      <c r="Z48" s="1">
        <v>4.977010190486908E-2</v>
      </c>
      <c r="AA48" s="1">
        <v>88.271080017089844</v>
      </c>
      <c r="AB48" s="1">
        <v>-7.3784265518188477</v>
      </c>
      <c r="AC48" s="1">
        <v>-9.115774929523468E-2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1.1014546787037567</v>
      </c>
      <c r="AL48">
        <f>(U48-T48)/(1000-U48)*AK48</f>
        <v>3.6183566043693584E-2</v>
      </c>
      <c r="AM48">
        <f>(P48+273.15)</f>
        <v>303.87340774536131</v>
      </c>
      <c r="AN48">
        <f>(O48+273.15)</f>
        <v>303.63212623596189</v>
      </c>
      <c r="AO48">
        <f>(Y48*AG48+Z48*AH48)*AI48</f>
        <v>256.21474036690415</v>
      </c>
      <c r="AP48">
        <f>((AO48+0.00000010773*(AN48^4-AM48^4))-AL48*44100)/(L48*51.4+0.00000043092*AM48^3)</f>
        <v>-10.994555508395175</v>
      </c>
      <c r="AQ48">
        <f>0.61365*EXP(17.502*J48/(240.97+J48))</f>
        <v>4.4407178768684643</v>
      </c>
      <c r="AR48">
        <f>AQ48*1000/AA48</f>
        <v>50.3077324533552</v>
      </c>
      <c r="AS48">
        <f>(AR48-U48)</f>
        <v>18.422976365098364</v>
      </c>
      <c r="AT48">
        <f>IF(D48,P48,(O48+P48)/2)</f>
        <v>30.602766990661621</v>
      </c>
      <c r="AU48">
        <f>0.61365*EXP(17.502*AT48/(240.97+AT48))</f>
        <v>4.4102012841245131</v>
      </c>
      <c r="AV48">
        <f>IF(AS48&lt;&gt;0,(1000-(AR48+U48)/2)/AS48*AL48,0)</f>
        <v>1.8833307217776403</v>
      </c>
      <c r="AW48">
        <f>U48*AA48/1000</f>
        <v>2.8145018559919119</v>
      </c>
      <c r="AX48">
        <f>(AU48-AW48)</f>
        <v>1.5956994281326011</v>
      </c>
      <c r="AY48">
        <f>1/(1.6/F48+1.37/N48)</f>
        <v>1.2660562631572025</v>
      </c>
      <c r="AZ48">
        <f>G48*AA48*0.001</f>
        <v>33.880452582974982</v>
      </c>
      <c r="BA48">
        <f>G48/S48</f>
        <v>0.98100249407813833</v>
      </c>
      <c r="BB48">
        <f>(1-AL48*AA48/AQ48/F48)*100</f>
        <v>80.480427689389671</v>
      </c>
      <c r="BC48">
        <f>(S48-E48/(N48/1.35))</f>
        <v>392.87193666834634</v>
      </c>
      <c r="BD48">
        <f>E48*BB48/100/BC48</f>
        <v>-9.44796819884796E-3</v>
      </c>
    </row>
    <row r="49" spans="1:56" x14ac:dyDescent="0.35">
      <c r="A49" s="1" t="s">
        <v>9</v>
      </c>
      <c r="B49" s="1" t="s">
        <v>3547</v>
      </c>
      <c r="K49" s="1">
        <v>2.72</v>
      </c>
    </row>
    <row r="50" spans="1:56" x14ac:dyDescent="0.35">
      <c r="A50" s="1" t="s">
        <v>9</v>
      </c>
      <c r="B50" s="1" t="s">
        <v>3542</v>
      </c>
      <c r="K50" s="1">
        <v>2.72</v>
      </c>
    </row>
    <row r="51" spans="1:56" x14ac:dyDescent="0.35">
      <c r="A51" s="1">
        <v>12</v>
      </c>
      <c r="B51" s="1" t="s">
        <v>3546</v>
      </c>
      <c r="C51" s="1">
        <v>2645.0000030398369</v>
      </c>
      <c r="D51" s="1">
        <v>0</v>
      </c>
      <c r="E51">
        <f>(R51-S51*(1000-T51)/(1000-U51))*AK51</f>
        <v>-5.0784563660045956</v>
      </c>
      <c r="F51">
        <f>IF(AV51&lt;&gt;0,1/(1/AV51-1/N51),0)</f>
        <v>4.2237880270681503</v>
      </c>
      <c r="G51">
        <f>((AY51-AL51/2)*S51-E51)/(AY51+AL51/2)</f>
        <v>384.85575212547531</v>
      </c>
      <c r="H51">
        <f>AL51*1000</f>
        <v>36.542383561220539</v>
      </c>
      <c r="I51">
        <f>(AQ51-AW51)</f>
        <v>1.5354564421156365</v>
      </c>
      <c r="J51">
        <f>(P51+AP51*D51)</f>
        <v>30.475547790527344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30.549949645996094</v>
      </c>
      <c r="P51" s="1">
        <v>30.475547790527344</v>
      </c>
      <c r="Q51" s="1">
        <v>30.664051055908203</v>
      </c>
      <c r="R51" s="1">
        <v>399.92391967773438</v>
      </c>
      <c r="S51" s="1">
        <v>391.54449462890625</v>
      </c>
      <c r="T51" s="1">
        <v>9.8102502524852753E-2</v>
      </c>
      <c r="U51" s="1">
        <v>32.206241607666016</v>
      </c>
      <c r="V51" s="1">
        <v>0.19694007933139801</v>
      </c>
      <c r="W51" s="1">
        <v>64.653800964355469</v>
      </c>
      <c r="X51" s="1">
        <v>299.59423828125</v>
      </c>
      <c r="Y51" s="1">
        <v>1999.8345947265625</v>
      </c>
      <c r="Z51" s="1">
        <v>0.12966346740722656</v>
      </c>
      <c r="AA51" s="1">
        <v>88.267433166503906</v>
      </c>
      <c r="AB51" s="1">
        <v>-7.1847848892211914</v>
      </c>
      <c r="AC51" s="1">
        <v>-0.10727885365486145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1.1014494054457717</v>
      </c>
      <c r="AL51">
        <f>(U51-T51)/(1000-U51)*AK51</f>
        <v>3.654238356122054E-2</v>
      </c>
      <c r="AM51">
        <f>(P51+273.15)</f>
        <v>303.62554779052732</v>
      </c>
      <c r="AN51">
        <f>(O51+273.15)</f>
        <v>303.69994964599607</v>
      </c>
      <c r="AO51">
        <f>(Y51*AG51+Z51*AH51)*AI51</f>
        <v>319.97352800428416</v>
      </c>
      <c r="AP51">
        <f>((AO51+0.00000010773*(AN51^4-AM51^4))-AL51*44100)/(L51*51.4+0.00000043092*AM51^3)</f>
        <v>-10.573297453387635</v>
      </c>
      <c r="AQ51">
        <f>0.61365*EXP(17.502*J51/(240.97+J51))</f>
        <v>4.3782187207645737</v>
      </c>
      <c r="AR51">
        <f>AQ51*1000/AA51</f>
        <v>49.601745102360567</v>
      </c>
      <c r="AS51">
        <f>(AR51-U51)</f>
        <v>17.395503494694552</v>
      </c>
      <c r="AT51">
        <f>IF(D51,P51,(O51+P51)/2)</f>
        <v>30.512748718261719</v>
      </c>
      <c r="AU51">
        <f>0.61365*EXP(17.502*AT51/(240.97+AT51))</f>
        <v>4.3875499597726879</v>
      </c>
      <c r="AV51">
        <f>IF(AS51&lt;&gt;0,(1000-(AR51+U51)/2)/AS51*AL51,0)</f>
        <v>2.0147536492717899</v>
      </c>
      <c r="AW51">
        <f>U51*AA51/1000</f>
        <v>2.8427622786489373</v>
      </c>
      <c r="AX51">
        <f>(AU51-AW51)</f>
        <v>1.5447876811237506</v>
      </c>
      <c r="AY51">
        <f>1/(1.6/F51+1.37/N51)</f>
        <v>1.3615864919730711</v>
      </c>
      <c r="AZ51">
        <f>G51*AA51*0.001</f>
        <v>33.970229379479989</v>
      </c>
      <c r="BA51">
        <f>G51/S51</f>
        <v>0.98291703089895233</v>
      </c>
      <c r="BB51">
        <f>(1-AL51*AA51/AQ51/F51)*100</f>
        <v>82.557939009058586</v>
      </c>
      <c r="BC51">
        <f>(S51-E51/(N51/1.35))</f>
        <v>393.32418275371271</v>
      </c>
      <c r="BD51">
        <f>E51*BB51/100/BC51</f>
        <v>-1.0659575721722265E-2</v>
      </c>
    </row>
    <row r="52" spans="1:56" x14ac:dyDescent="0.35">
      <c r="A52" s="1" t="s">
        <v>9</v>
      </c>
      <c r="B52" s="1" t="s">
        <v>3545</v>
      </c>
      <c r="K52" s="1">
        <v>2.8587200000000004</v>
      </c>
    </row>
    <row r="53" spans="1:56" x14ac:dyDescent="0.35">
      <c r="A53" s="1" t="s">
        <v>9</v>
      </c>
      <c r="B53" s="1" t="s">
        <v>3544</v>
      </c>
      <c r="K53" s="1">
        <v>2.8587200000000004</v>
      </c>
    </row>
    <row r="54" spans="1:56" x14ac:dyDescent="0.35">
      <c r="A54" s="1" t="s">
        <v>9</v>
      </c>
      <c r="B54" s="1" t="s">
        <v>3543</v>
      </c>
    </row>
    <row r="55" spans="1:56" x14ac:dyDescent="0.35">
      <c r="A55" s="1" t="s">
        <v>9</v>
      </c>
      <c r="B55" s="1" t="s">
        <v>3542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FC736-D270-452E-AD38-93D0347E615E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3723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3722</v>
      </c>
    </row>
    <row r="12" spans="1:56" x14ac:dyDescent="0.35">
      <c r="A12" s="1" t="s">
        <v>9</v>
      </c>
      <c r="B12" s="1" t="s">
        <v>3721</v>
      </c>
    </row>
    <row r="13" spans="1:56" x14ac:dyDescent="0.35">
      <c r="A13" s="1" t="s">
        <v>9</v>
      </c>
      <c r="B13" s="1" t="s">
        <v>3720</v>
      </c>
    </row>
    <row r="14" spans="1:56" x14ac:dyDescent="0.35">
      <c r="A14" s="1" t="s">
        <v>9</v>
      </c>
      <c r="B14" s="1" t="s">
        <v>3719</v>
      </c>
    </row>
    <row r="15" spans="1:56" x14ac:dyDescent="0.35">
      <c r="A15" s="1" t="s">
        <v>9</v>
      </c>
      <c r="B15" s="1" t="s">
        <v>3718</v>
      </c>
    </row>
    <row r="16" spans="1:56" x14ac:dyDescent="0.35">
      <c r="A16" s="1" t="s">
        <v>9</v>
      </c>
      <c r="B16" s="1" t="s">
        <v>3717</v>
      </c>
    </row>
    <row r="17" spans="1:56" x14ac:dyDescent="0.35">
      <c r="A17" s="1" t="s">
        <v>9</v>
      </c>
      <c r="B17" s="1" t="s">
        <v>3716</v>
      </c>
    </row>
    <row r="18" spans="1:56" x14ac:dyDescent="0.35">
      <c r="A18" s="1">
        <v>1</v>
      </c>
      <c r="B18" s="1" t="s">
        <v>3715</v>
      </c>
      <c r="C18" s="1">
        <v>472.00000196695328</v>
      </c>
      <c r="D18" s="1">
        <v>0</v>
      </c>
      <c r="E18">
        <f>(R18-S18*(1000-T18)/(1000-U18))*AK18</f>
        <v>-10.136812368351391</v>
      </c>
      <c r="F18">
        <f>IF(AV18&lt;&gt;0,1/(1/AV18-1/N18),0)</f>
        <v>1.8839401695969973</v>
      </c>
      <c r="G18">
        <f>((AY18-AL18/2)*S18-E18)/(AY18+AL18/2)</f>
        <v>392.81172248045357</v>
      </c>
      <c r="H18">
        <f>AL18*1000</f>
        <v>34.207014030588965</v>
      </c>
      <c r="I18">
        <f>(AQ18-AW18)</f>
        <v>2.2831905336378395</v>
      </c>
      <c r="J18">
        <f>(P18+AP18*D18)</f>
        <v>32.658309936523438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30.646579742431641</v>
      </c>
      <c r="P18" s="1">
        <v>32.658309936523438</v>
      </c>
      <c r="Q18" s="1">
        <v>30.799680709838867</v>
      </c>
      <c r="R18" s="1">
        <v>399.99383544921875</v>
      </c>
      <c r="S18" s="1">
        <v>396.87173461914063</v>
      </c>
      <c r="T18" s="1">
        <v>0.16715069115161896</v>
      </c>
      <c r="U18" s="1">
        <v>30.281772613525391</v>
      </c>
      <c r="V18" s="1">
        <v>0.33368390798568726</v>
      </c>
      <c r="W18" s="1">
        <v>60.451686859130859</v>
      </c>
      <c r="X18" s="1">
        <v>299.607177734375</v>
      </c>
      <c r="Y18" s="1">
        <v>0.39472758769989014</v>
      </c>
      <c r="Z18" s="1">
        <v>0.37065541744232178</v>
      </c>
      <c r="AA18" s="1">
        <v>88.261932373046875</v>
      </c>
      <c r="AB18" s="1">
        <v>-7.8473215103149414</v>
      </c>
      <c r="AC18" s="1">
        <v>-8.9698344469070435E-2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1.1014969769646137</v>
      </c>
      <c r="AL18">
        <f>(U18-T18)/(1000-U18)*AK18</f>
        <v>3.4207014030588963E-2</v>
      </c>
      <c r="AM18">
        <f>(P18+273.15)</f>
        <v>305.80830993652341</v>
      </c>
      <c r="AN18">
        <f>(O18+273.15)</f>
        <v>303.79657974243162</v>
      </c>
      <c r="AO18">
        <f>(Y18*AG18+Z18*AH18)*AI18</f>
        <v>6.3156412620326563E-2</v>
      </c>
      <c r="AP18">
        <f>((AO18+0.00000010773*(AN18^4-AM18^4))-AL18*44100)/(L18*51.4+0.00000043092*AM18^3)</f>
        <v>-12.531926221912531</v>
      </c>
      <c r="AQ18">
        <f>0.61365*EXP(17.502*J18/(240.97+J18))</f>
        <v>4.9559183001888005</v>
      </c>
      <c r="AR18">
        <f>AQ18*1000/AA18</f>
        <v>56.150122334079121</v>
      </c>
      <c r="AS18">
        <f>(AR18-U18)</f>
        <v>25.868349720553731</v>
      </c>
      <c r="AT18">
        <f>IF(D18,P18,(O18+P18)/2)</f>
        <v>31.652444839477539</v>
      </c>
      <c r="AU18">
        <f>0.61365*EXP(17.502*AT18/(240.97+AT18))</f>
        <v>4.6819491307512502</v>
      </c>
      <c r="AV18">
        <f>IF(AS18&lt;&gt;0,(1000-(AR18+U18)/2)/AS18*AL18,0)</f>
        <v>1.2652034576060629</v>
      </c>
      <c r="AW18">
        <f>U18*AA18/1000</f>
        <v>2.672727766550961</v>
      </c>
      <c r="AX18">
        <f>(AU18-AW18)</f>
        <v>2.0092213642002892</v>
      </c>
      <c r="AY18">
        <f>1/(1.6/F18+1.37/N18)</f>
        <v>0.82993450879268227</v>
      </c>
      <c r="AZ18">
        <f>G18*AA18*0.001</f>
        <v>34.670321684909844</v>
      </c>
      <c r="BA18">
        <f>G18/S18</f>
        <v>0.98976996398450179</v>
      </c>
      <c r="BB18">
        <f>(1-AL18*AA18/AQ18/F18)*100</f>
        <v>67.663176761456057</v>
      </c>
      <c r="BC18">
        <f>(S18-E18/(N18/1.35))</f>
        <v>400.4240669215522</v>
      </c>
      <c r="BD18">
        <f>E18*BB18/100/BC18</f>
        <v>-1.7129063503863964E-2</v>
      </c>
    </row>
    <row r="19" spans="1:56" x14ac:dyDescent="0.35">
      <c r="A19" s="1" t="s">
        <v>9</v>
      </c>
      <c r="B19" s="1" t="s">
        <v>3714</v>
      </c>
      <c r="K19" s="1">
        <v>2.72</v>
      </c>
    </row>
    <row r="20" spans="1:56" x14ac:dyDescent="0.35">
      <c r="A20" s="1" t="s">
        <v>9</v>
      </c>
      <c r="B20" s="1" t="s">
        <v>3713</v>
      </c>
      <c r="K20" s="1">
        <v>2.72</v>
      </c>
    </row>
    <row r="21" spans="1:56" x14ac:dyDescent="0.35">
      <c r="A21" s="1">
        <v>2</v>
      </c>
      <c r="B21" s="1" t="s">
        <v>3712</v>
      </c>
      <c r="C21" s="1">
        <v>675.00000196695328</v>
      </c>
      <c r="D21" s="1">
        <v>0</v>
      </c>
      <c r="E21">
        <f>(R21-S21*(1000-T21)/(1000-U21))*AK21</f>
        <v>-9.6518461508841469</v>
      </c>
      <c r="F21">
        <f>IF(AV21&lt;&gt;0,1/(1/AV21-1/N21),0)</f>
        <v>1.9137760441924689</v>
      </c>
      <c r="G21">
        <f>((AY21-AL21/2)*S21-E21)/(AY21+AL21/2)</f>
        <v>392.37042315244821</v>
      </c>
      <c r="H21">
        <f>AL21*1000</f>
        <v>33.568325838765062</v>
      </c>
      <c r="I21">
        <f>(AQ21-AW21)</f>
        <v>2.2189900000740863</v>
      </c>
      <c r="J21">
        <f>(P21+AP21*D21)</f>
        <v>32.264991760253906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30.602294921875</v>
      </c>
      <c r="P21" s="1">
        <v>32.264991760253906</v>
      </c>
      <c r="Q21" s="1">
        <v>30.807548522949219</v>
      </c>
      <c r="R21" s="1">
        <v>399.97625732421875</v>
      </c>
      <c r="S21" s="1">
        <v>396.64996337890625</v>
      </c>
      <c r="T21" s="1">
        <v>0.20394906401634216</v>
      </c>
      <c r="U21" s="1">
        <v>29.778676986694336</v>
      </c>
      <c r="V21" s="1">
        <v>0.40815499424934387</v>
      </c>
      <c r="W21" s="1">
        <v>59.594860076904297</v>
      </c>
      <c r="X21" s="1">
        <v>299.53573608398438</v>
      </c>
      <c r="Y21" s="1">
        <v>25.089691162109375</v>
      </c>
      <c r="Z21" s="1">
        <v>0.26718559861183167</v>
      </c>
      <c r="AA21" s="1">
        <v>88.257194519042969</v>
      </c>
      <c r="AB21" s="1">
        <v>-7.791663646697998</v>
      </c>
      <c r="AC21" s="1">
        <v>-8.2945659756660461E-2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1.1012343238381777</v>
      </c>
      <c r="AL21">
        <f>(U21-T21)/(1000-U21)*AK21</f>
        <v>3.356832583876506E-2</v>
      </c>
      <c r="AM21">
        <f>(P21+273.15)</f>
        <v>305.41499176025388</v>
      </c>
      <c r="AN21">
        <f>(O21+273.15)</f>
        <v>303.75229492187498</v>
      </c>
      <c r="AO21">
        <f>(Y21*AG21+Z21*AH21)*AI21</f>
        <v>4.0143504962097722</v>
      </c>
      <c r="AP21">
        <f>((AO21+0.00000010773*(AN21^4-AM21^4))-AL21*44100)/(L21*51.4+0.00000043092*AM21^3)</f>
        <v>-12.238953325038322</v>
      </c>
      <c r="AQ21">
        <f>0.61365*EXP(17.502*J21/(240.97+J21))</f>
        <v>4.8471724874085167</v>
      </c>
      <c r="AR21">
        <f>AQ21*1000/AA21</f>
        <v>54.920989884429851</v>
      </c>
      <c r="AS21">
        <f>(AR21-U21)</f>
        <v>25.142312897735515</v>
      </c>
      <c r="AT21">
        <f>IF(D21,P21,(O21+P21)/2)</f>
        <v>31.433643341064453</v>
      </c>
      <c r="AU21">
        <f>0.61365*EXP(17.502*AT21/(240.97+AT21))</f>
        <v>4.624131848600598</v>
      </c>
      <c r="AV21">
        <f>IF(AS21&lt;&gt;0,(1000-(AR21+U21)/2)/AS21*AL21,0)</f>
        <v>1.2785901186393249</v>
      </c>
      <c r="AW21">
        <f>U21*AA21/1000</f>
        <v>2.6281824873344304</v>
      </c>
      <c r="AX21">
        <f>(AU21-AW21)</f>
        <v>1.9959493612661676</v>
      </c>
      <c r="AY21">
        <f>1/(1.6/F21+1.37/N21)</f>
        <v>0.83915569742046836</v>
      </c>
      <c r="AZ21">
        <f>G21*AA21*0.001</f>
        <v>34.629512759684829</v>
      </c>
      <c r="BA21">
        <f>G21/S21</f>
        <v>0.9892107888022923</v>
      </c>
      <c r="BB21">
        <f>(1-AL21*AA21/AQ21/F21)*100</f>
        <v>68.062551889322961</v>
      </c>
      <c r="BC21">
        <f>(S21-E21/(N21/1.35))</f>
        <v>400.03234470488803</v>
      </c>
      <c r="BD21">
        <f>E21*BB21/100/BC21</f>
        <v>-1.6421904082704723E-2</v>
      </c>
    </row>
    <row r="22" spans="1:56" x14ac:dyDescent="0.35">
      <c r="A22" s="1" t="s">
        <v>9</v>
      </c>
      <c r="B22" s="1" t="s">
        <v>3711</v>
      </c>
      <c r="K22" s="1">
        <v>2.72</v>
      </c>
    </row>
    <row r="23" spans="1:56" x14ac:dyDescent="0.35">
      <c r="A23" s="1" t="s">
        <v>9</v>
      </c>
      <c r="B23" s="1" t="s">
        <v>3710</v>
      </c>
      <c r="K23" s="1">
        <v>2.72</v>
      </c>
    </row>
    <row r="24" spans="1:56" x14ac:dyDescent="0.35">
      <c r="A24" s="1">
        <v>3</v>
      </c>
      <c r="B24" s="1" t="s">
        <v>3709</v>
      </c>
      <c r="C24" s="1">
        <v>879.00000196695328</v>
      </c>
      <c r="D24" s="1">
        <v>0</v>
      </c>
      <c r="E24">
        <f>(R24-S24*(1000-T24)/(1000-U24))*AK24</f>
        <v>-8.8173852029673263</v>
      </c>
      <c r="F24">
        <f>IF(AV24&lt;&gt;0,1/(1/AV24-1/N24),0)</f>
        <v>1.8393746475228308</v>
      </c>
      <c r="G24">
        <f>((AY24-AL24/2)*S24-E24)/(AY24+AL24/2)</f>
        <v>391.12639968985371</v>
      </c>
      <c r="H24">
        <f>AL24*1000</f>
        <v>32.888534093145736</v>
      </c>
      <c r="I24">
        <f>(AQ24-AW24)</f>
        <v>2.2339018644100408</v>
      </c>
      <c r="J24">
        <f>(P24+AP24*D24)</f>
        <v>32.149410247802734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30.587253570556641</v>
      </c>
      <c r="P24" s="1">
        <v>32.149410247802734</v>
      </c>
      <c r="Q24" s="1">
        <v>30.794170379638672</v>
      </c>
      <c r="R24" s="1">
        <v>400.01116943359375</v>
      </c>
      <c r="S24" s="1">
        <v>396.18695068359375</v>
      </c>
      <c r="T24" s="1">
        <v>0.26843434572219849</v>
      </c>
      <c r="U24" s="1">
        <v>29.251310348510742</v>
      </c>
      <c r="V24" s="1">
        <v>0.53768432140350342</v>
      </c>
      <c r="W24" s="1">
        <v>58.591499328613281</v>
      </c>
      <c r="X24" s="1">
        <v>299.62548828125</v>
      </c>
      <c r="Y24" s="1">
        <v>49.834766387939453</v>
      </c>
      <c r="Z24" s="1">
        <v>0.30123689770698547</v>
      </c>
      <c r="AA24" s="1">
        <v>88.259696960449219</v>
      </c>
      <c r="AB24" s="1">
        <v>-7.647646427154541</v>
      </c>
      <c r="AC24" s="1">
        <v>-6.4789034426212311E-2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1.1015642951516542</v>
      </c>
      <c r="AL24">
        <f>(U24-T24)/(1000-U24)*AK24</f>
        <v>3.2888534093145738E-2</v>
      </c>
      <c r="AM24">
        <f>(P24+273.15)</f>
        <v>305.29941024780271</v>
      </c>
      <c r="AN24">
        <f>(O24+273.15)</f>
        <v>303.73725357055662</v>
      </c>
      <c r="AO24">
        <f>(Y24*AG24+Z24*AH24)*AI24</f>
        <v>7.9735624438472996</v>
      </c>
      <c r="AP24">
        <f>((AO24+0.00000010773*(AN24^4-AM24^4))-AL24*44100)/(L24*51.4+0.00000043092*AM24^3)</f>
        <v>-11.952662750972893</v>
      </c>
      <c r="AQ24">
        <f>0.61365*EXP(17.502*J24/(240.97+J24))</f>
        <v>4.8156136514656511</v>
      </c>
      <c r="AR24">
        <f>AQ24*1000/AA24</f>
        <v>54.561864784371686</v>
      </c>
      <c r="AS24">
        <f>(AR24-U24)</f>
        <v>25.310554435860944</v>
      </c>
      <c r="AT24">
        <f>IF(D24,P24,(O24+P24)/2)</f>
        <v>31.368331909179688</v>
      </c>
      <c r="AU24">
        <f>0.61365*EXP(17.502*AT24/(240.97+AT24))</f>
        <v>4.6069945493439359</v>
      </c>
      <c r="AV24">
        <f>IF(AS24&lt;&gt;0,(1000-(AR24+U24)/2)/AS24*AL24,0)</f>
        <v>1.2449465672152358</v>
      </c>
      <c r="AW24">
        <f>U24*AA24/1000</f>
        <v>2.5817117870556103</v>
      </c>
      <c r="AX24">
        <f>(AU24-AW24)</f>
        <v>2.0252827622883256</v>
      </c>
      <c r="AY24">
        <f>1/(1.6/F24+1.37/N24)</f>
        <v>0.81599924297053172</v>
      </c>
      <c r="AZ24">
        <f>G24*AA24*0.001</f>
        <v>34.520697509858032</v>
      </c>
      <c r="BA24">
        <f>G24/S24</f>
        <v>0.98722686099325485</v>
      </c>
      <c r="BB24">
        <f>(1-AL24*AA24/AQ24/F24)*100</f>
        <v>67.229345492296403</v>
      </c>
      <c r="BC24">
        <f>(S24-E24/(N24/1.35))</f>
        <v>399.27690452126166</v>
      </c>
      <c r="BD24">
        <f>E24*BB24/100/BC24</f>
        <v>-1.4846514522539489E-2</v>
      </c>
    </row>
    <row r="25" spans="1:56" x14ac:dyDescent="0.35">
      <c r="A25" s="1" t="s">
        <v>9</v>
      </c>
      <c r="B25" s="1" t="s">
        <v>3708</v>
      </c>
      <c r="K25" s="1">
        <v>2.72</v>
      </c>
    </row>
    <row r="26" spans="1:56" x14ac:dyDescent="0.35">
      <c r="A26" s="1" t="s">
        <v>9</v>
      </c>
      <c r="B26" s="1" t="s">
        <v>3707</v>
      </c>
      <c r="K26" s="1">
        <v>2.72</v>
      </c>
    </row>
    <row r="27" spans="1:56" x14ac:dyDescent="0.35">
      <c r="A27" s="1">
        <v>4</v>
      </c>
      <c r="B27" s="1" t="s">
        <v>3706</v>
      </c>
      <c r="C27" s="1">
        <v>1083.0000019669533</v>
      </c>
      <c r="D27" s="1">
        <v>0</v>
      </c>
      <c r="E27">
        <f>(R27-S27*(1000-T27)/(1000-U27))*AK27</f>
        <v>-7.4342124751308001</v>
      </c>
      <c r="F27">
        <f>IF(AV27&lt;&gt;0,1/(1/AV27-1/N27),0)</f>
        <v>0.23641234278431514</v>
      </c>
      <c r="G27">
        <f>((AY27-AL27/2)*S27-E27)/(AY27+AL27/2)</f>
        <v>360.8499371100504</v>
      </c>
      <c r="H27">
        <f>AL27*1000</f>
        <v>32.40803309255184</v>
      </c>
      <c r="I27">
        <f>(AQ27-AW27)</f>
        <v>11.623216733884126</v>
      </c>
      <c r="J27">
        <f>(P27+AP27*D27)</f>
        <v>52.686309814453125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30.552583694458008</v>
      </c>
      <c r="P27" s="1">
        <v>52.686309814453125</v>
      </c>
      <c r="Q27" s="1">
        <v>30.770927429199219</v>
      </c>
      <c r="R27" s="1">
        <v>400.03656005859375</v>
      </c>
      <c r="S27" s="1">
        <v>395.1575927734375</v>
      </c>
      <c r="T27" s="1">
        <v>0.38252073526382446</v>
      </c>
      <c r="U27" s="1">
        <v>28.963342666625977</v>
      </c>
      <c r="V27" s="1">
        <v>0.76768392324447632</v>
      </c>
      <c r="W27" s="1">
        <v>58.12677001953125</v>
      </c>
      <c r="X27" s="1">
        <v>299.4901123046875</v>
      </c>
      <c r="Y27" s="1">
        <v>100.3377685546875</v>
      </c>
      <c r="Z27" s="1">
        <v>0.40209057927131653</v>
      </c>
      <c r="AA27" s="1">
        <v>88.255012512207031</v>
      </c>
      <c r="AB27" s="1">
        <v>-7.5417380332946777</v>
      </c>
      <c r="AC27" s="1">
        <v>-6.3366346061229706E-2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1.1010665893554685</v>
      </c>
      <c r="AL27">
        <f>(U27-T27)/(1000-U27)*AK27</f>
        <v>3.2408033092551837E-2</v>
      </c>
      <c r="AM27">
        <f>(P27+273.15)</f>
        <v>325.8363098144531</v>
      </c>
      <c r="AN27">
        <f>(O27+273.15)</f>
        <v>303.70258369445799</v>
      </c>
      <c r="AO27">
        <f>(Y27*AG27+Z27*AH27)*AI27</f>
        <v>16.054042609914177</v>
      </c>
      <c r="AP27">
        <f>((AO27+0.00000010773*(AN27^4-AM27^4))-AL27*44100)/(L27*51.4+0.00000043092*AM27^3)</f>
        <v>-13.697375966984856</v>
      </c>
      <c r="AQ27">
        <f>0.61365*EXP(17.502*J27/(240.97+J27))</f>
        <v>14.179376903322542</v>
      </c>
      <c r="AR27">
        <f>AQ27*1000/AA27</f>
        <v>160.6637005616119</v>
      </c>
      <c r="AS27">
        <f>(AR27-U27)</f>
        <v>131.70035789498593</v>
      </c>
      <c r="AT27">
        <f>IF(D27,P27,(O27+P27)/2)</f>
        <v>41.619446754455566</v>
      </c>
      <c r="AU27">
        <f>0.61365*EXP(17.502*AT27/(240.97+AT27))</f>
        <v>8.0796112906237703</v>
      </c>
      <c r="AV27">
        <f>IF(AS27&lt;&gt;0,(1000-(AR27+U27)/2)/AS27*AL27,0)</f>
        <v>0.22274285214814091</v>
      </c>
      <c r="AW27">
        <f>U27*AA27/1000</f>
        <v>2.5561601694384155</v>
      </c>
      <c r="AX27">
        <f>(AU27-AW27)</f>
        <v>5.5234511211853548</v>
      </c>
      <c r="AY27">
        <f>1/(1.6/F27+1.37/N27)</f>
        <v>0.14038108856706835</v>
      </c>
      <c r="AZ27">
        <f>G27*AA27*0.001</f>
        <v>31.846815714676616</v>
      </c>
      <c r="BA27">
        <f>G27/S27</f>
        <v>0.91317981410252869</v>
      </c>
      <c r="BB27">
        <f>(1-AL27*AA27/AQ27/F27)*100</f>
        <v>14.677266405449984</v>
      </c>
      <c r="BC27">
        <f>(S27-E27/(N27/1.35))</f>
        <v>397.76282922832644</v>
      </c>
      <c r="BD27">
        <f>E27*BB27/100/BC27</f>
        <v>-2.7431903887022127E-3</v>
      </c>
    </row>
    <row r="28" spans="1:56" x14ac:dyDescent="0.35">
      <c r="A28" s="1" t="s">
        <v>9</v>
      </c>
      <c r="B28" s="1" t="s">
        <v>3705</v>
      </c>
      <c r="K28" s="1">
        <v>2.72</v>
      </c>
    </row>
    <row r="29" spans="1:56" x14ac:dyDescent="0.35">
      <c r="A29" s="1" t="s">
        <v>9</v>
      </c>
      <c r="B29" s="1" t="s">
        <v>3704</v>
      </c>
      <c r="K29" s="1">
        <v>2.72</v>
      </c>
    </row>
    <row r="30" spans="1:56" x14ac:dyDescent="0.35">
      <c r="A30" s="1">
        <v>5</v>
      </c>
      <c r="B30" s="1" t="s">
        <v>3703</v>
      </c>
      <c r="C30" s="1">
        <v>1286.0000019669533</v>
      </c>
      <c r="D30" s="1">
        <v>0</v>
      </c>
      <c r="E30">
        <f>(R30-S30*(1000-T30)/(1000-U30))*AK30</f>
        <v>-6.0279787347929874</v>
      </c>
      <c r="F30">
        <f>IF(AV30&lt;&gt;0,1/(1/AV30-1/N30),0)</f>
        <v>0.23208443142903223</v>
      </c>
      <c r="G30">
        <f>((AY30-AL30/2)*S30-E30)/(AY30+AL30/2)</f>
        <v>352.33696195041216</v>
      </c>
      <c r="H30">
        <f>AL30*1000</f>
        <v>31.611606239813337</v>
      </c>
      <c r="I30">
        <f>(AQ30-AW30)</f>
        <v>11.549209365157433</v>
      </c>
      <c r="J30">
        <f>(P30+AP30*D30)</f>
        <v>52.514305114746094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30.518138885498047</v>
      </c>
      <c r="P30" s="1">
        <v>52.514305114746094</v>
      </c>
      <c r="Q30" s="1">
        <v>30.734941482543945</v>
      </c>
      <c r="R30" s="1">
        <v>400.0162353515625</v>
      </c>
      <c r="S30" s="1">
        <v>394.17678833007813</v>
      </c>
      <c r="T30" s="1">
        <v>0.57364386320114136</v>
      </c>
      <c r="U30" s="1">
        <v>28.453872680664063</v>
      </c>
      <c r="V30" s="1">
        <v>1.1535770893096924</v>
      </c>
      <c r="W30" s="1">
        <v>57.219715118408203</v>
      </c>
      <c r="X30" s="1">
        <v>299.62811279296875</v>
      </c>
      <c r="Y30" s="1">
        <v>150.64303588867188</v>
      </c>
      <c r="Z30" s="1">
        <v>0.2213403582572937</v>
      </c>
      <c r="AA30" s="1">
        <v>88.259269714355469</v>
      </c>
      <c r="AB30" s="1">
        <v>-7.6380391120910645</v>
      </c>
      <c r="AC30" s="1">
        <v>-5.2429322153329849E-2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1.1015739440917967</v>
      </c>
      <c r="AL30">
        <f>(U30-T30)/(1000-U30)*AK30</f>
        <v>3.1611606239813336E-2</v>
      </c>
      <c r="AM30">
        <f>(P30+273.15)</f>
        <v>325.66430511474607</v>
      </c>
      <c r="AN30">
        <f>(O30+273.15)</f>
        <v>303.66813888549802</v>
      </c>
      <c r="AO30">
        <f>(Y30*AG30+Z30*AH30)*AI30</f>
        <v>24.102885203446021</v>
      </c>
      <c r="AP30">
        <f>((AO30+0.00000010773*(AN30^4-AM30^4))-AL30*44100)/(L30*51.4+0.00000043092*AM30^3)</f>
        <v>-13.337099179946062</v>
      </c>
      <c r="AQ30">
        <f>0.61365*EXP(17.502*J30/(240.97+J30))</f>
        <v>14.060527388498093</v>
      </c>
      <c r="AR30">
        <f>AQ30*1000/AA30</f>
        <v>159.30935565186454</v>
      </c>
      <c r="AS30">
        <f>(AR30-U30)</f>
        <v>130.85548297120047</v>
      </c>
      <c r="AT30">
        <f>IF(D30,P30,(O30+P30)/2)</f>
        <v>41.51622200012207</v>
      </c>
      <c r="AU30">
        <f>0.61365*EXP(17.502*AT30/(240.97+AT30))</f>
        <v>8.0356684546019395</v>
      </c>
      <c r="AV30">
        <f>IF(AS30&lt;&gt;0,(1000-(AR30+U30)/2)/AS30*AL30,0)</f>
        <v>0.21889688509220079</v>
      </c>
      <c r="AW30">
        <f>U30*AA30/1000</f>
        <v>2.5113180233406602</v>
      </c>
      <c r="AX30">
        <f>(AU30-AW30)</f>
        <v>5.5243504312612792</v>
      </c>
      <c r="AY30">
        <f>1/(1.6/F30+1.37/N30)</f>
        <v>0.1379372508880303</v>
      </c>
      <c r="AZ30">
        <f>G30*AA30*0.001</f>
        <v>31.097002955118029</v>
      </c>
      <c r="BA30">
        <f>G30/S30</f>
        <v>0.89385517458569919</v>
      </c>
      <c r="BB30">
        <f>(1-AL30*AA30/AQ30/F30)*100</f>
        <v>14.501346677214656</v>
      </c>
      <c r="BC30">
        <f>(S30-E30/(N30/1.35))</f>
        <v>396.28922592877643</v>
      </c>
      <c r="BD30">
        <f>E30*BB30/100/BC30</f>
        <v>-2.2058083762242242E-3</v>
      </c>
    </row>
    <row r="31" spans="1:56" x14ac:dyDescent="0.35">
      <c r="A31" s="1" t="s">
        <v>9</v>
      </c>
      <c r="B31" s="1" t="s">
        <v>3702</v>
      </c>
      <c r="K31" s="1">
        <v>2.72</v>
      </c>
    </row>
    <row r="32" spans="1:56" x14ac:dyDescent="0.35">
      <c r="A32" s="1" t="s">
        <v>9</v>
      </c>
      <c r="B32" s="1" t="s">
        <v>3701</v>
      </c>
      <c r="K32" s="1">
        <v>2.72</v>
      </c>
    </row>
    <row r="33" spans="1:56" x14ac:dyDescent="0.35">
      <c r="A33" s="1">
        <v>6</v>
      </c>
      <c r="B33" s="1" t="s">
        <v>3700</v>
      </c>
      <c r="C33" s="1">
        <v>1489.5000019781291</v>
      </c>
      <c r="D33" s="1">
        <v>0</v>
      </c>
      <c r="E33">
        <f>(R33-S33*(1000-T33)/(1000-U33))*AK33</f>
        <v>-4.1515349227158831</v>
      </c>
      <c r="F33">
        <f>IF(AV33&lt;&gt;0,1/(1/AV33-1/N33),0)</f>
        <v>0.2406286294124573</v>
      </c>
      <c r="G33">
        <f>((AY33-AL33/2)*S33-E33)/(AY33+AL33/2)</f>
        <v>342.73305463692429</v>
      </c>
      <c r="H33">
        <f>AL33*1000</f>
        <v>30.710011706137308</v>
      </c>
      <c r="I33">
        <f>(AQ33-AW33)</f>
        <v>10.893665951994361</v>
      </c>
      <c r="J33">
        <f>(P33+AP33*D33)</f>
        <v>51.477256774902344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30.471733093261719</v>
      </c>
      <c r="P33" s="1">
        <v>51.477256774902344</v>
      </c>
      <c r="Q33" s="1">
        <v>30.677568435668945</v>
      </c>
      <c r="R33" s="1">
        <v>399.94281005859375</v>
      </c>
      <c r="S33" s="1">
        <v>392.76187133789063</v>
      </c>
      <c r="T33" s="1">
        <v>0.86900800466537476</v>
      </c>
      <c r="U33" s="1">
        <v>27.968114852905273</v>
      </c>
      <c r="V33" s="1">
        <v>1.752092719078064</v>
      </c>
      <c r="W33" s="1">
        <v>56.389270782470703</v>
      </c>
      <c r="X33" s="1">
        <v>299.62249755859375</v>
      </c>
      <c r="Y33" s="1">
        <v>301.04257202148438</v>
      </c>
      <c r="Z33" s="1">
        <v>0.24884635210037231</v>
      </c>
      <c r="AA33" s="1">
        <v>88.254318237304688</v>
      </c>
      <c r="AB33" s="1">
        <v>-7.7549505233764648</v>
      </c>
      <c r="AC33" s="1">
        <v>-5.446493998169899E-2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1.1015532998477711</v>
      </c>
      <c r="AL33">
        <f>(U33-T33)/(1000-U33)*AK33</f>
        <v>3.0710011706137307E-2</v>
      </c>
      <c r="AM33">
        <f>(P33+273.15)</f>
        <v>324.62725677490232</v>
      </c>
      <c r="AN33">
        <f>(O33+273.15)</f>
        <v>303.6217330932617</v>
      </c>
      <c r="AO33">
        <f>(Y33*AG33+Z33*AH33)*AI33</f>
        <v>48.166810446825366</v>
      </c>
      <c r="AP33">
        <f>((AO33+0.00000010773*(AN33^4-AM33^4))-AL33*44100)/(L33*51.4+0.00000043092*AM33^3)</f>
        <v>-12.721969129231594</v>
      </c>
      <c r="AQ33">
        <f>0.61365*EXP(17.502*J33/(240.97+J33))</f>
        <v>13.361972860720151</v>
      </c>
      <c r="AR33">
        <f>AQ33*1000/AA33</f>
        <v>151.40304891134616</v>
      </c>
      <c r="AS33">
        <f>(AR33-U33)</f>
        <v>123.43493405844089</v>
      </c>
      <c r="AT33">
        <f>IF(D33,P33,(O33+P33)/2)</f>
        <v>40.974494934082031</v>
      </c>
      <c r="AU33">
        <f>0.61365*EXP(17.502*AT33/(240.97+AT33))</f>
        <v>7.8084319437055747</v>
      </c>
      <c r="AV33">
        <f>IF(AS33&lt;&gt;0,(1000-(AR33+U33)/2)/AS33*AL33,0)</f>
        <v>0.22648180314520761</v>
      </c>
      <c r="AW33">
        <f>U33*AA33/1000</f>
        <v>2.4683069087257898</v>
      </c>
      <c r="AX33">
        <f>(AU33-AW33)</f>
        <v>5.3401250349797849</v>
      </c>
      <c r="AY33">
        <f>1/(1.6/F33+1.37/N33)</f>
        <v>0.14275760334726739</v>
      </c>
      <c r="AZ33">
        <f>G33*AA33*0.001</f>
        <v>30.247672074370652</v>
      </c>
      <c r="BA33">
        <f>G33/S33</f>
        <v>0.87262303102246186</v>
      </c>
      <c r="BB33">
        <f>(1-AL33*AA33/AQ33/F33)*100</f>
        <v>15.705728118766526</v>
      </c>
      <c r="BC33">
        <f>(S33-E33/(N33/1.35))</f>
        <v>394.2167302298829</v>
      </c>
      <c r="BD33">
        <f>E33*BB33/100/BC33</f>
        <v>-1.6539855813252208E-3</v>
      </c>
    </row>
    <row r="34" spans="1:56" x14ac:dyDescent="0.35">
      <c r="A34" s="1" t="s">
        <v>9</v>
      </c>
      <c r="B34" s="1" t="s">
        <v>3699</v>
      </c>
      <c r="K34" s="1">
        <v>2.72</v>
      </c>
    </row>
    <row r="35" spans="1:56" x14ac:dyDescent="0.35">
      <c r="A35" s="1" t="s">
        <v>9</v>
      </c>
      <c r="B35" s="1" t="s">
        <v>3698</v>
      </c>
      <c r="K35" s="1">
        <v>2.72</v>
      </c>
    </row>
    <row r="36" spans="1:56" x14ac:dyDescent="0.35">
      <c r="A36" s="1">
        <v>7</v>
      </c>
      <c r="B36" s="1" t="s">
        <v>3697</v>
      </c>
      <c r="C36" s="1">
        <v>1693.0000019669533</v>
      </c>
      <c r="D36" s="1">
        <v>0</v>
      </c>
      <c r="E36">
        <f>(R36-S36*(1000-T36)/(1000-U36))*AK36</f>
        <v>-3.0760019036476658</v>
      </c>
      <c r="F36">
        <f>IF(AV36&lt;&gt;0,1/(1/AV36-1/N36),0)</f>
        <v>2.0574514322286568</v>
      </c>
      <c r="G36">
        <f>((AY36-AL36/2)*S36-E36)/(AY36+AL36/2)</f>
        <v>382.46684608921532</v>
      </c>
      <c r="H36">
        <f>AL36*1000</f>
        <v>29.867773453553657</v>
      </c>
      <c r="I36">
        <f>(AQ36-AW36)</f>
        <v>1.8899653439304092</v>
      </c>
      <c r="J36">
        <f>(P36+AP36*D36)</f>
        <v>30.277727127075195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30.426914215087891</v>
      </c>
      <c r="P36" s="1">
        <v>30.277727127075195</v>
      </c>
      <c r="Q36" s="1">
        <v>30.641002655029297</v>
      </c>
      <c r="R36" s="1">
        <v>399.92803955078125</v>
      </c>
      <c r="S36" s="1">
        <v>392.08978271484375</v>
      </c>
      <c r="T36" s="1">
        <v>1.2735719680786133</v>
      </c>
      <c r="U36" s="1">
        <v>27.636659622192383</v>
      </c>
      <c r="V36" s="1">
        <v>2.5742325782775879</v>
      </c>
      <c r="W36" s="1">
        <v>55.861141204833984</v>
      </c>
      <c r="X36" s="1">
        <v>299.6429443359375</v>
      </c>
      <c r="Y36" s="1">
        <v>499.56265258789063</v>
      </c>
      <c r="Z36" s="1">
        <v>0.16240344941616058</v>
      </c>
      <c r="AA36" s="1">
        <v>88.249565124511719</v>
      </c>
      <c r="AB36" s="1">
        <v>-7.5832996368408203</v>
      </c>
      <c r="AC36" s="1">
        <v>-4.2531233280897141E-2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1.1016284718232994</v>
      </c>
      <c r="AL36">
        <f>(U36-T36)/(1000-U36)*AK36</f>
        <v>2.9867773453553657E-2</v>
      </c>
      <c r="AM36">
        <f>(P36+273.15)</f>
        <v>303.42772712707517</v>
      </c>
      <c r="AN36">
        <f>(O36+273.15)</f>
        <v>303.57691421508787</v>
      </c>
      <c r="AO36">
        <f>(Y36*AG36+Z36*AH36)*AI36</f>
        <v>79.930022627487233</v>
      </c>
      <c r="AP36">
        <f>((AO36+0.00000010773*(AN36^4-AM36^4))-AL36*44100)/(L36*51.4+0.00000043092*AM36^3)</f>
        <v>-10.122987837587059</v>
      </c>
      <c r="AQ36">
        <f>0.61365*EXP(17.502*J36/(240.97+J36))</f>
        <v>4.3288885370830394</v>
      </c>
      <c r="AR36">
        <f>AQ36*1000/AA36</f>
        <v>49.052803047532194</v>
      </c>
      <c r="AS36">
        <f>(AR36-U36)</f>
        <v>21.416143425339811</v>
      </c>
      <c r="AT36">
        <f>IF(D36,P36,(O36+P36)/2)</f>
        <v>30.352320671081543</v>
      </c>
      <c r="AU36">
        <f>0.61365*EXP(17.502*AT36/(240.97+AT36))</f>
        <v>4.3474326144142772</v>
      </c>
      <c r="AV36">
        <f>IF(AS36&lt;&gt;0,(1000-(AR36+U36)/2)/AS36*AL36,0)</f>
        <v>1.3411612508590989</v>
      </c>
      <c r="AW36">
        <f>U36*AA36/1000</f>
        <v>2.4389231931526303</v>
      </c>
      <c r="AX36">
        <f>(AU36-AW36)</f>
        <v>1.9085094212616469</v>
      </c>
      <c r="AY36">
        <f>1/(1.6/F36+1.37/N36)</f>
        <v>0.88238542814177334</v>
      </c>
      <c r="AZ36">
        <f>G36*AA36*0.001</f>
        <v>33.75253284191681</v>
      </c>
      <c r="BA36">
        <f>G36/S36</f>
        <v>0.97545731347805376</v>
      </c>
      <c r="BB36">
        <f>(1-AL36*AA36/AQ36/F36)*100</f>
        <v>70.405607670984011</v>
      </c>
      <c r="BC36">
        <f>(S36-E36/(N36/1.35))</f>
        <v>393.16773311261602</v>
      </c>
      <c r="BD36">
        <f>E36*BB36/100/BC36</f>
        <v>-5.5082796726196618E-3</v>
      </c>
    </row>
    <row r="37" spans="1:56" x14ac:dyDescent="0.35">
      <c r="A37" s="1" t="s">
        <v>9</v>
      </c>
      <c r="B37" s="1" t="s">
        <v>3696</v>
      </c>
      <c r="K37" s="1">
        <v>2.72</v>
      </c>
    </row>
    <row r="38" spans="1:56" x14ac:dyDescent="0.35">
      <c r="A38" s="1" t="s">
        <v>9</v>
      </c>
      <c r="B38" s="1" t="s">
        <v>3695</v>
      </c>
      <c r="K38" s="1">
        <v>2.72</v>
      </c>
    </row>
    <row r="39" spans="1:56" x14ac:dyDescent="0.35">
      <c r="A39" s="1">
        <v>8</v>
      </c>
      <c r="B39" s="1" t="s">
        <v>3694</v>
      </c>
      <c r="C39" s="1">
        <v>1896.0000019669533</v>
      </c>
      <c r="D39" s="1">
        <v>0</v>
      </c>
      <c r="E39">
        <f>(R39-S39*(1000-T39)/(1000-U39))*AK39</f>
        <v>-2.7872073717745289</v>
      </c>
      <c r="F39">
        <f>IF(AV39&lt;&gt;0,1/(1/AV39-1/N39),0)</f>
        <v>1.9483795516772426</v>
      </c>
      <c r="G39">
        <f>((AY39-AL39/2)*S39-E39)/(AY39+AL39/2)</f>
        <v>382.15922156422027</v>
      </c>
      <c r="H39">
        <f>AL39*1000</f>
        <v>29.073860567921113</v>
      </c>
      <c r="I39">
        <f>(AQ39-AW39)</f>
        <v>1.9069248287997405</v>
      </c>
      <c r="J39">
        <f>(P39+AP39*D39)</f>
        <v>30.289484024047852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30.448720932006836</v>
      </c>
      <c r="P39" s="1">
        <v>30.289484024047852</v>
      </c>
      <c r="Q39" s="1">
        <v>30.639062881469727</v>
      </c>
      <c r="R39" s="1">
        <v>399.94302368164063</v>
      </c>
      <c r="S39" s="1">
        <v>392.12518310546875</v>
      </c>
      <c r="T39" s="1">
        <v>1.8149800300598145</v>
      </c>
      <c r="U39" s="1">
        <v>27.478420257568359</v>
      </c>
      <c r="V39" s="1">
        <v>3.6638708114624023</v>
      </c>
      <c r="W39" s="1">
        <v>55.470241546630859</v>
      </c>
      <c r="X39" s="1">
        <v>299.67877197265625</v>
      </c>
      <c r="Y39" s="1">
        <v>749.79522705078125</v>
      </c>
      <c r="Z39" s="1">
        <v>0.13752101361751556</v>
      </c>
      <c r="AA39" s="1">
        <v>88.246772766113281</v>
      </c>
      <c r="AB39" s="1">
        <v>-7.4591250419616699</v>
      </c>
      <c r="AC39" s="1">
        <v>-4.3005112558603287E-2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1.101760191075942</v>
      </c>
      <c r="AL39">
        <f>(U39-T39)/(1000-U39)*AK39</f>
        <v>2.9073860567921113E-2</v>
      </c>
      <c r="AM39">
        <f>(P39+273.15)</f>
        <v>303.43948402404783</v>
      </c>
      <c r="AN39">
        <f>(O39+273.15)</f>
        <v>303.59872093200681</v>
      </c>
      <c r="AO39">
        <f>(Y39*AG39+Z39*AH39)*AI39</f>
        <v>119.96723364664831</v>
      </c>
      <c r="AP39">
        <f>((AO39+0.00000010773*(AN39^4-AM39^4))-AL39*44100)/(L39*51.4+0.00000043092*AM39^3)</f>
        <v>-9.5069479282891063</v>
      </c>
      <c r="AQ39">
        <f>0.61365*EXP(17.502*J39/(240.97+J39))</f>
        <v>4.3318067372411395</v>
      </c>
      <c r="AR39">
        <f>AQ39*1000/AA39</f>
        <v>49.087423839532761</v>
      </c>
      <c r="AS39">
        <f>(AR39-U39)</f>
        <v>21.609003581964402</v>
      </c>
      <c r="AT39">
        <f>IF(D39,P39,(O39+P39)/2)</f>
        <v>30.369102478027344</v>
      </c>
      <c r="AU39">
        <f>0.61365*EXP(17.502*AT39/(240.97+AT39))</f>
        <v>4.3516141240886004</v>
      </c>
      <c r="AV39">
        <f>IF(AS39&lt;&gt;0,(1000-(AR39+U39)/2)/AS39*AL39,0)</f>
        <v>1.2939434307598527</v>
      </c>
      <c r="AW39">
        <f>U39*AA39/1000</f>
        <v>2.4248819084413991</v>
      </c>
      <c r="AX39">
        <f>(AU39-AW39)</f>
        <v>1.9267322156472013</v>
      </c>
      <c r="AY39">
        <f>1/(1.6/F39+1.37/N39)</f>
        <v>0.84974349979336905</v>
      </c>
      <c r="AZ39">
        <f>G39*AA39*0.001</f>
        <v>33.72431798585248</v>
      </c>
      <c r="BA39">
        <f>G39/S39</f>
        <v>0.97458474494720748</v>
      </c>
      <c r="BB39">
        <f>(1-AL39*AA39/AQ39/F39)*100</f>
        <v>69.601027823026484</v>
      </c>
      <c r="BC39">
        <f>(S39-E39/(N39/1.35))</f>
        <v>393.10192869574792</v>
      </c>
      <c r="BD39">
        <f>E39*BB39/100/BC39</f>
        <v>-4.9349159510628949E-3</v>
      </c>
    </row>
    <row r="40" spans="1:56" x14ac:dyDescent="0.35">
      <c r="A40" s="1" t="s">
        <v>9</v>
      </c>
      <c r="B40" s="1" t="s">
        <v>3693</v>
      </c>
      <c r="K40" s="1">
        <v>2.72</v>
      </c>
    </row>
    <row r="41" spans="1:56" x14ac:dyDescent="0.35">
      <c r="A41" s="1" t="s">
        <v>9</v>
      </c>
      <c r="B41" s="1" t="s">
        <v>3692</v>
      </c>
      <c r="K41" s="1">
        <v>2.72</v>
      </c>
    </row>
    <row r="42" spans="1:56" x14ac:dyDescent="0.35">
      <c r="A42" s="1">
        <v>9</v>
      </c>
      <c r="B42" s="1" t="s">
        <v>3691</v>
      </c>
      <c r="C42" s="1">
        <v>2099.0000019669533</v>
      </c>
      <c r="D42" s="1">
        <v>0</v>
      </c>
      <c r="E42">
        <f>(R42-S42*(1000-T42)/(1000-U42))*AK42</f>
        <v>-2.0315238100553406</v>
      </c>
      <c r="F42">
        <f>IF(AV42&lt;&gt;0,1/(1/AV42-1/N42),0)</f>
        <v>1.8915315944163273</v>
      </c>
      <c r="G42">
        <f>((AY42-AL42/2)*S42-E42)/(AY42+AL42/2)</f>
        <v>381.3245446236694</v>
      </c>
      <c r="H42">
        <f>AL42*1000</f>
        <v>28.320561156997151</v>
      </c>
      <c r="I42">
        <f>(AQ42-AW42)</f>
        <v>1.8946209655763986</v>
      </c>
      <c r="J42">
        <f>(P42+AP42*D42)</f>
        <v>30.246942520141602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30.4691162109375</v>
      </c>
      <c r="P42" s="1">
        <v>30.246942520141602</v>
      </c>
      <c r="Q42" s="1">
        <v>30.658288955688477</v>
      </c>
      <c r="R42" s="1">
        <v>400.27734375</v>
      </c>
      <c r="S42" s="1">
        <v>392.04144287109375</v>
      </c>
      <c r="T42" s="1">
        <v>2.4938883781433105</v>
      </c>
      <c r="U42" s="1">
        <v>27.499237060546875</v>
      </c>
      <c r="V42" s="1">
        <v>5.0283231735229492</v>
      </c>
      <c r="W42" s="1">
        <v>55.445560455322266</v>
      </c>
      <c r="X42" s="1">
        <v>299.59033203125</v>
      </c>
      <c r="Y42" s="1">
        <v>999.66265869140625</v>
      </c>
      <c r="Z42" s="1">
        <v>0.38505509495735168</v>
      </c>
      <c r="AA42" s="1">
        <v>88.243705749511719</v>
      </c>
      <c r="AB42" s="1">
        <v>-7.485234260559082</v>
      </c>
      <c r="AC42" s="1">
        <v>-3.7020329385995865E-2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1.1014350442325367</v>
      </c>
      <c r="AL42">
        <f>(U42-T42)/(1000-U42)*AK42</f>
        <v>2.8320561156997152E-2</v>
      </c>
      <c r="AM42">
        <f>(P42+273.15)</f>
        <v>303.39694252014158</v>
      </c>
      <c r="AN42">
        <f>(O42+273.15)</f>
        <v>303.61911621093748</v>
      </c>
      <c r="AO42">
        <f>(Y42*AG42+Z42*AH42)*AI42</f>
        <v>159.94602181555274</v>
      </c>
      <c r="AP42">
        <f>((AO42+0.00000010773*(AN42^4-AM42^4))-AL42*44100)/(L42*51.4+0.00000043092*AM42^3)</f>
        <v>-8.9013309455402947</v>
      </c>
      <c r="AQ42">
        <f>0.61365*EXP(17.502*J42/(240.97+J42))</f>
        <v>4.3212555490833644</v>
      </c>
      <c r="AR42">
        <f>AQ42*1000/AA42</f>
        <v>48.969561198502539</v>
      </c>
      <c r="AS42">
        <f>(AR42-U42)</f>
        <v>21.470324137955664</v>
      </c>
      <c r="AT42">
        <f>IF(D42,P42,(O42+P42)/2)</f>
        <v>30.358029365539551</v>
      </c>
      <c r="AU42">
        <f>0.61365*EXP(17.502*AT42/(240.97+AT42))</f>
        <v>4.3488546522468541</v>
      </c>
      <c r="AV42">
        <f>IF(AS42&lt;&gt;0,(1000-(AR42+U42)/2)/AS42*AL42,0)</f>
        <v>1.2686227437990556</v>
      </c>
      <c r="AW42">
        <f>U42*AA42/1000</f>
        <v>2.4266345835069658</v>
      </c>
      <c r="AX42">
        <f>(AU42-AW42)</f>
        <v>1.9222200687398883</v>
      </c>
      <c r="AY42">
        <f>1/(1.6/F42+1.37/N42)</f>
        <v>0.83228891016874706</v>
      </c>
      <c r="AZ42">
        <f>G42*AA42*0.001</f>
        <v>33.649490910837628</v>
      </c>
      <c r="BA42">
        <f>G42/S42</f>
        <v>0.97266386387893145</v>
      </c>
      <c r="BB42">
        <f>(1-AL42*AA42/AQ42/F42)*100</f>
        <v>69.425311418939344</v>
      </c>
      <c r="BC42">
        <f>(S42-E42/(N42/1.35))</f>
        <v>392.7533676252807</v>
      </c>
      <c r="BD42">
        <f>E42*BB42/100/BC42</f>
        <v>-3.5910366350479076E-3</v>
      </c>
    </row>
    <row r="43" spans="1:56" x14ac:dyDescent="0.35">
      <c r="A43" s="1" t="s">
        <v>9</v>
      </c>
      <c r="B43" s="1" t="s">
        <v>3690</v>
      </c>
      <c r="K43" s="1">
        <v>2.72</v>
      </c>
    </row>
    <row r="44" spans="1:56" x14ac:dyDescent="0.35">
      <c r="A44" s="1" t="s">
        <v>9</v>
      </c>
      <c r="B44" s="1" t="s">
        <v>3689</v>
      </c>
      <c r="K44" s="1">
        <v>2.72</v>
      </c>
    </row>
    <row r="45" spans="1:56" x14ac:dyDescent="0.35">
      <c r="A45" s="1">
        <v>10</v>
      </c>
      <c r="B45" s="1" t="s">
        <v>3688</v>
      </c>
      <c r="C45" s="1">
        <v>2303.0000019669533</v>
      </c>
      <c r="D45" s="1">
        <v>0</v>
      </c>
      <c r="E45">
        <f>(R45-S45*(1000-T45)/(1000-U45))*AK45</f>
        <v>-1.6865287067341286</v>
      </c>
      <c r="F45">
        <f>IF(AV45&lt;&gt;0,1/(1/AV45-1/N45),0)</f>
        <v>1.8228095537301847</v>
      </c>
      <c r="G45">
        <f>((AY45-AL45/2)*S45-E45)/(AY45+AL45/2)</f>
        <v>380.48048853011346</v>
      </c>
      <c r="H45">
        <f>AL45*1000</f>
        <v>27.716740515494966</v>
      </c>
      <c r="I45">
        <f>(AQ45-AW45)</f>
        <v>1.9005455123410009</v>
      </c>
      <c r="J45">
        <f>(P45+AP45*D45)</f>
        <v>30.345117568969727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30.594982147216797</v>
      </c>
      <c r="P45" s="1">
        <v>30.345117568969727</v>
      </c>
      <c r="Q45" s="1">
        <v>30.737882614135742</v>
      </c>
      <c r="R45" s="1">
        <v>399.91925048828125</v>
      </c>
      <c r="S45" s="1">
        <v>391.59735107421875</v>
      </c>
      <c r="T45" s="1">
        <v>3.2460165023803711</v>
      </c>
      <c r="U45" s="1">
        <v>27.709619522094727</v>
      </c>
      <c r="V45" s="1">
        <v>6.497563362121582</v>
      </c>
      <c r="W45" s="1">
        <v>55.466449737548828</v>
      </c>
      <c r="X45" s="1">
        <v>299.63092041015625</v>
      </c>
      <c r="Y45" s="1">
        <v>1250.2479248046875</v>
      </c>
      <c r="Z45" s="1">
        <v>0.36279064416885376</v>
      </c>
      <c r="AA45" s="1">
        <v>88.239875793457031</v>
      </c>
      <c r="AB45" s="1">
        <v>-7.3928651809692383</v>
      </c>
      <c r="AC45" s="1">
        <v>-3.1030111014842987E-2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1.1015842662138096</v>
      </c>
      <c r="AL45">
        <f>(U45-T45)/(1000-U45)*AK45</f>
        <v>2.7716740515494966E-2</v>
      </c>
      <c r="AM45">
        <f>(P45+273.15)</f>
        <v>303.4951175689697</v>
      </c>
      <c r="AN45">
        <f>(O45+273.15)</f>
        <v>303.74498214721677</v>
      </c>
      <c r="AO45">
        <f>(Y45*AG45+Z45*AH45)*AI45</f>
        <v>200.03966349751499</v>
      </c>
      <c r="AP45">
        <f>((AO45+0.00000010773*(AN45^4-AM45^4))-AL45*44100)/(L45*51.4+0.00000043092*AM45^3)</f>
        <v>-8.3510445917453797</v>
      </c>
      <c r="AQ45">
        <f>0.61365*EXP(17.502*J45/(240.97+J45))</f>
        <v>4.3456388972545916</v>
      </c>
      <c r="AR45">
        <f>AQ45*1000/AA45</f>
        <v>49.248016933142829</v>
      </c>
      <c r="AS45">
        <f>(AR45-U45)</f>
        <v>21.538397411048102</v>
      </c>
      <c r="AT45">
        <f>IF(D45,P45,(O45+P45)/2)</f>
        <v>30.470049858093262</v>
      </c>
      <c r="AU45">
        <f>0.61365*EXP(17.502*AT45/(240.97+AT45))</f>
        <v>4.3768411226935164</v>
      </c>
      <c r="AV45">
        <f>IF(AS45&lt;&gt;0,(1000-(AR45+U45)/2)/AS45*AL45,0)</f>
        <v>1.2373359348299027</v>
      </c>
      <c r="AW45">
        <f>U45*AA45/1000</f>
        <v>2.4450933849135907</v>
      </c>
      <c r="AX45">
        <f>(AU45-AW45)</f>
        <v>1.9317477377799257</v>
      </c>
      <c r="AY45">
        <f>1/(1.6/F45+1.37/N45)</f>
        <v>0.81076938988364033</v>
      </c>
      <c r="AZ45">
        <f>G45*AA45*0.001</f>
        <v>33.573551049731066</v>
      </c>
      <c r="BA45">
        <f>G45/S45</f>
        <v>0.97161149708084127</v>
      </c>
      <c r="BB45">
        <f>(1-AL45*AA45/AQ45/F45)*100</f>
        <v>69.124634150586047</v>
      </c>
      <c r="BC45">
        <f>(S45-E45/(N45/1.35))</f>
        <v>392.18837616042646</v>
      </c>
      <c r="BD45">
        <f>E45*BB45/100/BC45</f>
        <v>-2.9725684626045572E-3</v>
      </c>
    </row>
    <row r="46" spans="1:56" x14ac:dyDescent="0.35">
      <c r="A46" s="1" t="s">
        <v>9</v>
      </c>
      <c r="B46" s="1" t="s">
        <v>3687</v>
      </c>
      <c r="K46" s="1">
        <v>2.72</v>
      </c>
    </row>
    <row r="47" spans="1:56" x14ac:dyDescent="0.35">
      <c r="A47" s="1" t="s">
        <v>9</v>
      </c>
      <c r="B47" s="1" t="s">
        <v>3686</v>
      </c>
      <c r="K47" s="1">
        <v>2.72</v>
      </c>
    </row>
    <row r="48" spans="1:56" x14ac:dyDescent="0.35">
      <c r="A48" s="1">
        <v>11</v>
      </c>
      <c r="B48" s="1" t="s">
        <v>3685</v>
      </c>
      <c r="C48" s="1">
        <v>2507.0000019669533</v>
      </c>
      <c r="D48" s="1">
        <v>0</v>
      </c>
      <c r="E48">
        <f>(R48-S48*(1000-T48)/(1000-U48))*AK48</f>
        <v>-1.6923645599181054</v>
      </c>
      <c r="F48">
        <f>IF(AV48&lt;&gt;0,1/(1/AV48-1/N48),0)</f>
        <v>1.795636522889495</v>
      </c>
      <c r="G48">
        <f>((AY48-AL48/2)*S48-E48)/(AY48+AL48/2)</f>
        <v>380.78759269672327</v>
      </c>
      <c r="H48">
        <f>AL48*1000</f>
        <v>27.337294381452086</v>
      </c>
      <c r="I48">
        <f>(AQ48-AW48)</f>
        <v>1.8929762106213519</v>
      </c>
      <c r="J48">
        <f>(P48+AP48*D48)</f>
        <v>30.460708618164063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30.753715515136719</v>
      </c>
      <c r="P48" s="1">
        <v>30.460708618164063</v>
      </c>
      <c r="Q48" s="1">
        <v>30.863594055175781</v>
      </c>
      <c r="R48" s="1">
        <v>400.03134155273438</v>
      </c>
      <c r="S48" s="1">
        <v>391.84371948242188</v>
      </c>
      <c r="T48" s="1">
        <v>4.0057854652404785</v>
      </c>
      <c r="U48" s="1">
        <v>28.123598098754883</v>
      </c>
      <c r="V48" s="1">
        <v>7.9456667900085449</v>
      </c>
      <c r="W48" s="1">
        <v>55.784500122070313</v>
      </c>
      <c r="X48" s="1">
        <v>299.63845825195313</v>
      </c>
      <c r="Y48" s="1">
        <v>1601.1580810546875</v>
      </c>
      <c r="Z48" s="1">
        <v>0.26193812489509583</v>
      </c>
      <c r="AA48" s="1">
        <v>88.236404418945313</v>
      </c>
      <c r="AB48" s="1">
        <v>-7.1876850128173828</v>
      </c>
      <c r="AC48" s="1">
        <v>-3.1787995249032974E-2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1.1016119788674745</v>
      </c>
      <c r="AL48">
        <f>(U48-T48)/(1000-U48)*AK48</f>
        <v>2.7337294381452087E-2</v>
      </c>
      <c r="AM48">
        <f>(P48+273.15)</f>
        <v>303.61070861816404</v>
      </c>
      <c r="AN48">
        <f>(O48+273.15)</f>
        <v>303.9037155151367</v>
      </c>
      <c r="AO48">
        <f>(Y48*AG48+Z48*AH48)*AI48</f>
        <v>256.18528724256248</v>
      </c>
      <c r="AP48">
        <f>((AO48+0.00000010773*(AN48^4-AM48^4))-AL48*44100)/(L48*51.4+0.00000043092*AM48^3)</f>
        <v>-7.7487478915908925</v>
      </c>
      <c r="AQ48">
        <f>0.61365*EXP(17.502*J48/(240.97+J48))</f>
        <v>4.3745013861789692</v>
      </c>
      <c r="AR48">
        <f>AQ48*1000/AA48</f>
        <v>49.57705852800725</v>
      </c>
      <c r="AS48">
        <f>(AR48-U48)</f>
        <v>21.453460429252367</v>
      </c>
      <c r="AT48">
        <f>IF(D48,P48,(O48+P48)/2)</f>
        <v>30.607212066650391</v>
      </c>
      <c r="AU48">
        <f>0.61365*EXP(17.502*AT48/(240.97+AT48))</f>
        <v>4.4113224346171123</v>
      </c>
      <c r="AV48">
        <f>IF(AS48&lt;&gt;0,(1000-(AR48+U48)/2)/AS48*AL48,0)</f>
        <v>1.2247549343464492</v>
      </c>
      <c r="AW48">
        <f>U48*AA48/1000</f>
        <v>2.4815251755576173</v>
      </c>
      <c r="AX48">
        <f>(AU48-AW48)</f>
        <v>1.929797259059495</v>
      </c>
      <c r="AY48">
        <f>1/(1.6/F48+1.37/N48)</f>
        <v>0.80213083900574378</v>
      </c>
      <c r="AZ48">
        <f>G48*AA48*0.001</f>
        <v>33.599328026904701</v>
      </c>
      <c r="BA48">
        <f>G48/S48</f>
        <v>0.97178434606454223</v>
      </c>
      <c r="BB48">
        <f>(1-AL48*AA48/AQ48/F48)*100</f>
        <v>69.29165979872154</v>
      </c>
      <c r="BC48">
        <f>(S48-E48/(N48/1.35))</f>
        <v>392.43678967798195</v>
      </c>
      <c r="BD48">
        <f>E48*BB48/100/BC48</f>
        <v>-2.9881691122150629E-3</v>
      </c>
    </row>
    <row r="49" spans="1:56" x14ac:dyDescent="0.35">
      <c r="A49" s="1" t="s">
        <v>9</v>
      </c>
      <c r="B49" s="1" t="s">
        <v>3684</v>
      </c>
      <c r="K49" s="1">
        <v>2.72</v>
      </c>
    </row>
    <row r="50" spans="1:56" x14ac:dyDescent="0.35">
      <c r="A50" s="1" t="s">
        <v>9</v>
      </c>
      <c r="B50" s="1" t="s">
        <v>3683</v>
      </c>
      <c r="K50" s="1">
        <v>2.72</v>
      </c>
    </row>
    <row r="51" spans="1:56" x14ac:dyDescent="0.35">
      <c r="A51" s="1">
        <v>12</v>
      </c>
      <c r="B51" s="1" t="s">
        <v>3682</v>
      </c>
      <c r="C51" s="1">
        <v>2710.0000019669533</v>
      </c>
      <c r="D51" s="1">
        <v>0</v>
      </c>
      <c r="E51">
        <f>(R51-S51*(1000-T51)/(1000-U51))*AK51</f>
        <v>-2.5194331528927498</v>
      </c>
      <c r="F51">
        <f>IF(AV51&lt;&gt;0,1/(1/AV51-1/N51),0)</f>
        <v>1.7573884951862235</v>
      </c>
      <c r="G51">
        <f>((AY51-AL51/2)*S51-E51)/(AY51+AL51/2)</f>
        <v>382.41340553424897</v>
      </c>
      <c r="H51">
        <f>AL51*1000</f>
        <v>27.012641261604273</v>
      </c>
      <c r="I51">
        <f>(AQ51-AW51)</f>
        <v>1.8973337368816217</v>
      </c>
      <c r="J51">
        <f>(P51+AP51*D51)</f>
        <v>30.630495071411133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30.928211212158203</v>
      </c>
      <c r="P51" s="1">
        <v>30.630495071411133</v>
      </c>
      <c r="Q51" s="1">
        <v>30.991172790527344</v>
      </c>
      <c r="R51" s="1">
        <v>399.8109130859375</v>
      </c>
      <c r="S51" s="1">
        <v>392.47418212890625</v>
      </c>
      <c r="T51" s="1">
        <v>4.7379946708679199</v>
      </c>
      <c r="U51" s="1">
        <v>28.558429718017578</v>
      </c>
      <c r="V51" s="1">
        <v>9.3047876358032227</v>
      </c>
      <c r="W51" s="1">
        <v>56.084934234619141</v>
      </c>
      <c r="X51" s="1">
        <v>299.64218139648438</v>
      </c>
      <c r="Y51" s="1">
        <v>2000.682373046875</v>
      </c>
      <c r="Z51" s="1">
        <v>0.27765050530433655</v>
      </c>
      <c r="AA51" s="1">
        <v>88.235427856445313</v>
      </c>
      <c r="AB51" s="1">
        <v>-7.0750813484191895</v>
      </c>
      <c r="AC51" s="1">
        <v>-2.6063278317451477E-2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1.1016256668988393</v>
      </c>
      <c r="AL51">
        <f>(U51-T51)/(1000-U51)*AK51</f>
        <v>2.7012641261604273E-2</v>
      </c>
      <c r="AM51">
        <f>(P51+273.15)</f>
        <v>303.78049507141111</v>
      </c>
      <c r="AN51">
        <f>(O51+273.15)</f>
        <v>304.07821121215818</v>
      </c>
      <c r="AO51">
        <f>(Y51*AG51+Z51*AH51)*AI51</f>
        <v>320.10917253250227</v>
      </c>
      <c r="AP51">
        <f>((AO51+0.00000010773*(AN51^4-AM51^4))-AL51*44100)/(L51*51.4+0.00000043092*AM51^3)</f>
        <v>-7.1060742235221515</v>
      </c>
      <c r="AQ51">
        <f>0.61365*EXP(17.502*J51/(240.97+J51))</f>
        <v>4.4171990019591254</v>
      </c>
      <c r="AR51">
        <f>AQ51*1000/AA51</f>
        <v>50.061512810315726</v>
      </c>
      <c r="AS51">
        <f>(AR51-U51)</f>
        <v>21.503083092298148</v>
      </c>
      <c r="AT51">
        <f>IF(D51,P51,(O51+P51)/2)</f>
        <v>30.779353141784668</v>
      </c>
      <c r="AU51">
        <f>0.61365*EXP(17.502*AT51/(240.97+AT51))</f>
        <v>4.4549318241416564</v>
      </c>
      <c r="AV51">
        <f>IF(AS51&lt;&gt;0,(1000-(AR51+U51)/2)/AS51*AL51,0)</f>
        <v>1.2068397354208369</v>
      </c>
      <c r="AW51">
        <f>U51*AA51/1000</f>
        <v>2.5198652650775037</v>
      </c>
      <c r="AX51">
        <f>(AU51-AW51)</f>
        <v>1.9350665590641527</v>
      </c>
      <c r="AY51">
        <f>1/(1.6/F51+1.37/N51)</f>
        <v>0.78984430119783977</v>
      </c>
      <c r="AZ51">
        <f>G51*AA51*0.001</f>
        <v>33.742410455354786</v>
      </c>
      <c r="BA51">
        <f>G51/S51</f>
        <v>0.97436576199717295</v>
      </c>
      <c r="BB51">
        <f>(1-AL51*AA51/AQ51/F51)*100</f>
        <v>69.295975590872729</v>
      </c>
      <c r="BC51">
        <f>(S51-E51/(N51/1.35))</f>
        <v>393.35708924482867</v>
      </c>
      <c r="BD51">
        <f>E51*BB51/100/BC51</f>
        <v>-4.4383737585831935E-3</v>
      </c>
    </row>
    <row r="52" spans="1:56" x14ac:dyDescent="0.35">
      <c r="A52" s="1" t="s">
        <v>9</v>
      </c>
      <c r="B52" s="1" t="s">
        <v>3681</v>
      </c>
      <c r="K52" s="1">
        <v>1.6048000000000002</v>
      </c>
    </row>
    <row r="53" spans="1:56" x14ac:dyDescent="0.35">
      <c r="A53" s="1" t="s">
        <v>9</v>
      </c>
      <c r="B53" s="1" t="s">
        <v>3680</v>
      </c>
    </row>
    <row r="54" spans="1:56" x14ac:dyDescent="0.35">
      <c r="A54" s="1" t="s">
        <v>9</v>
      </c>
      <c r="B54" s="1" t="s">
        <v>3679</v>
      </c>
    </row>
    <row r="55" spans="1:56" x14ac:dyDescent="0.35">
      <c r="A55" s="1" t="s">
        <v>9</v>
      </c>
      <c r="B55" s="1" t="s">
        <v>3678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C2CC1-6D47-4D76-8CC5-CC0AC314B759}">
  <dimension ref="A1:BD55"/>
  <sheetViews>
    <sheetView topLeftCell="A8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3677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3676</v>
      </c>
    </row>
    <row r="12" spans="1:56" x14ac:dyDescent="0.35">
      <c r="A12" s="1" t="s">
        <v>9</v>
      </c>
      <c r="B12" s="1" t="s">
        <v>3675</v>
      </c>
    </row>
    <row r="13" spans="1:56" x14ac:dyDescent="0.35">
      <c r="A13" s="1" t="s">
        <v>9</v>
      </c>
      <c r="B13" s="1" t="s">
        <v>3674</v>
      </c>
    </row>
    <row r="14" spans="1:56" x14ac:dyDescent="0.35">
      <c r="A14" s="1" t="s">
        <v>9</v>
      </c>
      <c r="B14" s="1" t="s">
        <v>3673</v>
      </c>
    </row>
    <row r="15" spans="1:56" x14ac:dyDescent="0.35">
      <c r="A15" s="1" t="s">
        <v>9</v>
      </c>
      <c r="B15" s="1" t="s">
        <v>3672</v>
      </c>
    </row>
    <row r="16" spans="1:56" x14ac:dyDescent="0.35">
      <c r="A16" s="1" t="s">
        <v>9</v>
      </c>
      <c r="B16" s="1" t="s">
        <v>3671</v>
      </c>
    </row>
    <row r="17" spans="1:56" x14ac:dyDescent="0.35">
      <c r="A17" s="1" t="s">
        <v>9</v>
      </c>
      <c r="B17" s="1" t="s">
        <v>3670</v>
      </c>
    </row>
    <row r="18" spans="1:56" x14ac:dyDescent="0.35">
      <c r="A18" s="1">
        <v>1</v>
      </c>
      <c r="B18" s="1" t="s">
        <v>3669</v>
      </c>
      <c r="C18" s="1">
        <v>405.50000202283263</v>
      </c>
      <c r="D18" s="1">
        <v>0</v>
      </c>
      <c r="E18">
        <f>(R18-S18*(1000-T18)/(1000-U18))*AK18</f>
        <v>-11.944984216195566</v>
      </c>
      <c r="F18">
        <f>IF(AV18&lt;&gt;0,1/(1/AV18-1/N18),0)</f>
        <v>6.0736877008575788E-2</v>
      </c>
      <c r="G18">
        <f>((AY18-AL18/2)*S18-E18)/(AY18+AL18/2)</f>
        <v>357.93033744166814</v>
      </c>
      <c r="H18">
        <f>AL18*1000</f>
        <v>35.570381796413322</v>
      </c>
      <c r="I18">
        <f>(AQ18-AW18)</f>
        <v>38.932733458696561</v>
      </c>
      <c r="J18">
        <f>(P18+AP18*D18)</f>
        <v>76.8446044921875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30.983331680297852</v>
      </c>
      <c r="P18" s="1">
        <v>76.8446044921875</v>
      </c>
      <c r="Q18" s="1">
        <v>31.142404556274414</v>
      </c>
      <c r="R18" s="1">
        <v>399.93310546875</v>
      </c>
      <c r="S18" s="1">
        <v>397.92758178710938</v>
      </c>
      <c r="T18" s="1">
        <v>6.4700503349304199</v>
      </c>
      <c r="U18" s="1">
        <v>37.545124053955078</v>
      </c>
      <c r="V18" s="1">
        <v>12.664942741394043</v>
      </c>
      <c r="W18" s="1">
        <v>73.4935302734375</v>
      </c>
      <c r="X18" s="1">
        <v>299.6578369140625</v>
      </c>
      <c r="Y18" s="1">
        <v>0.2873629629611969</v>
      </c>
      <c r="Z18" s="1">
        <v>0.22919653356075287</v>
      </c>
      <c r="AA18" s="1">
        <v>88.225074768066406</v>
      </c>
      <c r="AB18" s="1">
        <v>-5.5389866828918457</v>
      </c>
      <c r="AC18" s="1">
        <v>-0.15144149959087372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1.1016832239487588</v>
      </c>
      <c r="AL18">
        <f>(U18-T18)/(1000-U18)*AK18</f>
        <v>3.5570381796413322E-2</v>
      </c>
      <c r="AM18">
        <f>(P18+273.15)</f>
        <v>349.99460449218748</v>
      </c>
      <c r="AN18">
        <f>(O18+273.15)</f>
        <v>304.13333168029783</v>
      </c>
      <c r="AO18">
        <f>(Y18*AG18+Z18*AH18)*AI18</f>
        <v>4.5978073046101464E-2</v>
      </c>
      <c r="AP18">
        <f>((AO18+0.00000010773*(AN18^4-AM18^4))-AL18*44100)/(L18*51.4+0.00000043092*AM18^3)</f>
        <v>-17.616972239532153</v>
      </c>
      <c r="AQ18">
        <f>0.61365*EXP(17.502*J18/(240.97+J18))</f>
        <v>42.245154835533079</v>
      </c>
      <c r="AR18">
        <f>AQ18*1000/AA18</f>
        <v>478.83387967185911</v>
      </c>
      <c r="AS18">
        <f>(AR18-U18)</f>
        <v>441.28875561790403</v>
      </c>
      <c r="AT18">
        <f>IF(D18,P18,(O18+P18)/2)</f>
        <v>53.913968086242676</v>
      </c>
      <c r="AU18">
        <f>0.61365*EXP(17.502*AT18/(240.97+AT18))</f>
        <v>15.053037994293771</v>
      </c>
      <c r="AV18">
        <f>IF(AS18&lt;&gt;0,(1000-(AR18+U18)/2)/AS18*AL18,0)</f>
        <v>5.9794142278510834E-2</v>
      </c>
      <c r="AW18">
        <f>U18*AA18/1000</f>
        <v>3.3124213768365154</v>
      </c>
      <c r="AX18">
        <f>(AU18-AW18)</f>
        <v>11.740616617457256</v>
      </c>
      <c r="AY18">
        <f>1/(1.6/F18+1.37/N18)</f>
        <v>3.7454909550044109E-2</v>
      </c>
      <c r="AZ18">
        <f>G18*AA18*0.001</f>
        <v>31.578430782550413</v>
      </c>
      <c r="BA18">
        <f>G18/S18</f>
        <v>0.8994861221586804</v>
      </c>
      <c r="BB18">
        <f>(1-AL18*AA18/AQ18/F18)*100</f>
        <v>-22.306967451923509</v>
      </c>
      <c r="BC18">
        <f>(S18-E18/(N18/1.35))</f>
        <v>402.11356765141016</v>
      </c>
      <c r="BD18">
        <f>E18*BB18/100/BC18</f>
        <v>6.6263960124669048E-3</v>
      </c>
    </row>
    <row r="19" spans="1:56" x14ac:dyDescent="0.35">
      <c r="A19" s="1" t="s">
        <v>9</v>
      </c>
      <c r="B19" s="1" t="s">
        <v>3668</v>
      </c>
      <c r="K19" s="1">
        <v>2.72</v>
      </c>
    </row>
    <row r="20" spans="1:56" x14ac:dyDescent="0.35">
      <c r="A20" s="1" t="s">
        <v>9</v>
      </c>
      <c r="B20" s="1" t="s">
        <v>3667</v>
      </c>
      <c r="K20" s="1">
        <v>2.72</v>
      </c>
    </row>
    <row r="21" spans="1:56" x14ac:dyDescent="0.35">
      <c r="A21" s="1">
        <v>2</v>
      </c>
      <c r="B21" s="1" t="s">
        <v>3666</v>
      </c>
      <c r="C21" s="1">
        <v>610.0000020340085</v>
      </c>
      <c r="D21" s="1">
        <v>0</v>
      </c>
      <c r="E21">
        <f>(R21-S21*(1000-T21)/(1000-U21))*AK21</f>
        <v>-10.44952999812315</v>
      </c>
      <c r="F21">
        <f>IF(AV21&lt;&gt;0,1/(1/AV21-1/N21),0)</f>
        <v>6.249057582994326E-2</v>
      </c>
      <c r="G21">
        <f>((AY21-AL21/2)*S21-E21)/(AY21+AL21/2)</f>
        <v>340.2241820135294</v>
      </c>
      <c r="H21">
        <f>AL21*1000</f>
        <v>34.286970329056444</v>
      </c>
      <c r="I21">
        <f>(AQ21-AW21)</f>
        <v>37.03912087647084</v>
      </c>
      <c r="J21">
        <f>(P21+AP21*D21)</f>
        <v>75.726554870605469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30.959217071533203</v>
      </c>
      <c r="P21" s="1">
        <v>75.726554870605469</v>
      </c>
      <c r="Q21" s="1">
        <v>31.153314590454102</v>
      </c>
      <c r="R21" s="1">
        <v>399.9661865234375</v>
      </c>
      <c r="S21" s="1">
        <v>397.09210205078125</v>
      </c>
      <c r="T21" s="1">
        <v>7.1197738647460938</v>
      </c>
      <c r="U21" s="1">
        <v>37.094982147216797</v>
      </c>
      <c r="V21" s="1">
        <v>13.95531177520752</v>
      </c>
      <c r="W21" s="1">
        <v>72.709060668945313</v>
      </c>
      <c r="X21" s="1">
        <v>299.58444213867188</v>
      </c>
      <c r="Y21" s="1">
        <v>25.543148040771484</v>
      </c>
      <c r="Z21" s="1">
        <v>0.4413769543170929</v>
      </c>
      <c r="AA21" s="1">
        <v>88.221115112304688</v>
      </c>
      <c r="AB21" s="1">
        <v>-5.5284428596496582</v>
      </c>
      <c r="AC21" s="1">
        <v>-0.11832115054130554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1.1014133902157051</v>
      </c>
      <c r="AL21">
        <f>(U21-T21)/(1000-U21)*AK21</f>
        <v>3.4286970329056442E-2</v>
      </c>
      <c r="AM21">
        <f>(P21+273.15)</f>
        <v>348.87655487060545</v>
      </c>
      <c r="AN21">
        <f>(O21+273.15)</f>
        <v>304.10921707153318</v>
      </c>
      <c r="AO21">
        <f>(Y21*AG21+Z21*AH21)*AI21</f>
        <v>4.0869035951740216</v>
      </c>
      <c r="AP21">
        <f>((AO21+0.00000010773*(AN21^4-AM21^4))-AL21*44100)/(L21*51.4+0.00000043092*AM21^3)</f>
        <v>-17.010636080311059</v>
      </c>
      <c r="AQ21">
        <f>0.61365*EXP(17.502*J21/(240.97+J21))</f>
        <v>40.311681566569341</v>
      </c>
      <c r="AR21">
        <f>AQ21*1000/AA21</f>
        <v>456.93915243819959</v>
      </c>
      <c r="AS21">
        <f>(AR21-U21)</f>
        <v>419.84417029098279</v>
      </c>
      <c r="AT21">
        <f>IF(D21,P21,(O21+P21)/2)</f>
        <v>53.342885971069336</v>
      </c>
      <c r="AU21">
        <f>0.61365*EXP(17.502*AT21/(240.97+AT21))</f>
        <v>14.641034710430073</v>
      </c>
      <c r="AV21">
        <f>IF(AS21&lt;&gt;0,(1000-(AR21+U21)/2)/AS21*AL21,0)</f>
        <v>6.1493061709365637E-2</v>
      </c>
      <c r="AW21">
        <f>U21*AA21/1000</f>
        <v>3.2725606900985005</v>
      </c>
      <c r="AX21">
        <f>(AU21-AW21)</f>
        <v>11.368474020331572</v>
      </c>
      <c r="AY21">
        <f>1/(1.6/F21+1.37/N21)</f>
        <v>3.8521556228246746E-2</v>
      </c>
      <c r="AZ21">
        <f>G21*AA21*0.001</f>
        <v>30.01495672540528</v>
      </c>
      <c r="BA21">
        <f>G21/S21</f>
        <v>0.85678909315104079</v>
      </c>
      <c r="BB21">
        <f>(1-AL21*AA21/AQ21/F21)*100</f>
        <v>-20.076000301009355</v>
      </c>
      <c r="BC21">
        <f>(S21-E21/(N21/1.35))</f>
        <v>400.75402274226474</v>
      </c>
      <c r="BD21">
        <f>E21*BB21/100/BC21</f>
        <v>5.2347513807152642E-3</v>
      </c>
    </row>
    <row r="22" spans="1:56" x14ac:dyDescent="0.35">
      <c r="A22" s="1" t="s">
        <v>9</v>
      </c>
      <c r="B22" s="1" t="s">
        <v>3665</v>
      </c>
      <c r="K22" s="1">
        <v>2.72</v>
      </c>
    </row>
    <row r="23" spans="1:56" x14ac:dyDescent="0.35">
      <c r="A23" s="1" t="s">
        <v>9</v>
      </c>
      <c r="B23" s="1" t="s">
        <v>3664</v>
      </c>
      <c r="K23" s="1">
        <v>2.72</v>
      </c>
    </row>
    <row r="24" spans="1:56" x14ac:dyDescent="0.35">
      <c r="A24" s="1">
        <v>3</v>
      </c>
      <c r="B24" s="1" t="s">
        <v>3663</v>
      </c>
      <c r="C24" s="1">
        <v>815.0000020340085</v>
      </c>
      <c r="D24" s="1">
        <v>0</v>
      </c>
      <c r="E24">
        <f>(R24-S24*(1000-T24)/(1000-U24))*AK24</f>
        <v>-9.2592105151193795</v>
      </c>
      <c r="F24">
        <f>IF(AV24&lt;&gt;0,1/(1/AV24-1/N24),0)</f>
        <v>7.8084257793011091E-2</v>
      </c>
      <c r="G24">
        <f>((AY24-AL24/2)*S24-E24)/(AY24+AL24/2)</f>
        <v>336.3756578846216</v>
      </c>
      <c r="H24">
        <f>AL24*1000</f>
        <v>33.132967114120682</v>
      </c>
      <c r="I24">
        <f>(AQ24-AW24)</f>
        <v>30.241556862452505</v>
      </c>
      <c r="J24">
        <f>(P24+AP24*D24)</f>
        <v>71.373359680175781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30.860954284667969</v>
      </c>
      <c r="P24" s="1">
        <v>71.373359680175781</v>
      </c>
      <c r="Q24" s="1">
        <v>31.082653045654297</v>
      </c>
      <c r="R24" s="1">
        <v>399.94772338867188</v>
      </c>
      <c r="S24" s="1">
        <v>396.42965698242188</v>
      </c>
      <c r="T24" s="1">
        <v>7.7740435600280762</v>
      </c>
      <c r="U24" s="1">
        <v>36.744667053222656</v>
      </c>
      <c r="V24" s="1">
        <v>15.322589874267578</v>
      </c>
      <c r="W24" s="1">
        <v>72.423500061035156</v>
      </c>
      <c r="X24" s="1">
        <v>299.64898681640625</v>
      </c>
      <c r="Y24" s="1">
        <v>49.204658508300781</v>
      </c>
      <c r="Z24" s="1">
        <v>0.21610018610954285</v>
      </c>
      <c r="AA24" s="1">
        <v>88.216445922851563</v>
      </c>
      <c r="AB24" s="1">
        <v>-5.6569814682006836</v>
      </c>
      <c r="AC24" s="1">
        <v>-0.12134601175785065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1.1016506868250227</v>
      </c>
      <c r="AL24">
        <f>(U24-T24)/(1000-U24)*AK24</f>
        <v>3.3132967114120684E-2</v>
      </c>
      <c r="AM24">
        <f>(P24+273.15)</f>
        <v>344.52335968017576</v>
      </c>
      <c r="AN24">
        <f>(O24+273.15)</f>
        <v>304.01095428466795</v>
      </c>
      <c r="AO24">
        <f>(Y24*AG24+Z24*AH24)*AI24</f>
        <v>7.8727451853585535</v>
      </c>
      <c r="AP24">
        <f>((AO24+0.00000010773*(AN24^4-AM24^4))-AL24*44100)/(L24*51.4+0.00000043092*AM24^3)</f>
        <v>-16.069157867585481</v>
      </c>
      <c r="AQ24">
        <f>0.61365*EXP(17.502*J24/(240.97+J24))</f>
        <v>33.483040796506309</v>
      </c>
      <c r="AR24">
        <f>AQ24*1000/AA24</f>
        <v>379.55554031034558</v>
      </c>
      <c r="AS24">
        <f>(AR24-U24)</f>
        <v>342.81087325712292</v>
      </c>
      <c r="AT24">
        <f>IF(D24,P24,(O24+P24)/2)</f>
        <v>51.117156982421875</v>
      </c>
      <c r="AU24">
        <f>0.61365*EXP(17.502*AT24/(240.97+AT24))</f>
        <v>13.126506373776586</v>
      </c>
      <c r="AV24">
        <f>IF(AS24&lt;&gt;0,(1000-(AR24+U24)/2)/AS24*AL24,0)</f>
        <v>7.6532976695733154E-2</v>
      </c>
      <c r="AW24">
        <f>U24*AA24/1000</f>
        <v>3.241483934053802</v>
      </c>
      <c r="AX24">
        <f>(AU24-AW24)</f>
        <v>9.8850224397227837</v>
      </c>
      <c r="AY24">
        <f>1/(1.6/F24+1.37/N24)</f>
        <v>4.7970105695383167E-2</v>
      </c>
      <c r="AZ24">
        <f>G24*AA24*0.001</f>
        <v>29.673865033542342</v>
      </c>
      <c r="BA24">
        <f>G24/S24</f>
        <v>0.84851284953067185</v>
      </c>
      <c r="BB24">
        <f>(1-AL24*AA24/AQ24/F24)*100</f>
        <v>-11.794775384306156</v>
      </c>
      <c r="BC24">
        <f>(S24-E24/(N24/1.35))</f>
        <v>399.67444354968444</v>
      </c>
      <c r="BD24">
        <f>E24*BB24/100/BC24</f>
        <v>2.7324816491115624E-3</v>
      </c>
    </row>
    <row r="25" spans="1:56" x14ac:dyDescent="0.35">
      <c r="A25" s="1" t="s">
        <v>9</v>
      </c>
      <c r="B25" s="1" t="s">
        <v>3662</v>
      </c>
      <c r="K25" s="1">
        <v>2.72</v>
      </c>
    </row>
    <row r="26" spans="1:56" x14ac:dyDescent="0.35">
      <c r="A26" s="1" t="s">
        <v>9</v>
      </c>
      <c r="B26" s="1" t="s">
        <v>3661</v>
      </c>
      <c r="K26" s="1">
        <v>2.72</v>
      </c>
    </row>
    <row r="27" spans="1:56" x14ac:dyDescent="0.35">
      <c r="A27" s="1">
        <v>4</v>
      </c>
      <c r="B27" s="1" t="s">
        <v>3660</v>
      </c>
      <c r="C27" s="1">
        <v>1020.0000020340085</v>
      </c>
      <c r="D27" s="1">
        <v>0</v>
      </c>
      <c r="E27">
        <f>(R27-S27*(1000-T27)/(1000-U27))*AK27</f>
        <v>-8.4327419176130824</v>
      </c>
      <c r="F27">
        <f>IF(AV27&lt;&gt;0,1/(1/AV27-1/N27),0)</f>
        <v>8.8925333555645775E-2</v>
      </c>
      <c r="G27">
        <f>((AY27-AL27/2)*S27-E27)/(AY27+AL27/2)</f>
        <v>333.79955073745475</v>
      </c>
      <c r="H27">
        <f>AL27*1000</f>
        <v>32.400412241674161</v>
      </c>
      <c r="I27">
        <f>(AQ27-AW27)</f>
        <v>26.698093256250448</v>
      </c>
      <c r="J27">
        <f>(P27+AP27*D27)</f>
        <v>68.807266235351563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30.787212371826172</v>
      </c>
      <c r="P27" s="1">
        <v>68.807266235351563</v>
      </c>
      <c r="Q27" s="1">
        <v>31.019786834716797</v>
      </c>
      <c r="R27" s="1">
        <v>399.99642944335938</v>
      </c>
      <c r="S27" s="1">
        <v>396.00439453125</v>
      </c>
      <c r="T27" s="1">
        <v>8.4194583892822266</v>
      </c>
      <c r="U27" s="1">
        <v>36.748565673828125</v>
      </c>
      <c r="V27" s="1">
        <v>16.663932800292969</v>
      </c>
      <c r="W27" s="1">
        <v>72.733375549316406</v>
      </c>
      <c r="X27" s="1">
        <v>299.65823364257813</v>
      </c>
      <c r="Y27" s="1">
        <v>101.20029449462891</v>
      </c>
      <c r="Z27" s="1">
        <v>0.23444010317325592</v>
      </c>
      <c r="AA27" s="1">
        <v>88.212333679199219</v>
      </c>
      <c r="AB27" s="1">
        <v>-5.6332526206970215</v>
      </c>
      <c r="AC27" s="1">
        <v>-0.12165099382400513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1.1016846825094782</v>
      </c>
      <c r="AL27">
        <f>(U27-T27)/(1000-U27)*AK27</f>
        <v>3.2400412241674163E-2</v>
      </c>
      <c r="AM27">
        <f>(P27+273.15)</f>
        <v>341.95726623535154</v>
      </c>
      <c r="AN27">
        <f>(O27+273.15)</f>
        <v>303.93721237182615</v>
      </c>
      <c r="AO27">
        <f>(Y27*AG27+Z27*AH27)*AI27</f>
        <v>16.192046757220169</v>
      </c>
      <c r="AP27">
        <f>((AO27+0.00000010773*(AN27^4-AM27^4))-AL27*44100)/(L27*51.4+0.00000043092*AM27^3)</f>
        <v>-15.454796788432466</v>
      </c>
      <c r="AQ27">
        <f>0.61365*EXP(17.502*J27/(240.97+J27))</f>
        <v>29.939769993702143</v>
      </c>
      <c r="AR27">
        <f>AQ27*1000/AA27</f>
        <v>339.40571284038083</v>
      </c>
      <c r="AS27">
        <f>(AR27-U27)</f>
        <v>302.6571471665527</v>
      </c>
      <c r="AT27">
        <f>IF(D27,P27,(O27+P27)/2)</f>
        <v>49.797239303588867</v>
      </c>
      <c r="AU27">
        <f>0.61365*EXP(17.502*AT27/(240.97+AT27))</f>
        <v>12.293720126084176</v>
      </c>
      <c r="AV27">
        <f>IF(AS27&lt;&gt;0,(1000-(AR27+U27)/2)/AS27*AL27,0)</f>
        <v>8.6918930026234062E-2</v>
      </c>
      <c r="AW27">
        <f>U27*AA27/1000</f>
        <v>3.241676737451693</v>
      </c>
      <c r="AX27">
        <f>(AU27-AW27)</f>
        <v>9.0520433886324838</v>
      </c>
      <c r="AY27">
        <f>1/(1.6/F27+1.37/N27)</f>
        <v>5.4501100184069728E-2</v>
      </c>
      <c r="AZ27">
        <f>G27*AA27*0.001</f>
        <v>29.445237351619149</v>
      </c>
      <c r="BA27">
        <f>G27/S27</f>
        <v>0.84291880430411115</v>
      </c>
      <c r="BB27">
        <f>(1-AL27*AA27/AQ27/F27)*100</f>
        <v>-7.3509482517036151</v>
      </c>
      <c r="BC27">
        <f>(S27-E27/(N27/1.35))</f>
        <v>398.9595544398386</v>
      </c>
      <c r="BD27">
        <f>E27*BB27/100/BC27</f>
        <v>1.5537577372568803E-3</v>
      </c>
    </row>
    <row r="28" spans="1:56" x14ac:dyDescent="0.35">
      <c r="A28" s="1" t="s">
        <v>9</v>
      </c>
      <c r="B28" s="1" t="s">
        <v>3659</v>
      </c>
      <c r="K28" s="1">
        <v>2.72</v>
      </c>
    </row>
    <row r="29" spans="1:56" x14ac:dyDescent="0.35">
      <c r="A29" s="1" t="s">
        <v>9</v>
      </c>
      <c r="B29" s="1" t="s">
        <v>3658</v>
      </c>
      <c r="K29" s="1">
        <v>2.72</v>
      </c>
    </row>
    <row r="30" spans="1:56" x14ac:dyDescent="0.35">
      <c r="A30" s="1">
        <v>5</v>
      </c>
      <c r="B30" s="1" t="s">
        <v>3657</v>
      </c>
      <c r="C30" s="1">
        <v>1224.0000020340085</v>
      </c>
      <c r="D30" s="1">
        <v>0</v>
      </c>
      <c r="E30">
        <f>(R30-S30*(1000-T30)/(1000-U30))*AK30</f>
        <v>-8.0993915328804533</v>
      </c>
      <c r="F30">
        <f>IF(AV30&lt;&gt;0,1/(1/AV30-1/N30),0)</f>
        <v>0.27262964937351797</v>
      </c>
      <c r="G30">
        <f>((AY30-AL30/2)*S30-E30)/(AY30+AL30/2)</f>
        <v>370.28552832996417</v>
      </c>
      <c r="H30">
        <f>AL30*1000</f>
        <v>31.82653874442158</v>
      </c>
      <c r="I30">
        <f>(AQ30-AW30)</f>
        <v>9.9956679245179778</v>
      </c>
      <c r="J30">
        <f>(P30+AP30*D30)</f>
        <v>51.304904937744141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30.732477188110352</v>
      </c>
      <c r="P30" s="1">
        <v>51.304904937744141</v>
      </c>
      <c r="Q30" s="1">
        <v>30.962064743041992</v>
      </c>
      <c r="R30" s="1">
        <v>399.82907104492188</v>
      </c>
      <c r="S30" s="1">
        <v>395.7476806640625</v>
      </c>
      <c r="T30" s="1">
        <v>9.0503911972045898</v>
      </c>
      <c r="U30" s="1">
        <v>36.877223968505859</v>
      </c>
      <c r="V30" s="1">
        <v>17.969490051269531</v>
      </c>
      <c r="W30" s="1">
        <v>73.219474792480469</v>
      </c>
      <c r="X30" s="1">
        <v>299.62371826171875</v>
      </c>
      <c r="Y30" s="1">
        <v>151.27279663085938</v>
      </c>
      <c r="Z30" s="1">
        <v>0.36541447043418884</v>
      </c>
      <c r="AA30" s="1">
        <v>88.215843200683594</v>
      </c>
      <c r="AB30" s="1">
        <v>-5.5968451499938965</v>
      </c>
      <c r="AC30" s="1">
        <v>-0.10815936326980591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1.1015577877269067</v>
      </c>
      <c r="AL30">
        <f>(U30-T30)/(1000-U30)*AK30</f>
        <v>3.1826538744421581E-2</v>
      </c>
      <c r="AM30">
        <f>(P30+273.15)</f>
        <v>324.45490493774412</v>
      </c>
      <c r="AN30">
        <f>(O30+273.15)</f>
        <v>303.88247718811033</v>
      </c>
      <c r="AO30">
        <f>(Y30*AG30+Z30*AH30)*AI30</f>
        <v>24.203646919943822</v>
      </c>
      <c r="AP30">
        <f>((AO30+0.00000010773*(AN30^4-AM30^4))-AL30*44100)/(L30*51.4+0.00000043092*AM30^3)</f>
        <v>-13.265675251966092</v>
      </c>
      <c r="AQ30">
        <f>0.61365*EXP(17.502*J30/(240.97+J30))</f>
        <v>13.248823331800182</v>
      </c>
      <c r="AR30">
        <f>AQ30*1000/AA30</f>
        <v>150.18643875182633</v>
      </c>
      <c r="AS30">
        <f>(AR30-U30)</f>
        <v>113.30921478332047</v>
      </c>
      <c r="AT30">
        <f>IF(D30,P30,(O30+P30)/2)</f>
        <v>41.018691062927246</v>
      </c>
      <c r="AU30">
        <f>0.61365*EXP(17.502*AT30/(240.97+AT30))</f>
        <v>7.8267598390128752</v>
      </c>
      <c r="AV30">
        <f>IF(AS30&lt;&gt;0,(1000-(AR30+U30)/2)/AS30*AL30,0)</f>
        <v>0.25461075116414394</v>
      </c>
      <c r="AW30">
        <f>U30*AA30/1000</f>
        <v>3.2531554072822035</v>
      </c>
      <c r="AX30">
        <f>(AU30-AW30)</f>
        <v>4.5736044317306721</v>
      </c>
      <c r="AY30">
        <f>1/(1.6/F30+1.37/N30)</f>
        <v>0.16065810997534472</v>
      </c>
      <c r="AZ30">
        <f>G30*AA30*0.001</f>
        <v>32.665050106638404</v>
      </c>
      <c r="BA30">
        <f>G30/S30</f>
        <v>0.93566064040761276</v>
      </c>
      <c r="BB30">
        <f>(1-AL30*AA30/AQ30/F30)*100</f>
        <v>22.270548041998961</v>
      </c>
      <c r="BC30">
        <f>(S30-E30/(N30/1.35))</f>
        <v>398.5860216658117</v>
      </c>
      <c r="BD30">
        <f>E30*BB30/100/BC30</f>
        <v>-4.5254444069593785E-3</v>
      </c>
    </row>
    <row r="31" spans="1:56" x14ac:dyDescent="0.35">
      <c r="A31" s="1" t="s">
        <v>9</v>
      </c>
      <c r="B31" s="1" t="s">
        <v>3656</v>
      </c>
      <c r="K31" s="1">
        <v>2.72</v>
      </c>
    </row>
    <row r="32" spans="1:56" x14ac:dyDescent="0.35">
      <c r="A32" s="1" t="s">
        <v>9</v>
      </c>
      <c r="B32" s="1" t="s">
        <v>3655</v>
      </c>
      <c r="K32" s="1">
        <v>2.72</v>
      </c>
    </row>
    <row r="33" spans="1:56" x14ac:dyDescent="0.35">
      <c r="A33" s="1">
        <v>6</v>
      </c>
      <c r="B33" s="1" t="s">
        <v>3654</v>
      </c>
      <c r="C33" s="1">
        <v>1428.5000020228326</v>
      </c>
      <c r="D33" s="1">
        <v>0</v>
      </c>
      <c r="E33">
        <f>(R33-S33*(1000-T33)/(1000-U33))*AK33</f>
        <v>-7.6544882563109296</v>
      </c>
      <c r="F33">
        <f>IF(AV33&lt;&gt;0,1/(1/AV33-1/N33),0)</f>
        <v>0.2546289499170063</v>
      </c>
      <c r="G33">
        <f>((AY33-AL33/2)*S33-E33)/(AY33+AL33/2)</f>
        <v>366.62764056618829</v>
      </c>
      <c r="H33">
        <f>AL33*1000</f>
        <v>31.501108747720391</v>
      </c>
      <c r="I33">
        <f>(AQ33-AW33)</f>
        <v>10.50767658993283</v>
      </c>
      <c r="J33">
        <f>(P33+AP33*D33)</f>
        <v>52.120811462402344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30.692207336425781</v>
      </c>
      <c r="P33" s="1">
        <v>52.120811462402344</v>
      </c>
      <c r="Q33" s="1">
        <v>30.923305511474609</v>
      </c>
      <c r="R33" s="1">
        <v>399.86642456054688</v>
      </c>
      <c r="S33" s="1">
        <v>395.50540161132813</v>
      </c>
      <c r="T33" s="1">
        <v>9.7029104232788086</v>
      </c>
      <c r="U33" s="1">
        <v>37.232463836669922</v>
      </c>
      <c r="V33" s="1">
        <v>19.307601928710938</v>
      </c>
      <c r="W33" s="1">
        <v>74.088035583496094</v>
      </c>
      <c r="X33" s="1">
        <v>299.65188598632813</v>
      </c>
      <c r="Y33" s="1">
        <v>300.20321655273438</v>
      </c>
      <c r="Z33" s="1">
        <v>0.2108658105134964</v>
      </c>
      <c r="AA33" s="1">
        <v>88.207435607910156</v>
      </c>
      <c r="AB33" s="1">
        <v>-5.4668874740600586</v>
      </c>
      <c r="AC33" s="1">
        <v>-0.11281558126211166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1.1016613455379707</v>
      </c>
      <c r="AL33">
        <f>(U33-T33)/(1000-U33)*AK33</f>
        <v>3.1501108747720392E-2</v>
      </c>
      <c r="AM33">
        <f>(P33+273.15)</f>
        <v>325.27081146240232</v>
      </c>
      <c r="AN33">
        <f>(O33+273.15)</f>
        <v>303.84220733642576</v>
      </c>
      <c r="AO33">
        <f>(Y33*AG33+Z33*AH33)*AI33</f>
        <v>48.032513574827135</v>
      </c>
      <c r="AP33">
        <f>((AO33+0.00000010773*(AN33^4-AM33^4))-AL33*44100)/(L33*51.4+0.00000043092*AM33^3)</f>
        <v>-13.04846016869833</v>
      </c>
      <c r="AQ33">
        <f>0.61365*EXP(17.502*J33/(240.97+J33))</f>
        <v>13.791856746329735</v>
      </c>
      <c r="AR33">
        <f>AQ33*1000/AA33</f>
        <v>156.35707637659661</v>
      </c>
      <c r="AS33">
        <f>(AR33-U33)</f>
        <v>119.12461253992669</v>
      </c>
      <c r="AT33">
        <f>IF(D33,P33,(O33+P33)/2)</f>
        <v>41.406509399414063</v>
      </c>
      <c r="AU33">
        <f>0.61365*EXP(17.502*AT33/(240.97+AT33))</f>
        <v>7.9891907853120268</v>
      </c>
      <c r="AV33">
        <f>IF(AS33&lt;&gt;0,(1000-(AR33+U33)/2)/AS33*AL33,0)</f>
        <v>0.23884204583536062</v>
      </c>
      <c r="AW33">
        <f>U33*AA33/1000</f>
        <v>3.2841801563969057</v>
      </c>
      <c r="AX33">
        <f>(AU33-AW33)</f>
        <v>4.7050106289151206</v>
      </c>
      <c r="AY33">
        <f>1/(1.6/F33+1.37/N33)</f>
        <v>0.15061865972997798</v>
      </c>
      <c r="AZ33">
        <f>G33*AA33*0.001</f>
        <v>32.339283997322084</v>
      </c>
      <c r="BA33">
        <f>G33/S33</f>
        <v>0.92698516650470775</v>
      </c>
      <c r="BB33">
        <f>(1-AL33*AA33/AQ33/F33)*100</f>
        <v>20.877405503900381</v>
      </c>
      <c r="BC33">
        <f>(S33-E33/(N33/1.35))</f>
        <v>398.18783124534389</v>
      </c>
      <c r="BD33">
        <f>E33*BB33/100/BC33</f>
        <v>-4.0133284523549912E-3</v>
      </c>
    </row>
    <row r="34" spans="1:56" x14ac:dyDescent="0.35">
      <c r="A34" s="1" t="s">
        <v>9</v>
      </c>
      <c r="B34" s="1" t="s">
        <v>3653</v>
      </c>
      <c r="K34" s="1">
        <v>2.72</v>
      </c>
    </row>
    <row r="35" spans="1:56" x14ac:dyDescent="0.35">
      <c r="A35" s="1" t="s">
        <v>9</v>
      </c>
      <c r="B35" s="1" t="s">
        <v>3652</v>
      </c>
      <c r="K35" s="1">
        <v>2.72</v>
      </c>
    </row>
    <row r="36" spans="1:56" x14ac:dyDescent="0.35">
      <c r="A36" s="1">
        <v>7</v>
      </c>
      <c r="B36" s="1" t="s">
        <v>3651</v>
      </c>
      <c r="C36" s="1">
        <v>1633.5000020228326</v>
      </c>
      <c r="D36" s="1">
        <v>0</v>
      </c>
      <c r="E36">
        <f>(R36-S36*(1000-T36)/(1000-U36))*AK36</f>
        <v>-7.272515886416195</v>
      </c>
      <c r="F36">
        <f>IF(AV36&lt;&gt;0,1/(1/AV36-1/N36),0)</f>
        <v>0.27325282414132407</v>
      </c>
      <c r="G36">
        <f>((AY36-AL36/2)*S36-E36)/(AY36+AL36/2)</f>
        <v>366.2426805214476</v>
      </c>
      <c r="H36">
        <f>AL36*1000</f>
        <v>31.420261235700035</v>
      </c>
      <c r="I36">
        <f>(AQ36-AW36)</f>
        <v>9.8445385875048093</v>
      </c>
      <c r="J36">
        <f>(P36+AP36*D36)</f>
        <v>51.199306488037109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30.721643447875977</v>
      </c>
      <c r="P36" s="1">
        <v>51.199306488037109</v>
      </c>
      <c r="Q36" s="1">
        <v>30.919685363769531</v>
      </c>
      <c r="R36" s="1">
        <v>400.0650634765625</v>
      </c>
      <c r="S36" s="1">
        <v>395.38992309570313</v>
      </c>
      <c r="T36" s="1">
        <v>10.374475479125977</v>
      </c>
      <c r="U36" s="1">
        <v>37.815067291259766</v>
      </c>
      <c r="V36" s="1">
        <v>20.607986450195313</v>
      </c>
      <c r="W36" s="1">
        <v>75.116317749023438</v>
      </c>
      <c r="X36" s="1">
        <v>299.67034912109375</v>
      </c>
      <c r="Y36" s="1">
        <v>499.70458984375</v>
      </c>
      <c r="Z36" s="1">
        <v>0.1741916686296463</v>
      </c>
      <c r="AA36" s="1">
        <v>88.202079772949219</v>
      </c>
      <c r="AB36" s="1">
        <v>-5.2227025032043457</v>
      </c>
      <c r="AC36" s="1">
        <v>-0.10762015730142593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1.1017292247099031</v>
      </c>
      <c r="AL36">
        <f>(U36-T36)/(1000-U36)*AK36</f>
        <v>3.1420261235700034E-2</v>
      </c>
      <c r="AM36">
        <f>(P36+273.15)</f>
        <v>324.34930648803709</v>
      </c>
      <c r="AN36">
        <f>(O36+273.15)</f>
        <v>303.87164344787595</v>
      </c>
      <c r="AO36">
        <f>(Y36*AG36+Z36*AH36)*AI36</f>
        <v>79.952732587917126</v>
      </c>
      <c r="AP36">
        <f>((AO36+0.00000010773*(AN36^4-AM36^4))-AL36*44100)/(L36*51.4+0.00000043092*AM36^3)</f>
        <v>-12.665094242915972</v>
      </c>
      <c r="AQ36">
        <f>0.61365*EXP(17.502*J36/(240.97+J36))</f>
        <v>13.179906169347946</v>
      </c>
      <c r="AR36">
        <f>AQ36*1000/AA36</f>
        <v>149.42851918317356</v>
      </c>
      <c r="AS36">
        <f>(AR36-U36)</f>
        <v>111.6134518919138</v>
      </c>
      <c r="AT36">
        <f>IF(D36,P36,(O36+P36)/2)</f>
        <v>40.960474967956543</v>
      </c>
      <c r="AU36">
        <f>0.61365*EXP(17.502*AT36/(240.97+AT36))</f>
        <v>7.8026257129587044</v>
      </c>
      <c r="AV36">
        <f>IF(AS36&lt;&gt;0,(1000-(AR36+U36)/2)/AS36*AL36,0)</f>
        <v>0.25515419111318804</v>
      </c>
      <c r="AW36">
        <f>U36*AA36/1000</f>
        <v>3.3353675818431365</v>
      </c>
      <c r="AX36">
        <f>(AU36-AW36)</f>
        <v>4.4672581311155675</v>
      </c>
      <c r="AY36">
        <f>1/(1.6/F36+1.37/N36)</f>
        <v>0.16100431412223498</v>
      </c>
      <c r="AZ36">
        <f>G36*AA36*0.001</f>
        <v>32.303366123611475</v>
      </c>
      <c r="BA36">
        <f>G36/S36</f>
        <v>0.92628228269944934</v>
      </c>
      <c r="BB36">
        <f>(1-AL36*AA36/AQ36/F36)*100</f>
        <v>23.049465697569225</v>
      </c>
      <c r="BC36">
        <f>(S36-E36/(N36/1.35))</f>
        <v>397.93849479303242</v>
      </c>
      <c r="BD36">
        <f>E36*BB36/100/BC36</f>
        <v>-4.2123998470205894E-3</v>
      </c>
    </row>
    <row r="37" spans="1:56" x14ac:dyDescent="0.35">
      <c r="A37" s="1" t="s">
        <v>9</v>
      </c>
      <c r="B37" s="1" t="s">
        <v>3650</v>
      </c>
      <c r="K37" s="1">
        <v>2.72</v>
      </c>
    </row>
    <row r="38" spans="1:56" x14ac:dyDescent="0.35">
      <c r="A38" s="1" t="s">
        <v>9</v>
      </c>
      <c r="B38" s="1" t="s">
        <v>3649</v>
      </c>
      <c r="K38" s="1">
        <v>2.72</v>
      </c>
    </row>
    <row r="39" spans="1:56" x14ac:dyDescent="0.35">
      <c r="A39" s="1">
        <v>8</v>
      </c>
      <c r="B39" s="1" t="s">
        <v>3648</v>
      </c>
      <c r="C39" s="1">
        <v>1838.5000020228326</v>
      </c>
      <c r="D39" s="1">
        <v>0</v>
      </c>
      <c r="E39">
        <f>(R39-S39*(1000-T39)/(1000-U39))*AK39</f>
        <v>-7.3227704797866258</v>
      </c>
      <c r="F39">
        <f>IF(AV39&lt;&gt;0,1/(1/AV39-1/N39),0)</f>
        <v>0.27148536020366965</v>
      </c>
      <c r="G39">
        <f>((AY39-AL39/2)*S39-E39)/(AY39+AL39/2)</f>
        <v>366.34637585893017</v>
      </c>
      <c r="H39">
        <f>AL39*1000</f>
        <v>31.485258802061509</v>
      </c>
      <c r="I39">
        <f>(AQ39-AW39)</f>
        <v>9.9126201224137027</v>
      </c>
      <c r="J39">
        <f>(P39+AP39*D39)</f>
        <v>51.399375915527344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30.735012054443359</v>
      </c>
      <c r="P39" s="1">
        <v>51.399375915527344</v>
      </c>
      <c r="Q39" s="1">
        <v>30.916450500488281</v>
      </c>
      <c r="R39" s="1">
        <v>400.19696044921875</v>
      </c>
      <c r="S39" s="1">
        <v>395.53790283203125</v>
      </c>
      <c r="T39" s="1">
        <v>11.038714408874512</v>
      </c>
      <c r="U39" s="1">
        <v>38.527374267578125</v>
      </c>
      <c r="V39" s="1">
        <v>21.910223007202148</v>
      </c>
      <c r="W39" s="1">
        <v>76.471168518066406</v>
      </c>
      <c r="X39" s="1">
        <v>299.54324340820313</v>
      </c>
      <c r="Y39" s="1">
        <v>750.37579345703125</v>
      </c>
      <c r="Z39" s="1">
        <v>0.42827853560447693</v>
      </c>
      <c r="AA39" s="1">
        <v>88.200172424316406</v>
      </c>
      <c r="AB39" s="1">
        <v>-4.8601322174072266</v>
      </c>
      <c r="AC39" s="1">
        <v>-0.1070265918970108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1.101261924294864</v>
      </c>
      <c r="AL39">
        <f>(U39-T39)/(1000-U39)*AK39</f>
        <v>3.148525880206151E-2</v>
      </c>
      <c r="AM39">
        <f>(P39+273.15)</f>
        <v>324.54937591552732</v>
      </c>
      <c r="AN39">
        <f>(O39+273.15)</f>
        <v>303.88501205444334</v>
      </c>
      <c r="AO39">
        <f>(Y39*AG39+Z39*AH39)*AI39</f>
        <v>120.06012426957204</v>
      </c>
      <c r="AP39">
        <f>((AO39+0.00000010773*(AN39^4-AM39^4))-AL39*44100)/(L39*51.4+0.00000043092*AM39^3)</f>
        <v>-12.386081887143442</v>
      </c>
      <c r="AQ39">
        <f>0.61365*EXP(17.502*J39/(240.97+J39))</f>
        <v>13.310741175870264</v>
      </c>
      <c r="AR39">
        <f>AQ39*1000/AA39</f>
        <v>150.91513780533779</v>
      </c>
      <c r="AS39">
        <f>(AR39-U39)</f>
        <v>112.38776353775967</v>
      </c>
      <c r="AT39">
        <f>IF(D39,P39,(O39+P39)/2)</f>
        <v>41.067193984985352</v>
      </c>
      <c r="AU39">
        <f>0.61365*EXP(17.502*AT39/(240.97+AT39))</f>
        <v>7.8469166176473859</v>
      </c>
      <c r="AV39">
        <f>IF(AS39&lt;&gt;0,(1000-(AR39+U39)/2)/AS39*AL39,0)</f>
        <v>0.25361244538086197</v>
      </c>
      <c r="AW39">
        <f>U39*AA39/1000</f>
        <v>3.3981210534565616</v>
      </c>
      <c r="AX39">
        <f>(AU39-AW39)</f>
        <v>4.4487955641908243</v>
      </c>
      <c r="AY39">
        <f>1/(1.6/F39+1.37/N39)</f>
        <v>0.16002216569284741</v>
      </c>
      <c r="AZ39">
        <f>G39*AA39*0.001</f>
        <v>32.311813517781069</v>
      </c>
      <c r="BA39">
        <f>G39/S39</f>
        <v>0.92619790223872045</v>
      </c>
      <c r="BB39">
        <f>(1-AL39*AA39/AQ39/F39)*100</f>
        <v>23.152800118373406</v>
      </c>
      <c r="BC39">
        <f>(S39-E39/(N39/1.35))</f>
        <v>398.10408568845941</v>
      </c>
      <c r="BD39">
        <f>E39*BB39/100/BC39</f>
        <v>-4.2587516010549678E-3</v>
      </c>
    </row>
    <row r="40" spans="1:56" x14ac:dyDescent="0.35">
      <c r="A40" s="1" t="s">
        <v>9</v>
      </c>
      <c r="B40" s="1" t="s">
        <v>3647</v>
      </c>
      <c r="K40" s="1">
        <v>2.72</v>
      </c>
    </row>
    <row r="41" spans="1:56" x14ac:dyDescent="0.35">
      <c r="A41" s="1" t="s">
        <v>9</v>
      </c>
      <c r="B41" s="1" t="s">
        <v>3646</v>
      </c>
      <c r="K41" s="1">
        <v>2.72</v>
      </c>
    </row>
    <row r="42" spans="1:56" x14ac:dyDescent="0.35">
      <c r="A42" s="1">
        <v>9</v>
      </c>
      <c r="B42" s="1" t="s">
        <v>3645</v>
      </c>
      <c r="C42" s="1">
        <v>2044.0000020116568</v>
      </c>
      <c r="D42" s="1">
        <v>0</v>
      </c>
      <c r="E42">
        <f>(R42-S42*(1000-T42)/(1000-U42))*AK42</f>
        <v>-7.7504191945458309</v>
      </c>
      <c r="F42">
        <f>IF(AV42&lt;&gt;0,1/(1/AV42-1/N42),0)</f>
        <v>0.30199733206648732</v>
      </c>
      <c r="G42">
        <f>((AY42-AL42/2)*S42-E42)/(AY42+AL42/2)</f>
        <v>370.82104241050558</v>
      </c>
      <c r="H42">
        <f>AL42*1000</f>
        <v>31.710656251899451</v>
      </c>
      <c r="I42">
        <f>(AQ42-AW42)</f>
        <v>9.0801240351646868</v>
      </c>
      <c r="J42">
        <f>(P42+AP42*D42)</f>
        <v>50.214736938476563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30.789060592651367</v>
      </c>
      <c r="P42" s="1">
        <v>50.214736938476563</v>
      </c>
      <c r="Q42" s="1">
        <v>30.939908981323242</v>
      </c>
      <c r="R42" s="1">
        <v>400.07168579101563</v>
      </c>
      <c r="S42" s="1">
        <v>395.71578979492188</v>
      </c>
      <c r="T42" s="1">
        <v>11.708601951599121</v>
      </c>
      <c r="U42" s="1">
        <v>39.364154815673828</v>
      </c>
      <c r="V42" s="1">
        <v>23.168313980102539</v>
      </c>
      <c r="W42" s="1">
        <v>77.891555786132813</v>
      </c>
      <c r="X42" s="1">
        <v>299.60604858398438</v>
      </c>
      <c r="Y42" s="1">
        <v>999.778076171875</v>
      </c>
      <c r="Z42" s="1">
        <v>0.40994206070899963</v>
      </c>
      <c r="AA42" s="1">
        <v>88.200538635253906</v>
      </c>
      <c r="AB42" s="1">
        <v>-4.6959199905395508</v>
      </c>
      <c r="AC42" s="1">
        <v>-9.4181172549724579E-2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1.1014928256764129</v>
      </c>
      <c r="AL42">
        <f>(U42-T42)/(1000-U42)*AK42</f>
        <v>3.1710656251899449E-2</v>
      </c>
      <c r="AM42">
        <f>(P42+273.15)</f>
        <v>323.36473693847654</v>
      </c>
      <c r="AN42">
        <f>(O42+273.15)</f>
        <v>303.93906059265134</v>
      </c>
      <c r="AO42">
        <f>(Y42*AG42+Z42*AH42)*AI42</f>
        <v>159.96448861201497</v>
      </c>
      <c r="AP42">
        <f>((AO42+0.00000010773*(AN42^4-AM42^4))-AL42*44100)/(L42*51.4+0.00000043092*AM42^3)</f>
        <v>-12.016962254413999</v>
      </c>
      <c r="AQ42">
        <f>0.61365*EXP(17.502*J42/(240.97+J42))</f>
        <v>12.552063692828643</v>
      </c>
      <c r="AR42">
        <f>AQ42*1000/AA42</f>
        <v>142.31277821030858</v>
      </c>
      <c r="AS42">
        <f>(AR42-U42)</f>
        <v>102.94862339463475</v>
      </c>
      <c r="AT42">
        <f>IF(D42,P42,(O42+P42)/2)</f>
        <v>40.501898765563965</v>
      </c>
      <c r="AU42">
        <f>0.61365*EXP(17.502*AT42/(240.97+AT42))</f>
        <v>7.6147613565272936</v>
      </c>
      <c r="AV42">
        <f>IF(AS42&lt;&gt;0,(1000-(AR42+U42)/2)/AS42*AL42,0)</f>
        <v>0.28004365590534752</v>
      </c>
      <c r="AW42">
        <f>U42*AA42/1000</f>
        <v>3.4719396576639556</v>
      </c>
      <c r="AX42">
        <f>(AU42-AW42)</f>
        <v>4.1428216988633384</v>
      </c>
      <c r="AY42">
        <f>1/(1.6/F42+1.37/N42)</f>
        <v>0.17687561688027675</v>
      </c>
      <c r="AZ42">
        <f>G42*AA42*0.001</f>
        <v>32.706615677892927</v>
      </c>
      <c r="BA42">
        <f>G42/S42</f>
        <v>0.93708932515096788</v>
      </c>
      <c r="BB42">
        <f>(1-AL42*AA42/AQ42/F42)*100</f>
        <v>26.216674314002042</v>
      </c>
      <c r="BC42">
        <f>(S42-E42/(N42/1.35))</f>
        <v>398.43183735124984</v>
      </c>
      <c r="BD42">
        <f>E42*BB42/100/BC42</f>
        <v>-5.0997484832335195E-3</v>
      </c>
    </row>
    <row r="43" spans="1:56" x14ac:dyDescent="0.35">
      <c r="A43" s="1" t="s">
        <v>9</v>
      </c>
      <c r="B43" s="1" t="s">
        <v>3644</v>
      </c>
      <c r="K43" s="1">
        <v>2.72</v>
      </c>
    </row>
    <row r="44" spans="1:56" x14ac:dyDescent="0.35">
      <c r="A44" s="1" t="s">
        <v>9</v>
      </c>
      <c r="B44" s="1" t="s">
        <v>3643</v>
      </c>
      <c r="K44" s="1">
        <v>2.72</v>
      </c>
    </row>
    <row r="45" spans="1:56" x14ac:dyDescent="0.35">
      <c r="A45" s="1">
        <v>10</v>
      </c>
      <c r="B45" s="1" t="s">
        <v>3642</v>
      </c>
      <c r="C45" s="1">
        <v>2249.5000020004809</v>
      </c>
      <c r="D45" s="1">
        <v>0</v>
      </c>
      <c r="E45">
        <f>(R45-S45*(1000-T45)/(1000-U45))*AK45</f>
        <v>-8.327759392542232</v>
      </c>
      <c r="F45">
        <f>IF(AV45&lt;&gt;0,1/(1/AV45-1/N45),0)</f>
        <v>0.32951710616762375</v>
      </c>
      <c r="G45">
        <f>((AY45-AL45/2)*S45-E45)/(AY45+AL45/2)</f>
        <v>375.32315072340168</v>
      </c>
      <c r="H45">
        <f>AL45*1000</f>
        <v>31.936647642436998</v>
      </c>
      <c r="I45">
        <f>(AQ45-AW45)</f>
        <v>8.4608975099478627</v>
      </c>
      <c r="J45">
        <f>(P45+AP45*D45)</f>
        <v>49.32470703125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30.851058959960938</v>
      </c>
      <c r="P45" s="1">
        <v>49.32470703125</v>
      </c>
      <c r="Q45" s="1">
        <v>30.977079391479492</v>
      </c>
      <c r="R45" s="1">
        <v>400.04531860351563</v>
      </c>
      <c r="S45" s="1">
        <v>396.12063598632813</v>
      </c>
      <c r="T45" s="1">
        <v>12.377386093139648</v>
      </c>
      <c r="U45" s="1">
        <v>40.205657958984375</v>
      </c>
      <c r="V45" s="1">
        <v>24.403791427612305</v>
      </c>
      <c r="W45" s="1">
        <v>79.271224975585938</v>
      </c>
      <c r="X45" s="1">
        <v>299.60577392578125</v>
      </c>
      <c r="Y45" s="1">
        <v>1250.8924560546875</v>
      </c>
      <c r="Z45" s="1">
        <v>0.27372792363166809</v>
      </c>
      <c r="AA45" s="1">
        <v>88.195709228515625</v>
      </c>
      <c r="AB45" s="1">
        <v>-4.3808794021606445</v>
      </c>
      <c r="AC45" s="1">
        <v>-0.10736247897148132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1.1014918159036073</v>
      </c>
      <c r="AL45">
        <f>(U45-T45)/(1000-U45)*AK45</f>
        <v>3.1936647642436998E-2</v>
      </c>
      <c r="AM45">
        <f>(P45+273.15)</f>
        <v>322.47470703124998</v>
      </c>
      <c r="AN45">
        <f>(O45+273.15)</f>
        <v>304.00105895996091</v>
      </c>
      <c r="AO45">
        <f>(Y45*AG45+Z45*AH45)*AI45</f>
        <v>200.14278849520997</v>
      </c>
      <c r="AP45">
        <f>((AO45+0.00000010773*(AN45^4-AM45^4))-AL45*44100)/(L45*51.4+0.00000043092*AM45^3)</f>
        <v>-11.675993894346865</v>
      </c>
      <c r="AQ45">
        <f>0.61365*EXP(17.502*J45/(240.97+J45))</f>
        <v>12.006864028639603</v>
      </c>
      <c r="AR45">
        <f>AQ45*1000/AA45</f>
        <v>136.13886813393319</v>
      </c>
      <c r="AS45">
        <f>(AR45-U45)</f>
        <v>95.933210174948812</v>
      </c>
      <c r="AT45">
        <f>IF(D45,P45,(O45+P45)/2)</f>
        <v>40.087882995605469</v>
      </c>
      <c r="AU45">
        <f>0.61365*EXP(17.502*AT45/(240.97+AT45))</f>
        <v>7.4485315034520418</v>
      </c>
      <c r="AV45">
        <f>IF(AS45&lt;&gt;0,(1000-(AR45+U45)/2)/AS45*AL45,0)</f>
        <v>0.30355203471852876</v>
      </c>
      <c r="AW45">
        <f>U45*AA45/1000</f>
        <v>3.5459665186917411</v>
      </c>
      <c r="AX45">
        <f>(AU45-AW45)</f>
        <v>3.9025649847603008</v>
      </c>
      <c r="AY45">
        <f>1/(1.6/F45+1.37/N45)</f>
        <v>0.1918936233420451</v>
      </c>
      <c r="AZ45">
        <f>G45*AA45*0.001</f>
        <v>33.10189146793148</v>
      </c>
      <c r="BA45">
        <f>G45/S45</f>
        <v>0.94749709211401889</v>
      </c>
      <c r="BB45">
        <f>(1-AL45*AA45/AQ45/F45)*100</f>
        <v>28.808322527620689</v>
      </c>
      <c r="BC45">
        <f>(S45-E45/(N45/1.35))</f>
        <v>399.03900594542904</v>
      </c>
      <c r="BD45">
        <f>E45*BB45/100/BC45</f>
        <v>-6.0121635964978347E-3</v>
      </c>
    </row>
    <row r="46" spans="1:56" x14ac:dyDescent="0.35">
      <c r="A46" s="1" t="s">
        <v>9</v>
      </c>
      <c r="B46" s="1" t="s">
        <v>3641</v>
      </c>
      <c r="K46" s="1">
        <v>2.72</v>
      </c>
    </row>
    <row r="47" spans="1:56" x14ac:dyDescent="0.35">
      <c r="A47" s="1" t="s">
        <v>9</v>
      </c>
      <c r="B47" s="1" t="s">
        <v>3640</v>
      </c>
      <c r="K47" s="1">
        <v>2.72</v>
      </c>
    </row>
    <row r="48" spans="1:56" x14ac:dyDescent="0.35">
      <c r="A48" s="1">
        <v>11</v>
      </c>
      <c r="B48" s="1" t="s">
        <v>3639</v>
      </c>
      <c r="C48" s="1">
        <v>2456.000001989305</v>
      </c>
      <c r="D48" s="1">
        <v>0</v>
      </c>
      <c r="E48">
        <f>(R48-S48*(1000-T48)/(1000-U48))*AK48</f>
        <v>-8.6808385049037504</v>
      </c>
      <c r="F48">
        <f>IF(AV48&lt;&gt;0,1/(1/AV48-1/N48),0)</f>
        <v>0.33622060507024853</v>
      </c>
      <c r="G48">
        <f>((AY48-AL48/2)*S48-E48)/(AY48+AL48/2)</f>
        <v>376.38593327704149</v>
      </c>
      <c r="H48">
        <f>AL48*1000</f>
        <v>32.487229450127629</v>
      </c>
      <c r="I48">
        <f>(AQ48-AW48)</f>
        <v>8.4392070469969447</v>
      </c>
      <c r="J48">
        <f>(P48+AP48*D48)</f>
        <v>49.453277587890625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30.936264038085938</v>
      </c>
      <c r="P48" s="1">
        <v>49.453277587890625</v>
      </c>
      <c r="Q48" s="1">
        <v>31.031450271606445</v>
      </c>
      <c r="R48" s="1">
        <v>399.97299194335938</v>
      </c>
      <c r="S48" s="1">
        <v>396.1697998046875</v>
      </c>
      <c r="T48" s="1">
        <v>13.058996200561523</v>
      </c>
      <c r="U48" s="1">
        <v>41.330894470214844</v>
      </c>
      <c r="V48" s="1">
        <v>25.622255325317383</v>
      </c>
      <c r="W48" s="1">
        <v>81.092811584472656</v>
      </c>
      <c r="X48" s="1">
        <v>299.63693237304688</v>
      </c>
      <c r="Y48" s="1">
        <v>1599.0946044921875</v>
      </c>
      <c r="Z48" s="1">
        <v>0.39946457743644714</v>
      </c>
      <c r="AA48" s="1">
        <v>88.193824768066406</v>
      </c>
      <c r="AB48" s="1">
        <v>-3.7730135917663574</v>
      </c>
      <c r="AC48" s="1">
        <v>-0.11082088202238083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1.1016063690185545</v>
      </c>
      <c r="AL48">
        <f>(U48-T48)/(1000-U48)*AK48</f>
        <v>3.2487229450127629E-2</v>
      </c>
      <c r="AM48">
        <f>(P48+273.15)</f>
        <v>322.6032775878906</v>
      </c>
      <c r="AN48">
        <f>(O48+273.15)</f>
        <v>304.08626403808591</v>
      </c>
      <c r="AO48">
        <f>(Y48*AG48+Z48*AH48)*AI48</f>
        <v>255.85513099994205</v>
      </c>
      <c r="AP48">
        <f>((AO48+0.00000010773*(AN48^4-AM48^4))-AL48*44100)/(L48*51.4+0.00000043092*AM48^3)</f>
        <v>-11.428497738540095</v>
      </c>
      <c r="AQ48">
        <f>0.61365*EXP(17.502*J48/(240.97+J48))</f>
        <v>12.084336711410517</v>
      </c>
      <c r="AR48">
        <f>AQ48*1000/AA48</f>
        <v>137.02021363956158</v>
      </c>
      <c r="AS48">
        <f>(AR48-U48)</f>
        <v>95.689319169346732</v>
      </c>
      <c r="AT48">
        <f>IF(D48,P48,(O48+P48)/2)</f>
        <v>40.194770812988281</v>
      </c>
      <c r="AU48">
        <f>0.61365*EXP(17.502*AT48/(240.97+AT48))</f>
        <v>7.4911435280462442</v>
      </c>
      <c r="AV48">
        <f>IF(AS48&lt;&gt;0,(1000-(AR48+U48)/2)/AS48*AL48,0)</f>
        <v>0.30923161561884305</v>
      </c>
      <c r="AW48">
        <f>U48*AA48/1000</f>
        <v>3.6451296644135729</v>
      </c>
      <c r="AX48">
        <f>(AU48-AW48)</f>
        <v>3.8460138636326713</v>
      </c>
      <c r="AY48">
        <f>1/(1.6/F48+1.37/N48)</f>
        <v>0.1955259439053319</v>
      </c>
      <c r="AZ48">
        <f>G48*AA48*0.001</f>
        <v>33.194915044600528</v>
      </c>
      <c r="BA48">
        <f>G48/S48</f>
        <v>0.95006215381031189</v>
      </c>
      <c r="BB48">
        <f>(1-AL48*AA48/AQ48/F48)*100</f>
        <v>29.481395395689304</v>
      </c>
      <c r="BC48">
        <f>(S48-E48/(N48/1.35))</f>
        <v>399.21190238214729</v>
      </c>
      <c r="BD48">
        <f>E48*BB48/100/BC48</f>
        <v>-6.4107114743339553E-3</v>
      </c>
    </row>
    <row r="49" spans="1:56" x14ac:dyDescent="0.35">
      <c r="A49" s="1" t="s">
        <v>9</v>
      </c>
      <c r="B49" s="1" t="s">
        <v>3638</v>
      </c>
      <c r="K49" s="1">
        <v>2.72</v>
      </c>
    </row>
    <row r="50" spans="1:56" x14ac:dyDescent="0.35">
      <c r="A50" s="1" t="s">
        <v>9</v>
      </c>
      <c r="B50" s="1" t="s">
        <v>3637</v>
      </c>
      <c r="K50" s="1">
        <v>2.72</v>
      </c>
    </row>
    <row r="51" spans="1:56" x14ac:dyDescent="0.35">
      <c r="A51" s="1">
        <v>12</v>
      </c>
      <c r="B51" s="1" t="s">
        <v>3636</v>
      </c>
      <c r="C51" s="1">
        <v>2664.0000019669533</v>
      </c>
      <c r="D51" s="1">
        <v>0</v>
      </c>
      <c r="E51">
        <f>(R51-S51*(1000-T51)/(1000-U51))*AK51</f>
        <v>-10.230321410631557</v>
      </c>
      <c r="F51">
        <f>IF(AV51&lt;&gt;0,1/(1/AV51-1/N51),0)</f>
        <v>0.33175229448083726</v>
      </c>
      <c r="G51">
        <f>((AY51-AL51/2)*S51-E51)/(AY51+AL51/2)</f>
        <v>382.55913551338722</v>
      </c>
      <c r="H51">
        <f>AL51*1000</f>
        <v>33.433996771475293</v>
      </c>
      <c r="I51">
        <f>(AQ51-AW51)</f>
        <v>8.7603435317566998</v>
      </c>
      <c r="J51">
        <f>(P51+AP51*D51)</f>
        <v>50.186641693115234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31.035202026367188</v>
      </c>
      <c r="P51" s="1">
        <v>50.186641693115234</v>
      </c>
      <c r="Q51" s="1">
        <v>31.124347686767578</v>
      </c>
      <c r="R51" s="1">
        <v>399.83798217773438</v>
      </c>
      <c r="S51" s="1">
        <v>397.07342529296875</v>
      </c>
      <c r="T51" s="1">
        <v>13.745790481567383</v>
      </c>
      <c r="U51" s="1">
        <v>42.797325134277344</v>
      </c>
      <c r="V51" s="1">
        <v>26.816122055053711</v>
      </c>
      <c r="W51" s="1">
        <v>83.491622924804688</v>
      </c>
      <c r="X51" s="1">
        <v>299.6346435546875</v>
      </c>
      <c r="Y51" s="1">
        <v>1999.717529296875</v>
      </c>
      <c r="Z51" s="1">
        <v>0.13751795887947083</v>
      </c>
      <c r="AA51" s="1">
        <v>88.187507629394531</v>
      </c>
      <c r="AB51" s="1">
        <v>-3.2050952911376953</v>
      </c>
      <c r="AC51" s="1">
        <v>-0.12543612718582153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1.1015979542451744</v>
      </c>
      <c r="AL51">
        <f>(U51-T51)/(1000-U51)*AK51</f>
        <v>3.3433996771475294E-2</v>
      </c>
      <c r="AM51">
        <f>(P51+273.15)</f>
        <v>323.33664169311521</v>
      </c>
      <c r="AN51">
        <f>(O51+273.15)</f>
        <v>304.18520202636716</v>
      </c>
      <c r="AO51">
        <f>(Y51*AG51+Z51*AH51)*AI51</f>
        <v>319.95479753595282</v>
      </c>
      <c r="AP51">
        <f>((AO51+0.00000010773*(AN51^4-AM51^4))-AL51*44100)/(L51*51.4+0.00000043092*AM51^3)</f>
        <v>-11.315868583636492</v>
      </c>
      <c r="AQ51">
        <f>0.61365*EXP(17.502*J51/(240.97+J51))</f>
        <v>12.534532968553462</v>
      </c>
      <c r="AR51">
        <f>AQ51*1000/AA51</f>
        <v>142.13501782167918</v>
      </c>
      <c r="AS51">
        <f>(AR51-U51)</f>
        <v>99.337692687401841</v>
      </c>
      <c r="AT51">
        <f>IF(D51,P51,(O51+P51)/2)</f>
        <v>40.610921859741211</v>
      </c>
      <c r="AU51">
        <f>0.61365*EXP(17.502*AT51/(240.97+AT51))</f>
        <v>7.6590658269981242</v>
      </c>
      <c r="AV51">
        <f>IF(AS51&lt;&gt;0,(1000-(AR51+U51)/2)/AS51*AL51,0)</f>
        <v>0.30544783427064609</v>
      </c>
      <c r="AW51">
        <f>U51*AA51/1000</f>
        <v>3.7741894367967617</v>
      </c>
      <c r="AX51">
        <f>(AU51-AW51)</f>
        <v>3.8848763902013626</v>
      </c>
      <c r="AY51">
        <f>1/(1.6/F51+1.37/N51)</f>
        <v>0.1931058902916305</v>
      </c>
      <c r="AZ51">
        <f>G51*AA51*0.001</f>
        <v>33.736936681781415</v>
      </c>
      <c r="BA51">
        <f>G51/S51</f>
        <v>0.96344683664268749</v>
      </c>
      <c r="BB51">
        <f>(1-AL51*AA51/AQ51/F51)*100</f>
        <v>29.095585906101462</v>
      </c>
      <c r="BC51">
        <f>(S51-E51/(N51/1.35))</f>
        <v>400.65852679139471</v>
      </c>
      <c r="BD51">
        <f>E51*BB51/100/BC51</f>
        <v>-7.4291990696865066E-3</v>
      </c>
    </row>
    <row r="52" spans="1:56" x14ac:dyDescent="0.35">
      <c r="A52" s="1" t="s">
        <v>9</v>
      </c>
      <c r="B52" s="1" t="s">
        <v>3635</v>
      </c>
      <c r="K52" s="1">
        <v>2.2956799999999999</v>
      </c>
    </row>
    <row r="53" spans="1:56" x14ac:dyDescent="0.35">
      <c r="A53" s="1" t="s">
        <v>9</v>
      </c>
      <c r="B53" s="1" t="s">
        <v>3634</v>
      </c>
    </row>
    <row r="54" spans="1:56" x14ac:dyDescent="0.35">
      <c r="A54" s="1" t="s">
        <v>9</v>
      </c>
      <c r="B54" s="1" t="s">
        <v>3633</v>
      </c>
    </row>
    <row r="55" spans="1:56" x14ac:dyDescent="0.35">
      <c r="A55" s="1" t="s">
        <v>9</v>
      </c>
      <c r="B55" s="1" t="s">
        <v>3632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4919F-3D05-4DB0-81FB-78D54CDF045A}">
  <dimension ref="A1:BD55"/>
  <sheetViews>
    <sheetView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3768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3767</v>
      </c>
    </row>
    <row r="12" spans="1:56" x14ac:dyDescent="0.35">
      <c r="A12" s="1" t="s">
        <v>9</v>
      </c>
      <c r="B12" s="1" t="s">
        <v>3766</v>
      </c>
    </row>
    <row r="13" spans="1:56" x14ac:dyDescent="0.35">
      <c r="A13" s="1" t="s">
        <v>9</v>
      </c>
      <c r="B13" s="1" t="s">
        <v>3765</v>
      </c>
    </row>
    <row r="14" spans="1:56" x14ac:dyDescent="0.35">
      <c r="A14" s="1" t="s">
        <v>9</v>
      </c>
      <c r="B14" s="1" t="s">
        <v>3764</v>
      </c>
    </row>
    <row r="15" spans="1:56" x14ac:dyDescent="0.35">
      <c r="A15" s="1" t="s">
        <v>9</v>
      </c>
      <c r="B15" s="1" t="s">
        <v>3763</v>
      </c>
    </row>
    <row r="16" spans="1:56" x14ac:dyDescent="0.35">
      <c r="A16" s="1" t="s">
        <v>9</v>
      </c>
      <c r="B16" s="1" t="s">
        <v>3762</v>
      </c>
    </row>
    <row r="17" spans="1:56" x14ac:dyDescent="0.35">
      <c r="A17" s="1" t="s">
        <v>9</v>
      </c>
      <c r="B17" s="1" t="s">
        <v>3761</v>
      </c>
    </row>
    <row r="18" spans="1:56" x14ac:dyDescent="0.35">
      <c r="A18" s="1">
        <v>1</v>
      </c>
      <c r="B18" s="1" t="s">
        <v>3760</v>
      </c>
      <c r="C18" s="1">
        <v>471.00000212341547</v>
      </c>
      <c r="D18" s="1">
        <v>0</v>
      </c>
      <c r="E18">
        <f>(R18-S18*(1000-T18)/(1000-U18))*AK18</f>
        <v>-6.6497171196261347</v>
      </c>
      <c r="F18">
        <f>IF(AV18&lt;&gt;0,1/(1/AV18-1/N18),0)</f>
        <v>0.21053645266108634</v>
      </c>
      <c r="G18">
        <f>((AY18-AL18/2)*S18-E18)/(AY18+AL18/2)</f>
        <v>365.03202951115185</v>
      </c>
      <c r="H18">
        <f>AL18*1000</f>
        <v>27.727626537319527</v>
      </c>
      <c r="I18">
        <f>(AQ18-AW18)</f>
        <v>10.995785074158906</v>
      </c>
      <c r="J18">
        <f>(P18+AP18*D18)</f>
        <v>53.163036346435547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31.295150756835938</v>
      </c>
      <c r="P18" s="1">
        <v>53.163036346435547</v>
      </c>
      <c r="Q18" s="1">
        <v>31.39495849609375</v>
      </c>
      <c r="R18" s="1">
        <v>400.00701904296875</v>
      </c>
      <c r="S18" s="1">
        <v>396.07443237304688</v>
      </c>
      <c r="T18" s="1">
        <v>15.725885391235352</v>
      </c>
      <c r="U18" s="1">
        <v>39.890209197998047</v>
      </c>
      <c r="V18" s="1">
        <v>30.225667953491211</v>
      </c>
      <c r="W18" s="1">
        <v>76.6702880859375</v>
      </c>
      <c r="X18" s="1">
        <v>299.65936279296875</v>
      </c>
      <c r="Y18" s="1">
        <v>0.24089071154594421</v>
      </c>
      <c r="Z18" s="1">
        <v>0.49245190620422363</v>
      </c>
      <c r="AA18" s="1">
        <v>88.180137634277344</v>
      </c>
      <c r="AB18" s="1">
        <v>-4.5783891677856445</v>
      </c>
      <c r="AC18" s="1">
        <v>-6.7413054406642914E-2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1.1016888337976791</v>
      </c>
      <c r="AL18">
        <f>(U18-T18)/(1000-U18)*AK18</f>
        <v>2.7727626537319527E-2</v>
      </c>
      <c r="AM18">
        <f>(P18+273.15)</f>
        <v>326.31303634643552</v>
      </c>
      <c r="AN18">
        <f>(O18+273.15)</f>
        <v>304.44515075683591</v>
      </c>
      <c r="AO18">
        <f>(Y18*AG18+Z18*AH18)*AI18</f>
        <v>3.8542512985858757E-2</v>
      </c>
      <c r="AP18">
        <f>((AO18+0.00000010773*(AN18^4-AM18^4))-AL18*44100)/(L18*51.4+0.00000043092*AM18^3)</f>
        <v>-12.151802202039178</v>
      </c>
      <c r="AQ18">
        <f>0.61365*EXP(17.502*J18/(240.97+J18))</f>
        <v>14.513309211498491</v>
      </c>
      <c r="AR18">
        <f>AQ18*1000/AA18</f>
        <v>164.58705555316445</v>
      </c>
      <c r="AS18">
        <f>(AR18-U18)</f>
        <v>124.6968463551664</v>
      </c>
      <c r="AT18">
        <f>IF(D18,P18,(O18+P18)/2)</f>
        <v>42.229093551635742</v>
      </c>
      <c r="AU18">
        <f>0.61365*EXP(17.502*AT18/(240.97+AT18))</f>
        <v>8.3434064165082589</v>
      </c>
      <c r="AV18">
        <f>IF(AS18&lt;&gt;0,(1000-(AR18+U18)/2)/AS18*AL18,0)</f>
        <v>0.19962647531776778</v>
      </c>
      <c r="AW18">
        <f>U18*AA18/1000</f>
        <v>3.517524137339584</v>
      </c>
      <c r="AX18">
        <f>(AU18-AW18)</f>
        <v>4.8258822791686748</v>
      </c>
      <c r="AY18">
        <f>1/(1.6/F18+1.37/N18)</f>
        <v>0.1257029219956621</v>
      </c>
      <c r="AZ18">
        <f>G18*AA18*0.001</f>
        <v>32.188574603212956</v>
      </c>
      <c r="BA18">
        <f>G18/S18</f>
        <v>0.92162482522311007</v>
      </c>
      <c r="BB18">
        <f>(1-AL18*AA18/AQ18/F18)*100</f>
        <v>19.981626597712719</v>
      </c>
      <c r="BC18">
        <f>(S18-E18/(N18/1.35))</f>
        <v>398.40475122157352</v>
      </c>
      <c r="BD18">
        <f>E18*BB18/100/BC18</f>
        <v>-3.3351049167305259E-3</v>
      </c>
    </row>
    <row r="19" spans="1:56" x14ac:dyDescent="0.35">
      <c r="A19" s="1" t="s">
        <v>9</v>
      </c>
      <c r="B19" s="1" t="s">
        <v>3759</v>
      </c>
      <c r="K19" s="1">
        <v>2.72</v>
      </c>
    </row>
    <row r="20" spans="1:56" x14ac:dyDescent="0.35">
      <c r="A20" s="1" t="s">
        <v>9</v>
      </c>
      <c r="B20" s="1" t="s">
        <v>3758</v>
      </c>
      <c r="K20" s="1">
        <v>2.72</v>
      </c>
    </row>
    <row r="21" spans="1:56" x14ac:dyDescent="0.35">
      <c r="A21" s="1">
        <v>2</v>
      </c>
      <c r="B21" s="1" t="s">
        <v>3757</v>
      </c>
      <c r="C21" s="1">
        <v>676.00000214576721</v>
      </c>
      <c r="D21" s="1">
        <v>0</v>
      </c>
      <c r="E21">
        <f>(R21-S21*(1000-T21)/(1000-U21))*AK21</f>
        <v>-6.3642655970604425</v>
      </c>
      <c r="F21">
        <f>IF(AV21&lt;&gt;0,1/(1/AV21-1/N21),0)</f>
        <v>0.85119766217746573</v>
      </c>
      <c r="G21">
        <f>((AY21-AL21/2)*S21-E21)/(AY21+AL21/2)</f>
        <v>387.70024823376411</v>
      </c>
      <c r="H21">
        <f>AL21*1000</f>
        <v>26.02819826928879</v>
      </c>
      <c r="I21">
        <f>(AQ21-AW21)</f>
        <v>3.1053870576379792</v>
      </c>
      <c r="J21">
        <f>(P21+AP21*D21)</f>
        <v>37.706192016601563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31.215534210205078</v>
      </c>
      <c r="P21" s="1">
        <v>37.706192016601563</v>
      </c>
      <c r="Q21" s="1">
        <v>31.386684417724609</v>
      </c>
      <c r="R21" s="1">
        <v>399.86611938476563</v>
      </c>
      <c r="S21" s="1">
        <v>396.28067016601563</v>
      </c>
      <c r="T21" s="1">
        <v>16.386663436889648</v>
      </c>
      <c r="U21" s="1">
        <v>39.088005065917969</v>
      </c>
      <c r="V21" s="1">
        <v>31.637247085571289</v>
      </c>
      <c r="W21" s="1">
        <v>75.466056823730469</v>
      </c>
      <c r="X21" s="1">
        <v>299.6712646484375</v>
      </c>
      <c r="Y21" s="1">
        <v>24.909341812133789</v>
      </c>
      <c r="Z21" s="1">
        <v>0.28420835733413696</v>
      </c>
      <c r="AA21" s="1">
        <v>88.175979614257813</v>
      </c>
      <c r="AB21" s="1">
        <v>-4.8892550468444824</v>
      </c>
      <c r="AC21" s="1">
        <v>-6.2621600925922394E-2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1.1017325906192552</v>
      </c>
      <c r="AL21">
        <f>(U21-T21)/(1000-U21)*AK21</f>
        <v>2.6028198269288792E-2</v>
      </c>
      <c r="AM21">
        <f>(P21+273.15)</f>
        <v>310.85619201660154</v>
      </c>
      <c r="AN21">
        <f>(O21+273.15)</f>
        <v>304.36553421020506</v>
      </c>
      <c r="AO21">
        <f>(Y21*AG21+Z21*AH21)*AI21</f>
        <v>3.985494600858658</v>
      </c>
      <c r="AP21">
        <f>((AO21+0.00000010773*(AN21^4-AM21^4))-AL21*44100)/(L21*51.4+0.00000043092*AM21^3)</f>
        <v>-9.9657421916182738</v>
      </c>
      <c r="AQ21">
        <f>0.61365*EXP(17.502*J21/(240.97+J21))</f>
        <v>6.5520101954923682</v>
      </c>
      <c r="AR21">
        <f>AQ21*1000/AA21</f>
        <v>74.306066393085203</v>
      </c>
      <c r="AS21">
        <f>(AR21-U21)</f>
        <v>35.218061327167234</v>
      </c>
      <c r="AT21">
        <f>IF(D21,P21,(O21+P21)/2)</f>
        <v>34.46086311340332</v>
      </c>
      <c r="AU21">
        <f>0.61365*EXP(17.502*AT21/(240.97+AT21))</f>
        <v>5.4819078955897487</v>
      </c>
      <c r="AV21">
        <f>IF(AS21&lt;&gt;0,(1000-(AR21+U21)/2)/AS21*AL21,0)</f>
        <v>0.69715582450589286</v>
      </c>
      <c r="AW21">
        <f>U21*AA21/1000</f>
        <v>3.446623137854389</v>
      </c>
      <c r="AX21">
        <f>(AU21-AW21)</f>
        <v>2.0352847577353597</v>
      </c>
      <c r="AY21">
        <f>1/(1.6/F21+1.37/N21)</f>
        <v>0.44736026094892012</v>
      </c>
      <c r="AZ21">
        <f>G21*AA21*0.001</f>
        <v>34.185849184703073</v>
      </c>
      <c r="BA21">
        <f>G21/S21</f>
        <v>0.97834761425870997</v>
      </c>
      <c r="BB21">
        <f>(1-AL21*AA21/AQ21/F21)*100</f>
        <v>58.848145359207734</v>
      </c>
      <c r="BC21">
        <f>(S21-E21/(N21/1.35))</f>
        <v>398.51095572719953</v>
      </c>
      <c r="BD21">
        <f>E21*BB21/100/BC21</f>
        <v>-9.3981162017738595E-3</v>
      </c>
    </row>
    <row r="22" spans="1:56" x14ac:dyDescent="0.35">
      <c r="A22" s="1" t="s">
        <v>9</v>
      </c>
      <c r="B22" s="1" t="s">
        <v>3756</v>
      </c>
      <c r="K22" s="1">
        <v>2.72</v>
      </c>
    </row>
    <row r="23" spans="1:56" x14ac:dyDescent="0.35">
      <c r="A23" s="1" t="s">
        <v>9</v>
      </c>
      <c r="B23" s="1" t="s">
        <v>3755</v>
      </c>
      <c r="K23" s="1">
        <v>2.72</v>
      </c>
    </row>
    <row r="24" spans="1:56" x14ac:dyDescent="0.35">
      <c r="A24" s="1">
        <v>3</v>
      </c>
      <c r="B24" s="1" t="s">
        <v>3754</v>
      </c>
      <c r="C24" s="1">
        <v>881.00000214576721</v>
      </c>
      <c r="D24" s="1">
        <v>0</v>
      </c>
      <c r="E24">
        <f>(R24-S24*(1000-T24)/(1000-U24))*AK24</f>
        <v>-6.6221380314353544</v>
      </c>
      <c r="F24">
        <f>IF(AV24&lt;&gt;0,1/(1/AV24-1/N24),0)</f>
        <v>0.98897392917236182</v>
      </c>
      <c r="G24">
        <f>((AY24-AL24/2)*S24-E24)/(AY24+AL24/2)</f>
        <v>390.59880761967253</v>
      </c>
      <c r="H24">
        <f>AL24*1000</f>
        <v>25.032999885118798</v>
      </c>
      <c r="I24">
        <f>(AQ24-AW24)</f>
        <v>2.6536811988832807</v>
      </c>
      <c r="J24">
        <f>(P24+AP24*D24)</f>
        <v>36.324367523193359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31.209367752075195</v>
      </c>
      <c r="P24" s="1">
        <v>36.324367523193359</v>
      </c>
      <c r="Q24" s="1">
        <v>31.369245529174805</v>
      </c>
      <c r="R24" s="1">
        <v>399.99404907226563</v>
      </c>
      <c r="S24" s="1">
        <v>396.9842529296875</v>
      </c>
      <c r="T24" s="1">
        <v>16.972721099853516</v>
      </c>
      <c r="U24" s="1">
        <v>38.815048217773438</v>
      </c>
      <c r="V24" s="1">
        <v>32.778522491455078</v>
      </c>
      <c r="W24" s="1">
        <v>74.961463928222656</v>
      </c>
      <c r="X24" s="1">
        <v>299.63314819335938</v>
      </c>
      <c r="Y24" s="1">
        <v>51.22943115234375</v>
      </c>
      <c r="Z24" s="1">
        <v>0.32611984014511108</v>
      </c>
      <c r="AA24" s="1">
        <v>88.171379089355469</v>
      </c>
      <c r="AB24" s="1">
        <v>-5.084953784942627</v>
      </c>
      <c r="AC24" s="1">
        <v>-6.2332827597856522E-2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1.1015924565932329</v>
      </c>
      <c r="AL24">
        <f>(U24-T24)/(1000-U24)*AK24</f>
        <v>2.5032999885118798E-2</v>
      </c>
      <c r="AM24">
        <f>(P24+273.15)</f>
        <v>309.47436752319334</v>
      </c>
      <c r="AN24">
        <f>(O24+273.15)</f>
        <v>304.35936775207517</v>
      </c>
      <c r="AO24">
        <f>(Y24*AG24+Z24*AH24)*AI24</f>
        <v>8.1967088011642772</v>
      </c>
      <c r="AP24">
        <f>((AO24+0.00000010773*(AN24^4-AM24^4))-AL24*44100)/(L24*51.4+0.00000043092*AM24^3)</f>
        <v>-9.4438248543442338</v>
      </c>
      <c r="AQ24">
        <f>0.61365*EXP(17.502*J24/(240.97+J24))</f>
        <v>6.0760575296641939</v>
      </c>
      <c r="AR24">
        <f>AQ24*1000/AA24</f>
        <v>68.911903073519341</v>
      </c>
      <c r="AS24">
        <f>(AR24-U24)</f>
        <v>30.096854855745903</v>
      </c>
      <c r="AT24">
        <f>IF(D24,P24,(O24+P24)/2)</f>
        <v>33.766867637634277</v>
      </c>
      <c r="AU24">
        <f>0.61365*EXP(17.502*AT24/(240.97+AT24))</f>
        <v>5.2739202825269862</v>
      </c>
      <c r="AV24">
        <f>IF(AS24&lt;&gt;0,(1000-(AR24+U24)/2)/AS24*AL24,0)</f>
        <v>0.78694719494743182</v>
      </c>
      <c r="AW24">
        <f>U24*AA24/1000</f>
        <v>3.4223763307809132</v>
      </c>
      <c r="AX24">
        <f>(AU24-AW24)</f>
        <v>1.851543951746073</v>
      </c>
      <c r="AY24">
        <f>1/(1.6/F24+1.37/N24)</f>
        <v>0.5067219502478012</v>
      </c>
      <c r="AZ24">
        <f>G24*AA24*0.001</f>
        <v>34.439635538484382</v>
      </c>
      <c r="BA24">
        <f>G24/S24</f>
        <v>0.98391511687707689</v>
      </c>
      <c r="BB24">
        <f>(1-AL24*AA24/AQ24/F24)*100</f>
        <v>63.268910472158566</v>
      </c>
      <c r="BC24">
        <f>(S24-E24/(N24/1.35))</f>
        <v>399.30490699580611</v>
      </c>
      <c r="BD24">
        <f>E24*BB24/100/BC24</f>
        <v>-1.0492619822715083E-2</v>
      </c>
    </row>
    <row r="25" spans="1:56" x14ac:dyDescent="0.35">
      <c r="A25" s="1" t="s">
        <v>9</v>
      </c>
      <c r="B25" s="1" t="s">
        <v>3753</v>
      </c>
      <c r="K25" s="1">
        <v>2.72</v>
      </c>
    </row>
    <row r="26" spans="1:56" x14ac:dyDescent="0.35">
      <c r="A26" s="1" t="s">
        <v>9</v>
      </c>
      <c r="B26" s="1" t="s">
        <v>3752</v>
      </c>
      <c r="K26" s="1">
        <v>2.72</v>
      </c>
    </row>
    <row r="27" spans="1:56" x14ac:dyDescent="0.35">
      <c r="A27" s="1">
        <v>4</v>
      </c>
      <c r="B27" s="1" t="s">
        <v>3751</v>
      </c>
      <c r="C27" s="1">
        <v>1086.0000021457672</v>
      </c>
      <c r="D27" s="1">
        <v>0</v>
      </c>
      <c r="E27">
        <f>(R27-S27*(1000-T27)/(1000-U27))*AK27</f>
        <v>-5.8272277134156871</v>
      </c>
      <c r="F27">
        <f>IF(AV27&lt;&gt;0,1/(1/AV27-1/N27),0)</f>
        <v>1.0400788195707265</v>
      </c>
      <c r="G27">
        <f>((AY27-AL27/2)*S27-E27)/(AY27+AL27/2)</f>
        <v>389.3418830983847</v>
      </c>
      <c r="H27">
        <f>AL27*1000</f>
        <v>24.368694421651469</v>
      </c>
      <c r="I27">
        <f>(AQ27-AW27)</f>
        <v>2.4847258859915651</v>
      </c>
      <c r="J27">
        <f>(P27+AP27*D27)</f>
        <v>35.796394348144531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31.175168991088867</v>
      </c>
      <c r="P27" s="1">
        <v>35.796394348144531</v>
      </c>
      <c r="Q27" s="1">
        <v>31.336736679077148</v>
      </c>
      <c r="R27" s="1">
        <v>399.91812133789063</v>
      </c>
      <c r="S27" s="1">
        <v>396.4385986328125</v>
      </c>
      <c r="T27" s="1">
        <v>17.50202751159668</v>
      </c>
      <c r="U27" s="1">
        <v>38.763381958007813</v>
      </c>
      <c r="V27" s="1">
        <v>33.864177703857422</v>
      </c>
      <c r="W27" s="1">
        <v>75.002174377441406</v>
      </c>
      <c r="X27" s="1">
        <v>299.66812133789063</v>
      </c>
      <c r="Y27" s="1">
        <v>99.623527526855469</v>
      </c>
      <c r="Z27" s="1">
        <v>0.36147886514663696</v>
      </c>
      <c r="AA27" s="1">
        <v>88.165000915527344</v>
      </c>
      <c r="AB27" s="1">
        <v>-5.1081366539001465</v>
      </c>
      <c r="AC27" s="1">
        <v>-5.1685243844985962E-2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1.10172103433048</v>
      </c>
      <c r="AL27">
        <f>(U27-T27)/(1000-U27)*AK27</f>
        <v>2.436869442165147E-2</v>
      </c>
      <c r="AM27">
        <f>(P27+273.15)</f>
        <v>308.94639434814451</v>
      </c>
      <c r="AN27">
        <f>(O27+273.15)</f>
        <v>304.32516899108884</v>
      </c>
      <c r="AO27">
        <f>(Y27*AG27+Z27*AH27)*AI27</f>
        <v>15.939764048015377</v>
      </c>
      <c r="AP27">
        <f>((AO27+0.00000010773*(AN27^4-AM27^4))-AL27*44100)/(L27*51.4+0.00000043092*AM27^3)</f>
        <v>-9.0955833059097433</v>
      </c>
      <c r="AQ27">
        <f>0.61365*EXP(17.502*J27/(240.97+J27))</f>
        <v>5.9022994918082601</v>
      </c>
      <c r="AR27">
        <f>AQ27*1000/AA27</f>
        <v>66.946060574120239</v>
      </c>
      <c r="AS27">
        <f>(AR27-U27)</f>
        <v>28.182678616112426</v>
      </c>
      <c r="AT27">
        <f>IF(D27,P27,(O27+P27)/2)</f>
        <v>33.485781669616699</v>
      </c>
      <c r="AU27">
        <f>0.61365*EXP(17.502*AT27/(240.97+AT27))</f>
        <v>5.1916534836208834</v>
      </c>
      <c r="AV27">
        <f>IF(AS27&lt;&gt;0,(1000-(AR27+U27)/2)/AS27*AL27,0)</f>
        <v>0.81896735880817373</v>
      </c>
      <c r="AW27">
        <f>U27*AA27/1000</f>
        <v>3.417573605816695</v>
      </c>
      <c r="AX27">
        <f>(AU27-AW27)</f>
        <v>1.7740798778041884</v>
      </c>
      <c r="AY27">
        <f>1/(1.6/F27+1.37/N27)</f>
        <v>0.52798995384690151</v>
      </c>
      <c r="AZ27">
        <f>G27*AA27*0.001</f>
        <v>34.326327479822226</v>
      </c>
      <c r="BA27">
        <f>G27/S27</f>
        <v>0.98209882801800319</v>
      </c>
      <c r="BB27">
        <f>(1-AL27*AA27/AQ27/F27)*100</f>
        <v>65.00218077859094</v>
      </c>
      <c r="BC27">
        <f>(S27-E27/(N27/1.35))</f>
        <v>398.48068528566444</v>
      </c>
      <c r="BD27">
        <f>E27*BB27/100/BC27</f>
        <v>-9.5056679847335263E-3</v>
      </c>
    </row>
    <row r="28" spans="1:56" x14ac:dyDescent="0.35">
      <c r="A28" s="1" t="s">
        <v>9</v>
      </c>
      <c r="B28" s="1" t="s">
        <v>3750</v>
      </c>
      <c r="K28" s="1">
        <v>2.72</v>
      </c>
    </row>
    <row r="29" spans="1:56" x14ac:dyDescent="0.35">
      <c r="A29" s="1" t="s">
        <v>9</v>
      </c>
      <c r="B29" s="1" t="s">
        <v>3749</v>
      </c>
      <c r="K29" s="1">
        <v>2.72</v>
      </c>
    </row>
    <row r="30" spans="1:56" x14ac:dyDescent="0.35">
      <c r="A30" s="1">
        <v>5</v>
      </c>
      <c r="B30" s="1" t="s">
        <v>3748</v>
      </c>
      <c r="C30" s="1">
        <v>1291.0000021457672</v>
      </c>
      <c r="D30" s="1">
        <v>0</v>
      </c>
      <c r="E30">
        <f>(R30-S30*(1000-T30)/(1000-U30))*AK30</f>
        <v>-4.9998239986930839</v>
      </c>
      <c r="F30">
        <f>IF(AV30&lt;&gt;0,1/(1/AV30-1/N30),0)</f>
        <v>0.17646751694166241</v>
      </c>
      <c r="G30">
        <f>((AY30-AL30/2)*S30-E30)/(AY30+AL30/2)</f>
        <v>358.56444275014752</v>
      </c>
      <c r="H30">
        <f>AL30*1000</f>
        <v>23.779400566867228</v>
      </c>
      <c r="I30">
        <f>(AQ30-AW30)</f>
        <v>11.156272135199668</v>
      </c>
      <c r="J30">
        <f>(P30+AP30*D30)</f>
        <v>53.247447967529297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31.162469863891602</v>
      </c>
      <c r="P30" s="1">
        <v>53.247447967529297</v>
      </c>
      <c r="Q30" s="1">
        <v>31.315664291381836</v>
      </c>
      <c r="R30" s="1">
        <v>399.99554443359375</v>
      </c>
      <c r="S30" s="1">
        <v>395.98626708984375</v>
      </c>
      <c r="T30" s="1">
        <v>18.007514953613281</v>
      </c>
      <c r="U30" s="1">
        <v>38.757720947265625</v>
      </c>
      <c r="V30" s="1">
        <v>34.86529541015625</v>
      </c>
      <c r="W30" s="1">
        <v>75.040855407714844</v>
      </c>
      <c r="X30" s="1">
        <v>299.62652587890625</v>
      </c>
      <c r="Y30" s="1">
        <v>149.70222473144531</v>
      </c>
      <c r="Z30" s="1">
        <v>0.36148485541343689</v>
      </c>
      <c r="AA30" s="1">
        <v>88.159584045410156</v>
      </c>
      <c r="AB30" s="1">
        <v>-5.1599831581115723</v>
      </c>
      <c r="AC30" s="1">
        <v>-5.7007700204849243E-2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1.1015681098489198</v>
      </c>
      <c r="AL30">
        <f>(U30-T30)/(1000-U30)*AK30</f>
        <v>2.3779400566867229E-2</v>
      </c>
      <c r="AM30">
        <f>(P30+273.15)</f>
        <v>326.39744796752927</v>
      </c>
      <c r="AN30">
        <f>(O30+273.15)</f>
        <v>304.31246986389158</v>
      </c>
      <c r="AO30">
        <f>(Y30*AG30+Z30*AH30)*AI30</f>
        <v>23.952355421654374</v>
      </c>
      <c r="AP30">
        <f>((AO30+0.00000010773*(AN30^4-AM30^4))-AL30*44100)/(L30*51.4+0.00000043092*AM30^3)</f>
        <v>-10.589306797792956</v>
      </c>
      <c r="AQ30">
        <f>0.61365*EXP(17.502*J30/(240.97+J30))</f>
        <v>14.573136692458686</v>
      </c>
      <c r="AR30">
        <f>AQ30*1000/AA30</f>
        <v>165.30405457621265</v>
      </c>
      <c r="AS30">
        <f>(AR30-U30)</f>
        <v>126.54633362894702</v>
      </c>
      <c r="AT30">
        <f>IF(D30,P30,(O30+P30)/2)</f>
        <v>42.204958915710449</v>
      </c>
      <c r="AU30">
        <f>0.61365*EXP(17.502*AT30/(240.97+AT30))</f>
        <v>8.3328233257761628</v>
      </c>
      <c r="AV30">
        <f>IF(AS30&lt;&gt;0,(1000-(AR30+U30)/2)/AS30*AL30,0)</f>
        <v>0.16873793656636846</v>
      </c>
      <c r="AW30">
        <f>U30*AA30/1000</f>
        <v>3.4168645572590175</v>
      </c>
      <c r="AX30">
        <f>(AU30-AW30)</f>
        <v>4.9159587685171449</v>
      </c>
      <c r="AY30">
        <f>1/(1.6/F30+1.37/N30)</f>
        <v>0.10612945413630082</v>
      </c>
      <c r="AZ30">
        <f>G30*AA30*0.001</f>
        <v>31.61089212632729</v>
      </c>
      <c r="BA30">
        <f>G30/S30</f>
        <v>0.90549716631661437</v>
      </c>
      <c r="BB30">
        <f>(1-AL30*AA30/AQ30/F30)*100</f>
        <v>18.482167833460483</v>
      </c>
      <c r="BC30">
        <f>(S30-E30/(N30/1.35))</f>
        <v>397.73839938267207</v>
      </c>
      <c r="BD30">
        <f>E30*BB30/100/BC30</f>
        <v>-2.3233257443846123E-3</v>
      </c>
    </row>
    <row r="31" spans="1:56" x14ac:dyDescent="0.35">
      <c r="A31" s="1" t="s">
        <v>9</v>
      </c>
      <c r="B31" s="1" t="s">
        <v>3747</v>
      </c>
      <c r="K31" s="1">
        <v>2.72</v>
      </c>
    </row>
    <row r="32" spans="1:56" x14ac:dyDescent="0.35">
      <c r="A32" s="1" t="s">
        <v>9</v>
      </c>
      <c r="B32" s="1" t="s">
        <v>3746</v>
      </c>
      <c r="K32" s="1">
        <v>2.72</v>
      </c>
    </row>
    <row r="33" spans="1:56" x14ac:dyDescent="0.35">
      <c r="A33" s="1">
        <v>6</v>
      </c>
      <c r="B33" s="1" t="s">
        <v>3745</v>
      </c>
      <c r="C33" s="1">
        <v>1496.0000021457672</v>
      </c>
      <c r="D33" s="1">
        <v>0</v>
      </c>
      <c r="E33">
        <f>(R33-S33*(1000-T33)/(1000-U33))*AK33</f>
        <v>-4.5747174937929298</v>
      </c>
      <c r="F33">
        <f>IF(AV33&lt;&gt;0,1/(1/AV33-1/N33),0)</f>
        <v>0.16713098352958872</v>
      </c>
      <c r="G33">
        <f>((AY33-AL33/2)*S33-E33)/(AY33+AL33/2)</f>
        <v>354.64238329604939</v>
      </c>
      <c r="H33">
        <f>AL33*1000</f>
        <v>23.218113169695314</v>
      </c>
      <c r="I33">
        <f>(AQ33-AW33)</f>
        <v>11.452554985106737</v>
      </c>
      <c r="J33">
        <f>(P33+AP33*D33)</f>
        <v>53.663398742675781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31.092615127563477</v>
      </c>
      <c r="P33" s="1">
        <v>53.663398742675781</v>
      </c>
      <c r="Q33" s="1">
        <v>31.275096893310547</v>
      </c>
      <c r="R33" s="1">
        <v>399.897216796875</v>
      </c>
      <c r="S33" s="1">
        <v>395.71023559570313</v>
      </c>
      <c r="T33" s="1">
        <v>18.520912170410156</v>
      </c>
      <c r="U33" s="1">
        <v>38.777908325195313</v>
      </c>
      <c r="V33" s="1">
        <v>36.000762939453125</v>
      </c>
      <c r="W33" s="1">
        <v>75.376106262207031</v>
      </c>
      <c r="X33" s="1">
        <v>299.67086791992188</v>
      </c>
      <c r="Y33" s="1">
        <v>301.22412109375</v>
      </c>
      <c r="Z33" s="1">
        <v>0.25146108865737915</v>
      </c>
      <c r="AA33" s="1">
        <v>88.155860900878906</v>
      </c>
      <c r="AB33" s="1">
        <v>-5.0639762878417969</v>
      </c>
      <c r="AC33" s="1">
        <v>-4.6039681881666183E-2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1.1017311320585359</v>
      </c>
      <c r="AL33">
        <f>(U33-T33)/(1000-U33)*AK33</f>
        <v>2.3218113169695315E-2</v>
      </c>
      <c r="AM33">
        <f>(P33+273.15)</f>
        <v>326.81339874267576</v>
      </c>
      <c r="AN33">
        <f>(O33+273.15)</f>
        <v>304.24261512756345</v>
      </c>
      <c r="AO33">
        <f>(Y33*AG33+Z33*AH33)*AI33</f>
        <v>48.195858297738596</v>
      </c>
      <c r="AP33">
        <f>((AO33+0.00000010773*(AN33^4-AM33^4))-AL33*44100)/(L33*51.4+0.00000043092*AM33^3)</f>
        <v>-10.249345574217132</v>
      </c>
      <c r="AQ33">
        <f>0.61365*EXP(17.502*J33/(240.97+J33))</f>
        <v>14.871054877449689</v>
      </c>
      <c r="AR33">
        <f>AQ33*1000/AA33</f>
        <v>168.69048439298297</v>
      </c>
      <c r="AS33">
        <f>(AR33-U33)</f>
        <v>129.91257606778765</v>
      </c>
      <c r="AT33">
        <f>IF(D33,P33,(O33+P33)/2)</f>
        <v>42.378006935119629</v>
      </c>
      <c r="AU33">
        <f>0.61365*EXP(17.502*AT33/(240.97+AT33))</f>
        <v>8.4089630127540307</v>
      </c>
      <c r="AV33">
        <f>IF(AS33&lt;&gt;0,(1000-(AR33+U33)/2)/AS33*AL33,0)</f>
        <v>0.16018157355454377</v>
      </c>
      <c r="AW33">
        <f>U33*AA33/1000</f>
        <v>3.4184998923429522</v>
      </c>
      <c r="AX33">
        <f>(AU33-AW33)</f>
        <v>4.9904631204110785</v>
      </c>
      <c r="AY33">
        <f>1/(1.6/F33+1.37/N33)</f>
        <v>0.10071548147515207</v>
      </c>
      <c r="AZ33">
        <f>G33*AA33*0.001</f>
        <v>31.263804611402708</v>
      </c>
      <c r="BA33">
        <f>G33/S33</f>
        <v>0.89621736158067755</v>
      </c>
      <c r="BB33">
        <f>(1-AL33*AA33/AQ33/F33)*100</f>
        <v>17.647010434394815</v>
      </c>
      <c r="BC33">
        <f>(S33-E33/(N33/1.35))</f>
        <v>397.31339407758901</v>
      </c>
      <c r="BD33">
        <f>E33*BB33/100/BC33</f>
        <v>-2.0318994665356545E-3</v>
      </c>
    </row>
    <row r="34" spans="1:56" x14ac:dyDescent="0.35">
      <c r="A34" s="1" t="s">
        <v>9</v>
      </c>
      <c r="B34" s="1" t="s">
        <v>3744</v>
      </c>
      <c r="K34" s="1">
        <v>2.72</v>
      </c>
    </row>
    <row r="35" spans="1:56" x14ac:dyDescent="0.35">
      <c r="A35" s="1" t="s">
        <v>9</v>
      </c>
      <c r="B35" s="1" t="s">
        <v>3743</v>
      </c>
      <c r="K35" s="1">
        <v>2.72</v>
      </c>
    </row>
    <row r="36" spans="1:56" x14ac:dyDescent="0.35">
      <c r="A36" s="1">
        <v>7</v>
      </c>
      <c r="B36" s="1" t="s">
        <v>3742</v>
      </c>
      <c r="C36" s="1">
        <v>1701.0000021457672</v>
      </c>
      <c r="D36" s="1">
        <v>0</v>
      </c>
      <c r="E36">
        <f>(R36-S36*(1000-T36)/(1000-U36))*AK36</f>
        <v>-3.9360339271594746</v>
      </c>
      <c r="F36">
        <f>IF(AV36&lt;&gt;0,1/(1/AV36-1/N36),0)</f>
        <v>0.17857287330209856</v>
      </c>
      <c r="G36">
        <f>((AY36-AL36/2)*S36-E36)/(AY36+AL36/2)</f>
        <v>352.61877017375332</v>
      </c>
      <c r="H36">
        <f>AL36*1000</f>
        <v>22.799209623733319</v>
      </c>
      <c r="I36">
        <f>(AQ36-AW36)</f>
        <v>10.608971997612304</v>
      </c>
      <c r="J36">
        <f>(P36+AP36*D36)</f>
        <v>52.489261627197266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31.113107681274414</v>
      </c>
      <c r="P36" s="1">
        <v>52.489261627197266</v>
      </c>
      <c r="Q36" s="1">
        <v>31.284011840820313</v>
      </c>
      <c r="R36" s="1">
        <v>399.99530029296875</v>
      </c>
      <c r="S36" s="1">
        <v>395.38577270507813</v>
      </c>
      <c r="T36" s="1">
        <v>19.071506500244141</v>
      </c>
      <c r="U36" s="1">
        <v>38.959312438964844</v>
      </c>
      <c r="V36" s="1">
        <v>37.025928497314453</v>
      </c>
      <c r="W36" s="1">
        <v>75.636642456054688</v>
      </c>
      <c r="X36" s="1">
        <v>299.67022705078125</v>
      </c>
      <c r="Y36" s="1">
        <v>500.58645629882813</v>
      </c>
      <c r="Z36" s="1">
        <v>0.18205022811889648</v>
      </c>
      <c r="AA36" s="1">
        <v>88.151527404785156</v>
      </c>
      <c r="AB36" s="1">
        <v>-5.0947866439819336</v>
      </c>
      <c r="AC36" s="1">
        <v>-4.5853335410356522E-2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1.1017287759219898</v>
      </c>
      <c r="AL36">
        <f>(U36-T36)/(1000-U36)*AK36</f>
        <v>2.2799209623733319E-2</v>
      </c>
      <c r="AM36">
        <f>(P36+273.15)</f>
        <v>325.63926162719724</v>
      </c>
      <c r="AN36">
        <f>(O36+273.15)</f>
        <v>304.26310768127439</v>
      </c>
      <c r="AO36">
        <f>(Y36*AG36+Z36*AH36)*AI36</f>
        <v>80.093831217575826</v>
      </c>
      <c r="AP36">
        <f>((AO36+0.00000010773*(AN36^4-AM36^4))-AL36*44100)/(L36*51.4+0.00000043092*AM36^3)</f>
        <v>-9.7166101074427047</v>
      </c>
      <c r="AQ36">
        <f>0.61365*EXP(17.502*J36/(240.97+J36))</f>
        <v>14.0432948957473</v>
      </c>
      <c r="AR36">
        <f>AQ36*1000/AA36</f>
        <v>159.30858272326412</v>
      </c>
      <c r="AS36">
        <f>(AR36-U36)</f>
        <v>120.34927028429928</v>
      </c>
      <c r="AT36">
        <f>IF(D36,P36,(O36+P36)/2)</f>
        <v>41.80118465423584</v>
      </c>
      <c r="AU36">
        <f>0.61365*EXP(17.502*AT36/(240.97+AT36))</f>
        <v>8.1574830632023438</v>
      </c>
      <c r="AV36">
        <f>IF(AS36&lt;&gt;0,(1000-(AR36+U36)/2)/AS36*AL36,0)</f>
        <v>0.17066189037527396</v>
      </c>
      <c r="AW36">
        <f>U36*AA36/1000</f>
        <v>3.4343228981349965</v>
      </c>
      <c r="AX36">
        <f>(AU36-AW36)</f>
        <v>4.7231601650673474</v>
      </c>
      <c r="AY36">
        <f>1/(1.6/F36+1.37/N36)</f>
        <v>0.10734730019429227</v>
      </c>
      <c r="AZ36">
        <f>G36*AA36*0.001</f>
        <v>31.083883182413256</v>
      </c>
      <c r="BA36">
        <f>G36/S36</f>
        <v>0.8918347460033037</v>
      </c>
      <c r="BB36">
        <f>(1-AL36*AA36/AQ36/F36)*100</f>
        <v>19.857085688301957</v>
      </c>
      <c r="BC36">
        <f>(S36-E36/(N36/1.35))</f>
        <v>396.76511168805968</v>
      </c>
      <c r="BD36">
        <f>E36*BB36/100/BC36</f>
        <v>-1.9698849687448832E-3</v>
      </c>
    </row>
    <row r="37" spans="1:56" x14ac:dyDescent="0.35">
      <c r="A37" s="1" t="s">
        <v>9</v>
      </c>
      <c r="B37" s="1" t="s">
        <v>3741</v>
      </c>
      <c r="K37" s="1">
        <v>2.72</v>
      </c>
    </row>
    <row r="38" spans="1:56" x14ac:dyDescent="0.35">
      <c r="A38" s="1" t="s">
        <v>9</v>
      </c>
      <c r="B38" s="1" t="s">
        <v>3740</v>
      </c>
      <c r="K38" s="1">
        <v>2.72</v>
      </c>
    </row>
    <row r="39" spans="1:56" x14ac:dyDescent="0.35">
      <c r="A39" s="1">
        <v>8</v>
      </c>
      <c r="B39" s="1" t="s">
        <v>3739</v>
      </c>
      <c r="C39" s="1">
        <v>1906.0000021457672</v>
      </c>
      <c r="D39" s="1">
        <v>0</v>
      </c>
      <c r="E39">
        <f>(R39-S39*(1000-T39)/(1000-U39))*AK39</f>
        <v>-3.7851736881196221</v>
      </c>
      <c r="F39">
        <f>IF(AV39&lt;&gt;0,1/(1/AV39-1/N39),0)</f>
        <v>0.18072393741050638</v>
      </c>
      <c r="G39">
        <f>((AY39-AL39/2)*S39-E39)/(AY39+AL39/2)</f>
        <v>352.55855027055014</v>
      </c>
      <c r="H39">
        <f>AL39*1000</f>
        <v>22.564189854602166</v>
      </c>
      <c r="I39">
        <f>(AQ39-AW39)</f>
        <v>10.389972621319199</v>
      </c>
      <c r="J39">
        <f>(P39+AP39*D39)</f>
        <v>52.215274810791016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31.202297210693359</v>
      </c>
      <c r="P39" s="1">
        <v>52.215274810791016</v>
      </c>
      <c r="Q39" s="1">
        <v>31.328500747680664</v>
      </c>
      <c r="R39" s="1">
        <v>400.07537841796875</v>
      </c>
      <c r="S39" s="1">
        <v>395.41226196289063</v>
      </c>
      <c r="T39" s="1">
        <v>19.642324447631836</v>
      </c>
      <c r="U39" s="1">
        <v>39.319679260253906</v>
      </c>
      <c r="V39" s="1">
        <v>37.939670562744141</v>
      </c>
      <c r="W39" s="1">
        <v>75.946998596191406</v>
      </c>
      <c r="X39" s="1">
        <v>299.64071655273438</v>
      </c>
      <c r="Y39" s="1">
        <v>750.115478515625</v>
      </c>
      <c r="Z39" s="1">
        <v>0.25931721925735474</v>
      </c>
      <c r="AA39" s="1">
        <v>88.14862060546875</v>
      </c>
      <c r="AB39" s="1">
        <v>-5.0525517463684082</v>
      </c>
      <c r="AC39" s="1">
        <v>-3.8304049521684647E-2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1.101620281443876</v>
      </c>
      <c r="AL39">
        <f>(U39-T39)/(1000-U39)*AK39</f>
        <v>2.2564189854602165E-2</v>
      </c>
      <c r="AM39">
        <f>(P39+273.15)</f>
        <v>325.36527481079099</v>
      </c>
      <c r="AN39">
        <f>(O39+273.15)</f>
        <v>304.35229721069334</v>
      </c>
      <c r="AO39">
        <f>(Y39*AG39+Z39*AH39)*AI39</f>
        <v>120.018473879878</v>
      </c>
      <c r="AP39">
        <f>((AO39+0.00000010773*(AN39^4-AM39^4))-AL39*44100)/(L39*51.4+0.00000043092*AM39^3)</f>
        <v>-9.2754381430069568</v>
      </c>
      <c r="AQ39">
        <f>0.61365*EXP(17.502*J39/(240.97+J39))</f>
        <v>13.855948110760039</v>
      </c>
      <c r="AR39">
        <f>AQ39*1000/AA39</f>
        <v>157.18848480653836</v>
      </c>
      <c r="AS39">
        <f>(AR39-U39)</f>
        <v>117.86880554628445</v>
      </c>
      <c r="AT39">
        <f>IF(D39,P39,(O39+P39)/2)</f>
        <v>41.708786010742188</v>
      </c>
      <c r="AU39">
        <f>0.61365*EXP(17.502*AT39/(240.97+AT39))</f>
        <v>8.1178109011366804</v>
      </c>
      <c r="AV39">
        <f>IF(AS39&lt;&gt;0,(1000-(AR39+U39)/2)/AS39*AL39,0)</f>
        <v>0.17262553904154973</v>
      </c>
      <c r="AW39">
        <f>U39*AA39/1000</f>
        <v>3.4659754894408397</v>
      </c>
      <c r="AX39">
        <f>(AU39-AW39)</f>
        <v>4.6518354116958402</v>
      </c>
      <c r="AY39">
        <f>1/(1.6/F39+1.37/N39)</f>
        <v>0.1085904542355034</v>
      </c>
      <c r="AZ39">
        <f>G39*AA39*0.001</f>
        <v>31.077549889012808</v>
      </c>
      <c r="BA39">
        <f>G39/S39</f>
        <v>0.89162270416297229</v>
      </c>
      <c r="BB39">
        <f>(1-AL39*AA39/AQ39/F39)*100</f>
        <v>20.5702240323578</v>
      </c>
      <c r="BC39">
        <f>(S39-E39/(N39/1.35))</f>
        <v>396.73873366562498</v>
      </c>
      <c r="BD39">
        <f>E39*BB39/100/BC39</f>
        <v>-1.9625477463874083E-3</v>
      </c>
    </row>
    <row r="40" spans="1:56" x14ac:dyDescent="0.35">
      <c r="A40" s="1" t="s">
        <v>9</v>
      </c>
      <c r="B40" s="1" t="s">
        <v>3738</v>
      </c>
      <c r="K40" s="1">
        <v>2.72</v>
      </c>
    </row>
    <row r="41" spans="1:56" x14ac:dyDescent="0.35">
      <c r="A41" s="1" t="s">
        <v>9</v>
      </c>
      <c r="B41" s="1" t="s">
        <v>3737</v>
      </c>
      <c r="K41" s="1">
        <v>2.72</v>
      </c>
    </row>
    <row r="42" spans="1:56" x14ac:dyDescent="0.35">
      <c r="A42" s="1">
        <v>9</v>
      </c>
      <c r="B42" s="1" t="s">
        <v>3736</v>
      </c>
      <c r="C42" s="1">
        <v>2111.0000021457672</v>
      </c>
      <c r="D42" s="1">
        <v>0</v>
      </c>
      <c r="E42">
        <f>(R42-S42*(1000-T42)/(1000-U42))*AK42</f>
        <v>-3.4563260291027857</v>
      </c>
      <c r="F42">
        <f>IF(AV42&lt;&gt;0,1/(1/AV42-1/N42),0)</f>
        <v>0.18572154295430063</v>
      </c>
      <c r="G42">
        <f>((AY42-AL42/2)*S42-E42)/(AY42+AL42/2)</f>
        <v>351.78526510326077</v>
      </c>
      <c r="H42">
        <f>AL42*1000</f>
        <v>22.187238070177859</v>
      </c>
      <c r="I42">
        <f>(AQ42-AW42)</f>
        <v>9.9764989784423488</v>
      </c>
      <c r="J42">
        <f>(P42+AP42*D42)</f>
        <v>51.626441955566406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31.218463897705078</v>
      </c>
      <c r="P42" s="1">
        <v>51.626441955566406</v>
      </c>
      <c r="Q42" s="1">
        <v>31.358530044555664</v>
      </c>
      <c r="R42" s="1">
        <v>399.92822265625</v>
      </c>
      <c r="S42" s="1">
        <v>395.1085205078125</v>
      </c>
      <c r="T42" s="1">
        <v>20.186058044433594</v>
      </c>
      <c r="U42" s="1">
        <v>39.528446197509766</v>
      </c>
      <c r="V42" s="1">
        <v>38.950759887695313</v>
      </c>
      <c r="W42" s="1">
        <v>76.273590087890625</v>
      </c>
      <c r="X42" s="1">
        <v>299.67227172851563</v>
      </c>
      <c r="Y42" s="1">
        <v>1000.613037109375</v>
      </c>
      <c r="Z42" s="1">
        <v>0.11001557856798172</v>
      </c>
      <c r="AA42" s="1">
        <v>88.141220092773438</v>
      </c>
      <c r="AB42" s="1">
        <v>-4.9879565238952637</v>
      </c>
      <c r="AC42" s="1">
        <v>-3.3484179526567459E-2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1.1017362931195425</v>
      </c>
      <c r="AL42">
        <f>(U42-T42)/(1000-U42)*AK42</f>
        <v>2.2187238070177858E-2</v>
      </c>
      <c r="AM42">
        <f>(P42+273.15)</f>
        <v>324.77644195556638</v>
      </c>
      <c r="AN42">
        <f>(O42+273.15)</f>
        <v>304.36846389770506</v>
      </c>
      <c r="AO42">
        <f>(Y42*AG42+Z42*AH42)*AI42</f>
        <v>160.09808235902892</v>
      </c>
      <c r="AP42">
        <f>((AO42+0.00000010773*(AN42^4-AM42^4))-AL42*44100)/(L42*51.4+0.00000043092*AM42^3)</f>
        <v>-8.7555125695400431</v>
      </c>
      <c r="AQ42">
        <f>0.61365*EXP(17.502*J42/(240.97+J42))</f>
        <v>13.46058445466241</v>
      </c>
      <c r="AR42">
        <f>AQ42*1000/AA42</f>
        <v>152.71611217197142</v>
      </c>
      <c r="AS42">
        <f>(AR42-U42)</f>
        <v>113.18766597446165</v>
      </c>
      <c r="AT42">
        <f>IF(D42,P42,(O42+P42)/2)</f>
        <v>41.422452926635742</v>
      </c>
      <c r="AU42">
        <f>0.61365*EXP(17.502*AT42/(240.97+AT42))</f>
        <v>7.9959304660929291</v>
      </c>
      <c r="AV42">
        <f>IF(AS42&lt;&gt;0,(1000-(AR42+U42)/2)/AS42*AL42,0)</f>
        <v>0.17717964237006878</v>
      </c>
      <c r="AW42">
        <f>U42*AA42/1000</f>
        <v>3.4840854762200615</v>
      </c>
      <c r="AX42">
        <f>(AU42-AW42)</f>
        <v>4.5118449898728681</v>
      </c>
      <c r="AY42">
        <f>1/(1.6/F42+1.37/N42)</f>
        <v>0.11147428887891121</v>
      </c>
      <c r="AZ42">
        <f>G42*AA42*0.001</f>
        <v>31.006782476861158</v>
      </c>
      <c r="BA42">
        <f>G42/S42</f>
        <v>0.8903509968631641</v>
      </c>
      <c r="BB42">
        <f>(1-AL42*AA42/AQ42/F42)*100</f>
        <v>21.773103462568344</v>
      </c>
      <c r="BC42">
        <f>(S42-E42/(N42/1.35))</f>
        <v>396.31975123347746</v>
      </c>
      <c r="BD42">
        <f>E42*BB42/100/BC42</f>
        <v>-1.8988441529296692E-3</v>
      </c>
    </row>
    <row r="43" spans="1:56" x14ac:dyDescent="0.35">
      <c r="A43" s="1" t="s">
        <v>9</v>
      </c>
      <c r="B43" s="1" t="s">
        <v>3735</v>
      </c>
      <c r="K43" s="1">
        <v>2.72</v>
      </c>
    </row>
    <row r="44" spans="1:56" x14ac:dyDescent="0.35">
      <c r="A44" s="1" t="s">
        <v>9</v>
      </c>
      <c r="B44" s="1" t="s">
        <v>3734</v>
      </c>
      <c r="K44" s="1">
        <v>2.72</v>
      </c>
    </row>
    <row r="45" spans="1:56" x14ac:dyDescent="0.35">
      <c r="A45" s="1">
        <v>10</v>
      </c>
      <c r="B45" s="1" t="s">
        <v>3733</v>
      </c>
      <c r="C45" s="1">
        <v>2316.0000021457672</v>
      </c>
      <c r="D45" s="1">
        <v>0</v>
      </c>
      <c r="E45">
        <f>(R45-S45*(1000-T45)/(1000-U45))*AK45</f>
        <v>-3.1327963900951725</v>
      </c>
      <c r="F45">
        <f>IF(AV45&lt;&gt;0,1/(1/AV45-1/N45),0)</f>
        <v>0.18560990542198533</v>
      </c>
      <c r="G45">
        <f>((AY45-AL45/2)*S45-E45)/(AY45+AL45/2)</f>
        <v>349.45964092776046</v>
      </c>
      <c r="H45">
        <f>AL45*1000</f>
        <v>22.067618083492889</v>
      </c>
      <c r="I45">
        <f>(AQ45-AW45)</f>
        <v>9.9273546016571785</v>
      </c>
      <c r="J45">
        <f>(P45+AP45*D45)</f>
        <v>51.599636077880859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31.377052307128906</v>
      </c>
      <c r="P45" s="1">
        <v>51.599636077880859</v>
      </c>
      <c r="Q45" s="1">
        <v>31.452032089233398</v>
      </c>
      <c r="R45" s="1">
        <v>400.14886474609375</v>
      </c>
      <c r="S45" s="1">
        <v>395.0775146484375</v>
      </c>
      <c r="T45" s="1">
        <v>20.648496627807617</v>
      </c>
      <c r="U45" s="1">
        <v>39.885196685791016</v>
      </c>
      <c r="V45" s="1">
        <v>39.484481811523438</v>
      </c>
      <c r="W45" s="1">
        <v>76.269294738769531</v>
      </c>
      <c r="X45" s="1">
        <v>299.58285522460938</v>
      </c>
      <c r="Y45" s="1">
        <v>1251.223876953125</v>
      </c>
      <c r="Z45" s="1">
        <v>0.1663343757390976</v>
      </c>
      <c r="AA45" s="1">
        <v>88.139595031738281</v>
      </c>
      <c r="AB45" s="1">
        <v>-4.8759279251098633</v>
      </c>
      <c r="AC45" s="1">
        <v>-3.1420048326253891E-2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1.1014075559728282</v>
      </c>
      <c r="AL45">
        <f>(U45-T45)/(1000-U45)*AK45</f>
        <v>2.206761808349289E-2</v>
      </c>
      <c r="AM45">
        <f>(P45+273.15)</f>
        <v>324.74963607788084</v>
      </c>
      <c r="AN45">
        <f>(O45+273.15)</f>
        <v>304.52705230712888</v>
      </c>
      <c r="AO45">
        <f>(Y45*AG45+Z45*AH45)*AI45</f>
        <v>200.19581583777472</v>
      </c>
      <c r="AP45">
        <f>((AO45+0.00000010773*(AN45^4-AM45^4))-AL45*44100)/(L45*51.4+0.00000043092*AM45^3)</f>
        <v>-8.3734689844018693</v>
      </c>
      <c r="AQ45">
        <f>0.61365*EXP(17.502*J45/(240.97+J45))</f>
        <v>13.442819685304029</v>
      </c>
      <c r="AR45">
        <f>AQ45*1000/AA45</f>
        <v>152.51737519855166</v>
      </c>
      <c r="AS45">
        <f>(AR45-U45)</f>
        <v>112.63217851276065</v>
      </c>
      <c r="AT45">
        <f>IF(D45,P45,(O45+P45)/2)</f>
        <v>41.488344192504883</v>
      </c>
      <c r="AU45">
        <f>0.61365*EXP(17.502*AT45/(240.97+AT45))</f>
        <v>8.0238364134420586</v>
      </c>
      <c r="AV45">
        <f>IF(AS45&lt;&gt;0,(1000-(AR45+U45)/2)/AS45*AL45,0)</f>
        <v>0.17707803497666105</v>
      </c>
      <c r="AW45">
        <f>U45*AA45/1000</f>
        <v>3.5154650836468502</v>
      </c>
      <c r="AX45">
        <f>(AU45-AW45)</f>
        <v>4.5083713297952084</v>
      </c>
      <c r="AY45">
        <f>1/(1.6/F45+1.37/N45)</f>
        <v>0.11140993638013497</v>
      </c>
      <c r="AZ45">
        <f>G45*AA45*0.001</f>
        <v>30.801231231309483</v>
      </c>
      <c r="BA45">
        <f>G45/S45</f>
        <v>0.88453437103027632</v>
      </c>
      <c r="BB45">
        <f>(1-AL45*AA45/AQ45/F45)*100</f>
        <v>22.04661343280754</v>
      </c>
      <c r="BC45">
        <f>(S45-E45/(N45/1.35))</f>
        <v>396.17536803755212</v>
      </c>
      <c r="BD45">
        <f>E45*BB45/100/BC45</f>
        <v>-1.7433580315264962E-3</v>
      </c>
    </row>
    <row r="46" spans="1:56" x14ac:dyDescent="0.35">
      <c r="A46" s="1" t="s">
        <v>9</v>
      </c>
      <c r="B46" s="1" t="s">
        <v>3732</v>
      </c>
      <c r="K46" s="1">
        <v>2.72</v>
      </c>
    </row>
    <row r="47" spans="1:56" x14ac:dyDescent="0.35">
      <c r="A47" s="1" t="s">
        <v>9</v>
      </c>
      <c r="B47" s="1" t="s">
        <v>3731</v>
      </c>
      <c r="K47" s="1">
        <v>2.72</v>
      </c>
    </row>
    <row r="48" spans="1:56" x14ac:dyDescent="0.35">
      <c r="A48" s="1">
        <v>11</v>
      </c>
      <c r="B48" s="1" t="s">
        <v>3730</v>
      </c>
      <c r="C48" s="1">
        <v>2521.0000021457672</v>
      </c>
      <c r="D48" s="1">
        <v>0</v>
      </c>
      <c r="E48">
        <f>(R48-S48*(1000-T48)/(1000-U48))*AK48</f>
        <v>-3.0741438317146952</v>
      </c>
      <c r="F48">
        <f>IF(AV48&lt;&gt;0,1/(1/AV48-1/N48),0)</f>
        <v>0.20110579742013251</v>
      </c>
      <c r="G48">
        <f>((AY48-AL48/2)*S48-E48)/(AY48+AL48/2)</f>
        <v>350.98027870014204</v>
      </c>
      <c r="H48">
        <f>AL48*1000</f>
        <v>22.385014913788133</v>
      </c>
      <c r="I48">
        <f>(AQ48-AW48)</f>
        <v>9.3563665021160478</v>
      </c>
      <c r="J48">
        <f>(P48+AP48*D48)</f>
        <v>50.809535980224609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31.423105239868164</v>
      </c>
      <c r="P48" s="1">
        <v>50.809535980224609</v>
      </c>
      <c r="Q48" s="1">
        <v>31.518844604492188</v>
      </c>
      <c r="R48" s="1">
        <v>400.0400390625</v>
      </c>
      <c r="S48" s="1">
        <v>394.80841064453125</v>
      </c>
      <c r="T48" s="1">
        <v>21.030696868896484</v>
      </c>
      <c r="U48" s="1">
        <v>40.5260009765625</v>
      </c>
      <c r="V48" s="1">
        <v>40.108871459960938</v>
      </c>
      <c r="W48" s="1">
        <v>77.289505004882813</v>
      </c>
      <c r="X48" s="1">
        <v>299.66049194335938</v>
      </c>
      <c r="Y48" s="1">
        <v>1600.7645263671875</v>
      </c>
      <c r="Z48" s="1">
        <v>0.24753491580486298</v>
      </c>
      <c r="AA48" s="1">
        <v>88.13671875</v>
      </c>
      <c r="AB48" s="1">
        <v>-4.7835235595703125</v>
      </c>
      <c r="AC48" s="1">
        <v>-2.4870213121175766E-2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1.1016929850858799</v>
      </c>
      <c r="AL48">
        <f>(U48-T48)/(1000-U48)*AK48</f>
        <v>2.2385014913788134E-2</v>
      </c>
      <c r="AM48">
        <f>(P48+273.15)</f>
        <v>323.95953598022459</v>
      </c>
      <c r="AN48">
        <f>(O48+273.15)</f>
        <v>304.57310523986814</v>
      </c>
      <c r="AO48">
        <f>(Y48*AG48+Z48*AH48)*AI48</f>
        <v>256.12231849396994</v>
      </c>
      <c r="AP48">
        <f>((AO48+0.00000010773*(AN48^4-AM48^4))-AL48*44100)/(L48*51.4+0.00000043092*AM48^3)</f>
        <v>-7.9466279878766395</v>
      </c>
      <c r="AQ48">
        <f>0.61365*EXP(17.502*J48/(240.97+J48))</f>
        <v>12.928195252249562</v>
      </c>
      <c r="AR48">
        <f>AQ48*1000/AA48</f>
        <v>146.6834190744089</v>
      </c>
      <c r="AS48">
        <f>(AR48-U48)</f>
        <v>106.1574180978464</v>
      </c>
      <c r="AT48">
        <f>IF(D48,P48,(O48+P48)/2)</f>
        <v>41.116320610046387</v>
      </c>
      <c r="AU48">
        <f>0.61365*EXP(17.502*AT48/(240.97+AT48))</f>
        <v>7.8673784177274397</v>
      </c>
      <c r="AV48">
        <f>IF(AS48&lt;&gt;0,(1000-(AR48+U48)/2)/AS48*AL48,0)</f>
        <v>0.19112816087110954</v>
      </c>
      <c r="AW48">
        <f>U48*AA48/1000</f>
        <v>3.5718287501335144</v>
      </c>
      <c r="AX48">
        <f>(AU48-AW48)</f>
        <v>4.2955496675939253</v>
      </c>
      <c r="AY48">
        <f>1/(1.6/F48+1.37/N48)</f>
        <v>0.12031317332286789</v>
      </c>
      <c r="AZ48">
        <f>G48*AA48*0.001</f>
        <v>30.934250110591034</v>
      </c>
      <c r="BA48">
        <f>G48/S48</f>
        <v>0.88898885950063966</v>
      </c>
      <c r="BB48">
        <f>(1-AL48*AA48/AQ48/F48)*100</f>
        <v>24.11572781705129</v>
      </c>
      <c r="BC48">
        <f>(S48-E48/(N48/1.35))</f>
        <v>395.88570990181597</v>
      </c>
      <c r="BD48">
        <f>E48*BB48/100/BC48</f>
        <v>-1.8726418777400445E-3</v>
      </c>
    </row>
    <row r="49" spans="1:56" x14ac:dyDescent="0.35">
      <c r="A49" s="1" t="s">
        <v>9</v>
      </c>
      <c r="B49" s="1" t="s">
        <v>3729</v>
      </c>
      <c r="K49" s="1">
        <v>2.72</v>
      </c>
    </row>
    <row r="50" spans="1:56" x14ac:dyDescent="0.35">
      <c r="A50" s="1" t="s">
        <v>9</v>
      </c>
      <c r="B50" s="1" t="s">
        <v>3724</v>
      </c>
      <c r="K50" s="1">
        <v>2.72</v>
      </c>
    </row>
    <row r="51" spans="1:56" x14ac:dyDescent="0.35">
      <c r="A51" s="1">
        <v>12</v>
      </c>
      <c r="B51" s="1" t="s">
        <v>3728</v>
      </c>
      <c r="C51" s="1">
        <v>2726.0000021457672</v>
      </c>
      <c r="D51" s="1">
        <v>0</v>
      </c>
      <c r="E51">
        <f>(R51-S51*(1000-T51)/(1000-U51))*AK51</f>
        <v>-3.5313522552995109</v>
      </c>
      <c r="F51">
        <f>IF(AV51&lt;&gt;0,1/(1/AV51-1/N51),0)</f>
        <v>0.22436325856329312</v>
      </c>
      <c r="G51">
        <f>((AY51-AL51/2)*S51-E51)/(AY51+AL51/2)</f>
        <v>357.79641517320488</v>
      </c>
      <c r="H51">
        <f>AL51*1000</f>
        <v>22.668226389390149</v>
      </c>
      <c r="I51">
        <f>(AQ51-AW51)</f>
        <v>8.5767337595951147</v>
      </c>
      <c r="J51">
        <f>(P51+AP51*D51)</f>
        <v>49.639408111572266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31.580574035644531</v>
      </c>
      <c r="P51" s="1">
        <v>49.639408111572266</v>
      </c>
      <c r="Q51" s="1">
        <v>31.638917922973633</v>
      </c>
      <c r="R51" s="1">
        <v>400.18649291992188</v>
      </c>
      <c r="S51" s="1">
        <v>395.26004028320313</v>
      </c>
      <c r="T51" s="1">
        <v>21.356435775756836</v>
      </c>
      <c r="U51" s="1">
        <v>41.083099365234375</v>
      </c>
      <c r="V51" s="1">
        <v>40.36285400390625</v>
      </c>
      <c r="W51" s="1">
        <v>77.645500183105469</v>
      </c>
      <c r="X51" s="1">
        <v>299.71865844726563</v>
      </c>
      <c r="Y51" s="1">
        <v>2001.048828125</v>
      </c>
      <c r="Z51" s="1">
        <v>0.37719741463661194</v>
      </c>
      <c r="AA51" s="1">
        <v>88.126823425292969</v>
      </c>
      <c r="AB51" s="1">
        <v>-4.644927978515625</v>
      </c>
      <c r="AC51" s="1">
        <v>-2.04625204205513E-2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1.1019068325267116</v>
      </c>
      <c r="AL51">
        <f>(U51-T51)/(1000-U51)*AK51</f>
        <v>2.2668226389390148E-2</v>
      </c>
      <c r="AM51">
        <f>(P51+273.15)</f>
        <v>322.78940811157224</v>
      </c>
      <c r="AN51">
        <f>(O51+273.15)</f>
        <v>304.73057403564451</v>
      </c>
      <c r="AO51">
        <f>(Y51*AG51+Z51*AH51)*AI51</f>
        <v>320.16780534369173</v>
      </c>
      <c r="AP51">
        <f>((AO51+0.00000010773*(AN51^4-AM51^4))-AL51*44100)/(L51*51.4+0.00000043092*AM51^3)</f>
        <v>-7.3902450565043276</v>
      </c>
      <c r="AQ51">
        <f>0.61365*EXP(17.502*J51/(240.97+J51))</f>
        <v>12.19725680311889</v>
      </c>
      <c r="AR51">
        <f>AQ51*1000/AA51</f>
        <v>138.40572403541552</v>
      </c>
      <c r="AS51">
        <f>(AR51-U51)</f>
        <v>97.322624670181142</v>
      </c>
      <c r="AT51">
        <f>IF(D51,P51,(O51+P51)/2)</f>
        <v>40.609991073608398</v>
      </c>
      <c r="AU51">
        <f>0.61365*EXP(17.502*AT51/(240.97+AT51))</f>
        <v>7.658686633750234</v>
      </c>
      <c r="AV51">
        <f>IF(AS51&lt;&gt;0,(1000-(AR51+U51)/2)/AS51*AL51,0)</f>
        <v>0.2120152412423234</v>
      </c>
      <c r="AW51">
        <f>U51*AA51/1000</f>
        <v>3.6205230435237756</v>
      </c>
      <c r="AX51">
        <f>(AU51-AW51)</f>
        <v>4.0381635902264588</v>
      </c>
      <c r="AY51">
        <f>1/(1.6/F51+1.37/N51)</f>
        <v>0.13356622158553036</v>
      </c>
      <c r="AZ51">
        <f>G51*AA51*0.001</f>
        <v>31.531461502171844</v>
      </c>
      <c r="BA51">
        <f>G51/S51</f>
        <v>0.90521777743291321</v>
      </c>
      <c r="BB51">
        <f>(1-AL51*AA51/AQ51/F51)*100</f>
        <v>27.001867320279882</v>
      </c>
      <c r="BC51">
        <f>(S51-E51/(N51/1.35))</f>
        <v>396.49756310910254</v>
      </c>
      <c r="BD51">
        <f>E51*BB51/100/BC51</f>
        <v>-2.4048850215135018E-3</v>
      </c>
    </row>
    <row r="52" spans="1:56" x14ac:dyDescent="0.35">
      <c r="A52" s="1" t="s">
        <v>9</v>
      </c>
      <c r="B52" s="1" t="s">
        <v>3727</v>
      </c>
    </row>
    <row r="53" spans="1:56" x14ac:dyDescent="0.35">
      <c r="A53" s="1" t="s">
        <v>9</v>
      </c>
      <c r="B53" s="1" t="s">
        <v>3726</v>
      </c>
    </row>
    <row r="54" spans="1:56" x14ac:dyDescent="0.35">
      <c r="A54" s="1" t="s">
        <v>9</v>
      </c>
      <c r="B54" s="1" t="s">
        <v>3725</v>
      </c>
    </row>
    <row r="55" spans="1:56" x14ac:dyDescent="0.35">
      <c r="A55" s="1" t="s">
        <v>9</v>
      </c>
      <c r="B55" s="1" t="s">
        <v>3724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3150-73CD-46CD-9C81-46B48B2ED0D0}">
  <dimension ref="A1:BD55"/>
  <sheetViews>
    <sheetView topLeftCell="A5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3989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3988</v>
      </c>
    </row>
    <row r="12" spans="1:56" x14ac:dyDescent="0.35">
      <c r="A12" s="1" t="s">
        <v>9</v>
      </c>
      <c r="B12" s="1" t="s">
        <v>3987</v>
      </c>
    </row>
    <row r="13" spans="1:56" x14ac:dyDescent="0.35">
      <c r="A13" s="1" t="s">
        <v>9</v>
      </c>
      <c r="B13" s="1" t="s">
        <v>3986</v>
      </c>
    </row>
    <row r="14" spans="1:56" x14ac:dyDescent="0.35">
      <c r="A14" s="1" t="s">
        <v>9</v>
      </c>
      <c r="B14" s="1" t="s">
        <v>3985</v>
      </c>
    </row>
    <row r="15" spans="1:56" x14ac:dyDescent="0.35">
      <c r="A15" s="1" t="s">
        <v>9</v>
      </c>
      <c r="B15" s="1" t="s">
        <v>3984</v>
      </c>
    </row>
    <row r="16" spans="1:56" x14ac:dyDescent="0.35">
      <c r="A16" s="1" t="s">
        <v>9</v>
      </c>
      <c r="B16" s="1" t="s">
        <v>3983</v>
      </c>
    </row>
    <row r="17" spans="1:56" x14ac:dyDescent="0.35">
      <c r="A17" s="1" t="s">
        <v>9</v>
      </c>
      <c r="B17" s="1" t="s">
        <v>3982</v>
      </c>
    </row>
    <row r="18" spans="1:56" x14ac:dyDescent="0.35">
      <c r="A18" s="1">
        <v>1</v>
      </c>
      <c r="B18" s="1" t="s">
        <v>3981</v>
      </c>
      <c r="C18" s="1">
        <v>404.50001807138324</v>
      </c>
      <c r="D18" s="1">
        <v>0</v>
      </c>
      <c r="E18">
        <f>(R18-S18*(1000-T18)/(1000-U18))*AK18</f>
        <v>-5.1574098473069867</v>
      </c>
      <c r="F18">
        <f>IF(AV18&lt;&gt;0,1/(1/AV18-1/N18),0)</f>
        <v>1.4523288967428809</v>
      </c>
      <c r="G18">
        <f>((AY18-AL18/2)*S18-E18)/(AY18+AL18/2)</f>
        <v>389.66901611160728</v>
      </c>
      <c r="H18">
        <f>AL18*1000</f>
        <v>24.078097387584805</v>
      </c>
      <c r="I18">
        <f>(AQ18-AW18)</f>
        <v>1.9469491924942057</v>
      </c>
      <c r="J18">
        <f>(P18+AP18*D18)</f>
        <v>28.182098388671875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28.2626953125</v>
      </c>
      <c r="P18" s="1">
        <v>28.182098388671875</v>
      </c>
      <c r="Q18" s="1">
        <v>28.307949066162109</v>
      </c>
      <c r="R18" s="1">
        <v>399.90936279296875</v>
      </c>
      <c r="S18" s="1">
        <v>395.93621826171875</v>
      </c>
      <c r="T18" s="1">
        <v>3.0172519385814667E-2</v>
      </c>
      <c r="U18" s="1">
        <v>21.423381805419922</v>
      </c>
      <c r="V18" s="1">
        <v>6.9019384682178497E-2</v>
      </c>
      <c r="W18" s="1">
        <v>49.005802154541016</v>
      </c>
      <c r="X18" s="1">
        <v>299.57803344726563</v>
      </c>
      <c r="Y18" s="1">
        <v>0.20292341709136963</v>
      </c>
      <c r="Z18" s="1">
        <v>0.22265021502971649</v>
      </c>
      <c r="AA18" s="1">
        <v>88.144927978515625</v>
      </c>
      <c r="AB18" s="1">
        <v>-8.0542888641357422</v>
      </c>
      <c r="AC18" s="1">
        <v>0.26422727108001709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1.1013898288502411</v>
      </c>
      <c r="AL18">
        <f>(U18-T18)/(1000-U18)*AK18</f>
        <v>2.4078097387584804E-2</v>
      </c>
      <c r="AM18">
        <f>(P18+273.15)</f>
        <v>301.33209838867185</v>
      </c>
      <c r="AN18">
        <f>(O18+273.15)</f>
        <v>301.41269531249998</v>
      </c>
      <c r="AO18">
        <f>(Y18*AG18+Z18*AH18)*AI18</f>
        <v>3.2467746008908449E-2</v>
      </c>
      <c r="AP18">
        <f>((AO18+0.00000010773*(AN18^4-AM18^4))-AL18*44100)/(L18*51.4+0.00000043092*AM18^3)</f>
        <v>-8.7101847475586531</v>
      </c>
      <c r="AQ18">
        <f>0.61365*EXP(17.502*J18/(240.97+J18))</f>
        <v>3.8353116387891868</v>
      </c>
      <c r="AR18">
        <f>AQ18*1000/AA18</f>
        <v>43.511427449620271</v>
      </c>
      <c r="AS18">
        <f>(AR18-U18)</f>
        <v>22.088045644200349</v>
      </c>
      <c r="AT18">
        <f>IF(D18,P18,(O18+P18)/2)</f>
        <v>28.222396850585938</v>
      </c>
      <c r="AU18">
        <f>0.61365*EXP(17.502*AT18/(240.97+AT18))</f>
        <v>3.8443188157590873</v>
      </c>
      <c r="AV18">
        <f>IF(AS18&lt;&gt;0,(1000-(AR18+U18)/2)/AS18*AL18,0)</f>
        <v>1.0547037267264143</v>
      </c>
      <c r="AW18">
        <f>U18*AA18/1000</f>
        <v>1.8883624462949811</v>
      </c>
      <c r="AX18">
        <f>(AU18-AW18)</f>
        <v>1.9559563694641062</v>
      </c>
      <c r="AY18">
        <f>1/(1.6/F18+1.37/N18)</f>
        <v>0.68619612394904417</v>
      </c>
      <c r="AZ18">
        <f>G18*AA18*0.001</f>
        <v>34.347347360616666</v>
      </c>
      <c r="BA18">
        <f>G18/S18</f>
        <v>0.98417118247573709</v>
      </c>
      <c r="BB18">
        <f>(1-AL18*AA18/AQ18/F18)*100</f>
        <v>61.897466197783643</v>
      </c>
      <c r="BC18">
        <f>(S18-E18/(N18/1.35))</f>
        <v>397.74357474930298</v>
      </c>
      <c r="BD18">
        <f>E18*BB18/100/BC18</f>
        <v>-8.0260404430922902E-3</v>
      </c>
    </row>
    <row r="19" spans="1:56" x14ac:dyDescent="0.35">
      <c r="A19" s="1" t="s">
        <v>9</v>
      </c>
      <c r="B19" s="1" t="s">
        <v>3980</v>
      </c>
      <c r="K19" s="1">
        <v>2.72</v>
      </c>
    </row>
    <row r="20" spans="1:56" x14ac:dyDescent="0.35">
      <c r="A20" s="1" t="s">
        <v>9</v>
      </c>
      <c r="B20" s="1" t="s">
        <v>3979</v>
      </c>
      <c r="K20" s="1">
        <v>2.72</v>
      </c>
    </row>
    <row r="21" spans="1:56" x14ac:dyDescent="0.35">
      <c r="A21" s="1">
        <v>2</v>
      </c>
      <c r="B21" s="1" t="s">
        <v>3978</v>
      </c>
      <c r="C21" s="1">
        <v>608.00001808255911</v>
      </c>
      <c r="D21" s="1">
        <v>0</v>
      </c>
      <c r="E21">
        <f>(R21-S21*(1000-T21)/(1000-U21))*AK21</f>
        <v>-4.3674932521739702</v>
      </c>
      <c r="F21">
        <f>IF(AV21&lt;&gt;0,1/(1/AV21-1/N21),0)</f>
        <v>1.2966760430967081</v>
      </c>
      <c r="G21">
        <f>((AY21-AL21/2)*S21-E21)/(AY21+AL21/2)</f>
        <v>387.89154590454774</v>
      </c>
      <c r="H21">
        <f>AL21*1000</f>
        <v>23.489817452213895</v>
      </c>
      <c r="I21">
        <f>(AQ21-AW21)</f>
        <v>2.0645108461382606</v>
      </c>
      <c r="J21">
        <f>(P21+AP21*D21)</f>
        <v>28.504053115844727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28.508520126342773</v>
      </c>
      <c r="P21" s="1">
        <v>28.504053115844727</v>
      </c>
      <c r="Q21" s="1">
        <v>28.554880142211914</v>
      </c>
      <c r="R21" s="1">
        <v>400.04666137695313</v>
      </c>
      <c r="S21" s="1">
        <v>395.57586669921875</v>
      </c>
      <c r="T21" s="1">
        <v>3.3434003591537476E-2</v>
      </c>
      <c r="U21" s="1">
        <v>20.913047790527344</v>
      </c>
      <c r="V21" s="1">
        <v>7.53907710313797E-2</v>
      </c>
      <c r="W21" s="1">
        <v>47.1571044921875</v>
      </c>
      <c r="X21" s="1">
        <v>299.60382080078125</v>
      </c>
      <c r="Y21" s="1">
        <v>25.086780548095703</v>
      </c>
      <c r="Z21" s="1">
        <v>0.18859940767288208</v>
      </c>
      <c r="AA21" s="1">
        <v>88.140106201171875</v>
      </c>
      <c r="AB21" s="1">
        <v>-7.7222819328308105</v>
      </c>
      <c r="AC21" s="1">
        <v>0.2822946310043335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1.1014846352969896</v>
      </c>
      <c r="AL21">
        <f>(U21-T21)/(1000-U21)*AK21</f>
        <v>2.3489817452213894E-2</v>
      </c>
      <c r="AM21">
        <f>(P21+273.15)</f>
        <v>301.6540531158447</v>
      </c>
      <c r="AN21">
        <f>(O21+273.15)</f>
        <v>301.65852012634275</v>
      </c>
      <c r="AO21">
        <f>(Y21*AG21+Z21*AH21)*AI21</f>
        <v>4.0138847979779939</v>
      </c>
      <c r="AP21">
        <f>((AO21+0.00000010773*(AN21^4-AM21^4))-AL21*44100)/(L21*51.4+0.00000043092*AM21^3)</f>
        <v>-8.4692303332520549</v>
      </c>
      <c r="AQ21">
        <f>0.61365*EXP(17.502*J21/(240.97+J21))</f>
        <v>3.9077890993855235</v>
      </c>
      <c r="AR21">
        <f>AQ21*1000/AA21</f>
        <v>44.336106090754484</v>
      </c>
      <c r="AS21">
        <f>(AR21-U21)</f>
        <v>23.42305830022714</v>
      </c>
      <c r="AT21">
        <f>IF(D21,P21,(O21+P21)/2)</f>
        <v>28.50628662109375</v>
      </c>
      <c r="AU21">
        <f>0.61365*EXP(17.502*AT21/(240.97+AT21))</f>
        <v>3.9082960427131046</v>
      </c>
      <c r="AV21">
        <f>IF(AS21&lt;&gt;0,(1000-(AR21+U21)/2)/AS21*AL21,0)</f>
        <v>0.97013258491535981</v>
      </c>
      <c r="AW21">
        <f>U21*AA21/1000</f>
        <v>1.8432782532472629</v>
      </c>
      <c r="AX21">
        <f>(AU21-AW21)</f>
        <v>2.0650177894658417</v>
      </c>
      <c r="AY21">
        <f>1/(1.6/F21+1.37/N21)</f>
        <v>0.62910699955276839</v>
      </c>
      <c r="AZ21">
        <f>G21*AA21*0.001</f>
        <v>34.188802050563574</v>
      </c>
      <c r="BA21">
        <f>G21/S21</f>
        <v>0.98057434378191255</v>
      </c>
      <c r="BB21">
        <f>(1-AL21*AA21/AQ21/F21)*100</f>
        <v>59.140729637575696</v>
      </c>
      <c r="BC21">
        <f>(S21-E21/(N21/1.35))</f>
        <v>397.10640576776279</v>
      </c>
      <c r="BD21">
        <f>E21*BB21/100/BC21</f>
        <v>-6.5044716949697098E-3</v>
      </c>
    </row>
    <row r="22" spans="1:56" x14ac:dyDescent="0.35">
      <c r="A22" s="1" t="s">
        <v>9</v>
      </c>
      <c r="B22" s="1" t="s">
        <v>3977</v>
      </c>
      <c r="K22" s="1">
        <v>2.72</v>
      </c>
    </row>
    <row r="23" spans="1:56" x14ac:dyDescent="0.35">
      <c r="A23" s="1" t="s">
        <v>9</v>
      </c>
      <c r="B23" s="1" t="s">
        <v>3976</v>
      </c>
      <c r="K23" s="1">
        <v>2.72</v>
      </c>
    </row>
    <row r="24" spans="1:56" x14ac:dyDescent="0.35">
      <c r="A24" s="1">
        <v>3</v>
      </c>
      <c r="B24" s="1" t="s">
        <v>3975</v>
      </c>
      <c r="C24" s="1">
        <v>811.00001808255911</v>
      </c>
      <c r="D24" s="1">
        <v>0</v>
      </c>
      <c r="E24">
        <f>(R24-S24*(1000-T24)/(1000-U24))*AK24</f>
        <v>-3.5177609733966815</v>
      </c>
      <c r="F24">
        <f>IF(AV24&lt;&gt;0,1/(1/AV24-1/N24),0)</f>
        <v>1.182831036606997</v>
      </c>
      <c r="G24">
        <f>((AY24-AL24/2)*S24-E24)/(AY24+AL24/2)</f>
        <v>385.77754123365816</v>
      </c>
      <c r="H24">
        <f>AL24*1000</f>
        <v>22.900617545294811</v>
      </c>
      <c r="I24">
        <f>(AQ24-AW24)</f>
        <v>2.1574007562195416</v>
      </c>
      <c r="J24">
        <f>(P24+AP24*D24)</f>
        <v>28.717935562133789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28.722238540649414</v>
      </c>
      <c r="P24" s="1">
        <v>28.717935562133789</v>
      </c>
      <c r="Q24" s="1">
        <v>28.773931503295898</v>
      </c>
      <c r="R24" s="1">
        <v>400.06365966796875</v>
      </c>
      <c r="S24" s="1">
        <v>395.04150390625</v>
      </c>
      <c r="T24" s="1">
        <v>3.7833072245121002E-2</v>
      </c>
      <c r="U24" s="1">
        <v>20.414739608764648</v>
      </c>
      <c r="V24" s="1">
        <v>8.4251165390014648E-2</v>
      </c>
      <c r="W24" s="1">
        <v>45.461959838867188</v>
      </c>
      <c r="X24" s="1">
        <v>299.44708251953125</v>
      </c>
      <c r="Y24" s="1">
        <v>49.416915893554688</v>
      </c>
      <c r="Z24" s="1">
        <v>0.42304515838623047</v>
      </c>
      <c r="AA24" s="1">
        <v>88.13214111328125</v>
      </c>
      <c r="AB24" s="1">
        <v>-7.798769474029541</v>
      </c>
      <c r="AC24" s="1">
        <v>0.28479811549186707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1.1009083916159235</v>
      </c>
      <c r="AL24">
        <f>(U24-T24)/(1000-U24)*AK24</f>
        <v>2.2900617545294811E-2</v>
      </c>
      <c r="AM24">
        <f>(P24+273.15)</f>
        <v>301.86793556213377</v>
      </c>
      <c r="AN24">
        <f>(O24+273.15)</f>
        <v>301.87223854064939</v>
      </c>
      <c r="AO24">
        <f>(Y24*AG24+Z24*AH24)*AI24</f>
        <v>7.9067063662400869</v>
      </c>
      <c r="AP24">
        <f>((AO24+0.00000010773*(AN24^4-AM24^4))-AL24*44100)/(L24*51.4+0.00000043092*AM24^3)</f>
        <v>-8.2223214197448886</v>
      </c>
      <c r="AQ24">
        <f>0.61365*EXP(17.502*J24/(240.97+J24))</f>
        <v>3.9565954682100797</v>
      </c>
      <c r="AR24">
        <f>AQ24*1000/AA24</f>
        <v>44.893899299739495</v>
      </c>
      <c r="AS24">
        <f>(AR24-U24)</f>
        <v>24.479159690974846</v>
      </c>
      <c r="AT24">
        <f>IF(D24,P24,(O24+P24)/2)</f>
        <v>28.720087051391602</v>
      </c>
      <c r="AU24">
        <f>0.61365*EXP(17.502*AT24/(240.97+AT24))</f>
        <v>3.9570891101802683</v>
      </c>
      <c r="AV24">
        <f>IF(AS24&lt;&gt;0,(1000-(AR24+U24)/2)/AS24*AL24,0)</f>
        <v>0.90496625472150349</v>
      </c>
      <c r="AW24">
        <f>U24*AA24/1000</f>
        <v>1.799194711990538</v>
      </c>
      <c r="AX24">
        <f>(AU24-AW24)</f>
        <v>2.1578943981897303</v>
      </c>
      <c r="AY24">
        <f>1/(1.6/F24+1.37/N24)</f>
        <v>0.58537133413360154</v>
      </c>
      <c r="AZ24">
        <f>G24*AA24*0.001</f>
        <v>33.999400702339436</v>
      </c>
      <c r="BA24">
        <f>G24/S24</f>
        <v>0.97654939397256257</v>
      </c>
      <c r="BB24">
        <f>(1-AL24*AA24/AQ24/F24)*100</f>
        <v>56.874201023484972</v>
      </c>
      <c r="BC24">
        <f>(S24-E24/(N24/1.35))</f>
        <v>396.27426381970906</v>
      </c>
      <c r="BD24">
        <f>E24*BB24/100/BC24</f>
        <v>-5.048772101045599E-3</v>
      </c>
    </row>
    <row r="25" spans="1:56" x14ac:dyDescent="0.35">
      <c r="A25" s="1" t="s">
        <v>9</v>
      </c>
      <c r="B25" s="1" t="s">
        <v>3974</v>
      </c>
      <c r="K25" s="1">
        <v>2.72</v>
      </c>
    </row>
    <row r="26" spans="1:56" x14ac:dyDescent="0.35">
      <c r="A26" s="1" t="s">
        <v>9</v>
      </c>
      <c r="B26" s="1" t="s">
        <v>3973</v>
      </c>
      <c r="K26" s="1">
        <v>2.72</v>
      </c>
    </row>
    <row r="27" spans="1:56" x14ac:dyDescent="0.35">
      <c r="A27" s="1">
        <v>4</v>
      </c>
      <c r="B27" s="1" t="s">
        <v>3972</v>
      </c>
      <c r="C27" s="1">
        <v>1014.0000180825591</v>
      </c>
      <c r="D27" s="1">
        <v>0</v>
      </c>
      <c r="E27">
        <f>(R27-S27*(1000-T27)/(1000-U27))*AK27</f>
        <v>-2.7720827496634008</v>
      </c>
      <c r="F27">
        <f>IF(AV27&lt;&gt;0,1/(1/AV27-1/N27),0)</f>
        <v>1.0930234682936533</v>
      </c>
      <c r="G27">
        <f>((AY27-AL27/2)*S27-E27)/(AY27+AL27/2)</f>
        <v>383.67265213556993</v>
      </c>
      <c r="H27">
        <f>AL27*1000</f>
        <v>22.386983954205128</v>
      </c>
      <c r="I27">
        <f>(AQ27-AW27)</f>
        <v>2.2415342623140124</v>
      </c>
      <c r="J27">
        <f>(P27+AP27*D27)</f>
        <v>28.910106658935547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28.914394378662109</v>
      </c>
      <c r="P27" s="1">
        <v>28.910106658935547</v>
      </c>
      <c r="Q27" s="1">
        <v>28.973232269287109</v>
      </c>
      <c r="R27" s="1">
        <v>399.97760009765625</v>
      </c>
      <c r="S27" s="1">
        <v>394.47683715820313</v>
      </c>
      <c r="T27" s="1">
        <v>4.4348720461130142E-2</v>
      </c>
      <c r="U27" s="1">
        <v>19.962799072265625</v>
      </c>
      <c r="V27" s="1">
        <v>9.7667545080184937E-2</v>
      </c>
      <c r="W27" s="1">
        <v>43.963333129882813</v>
      </c>
      <c r="X27" s="1">
        <v>299.606689453125</v>
      </c>
      <c r="Y27" s="1">
        <v>99.760406494140625</v>
      </c>
      <c r="Z27" s="1">
        <v>0.32087820768356323</v>
      </c>
      <c r="AA27" s="1">
        <v>88.132217407226563</v>
      </c>
      <c r="AB27" s="1">
        <v>-7.7739968299865723</v>
      </c>
      <c r="AC27" s="1">
        <v>0.29165732860565186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1.1014951818129592</v>
      </c>
      <c r="AL27">
        <f>(U27-T27)/(1000-U27)*AK27</f>
        <v>2.2386983954205127E-2</v>
      </c>
      <c r="AM27">
        <f>(P27+273.15)</f>
        <v>302.06010665893552</v>
      </c>
      <c r="AN27">
        <f>(O27+273.15)</f>
        <v>302.06439437866209</v>
      </c>
      <c r="AO27">
        <f>(Y27*AG27+Z27*AH27)*AI27</f>
        <v>15.961664682291484</v>
      </c>
      <c r="AP27">
        <f>((AO27+0.00000010773*(AN27^4-AM27^4))-AL27*44100)/(L27*51.4+0.00000043092*AM27^3)</f>
        <v>-7.9688582816724356</v>
      </c>
      <c r="AQ27">
        <f>0.61365*EXP(17.502*J27/(240.97+J27))</f>
        <v>4.0009000102077072</v>
      </c>
      <c r="AR27">
        <f>AQ27*1000/AA27</f>
        <v>45.396565840628057</v>
      </c>
      <c r="AS27">
        <f>(AR27-U27)</f>
        <v>25.433766768362432</v>
      </c>
      <c r="AT27">
        <f>IF(D27,P27,(O27+P27)/2)</f>
        <v>28.912250518798828</v>
      </c>
      <c r="AU27">
        <f>0.61365*EXP(17.502*AT27/(240.97+AT27))</f>
        <v>4.0013967014569891</v>
      </c>
      <c r="AV27">
        <f>IF(AS27&lt;&gt;0,(1000-(AR27+U27)/2)/AS27*AL27,0)</f>
        <v>0.85144228240551834</v>
      </c>
      <c r="AW27">
        <f>U27*AA27/1000</f>
        <v>1.7593657478936948</v>
      </c>
      <c r="AX27">
        <f>(AU27-AW27)</f>
        <v>2.2420309535632943</v>
      </c>
      <c r="AY27">
        <f>1/(1.6/F27+1.37/N27)</f>
        <v>0.54961362687637494</v>
      </c>
      <c r="AZ27">
        <f>G27*AA27*0.001</f>
        <v>33.813921591219263</v>
      </c>
      <c r="BA27">
        <f>G27/S27</f>
        <v>0.97261135761362782</v>
      </c>
      <c r="BB27">
        <f>(1-AL27*AA27/AQ27/F27)*100</f>
        <v>54.882700126709416</v>
      </c>
      <c r="BC27">
        <f>(S27-E27/(N27/1.35))</f>
        <v>395.44828249414837</v>
      </c>
      <c r="BD27">
        <f>E27*BB27/100/BC27</f>
        <v>-3.8472638018968207E-3</v>
      </c>
    </row>
    <row r="28" spans="1:56" x14ac:dyDescent="0.35">
      <c r="A28" s="1" t="s">
        <v>9</v>
      </c>
      <c r="B28" s="1" t="s">
        <v>3971</v>
      </c>
      <c r="K28" s="1">
        <v>2.72</v>
      </c>
    </row>
    <row r="29" spans="1:56" x14ac:dyDescent="0.35">
      <c r="A29" s="1" t="s">
        <v>9</v>
      </c>
      <c r="B29" s="1" t="s">
        <v>3970</v>
      </c>
      <c r="K29" s="1">
        <v>2.72</v>
      </c>
    </row>
    <row r="30" spans="1:56" x14ac:dyDescent="0.35">
      <c r="A30" s="1">
        <v>5</v>
      </c>
      <c r="B30" s="1" t="s">
        <v>3969</v>
      </c>
      <c r="C30" s="1">
        <v>1217.0000180825591</v>
      </c>
      <c r="D30" s="1">
        <v>0</v>
      </c>
      <c r="E30">
        <f>(R30-S30*(1000-T30)/(1000-U30))*AK30</f>
        <v>-2.6060769204419647</v>
      </c>
      <c r="F30">
        <f>IF(AV30&lt;&gt;0,1/(1/AV30-1/N30),0)</f>
        <v>0.90626340282283957</v>
      </c>
      <c r="G30">
        <f>((AY30-AL30/2)*S30-E30)/(AY30+AL30/2)</f>
        <v>383.32057089659151</v>
      </c>
      <c r="H30">
        <f>AL30*1000</f>
        <v>20.754537993697163</v>
      </c>
      <c r="I30">
        <f>(AQ30-AW30)</f>
        <v>2.4128179614940226</v>
      </c>
      <c r="J30">
        <f>(P30+AP30*D30)</f>
        <v>29.108579635620117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29.1055908203125</v>
      </c>
      <c r="P30" s="1">
        <v>29.108579635620117</v>
      </c>
      <c r="Q30" s="1">
        <v>29.166555404663086</v>
      </c>
      <c r="R30" s="1">
        <v>399.9984130859375</v>
      </c>
      <c r="S30" s="1">
        <v>394.92303466796875</v>
      </c>
      <c r="T30" s="1">
        <v>5.0254993140697479E-2</v>
      </c>
      <c r="U30" s="1">
        <v>18.543458938598633</v>
      </c>
      <c r="V30" s="1">
        <v>0.10945821553468704</v>
      </c>
      <c r="W30" s="1">
        <v>40.388698577880859</v>
      </c>
      <c r="X30" s="1">
        <v>299.599365234375</v>
      </c>
      <c r="Y30" s="1">
        <v>150.0726318359375</v>
      </c>
      <c r="Z30" s="1">
        <v>0.27766454219818115</v>
      </c>
      <c r="AA30" s="1">
        <v>88.133125305175781</v>
      </c>
      <c r="AB30" s="1">
        <v>-7.7374229431152344</v>
      </c>
      <c r="AC30" s="1">
        <v>0.31975695490837097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1.1014682545381431</v>
      </c>
      <c r="AL30">
        <f>(U30-T30)/(1000-U30)*AK30</f>
        <v>2.0754537993697163E-2</v>
      </c>
      <c r="AM30">
        <f>(P30+273.15)</f>
        <v>302.25857963562009</v>
      </c>
      <c r="AN30">
        <f>(O30+273.15)</f>
        <v>302.25559082031248</v>
      </c>
      <c r="AO30">
        <f>(Y30*AG30+Z30*AH30)*AI30</f>
        <v>24.011620557048445</v>
      </c>
      <c r="AP30">
        <f>((AO30+0.00000010773*(AN30^4-AM30^4))-AL30*44100)/(L30*51.4+0.00000043092*AM30^3)</f>
        <v>-7.3114504123108865</v>
      </c>
      <c r="AQ30">
        <f>0.61365*EXP(17.502*J30/(240.97+J30))</f>
        <v>4.0471109517209181</v>
      </c>
      <c r="AR30">
        <f>AQ30*1000/AA30</f>
        <v>45.920429324469261</v>
      </c>
      <c r="AS30">
        <f>(AR30-U30)</f>
        <v>27.376970385870628</v>
      </c>
      <c r="AT30">
        <f>IF(D30,P30,(O30+P30)/2)</f>
        <v>29.107085227966309</v>
      </c>
      <c r="AU30">
        <f>0.61365*EXP(17.502*AT30/(240.97+AT30))</f>
        <v>4.0467612738013399</v>
      </c>
      <c r="AV30">
        <f>IF(AS30&lt;&gt;0,(1000-(AR30+U30)/2)/AS30*AL30,0)</f>
        <v>0.73366696904398043</v>
      </c>
      <c r="AW30">
        <f>U30*AA30/1000</f>
        <v>1.6342929902268952</v>
      </c>
      <c r="AX30">
        <f>(AU30-AW30)</f>
        <v>2.4124682835744444</v>
      </c>
      <c r="AY30">
        <f>1/(1.6/F30+1.37/N30)</f>
        <v>0.47144868774104354</v>
      </c>
      <c r="AZ30">
        <f>G30*AA30*0.001</f>
        <v>33.783239906880816</v>
      </c>
      <c r="BA30">
        <f>G30/S30</f>
        <v>0.97062094951961464</v>
      </c>
      <c r="BB30">
        <f>(1-AL30*AA30/AQ30/F30)*100</f>
        <v>50.128470467636447</v>
      </c>
      <c r="BC30">
        <f>(S30-E30/(N30/1.35))</f>
        <v>395.83630512130759</v>
      </c>
      <c r="BD30">
        <f>E30*BB30/100/BC30</f>
        <v>-3.3003200629292601E-3</v>
      </c>
    </row>
    <row r="31" spans="1:56" x14ac:dyDescent="0.35">
      <c r="A31" s="1" t="s">
        <v>9</v>
      </c>
      <c r="B31" s="1" t="s">
        <v>3968</v>
      </c>
      <c r="K31" s="1">
        <v>2.72</v>
      </c>
    </row>
    <row r="32" spans="1:56" x14ac:dyDescent="0.35">
      <c r="A32" s="1" t="s">
        <v>9</v>
      </c>
      <c r="B32" s="1" t="s">
        <v>3967</v>
      </c>
      <c r="K32" s="1">
        <v>2.72</v>
      </c>
    </row>
    <row r="33" spans="1:56" x14ac:dyDescent="0.35">
      <c r="A33" s="1">
        <v>6</v>
      </c>
      <c r="B33" s="1" t="s">
        <v>3966</v>
      </c>
      <c r="C33" s="1">
        <v>1419.500018093735</v>
      </c>
      <c r="D33" s="1">
        <v>0</v>
      </c>
      <c r="E33">
        <f>(R33-S33*(1000-T33)/(1000-U33))*AK33</f>
        <v>-2.0239545343598588</v>
      </c>
      <c r="F33">
        <f>IF(AV33&lt;&gt;0,1/(1/AV33-1/N33),0)</f>
        <v>0.66757948220843266</v>
      </c>
      <c r="G33">
        <f>((AY33-AL33/2)*S33-E33)/(AY33+AL33/2)</f>
        <v>381.92784715814088</v>
      </c>
      <c r="H33">
        <f>AL33*1000</f>
        <v>17.846108288721034</v>
      </c>
      <c r="I33">
        <f>(AQ33-AW33)</f>
        <v>2.6780352372288716</v>
      </c>
      <c r="J33">
        <f>(P33+AP33*D33)</f>
        <v>29.28350830078125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29.289199829101563</v>
      </c>
      <c r="P33" s="1">
        <v>29.28350830078125</v>
      </c>
      <c r="Q33" s="1">
        <v>29.348466873168945</v>
      </c>
      <c r="R33" s="1">
        <v>400.01876831054688</v>
      </c>
      <c r="S33" s="1">
        <v>395.4490966796875</v>
      </c>
      <c r="T33" s="1">
        <v>5.7826455682516098E-2</v>
      </c>
      <c r="U33" s="1">
        <v>16.000925064086914</v>
      </c>
      <c r="V33" s="1">
        <v>0.12461822479963303</v>
      </c>
      <c r="W33" s="1">
        <v>34.48260498046875</v>
      </c>
      <c r="X33" s="1">
        <v>299.59487915039063</v>
      </c>
      <c r="Y33" s="1">
        <v>300.96380615234375</v>
      </c>
      <c r="Z33" s="1">
        <v>0.25539198517799377</v>
      </c>
      <c r="AA33" s="1">
        <v>88.13177490234375</v>
      </c>
      <c r="AB33" s="1">
        <v>-7.7095680236816406</v>
      </c>
      <c r="AC33" s="1">
        <v>0.34186822175979614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1.1014517615823181</v>
      </c>
      <c r="AL33">
        <f>(U33-T33)/(1000-U33)*AK33</f>
        <v>1.7846108288721033E-2</v>
      </c>
      <c r="AM33">
        <f>(P33+273.15)</f>
        <v>302.43350830078123</v>
      </c>
      <c r="AN33">
        <f>(O33+273.15)</f>
        <v>302.43919982910154</v>
      </c>
      <c r="AO33">
        <f>(Y33*AG33+Z33*AH33)*AI33</f>
        <v>48.154207908044555</v>
      </c>
      <c r="AP33">
        <f>((AO33+0.00000010773*(AN33^4-AM33^4))-AL33*44100)/(L33*51.4+0.00000043092*AM33^3)</f>
        <v>-6.0593805725971519</v>
      </c>
      <c r="AQ33">
        <f>0.61365*EXP(17.502*J33/(240.97+J33))</f>
        <v>4.0882251632062498</v>
      </c>
      <c r="AR33">
        <f>AQ33*1000/AA33</f>
        <v>46.387641321603844</v>
      </c>
      <c r="AS33">
        <f>(AR33-U33)</f>
        <v>30.38671625751693</v>
      </c>
      <c r="AT33">
        <f>IF(D33,P33,(O33+P33)/2)</f>
        <v>29.286354064941406</v>
      </c>
      <c r="AU33">
        <f>0.61365*EXP(17.502*AT33/(240.97+AT33))</f>
        <v>4.0888970139445791</v>
      </c>
      <c r="AV33">
        <f>IF(AS33&lt;&gt;0,(1000-(AR33+U33)/2)/AS33*AL33,0)</f>
        <v>0.56897927325712616</v>
      </c>
      <c r="AW33">
        <f>U33*AA33/1000</f>
        <v>1.4101899259773782</v>
      </c>
      <c r="AX33">
        <f>(AU33-AW33)</f>
        <v>2.6787070879672008</v>
      </c>
      <c r="AY33">
        <f>1/(1.6/F33+1.37/N33)</f>
        <v>0.36332603863675028</v>
      </c>
      <c r="AZ33">
        <f>G33*AA33*0.001</f>
        <v>33.659979054678018</v>
      </c>
      <c r="BA33">
        <f>G33/S33</f>
        <v>0.96580786342648095</v>
      </c>
      <c r="BB33">
        <f>(1-AL33*AA33/AQ33/F33)*100</f>
        <v>42.37137559129328</v>
      </c>
      <c r="BC33">
        <f>(S33-E33/(N33/1.35))</f>
        <v>396.1583688660275</v>
      </c>
      <c r="BD33">
        <f>E33*BB33/100/BC33</f>
        <v>-2.1647337149670099E-3</v>
      </c>
    </row>
    <row r="34" spans="1:56" x14ac:dyDescent="0.35">
      <c r="A34" s="1" t="s">
        <v>9</v>
      </c>
      <c r="B34" s="1" t="s">
        <v>3965</v>
      </c>
      <c r="K34" s="1">
        <v>2.72</v>
      </c>
    </row>
    <row r="35" spans="1:56" x14ac:dyDescent="0.35">
      <c r="A35" s="1" t="s">
        <v>9</v>
      </c>
      <c r="B35" s="1" t="s">
        <v>3964</v>
      </c>
      <c r="K35" s="1">
        <v>2.72</v>
      </c>
    </row>
    <row r="36" spans="1:56" x14ac:dyDescent="0.35">
      <c r="A36" s="1">
        <v>7</v>
      </c>
      <c r="B36" s="1" t="s">
        <v>3963</v>
      </c>
      <c r="C36" s="1">
        <v>1621.500018093735</v>
      </c>
      <c r="D36" s="1">
        <v>0</v>
      </c>
      <c r="E36">
        <f>(R36-S36*(1000-T36)/(1000-U36))*AK36</f>
        <v>-1.6139413030523553</v>
      </c>
      <c r="F36">
        <f>IF(AV36&lt;&gt;0,1/(1/AV36-1/N36),0)</f>
        <v>0.49158994801601652</v>
      </c>
      <c r="G36">
        <f>((AY36-AL36/2)*S36-E36)/(AY36+AL36/2)</f>
        <v>380.79853277722833</v>
      </c>
      <c r="H36">
        <f>AL36*1000</f>
        <v>15.014972520242516</v>
      </c>
      <c r="I36">
        <f>(AQ36-AW36)</f>
        <v>2.9433667443779408</v>
      </c>
      <c r="J36">
        <f>(P36+AP36*D36)</f>
        <v>29.477836608886719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29.491127014160156</v>
      </c>
      <c r="P36" s="1">
        <v>29.477836608886719</v>
      </c>
      <c r="Q36" s="1">
        <v>29.535673141479492</v>
      </c>
      <c r="R36" s="1">
        <v>399.96087646484375</v>
      </c>
      <c r="S36" s="1">
        <v>396.02734375</v>
      </c>
      <c r="T36" s="1">
        <v>6.6378705203533173E-2</v>
      </c>
      <c r="U36" s="1">
        <v>13.514744758605957</v>
      </c>
      <c r="V36" s="1">
        <v>0.14137746393680573</v>
      </c>
      <c r="W36" s="1">
        <v>28.784536361694336</v>
      </c>
      <c r="X36" s="1">
        <v>299.5811767578125</v>
      </c>
      <c r="Y36" s="1">
        <v>501.15069580078125</v>
      </c>
      <c r="Z36" s="1">
        <v>0.41125389933586121</v>
      </c>
      <c r="AA36" s="1">
        <v>88.122917175292969</v>
      </c>
      <c r="AB36" s="1">
        <v>-7.7460184097290039</v>
      </c>
      <c r="AC36" s="1">
        <v>0.35893446207046509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1.1014013851390163</v>
      </c>
      <c r="AL36">
        <f>(U36-T36)/(1000-U36)*AK36</f>
        <v>1.5014972520242515E-2</v>
      </c>
      <c r="AM36">
        <f>(P36+273.15)</f>
        <v>302.6278366088867</v>
      </c>
      <c r="AN36">
        <f>(O36+273.15)</f>
        <v>302.64112701416013</v>
      </c>
      <c r="AO36">
        <f>(Y36*AG36+Z36*AH36)*AI36</f>
        <v>80.184109535870448</v>
      </c>
      <c r="AP36">
        <f>((AO36+0.00000010773*(AN36^4-AM36^4))-AL36*44100)/(L36*51.4+0.00000043092*AM36^3)</f>
        <v>-4.771020537369691</v>
      </c>
      <c r="AQ36">
        <f>0.61365*EXP(17.502*J36/(240.97+J36))</f>
        <v>4.134325477385798</v>
      </c>
      <c r="AR36">
        <f>AQ36*1000/AA36</f>
        <v>46.915440499567794</v>
      </c>
      <c r="AS36">
        <f>(AR36-U36)</f>
        <v>33.400695740961837</v>
      </c>
      <c r="AT36">
        <f>IF(D36,P36,(O36+P36)/2)</f>
        <v>29.484481811523438</v>
      </c>
      <c r="AU36">
        <f>0.61365*EXP(17.502*AT36/(240.97+AT36))</f>
        <v>4.1359098928048077</v>
      </c>
      <c r="AV36">
        <f>IF(AS36&lt;&gt;0,(1000-(AR36+U36)/2)/AS36*AL36,0)</f>
        <v>0.43595779703662169</v>
      </c>
      <c r="AW36">
        <f>U36*AA36/1000</f>
        <v>1.1909587330078575</v>
      </c>
      <c r="AX36">
        <f>(AU36-AW36)</f>
        <v>2.9449511597969504</v>
      </c>
      <c r="AY36">
        <f>1/(1.6/F36+1.37/N36)</f>
        <v>0.27697948966758829</v>
      </c>
      <c r="AZ36">
        <f>G36*AA36*0.001</f>
        <v>33.557077564400771</v>
      </c>
      <c r="BA36">
        <f>G36/S36</f>
        <v>0.96154606187398728</v>
      </c>
      <c r="BB36">
        <f>(1-AL36*AA36/AQ36/F36)*100</f>
        <v>34.896288280921858</v>
      </c>
      <c r="BC36">
        <f>(S36-E36/(N36/1.35))</f>
        <v>396.59293139399438</v>
      </c>
      <c r="BD36">
        <f>E36*BB36/100/BC36</f>
        <v>-1.4201100554626406E-3</v>
      </c>
    </row>
    <row r="37" spans="1:56" x14ac:dyDescent="0.35">
      <c r="A37" s="1" t="s">
        <v>9</v>
      </c>
      <c r="B37" s="1" t="s">
        <v>3962</v>
      </c>
      <c r="K37" s="1">
        <v>2.72</v>
      </c>
    </row>
    <row r="38" spans="1:56" x14ac:dyDescent="0.35">
      <c r="A38" s="1" t="s">
        <v>9</v>
      </c>
      <c r="B38" s="1" t="s">
        <v>3961</v>
      </c>
      <c r="K38" s="1">
        <v>2.72</v>
      </c>
    </row>
    <row r="39" spans="1:56" x14ac:dyDescent="0.35">
      <c r="A39" s="1">
        <v>8</v>
      </c>
      <c r="B39" s="1" t="s">
        <v>3960</v>
      </c>
      <c r="C39" s="1">
        <v>1823.500018093735</v>
      </c>
      <c r="D39" s="1">
        <v>0</v>
      </c>
      <c r="E39">
        <f>(R39-S39*(1000-T39)/(1000-U39))*AK39</f>
        <v>-0.89770638052186658</v>
      </c>
      <c r="F39">
        <f>IF(AV39&lt;&gt;0,1/(1/AV39-1/N39),0)</f>
        <v>0.32054540503582951</v>
      </c>
      <c r="G39">
        <f>((AY39-AL39/2)*S39-E39)/(AY39+AL39/2)</f>
        <v>378.0819819222358</v>
      </c>
      <c r="H39">
        <f>AL39*1000</f>
        <v>11.311791289196119</v>
      </c>
      <c r="I39">
        <f>(AQ39-AW39)</f>
        <v>3.2713433669476015</v>
      </c>
      <c r="J39">
        <f>(P39+AP39*D39)</f>
        <v>29.642047882080078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29.684011459350586</v>
      </c>
      <c r="P39" s="1">
        <v>29.642047882080078</v>
      </c>
      <c r="Q39" s="1">
        <v>29.724332809448242</v>
      </c>
      <c r="R39" s="1">
        <v>399.97250366210938</v>
      </c>
      <c r="S39" s="1">
        <v>396.71380615234375</v>
      </c>
      <c r="T39" s="1">
        <v>7.6369129121303558E-2</v>
      </c>
      <c r="U39" s="1">
        <v>10.239575386047363</v>
      </c>
      <c r="V39" s="1">
        <v>0.16084903478622437</v>
      </c>
      <c r="W39" s="1">
        <v>21.566644668579102</v>
      </c>
      <c r="X39" s="1">
        <v>299.639892578125</v>
      </c>
      <c r="Y39" s="1">
        <v>749.7518310546875</v>
      </c>
      <c r="Z39" s="1">
        <v>0.25801149010658264</v>
      </c>
      <c r="AA39" s="1">
        <v>88.117950439453125</v>
      </c>
      <c r="AB39" s="1">
        <v>-7.695319652557373</v>
      </c>
      <c r="AC39" s="1">
        <v>0.371978759765625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1.1016172521254592</v>
      </c>
      <c r="AL39">
        <f>(U39-T39)/(1000-U39)*AK39</f>
        <v>1.1311791289196118E-2</v>
      </c>
      <c r="AM39">
        <f>(P39+273.15)</f>
        <v>302.79204788208006</v>
      </c>
      <c r="AN39">
        <f>(O39+273.15)</f>
        <v>302.83401145935056</v>
      </c>
      <c r="AO39">
        <f>(Y39*AG39+Z39*AH39)*AI39</f>
        <v>119.96029028742851</v>
      </c>
      <c r="AP39">
        <f>((AO39+0.00000010773*(AN39^4-AM39^4))-AL39*44100)/(L39*51.4+0.00000043092*AM39^3)</f>
        <v>-3.1023599215050965</v>
      </c>
      <c r="AQ39">
        <f>0.61365*EXP(17.502*J39/(240.97+J39))</f>
        <v>4.1736337633363672</v>
      </c>
      <c r="AR39">
        <f>AQ39*1000/AA39</f>
        <v>47.364172027629259</v>
      </c>
      <c r="AS39">
        <f>(AR39-U39)</f>
        <v>37.124596641581896</v>
      </c>
      <c r="AT39">
        <f>IF(D39,P39,(O39+P39)/2)</f>
        <v>29.663029670715332</v>
      </c>
      <c r="AU39">
        <f>0.61365*EXP(17.502*AT39/(240.97+AT39))</f>
        <v>4.178679702084322</v>
      </c>
      <c r="AV39">
        <f>IF(AS39&lt;&gt;0,(1000-(AR39+U39)/2)/AS39*AL39,0)</f>
        <v>0.29592215132060379</v>
      </c>
      <c r="AW39">
        <f>U39*AA39/1000</f>
        <v>0.90229039638876563</v>
      </c>
      <c r="AX39">
        <f>(AU39-AW39)</f>
        <v>3.2763893056955564</v>
      </c>
      <c r="AY39">
        <f>1/(1.6/F39+1.37/N39)</f>
        <v>0.18701645634201408</v>
      </c>
      <c r="AZ39">
        <f>G39*AA39*0.001</f>
        <v>33.315809345073788</v>
      </c>
      <c r="BA39">
        <f>G39/S39</f>
        <v>0.95303459586946393</v>
      </c>
      <c r="BB39">
        <f>(1-AL39*AA39/AQ39/F39)*100</f>
        <v>25.493891943202808</v>
      </c>
      <c r="BC39">
        <f>(S39-E39/(N39/1.35))</f>
        <v>397.02839729379224</v>
      </c>
      <c r="BD39">
        <f>E39*BB39/100/BC39</f>
        <v>-5.7643306165863534E-4</v>
      </c>
    </row>
    <row r="40" spans="1:56" x14ac:dyDescent="0.35">
      <c r="A40" s="1" t="s">
        <v>9</v>
      </c>
      <c r="B40" s="1" t="s">
        <v>3959</v>
      </c>
      <c r="K40" s="1">
        <v>2.72</v>
      </c>
    </row>
    <row r="41" spans="1:56" x14ac:dyDescent="0.35">
      <c r="A41" s="1" t="s">
        <v>9</v>
      </c>
      <c r="B41" s="1" t="s">
        <v>3958</v>
      </c>
      <c r="K41" s="1">
        <v>2.72</v>
      </c>
    </row>
    <row r="42" spans="1:56" x14ac:dyDescent="0.35">
      <c r="A42" s="1">
        <v>9</v>
      </c>
      <c r="B42" s="1" t="s">
        <v>3957</v>
      </c>
      <c r="C42" s="1">
        <v>2026.500018093735</v>
      </c>
      <c r="D42" s="1">
        <v>0</v>
      </c>
      <c r="E42">
        <f>(R42-S42*(1000-T42)/(1000-U42))*AK42</f>
        <v>-0.33966075206267249</v>
      </c>
      <c r="F42">
        <f>IF(AV42&lt;&gt;0,1/(1/AV42-1/N42),0)</f>
        <v>0.16616308069523991</v>
      </c>
      <c r="G42">
        <f>((AY42-AL42/2)*S42-E42)/(AY42+AL42/2)</f>
        <v>374.92086854150472</v>
      </c>
      <c r="H42">
        <f>AL42*1000</f>
        <v>6.81514190888229</v>
      </c>
      <c r="I42">
        <f>(AQ42-AW42)</f>
        <v>3.6681519126295394</v>
      </c>
      <c r="J42">
        <f>(P42+AP42*D42)</f>
        <v>29.824525833129883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29.903301239013672</v>
      </c>
      <c r="P42" s="1">
        <v>29.824525833129883</v>
      </c>
      <c r="Q42" s="1">
        <v>29.924524307250977</v>
      </c>
      <c r="R42" s="1">
        <v>399.9739990234375</v>
      </c>
      <c r="S42" s="1">
        <v>397.82095336914063</v>
      </c>
      <c r="T42" s="1">
        <v>8.7641783058643341E-2</v>
      </c>
      <c r="U42" s="1">
        <v>6.2362923622131348</v>
      </c>
      <c r="V42" s="1">
        <v>0.18228261172771454</v>
      </c>
      <c r="W42" s="1">
        <v>12.970612525939941</v>
      </c>
      <c r="X42" s="1">
        <v>299.60366821289063</v>
      </c>
      <c r="Y42" s="1">
        <v>999.63494873046875</v>
      </c>
      <c r="Z42" s="1">
        <v>0.195147305727005</v>
      </c>
      <c r="AA42" s="1">
        <v>88.120391845703125</v>
      </c>
      <c r="AB42" s="1">
        <v>-7.9064617156982422</v>
      </c>
      <c r="AC42" s="1">
        <v>0.36736458539962769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1.1014840743120977</v>
      </c>
      <c r="AL42">
        <f>(U42-T42)/(1000-U42)*AK42</f>
        <v>6.81514190888229E-3</v>
      </c>
      <c r="AM42">
        <f>(P42+273.15)</f>
        <v>302.97452583312986</v>
      </c>
      <c r="AN42">
        <f>(O42+273.15)</f>
        <v>303.05330123901365</v>
      </c>
      <c r="AO42">
        <f>(Y42*AG42+Z42*AH42)*AI42</f>
        <v>159.94158822190184</v>
      </c>
      <c r="AP42">
        <f>((AO42+0.00000010773*(AN42^4-AM42^4))-AL42*44100)/(L42*51.4+0.00000043092*AM42^3)</f>
        <v>-1.1448685994043344</v>
      </c>
      <c r="AQ42">
        <f>0.61365*EXP(17.502*J42/(240.97+J42))</f>
        <v>4.2176964392521263</v>
      </c>
      <c r="AR42">
        <f>AQ42*1000/AA42</f>
        <v>47.862887929926828</v>
      </c>
      <c r="AS42">
        <f>(AR42-U42)</f>
        <v>41.626595567713693</v>
      </c>
      <c r="AT42">
        <f>IF(D42,P42,(O42+P42)/2)</f>
        <v>29.863913536071777</v>
      </c>
      <c r="AU42">
        <f>0.61365*EXP(17.502*AT42/(240.97+AT42))</f>
        <v>4.2272603526633707</v>
      </c>
      <c r="AV42">
        <f>IF(AS42&lt;&gt;0,(1000-(AR42+U42)/2)/AS42*AL42,0)</f>
        <v>0.15929227511948343</v>
      </c>
      <c r="AW42">
        <f>U42*AA42/1000</f>
        <v>0.54954452662258702</v>
      </c>
      <c r="AX42">
        <f>(AU42-AW42)</f>
        <v>3.6777158260407838</v>
      </c>
      <c r="AY42">
        <f>1/(1.6/F42+1.37/N42)</f>
        <v>0.10015298427166353</v>
      </c>
      <c r="AZ42">
        <f>G42*AA42*0.001</f>
        <v>33.038173847008743</v>
      </c>
      <c r="BA42">
        <f>G42/S42</f>
        <v>0.94243620243304083</v>
      </c>
      <c r="BB42">
        <f>(1-AL42*AA42/AQ42/F42)*100</f>
        <v>14.307765308596965</v>
      </c>
      <c r="BC42">
        <f>(S42-E42/(N42/1.35))</f>
        <v>397.93998367349752</v>
      </c>
      <c r="BD42">
        <f>E42*BB42/100/BC42</f>
        <v>-1.2212359964917791E-4</v>
      </c>
    </row>
    <row r="43" spans="1:56" x14ac:dyDescent="0.35">
      <c r="A43" s="1" t="s">
        <v>9</v>
      </c>
      <c r="B43" s="1" t="s">
        <v>3956</v>
      </c>
      <c r="K43" s="1">
        <v>2.72</v>
      </c>
    </row>
    <row r="44" spans="1:56" x14ac:dyDescent="0.35">
      <c r="A44" s="1" t="s">
        <v>9</v>
      </c>
      <c r="B44" s="1" t="s">
        <v>3955</v>
      </c>
      <c r="K44" s="1">
        <v>2.72</v>
      </c>
    </row>
    <row r="45" spans="1:56" x14ac:dyDescent="0.35">
      <c r="A45" s="1">
        <v>10</v>
      </c>
      <c r="B45" s="1" t="s">
        <v>3954</v>
      </c>
      <c r="C45" s="1">
        <v>2229.0000181049109</v>
      </c>
      <c r="D45" s="1">
        <v>0</v>
      </c>
      <c r="E45">
        <f>(R45-S45*(1000-T45)/(1000-U45))*AK45</f>
        <v>0.28129666434995115</v>
      </c>
      <c r="F45">
        <f>IF(AV45&lt;&gt;0,1/(1/AV45-1/N45),0)</f>
        <v>7.9604885060113734E-2</v>
      </c>
      <c r="G45">
        <f>((AY45-AL45/2)*S45-E45)/(AY45+AL45/2)</f>
        <v>364.7617605149149</v>
      </c>
      <c r="H45">
        <f>AL45*1000</f>
        <v>3.5964789583709367</v>
      </c>
      <c r="I45">
        <f>(AQ45-AW45)</f>
        <v>3.9580121336715299</v>
      </c>
      <c r="J45">
        <f>(P45+AP45*D45)</f>
        <v>29.971261978149414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30.100385665893555</v>
      </c>
      <c r="P45" s="1">
        <v>29.971261978149414</v>
      </c>
      <c r="Q45" s="1">
        <v>30.117576599121094</v>
      </c>
      <c r="R45" s="1">
        <v>400.150634765625</v>
      </c>
      <c r="S45" s="1">
        <v>398.59402465820313</v>
      </c>
      <c r="T45" s="1">
        <v>9.9124729633331299E-2</v>
      </c>
      <c r="U45" s="1">
        <v>3.3528232574462891</v>
      </c>
      <c r="V45" s="1">
        <v>0.20381580293178558</v>
      </c>
      <c r="W45" s="1">
        <v>6.8939242362976074</v>
      </c>
      <c r="X45" s="1">
        <v>299.64743041992188</v>
      </c>
      <c r="Y45" s="1">
        <v>1249.0177001953125</v>
      </c>
      <c r="Z45" s="1">
        <v>0.22920162975788116</v>
      </c>
      <c r="AA45" s="1">
        <v>88.107841491699219</v>
      </c>
      <c r="AB45" s="1">
        <v>-7.7331628799438477</v>
      </c>
      <c r="AC45" s="1">
        <v>0.33596637845039368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1.1016449647791242</v>
      </c>
      <c r="AL45">
        <f>(U45-T45)/(1000-U45)*AK45</f>
        <v>3.5964789583709366E-3</v>
      </c>
      <c r="AM45">
        <f>(P45+273.15)</f>
        <v>303.12126197814939</v>
      </c>
      <c r="AN45">
        <f>(O45+273.15)</f>
        <v>303.25038566589353</v>
      </c>
      <c r="AO45">
        <f>(Y45*AG45+Z45*AH45)*AI45</f>
        <v>199.84282756441462</v>
      </c>
      <c r="AP45">
        <f>((AO45+0.00000010773*(AN45^4-AM45^4))-AL45*44100)/(L45*51.4+0.00000043092*AM45^3)</f>
        <v>0.35070861217325455</v>
      </c>
      <c r="AQ45">
        <f>0.61365*EXP(17.502*J45/(240.97+J45))</f>
        <v>4.2534221537882901</v>
      </c>
      <c r="AR45">
        <f>AQ45*1000/AA45</f>
        <v>48.275182796176118</v>
      </c>
      <c r="AS45">
        <f>(AR45-U45)</f>
        <v>44.922359538729829</v>
      </c>
      <c r="AT45">
        <f>IF(D45,P45,(O45+P45)/2)</f>
        <v>30.035823822021484</v>
      </c>
      <c r="AU45">
        <f>0.61365*EXP(17.502*AT45/(240.97+AT45))</f>
        <v>4.2692243259913205</v>
      </c>
      <c r="AV45">
        <f>IF(AS45&lt;&gt;0,(1000-(AR45+U45)/2)/AS45*AL45,0)</f>
        <v>7.7993219315050058E-2</v>
      </c>
      <c r="AW45">
        <f>U45*AA45/1000</f>
        <v>0.29541002011676026</v>
      </c>
      <c r="AX45">
        <f>(AU45-AW45)</f>
        <v>3.9738143058745603</v>
      </c>
      <c r="AY45">
        <f>1/(1.6/F45+1.37/N45)</f>
        <v>4.8888042695215281E-2</v>
      </c>
      <c r="AZ45">
        <f>G45*AA45*0.001</f>
        <v>32.138371377681274</v>
      </c>
      <c r="BA45">
        <f>G45/S45</f>
        <v>0.91512099517221912</v>
      </c>
      <c r="BB45">
        <f>(1-AL45*AA45/AQ45/F45)*100</f>
        <v>6.4133552735269657</v>
      </c>
      <c r="BC45">
        <f>(S45-E45/(N45/1.35))</f>
        <v>398.49544739436317</v>
      </c>
      <c r="BD45">
        <f>E45*BB45/100/BC45</f>
        <v>4.5271670166634461E-5</v>
      </c>
    </row>
    <row r="46" spans="1:56" x14ac:dyDescent="0.35">
      <c r="A46" s="1" t="s">
        <v>9</v>
      </c>
      <c r="B46" s="1" t="s">
        <v>3953</v>
      </c>
      <c r="K46" s="1">
        <v>2.72</v>
      </c>
    </row>
    <row r="47" spans="1:56" x14ac:dyDescent="0.35">
      <c r="A47" s="1" t="s">
        <v>9</v>
      </c>
      <c r="B47" s="1" t="s">
        <v>3952</v>
      </c>
      <c r="K47" s="1">
        <v>2.72</v>
      </c>
    </row>
    <row r="48" spans="1:56" x14ac:dyDescent="0.35">
      <c r="A48" s="1">
        <v>11</v>
      </c>
      <c r="B48" s="1" t="s">
        <v>3951</v>
      </c>
      <c r="C48" s="1">
        <v>2431.0000181049109</v>
      </c>
      <c r="D48" s="1">
        <v>0</v>
      </c>
      <c r="E48">
        <f>(R48-S48*(1000-T48)/(1000-U48))*AK48</f>
        <v>0.49694404085664096</v>
      </c>
      <c r="F48">
        <f>IF(AV48&lt;&gt;0,1/(1/AV48-1/N48),0)</f>
        <v>4.5100139943150618E-2</v>
      </c>
      <c r="G48">
        <f>((AY48-AL48/2)*S48-E48)/(AY48+AL48/2)</f>
        <v>352.3180861350022</v>
      </c>
      <c r="H48">
        <f>AL48*1000</f>
        <v>2.1400313489598655</v>
      </c>
      <c r="I48">
        <f>(AQ48-AW48)</f>
        <v>4.1222853562788799</v>
      </c>
      <c r="J48">
        <f>(P48+AP48*D48)</f>
        <v>30.173603057861328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30.347209930419922</v>
      </c>
      <c r="P48" s="1">
        <v>30.173603057861328</v>
      </c>
      <c r="Q48" s="1">
        <v>30.333408355712891</v>
      </c>
      <c r="R48" s="1">
        <v>400.15469360351563</v>
      </c>
      <c r="S48" s="1">
        <v>398.92828369140625</v>
      </c>
      <c r="T48" s="1">
        <v>0.11313898116350174</v>
      </c>
      <c r="U48" s="1">
        <v>2.052311897277832</v>
      </c>
      <c r="V48" s="1">
        <v>0.2293723076581955</v>
      </c>
      <c r="W48" s="1">
        <v>4.1607542037963867</v>
      </c>
      <c r="X48" s="1">
        <v>299.55755615234375</v>
      </c>
      <c r="Y48" s="1">
        <v>1600.3280029296875</v>
      </c>
      <c r="Z48" s="1">
        <v>0.14013877511024475</v>
      </c>
      <c r="AA48" s="1">
        <v>88.111869812011719</v>
      </c>
      <c r="AB48" s="1">
        <v>-7.6081676483154297</v>
      </c>
      <c r="AC48" s="1">
        <v>0.31459516286849976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1.1013145446777342</v>
      </c>
      <c r="AL48">
        <f>(U48-T48)/(1000-U48)*AK48</f>
        <v>2.1400313489598655E-3</v>
      </c>
      <c r="AM48">
        <f>(P48+273.15)</f>
        <v>303.32360305786131</v>
      </c>
      <c r="AN48">
        <f>(O48+273.15)</f>
        <v>303.4972099304199</v>
      </c>
      <c r="AO48">
        <f>(Y48*AG48+Z48*AH48)*AI48</f>
        <v>256.05247474553107</v>
      </c>
      <c r="AP48">
        <f>((AO48+0.00000010773*(AN48^4-AM48^4))-AL48*44100)/(L48*51.4+0.00000043092*AM48^3)</f>
        <v>1.3420110323634955</v>
      </c>
      <c r="AQ48">
        <f>0.61365*EXP(17.502*J48/(240.97+J48))</f>
        <v>4.303118394985467</v>
      </c>
      <c r="AR48">
        <f>AQ48*1000/AA48</f>
        <v>48.836988752664631</v>
      </c>
      <c r="AS48">
        <f>(AR48-U48)</f>
        <v>46.784676855386799</v>
      </c>
      <c r="AT48">
        <f>IF(D48,P48,(O48+P48)/2)</f>
        <v>30.260406494140625</v>
      </c>
      <c r="AU48">
        <f>0.61365*EXP(17.502*AT48/(240.97+AT48))</f>
        <v>4.3245924730469909</v>
      </c>
      <c r="AV48">
        <f>IF(AS48&lt;&gt;0,(1000-(AR48+U48)/2)/AS48*AL48,0)</f>
        <v>4.4578249541996594E-2</v>
      </c>
      <c r="AW48">
        <f>U48*AA48/1000</f>
        <v>0.1808330387065871</v>
      </c>
      <c r="AX48">
        <f>(AU48-AW48)</f>
        <v>4.1437594343404038</v>
      </c>
      <c r="AY48">
        <f>1/(1.6/F48+1.37/N48)</f>
        <v>2.7907829191089216E-2</v>
      </c>
      <c r="AZ48">
        <f>G48*AA48*0.001</f>
        <v>31.043405337944446</v>
      </c>
      <c r="BA48">
        <f>G48/S48</f>
        <v>0.8831614616915463</v>
      </c>
      <c r="BB48">
        <f>(1-AL48*AA48/AQ48/F48)*100</f>
        <v>2.838688587424909</v>
      </c>
      <c r="BC48">
        <f>(S48-E48/(N48/1.35))</f>
        <v>398.75413522099188</v>
      </c>
      <c r="BD48">
        <f>E48*BB48/100/BC48</f>
        <v>3.5376921585697487E-5</v>
      </c>
    </row>
    <row r="49" spans="1:56" x14ac:dyDescent="0.35">
      <c r="A49" s="1" t="s">
        <v>9</v>
      </c>
      <c r="B49" s="1" t="s">
        <v>3950</v>
      </c>
      <c r="K49" s="1">
        <v>2.72</v>
      </c>
    </row>
    <row r="50" spans="1:56" x14ac:dyDescent="0.35">
      <c r="A50" s="1" t="s">
        <v>9</v>
      </c>
      <c r="B50" s="1" t="s">
        <v>3945</v>
      </c>
      <c r="K50" s="1">
        <v>2.72</v>
      </c>
    </row>
    <row r="51" spans="1:56" x14ac:dyDescent="0.35">
      <c r="A51" s="1">
        <v>12</v>
      </c>
      <c r="B51" s="1" t="s">
        <v>3949</v>
      </c>
      <c r="C51" s="1">
        <v>2633.0000181049109</v>
      </c>
      <c r="D51" s="1">
        <v>0</v>
      </c>
      <c r="E51">
        <f>(R51-S51*(1000-T51)/(1000-U51))*AK51</f>
        <v>0.48375165702752287</v>
      </c>
      <c r="F51">
        <f>IF(AV51&lt;&gt;0,1/(1/AV51-1/N51),0)</f>
        <v>3.0112357429883739E-2</v>
      </c>
      <c r="G51">
        <f>((AY51-AL51/2)*S51-E51)/(AY51+AL51/2)</f>
        <v>344.13684136410689</v>
      </c>
      <c r="H51">
        <f>AL51*1000</f>
        <v>1.4652521149908764</v>
      </c>
      <c r="I51">
        <f>(AQ51-AW51)</f>
        <v>4.2111435851856909</v>
      </c>
      <c r="J51">
        <f>(P51+AP51*D51)</f>
        <v>30.320455551147461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30.579889297485352</v>
      </c>
      <c r="P51" s="1">
        <v>30.320455551147461</v>
      </c>
      <c r="Q51" s="1">
        <v>30.546960830688477</v>
      </c>
      <c r="R51" s="1">
        <v>400.110595703125</v>
      </c>
      <c r="S51" s="1">
        <v>399.14035034179688</v>
      </c>
      <c r="T51" s="1">
        <v>0.12841188907623291</v>
      </c>
      <c r="U51" s="1">
        <v>1.4568718671798706</v>
      </c>
      <c r="V51" s="1">
        <v>0.25687363743782043</v>
      </c>
      <c r="W51" s="1">
        <v>2.914309024810791</v>
      </c>
      <c r="X51" s="1">
        <v>299.57089233398438</v>
      </c>
      <c r="Y51" s="1">
        <v>2000.00927734375</v>
      </c>
      <c r="Z51" s="1">
        <v>0.31433120369911194</v>
      </c>
      <c r="AA51" s="1">
        <v>88.105796813964844</v>
      </c>
      <c r="AB51" s="1">
        <v>-7.4006237983703613</v>
      </c>
      <c r="AC51" s="1">
        <v>0.30196401476860046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1.1013635747572952</v>
      </c>
      <c r="AL51">
        <f>(U51-T51)/(1000-U51)*AK51</f>
        <v>1.4652521149908764E-3</v>
      </c>
      <c r="AM51">
        <f>(P51+273.15)</f>
        <v>303.47045555114744</v>
      </c>
      <c r="AN51">
        <f>(O51+273.15)</f>
        <v>303.72988929748533</v>
      </c>
      <c r="AO51">
        <f>(Y51*AG51+Z51*AH51)*AI51</f>
        <v>320.00147722240945</v>
      </c>
      <c r="AP51">
        <f>((AO51+0.00000010773*(AN51^4-AM51^4))-AL51*44100)/(L51*51.4+0.00000043092*AM51^3)</f>
        <v>2.1181155654401915</v>
      </c>
      <c r="AQ51">
        <f>0.61365*EXP(17.502*J51/(240.97+J51))</f>
        <v>4.3395024418994224</v>
      </c>
      <c r="AR51">
        <f>AQ51*1000/AA51</f>
        <v>49.253313616381796</v>
      </c>
      <c r="AS51">
        <f>(AR51-U51)</f>
        <v>47.796441749201925</v>
      </c>
      <c r="AT51">
        <f>IF(D51,P51,(O51+P51)/2)</f>
        <v>30.450172424316406</v>
      </c>
      <c r="AU51">
        <f>0.61365*EXP(17.502*AT51/(240.97+AT51))</f>
        <v>4.3718636527873072</v>
      </c>
      <c r="AV51">
        <f>IF(AS51&lt;&gt;0,(1000-(AR51+U51)/2)/AS51*AL51,0)</f>
        <v>2.9878803933119934E-2</v>
      </c>
      <c r="AW51">
        <f>U51*AA51/1000</f>
        <v>0.12835885671373126</v>
      </c>
      <c r="AX51">
        <f>(AU51-AW51)</f>
        <v>4.2435047960735757</v>
      </c>
      <c r="AY51">
        <f>1/(1.6/F51+1.37/N51)</f>
        <v>1.8695096271592198E-2</v>
      </c>
      <c r="AZ51">
        <f>G51*AA51*0.001</f>
        <v>30.320450621425653</v>
      </c>
      <c r="BA51">
        <f>G51/S51</f>
        <v>0.86219506764828791</v>
      </c>
      <c r="BB51">
        <f>(1-AL51*AA51/AQ51/F51)*100</f>
        <v>1.2056413416345446</v>
      </c>
      <c r="BC51">
        <f>(S51-E51/(N51/1.35))</f>
        <v>398.97082499446293</v>
      </c>
      <c r="BD51">
        <f>E51*BB51/100/BC51</f>
        <v>1.4618387116518886E-5</v>
      </c>
    </row>
    <row r="52" spans="1:56" x14ac:dyDescent="0.35">
      <c r="A52" s="1" t="s">
        <v>9</v>
      </c>
      <c r="B52" s="1" t="s">
        <v>3948</v>
      </c>
      <c r="K52" s="1">
        <v>0.52495999999999998</v>
      </c>
    </row>
    <row r="53" spans="1:56" x14ac:dyDescent="0.35">
      <c r="A53" s="1" t="s">
        <v>9</v>
      </c>
      <c r="B53" s="1" t="s">
        <v>3947</v>
      </c>
    </row>
    <row r="54" spans="1:56" x14ac:dyDescent="0.35">
      <c r="A54" s="1" t="s">
        <v>9</v>
      </c>
      <c r="B54" s="1" t="s">
        <v>3946</v>
      </c>
    </row>
    <row r="55" spans="1:56" x14ac:dyDescent="0.35">
      <c r="A55" s="1" t="s">
        <v>9</v>
      </c>
      <c r="B55" s="1" t="s">
        <v>3945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F43A5-3E09-489B-9777-BDB82122578F}">
  <dimension ref="A1:BD55"/>
  <sheetViews>
    <sheetView zoomScale="51" workbookViewId="0">
      <selection activeCell="K18" activeCellId="1" sqref="K18:K51 K18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4572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4571</v>
      </c>
    </row>
    <row r="12" spans="1:56" x14ac:dyDescent="0.35">
      <c r="A12" s="1" t="s">
        <v>9</v>
      </c>
      <c r="B12" s="1" t="s">
        <v>4570</v>
      </c>
    </row>
    <row r="13" spans="1:56" x14ac:dyDescent="0.35">
      <c r="A13" s="1" t="s">
        <v>9</v>
      </c>
      <c r="B13" s="1" t="s">
        <v>4569</v>
      </c>
    </row>
    <row r="14" spans="1:56" x14ac:dyDescent="0.35">
      <c r="A14" s="1" t="s">
        <v>9</v>
      </c>
      <c r="B14" s="1" t="s">
        <v>4568</v>
      </c>
    </row>
    <row r="15" spans="1:56" x14ac:dyDescent="0.35">
      <c r="A15" s="1" t="s">
        <v>9</v>
      </c>
      <c r="B15" s="1" t="s">
        <v>4567</v>
      </c>
    </row>
    <row r="16" spans="1:56" x14ac:dyDescent="0.35">
      <c r="A16" s="1" t="s">
        <v>9</v>
      </c>
      <c r="B16" s="1" t="s">
        <v>4566</v>
      </c>
    </row>
    <row r="17" spans="1:56" x14ac:dyDescent="0.35">
      <c r="A17" s="1" t="s">
        <v>9</v>
      </c>
      <c r="B17" s="1" t="s">
        <v>4565</v>
      </c>
    </row>
    <row r="18" spans="1:56" x14ac:dyDescent="0.35">
      <c r="A18" s="1">
        <v>1</v>
      </c>
      <c r="B18" s="1" t="s">
        <v>4564</v>
      </c>
      <c r="C18" s="1">
        <v>276.00000773370266</v>
      </c>
      <c r="D18" s="1">
        <v>0</v>
      </c>
      <c r="E18">
        <f>(R18-S18*(1000-T18)/(1000-U18))*AK18</f>
        <v>-4.2483955640969118</v>
      </c>
      <c r="F18">
        <f>IF(AV18&lt;&gt;0,1/(1/AV18-1/N18),0)</f>
        <v>2.7908770264261977</v>
      </c>
      <c r="G18">
        <f>((AY18-AL18/2)*S18-E18)/(AY18+AL18/2)</f>
        <v>384.81408323964121</v>
      </c>
      <c r="H18">
        <f>AL18*1000</f>
        <v>31.970348833206806</v>
      </c>
      <c r="I18">
        <f>(AQ18-AW18)</f>
        <v>1.6642604107297867</v>
      </c>
      <c r="J18">
        <f>(P18+AP18*D18)</f>
        <v>31.215980529785156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31.293222427368164</v>
      </c>
      <c r="P18" s="1">
        <v>31.215980529785156</v>
      </c>
      <c r="Q18" s="1">
        <v>31.368507385253906</v>
      </c>
      <c r="R18" s="1">
        <v>399.91793823242188</v>
      </c>
      <c r="S18" s="1">
        <v>392.40866088867188</v>
      </c>
      <c r="T18" s="1">
        <v>5.0144667625427246</v>
      </c>
      <c r="U18" s="1">
        <v>32.994670867919922</v>
      </c>
      <c r="V18" s="1">
        <v>9.617487907409668</v>
      </c>
      <c r="W18" s="1">
        <v>63.282070159912109</v>
      </c>
      <c r="X18" s="1">
        <v>300.53445434570313</v>
      </c>
      <c r="Y18" s="1">
        <v>0.22386816143989563</v>
      </c>
      <c r="Z18" s="1">
        <v>0.29599091410636902</v>
      </c>
      <c r="AA18" s="1">
        <v>87.983085632324219</v>
      </c>
      <c r="AB18" s="1">
        <v>11.039114952087402</v>
      </c>
      <c r="AC18" s="1">
        <v>1.1476995944976807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1.1049060821533201</v>
      </c>
      <c r="AL18">
        <f>(U18-T18)/(1000-U18)*AK18</f>
        <v>3.1970348833206805E-2</v>
      </c>
      <c r="AM18">
        <f>(P18+273.15)</f>
        <v>304.36598052978513</v>
      </c>
      <c r="AN18">
        <f>(O18+273.15)</f>
        <v>304.44322242736814</v>
      </c>
      <c r="AO18">
        <f>(Y18*AG18+Z18*AH18)*AI18</f>
        <v>3.5818905029768366E-2</v>
      </c>
      <c r="AP18">
        <f>((AO18+0.00000010773*(AN18^4-AM18^4))-AL18*44100)/(L18*51.4+0.00000043092*AM18^3)</f>
        <v>-11.533834352593425</v>
      </c>
      <c r="AQ18">
        <f>0.61365*EXP(17.502*J18/(240.97+J18))</f>
        <v>4.5672333631123383</v>
      </c>
      <c r="AR18">
        <f>AQ18*1000/AA18</f>
        <v>51.910356749688447</v>
      </c>
      <c r="AS18">
        <f>(AR18-U18)</f>
        <v>18.915685881768525</v>
      </c>
      <c r="AT18">
        <f>IF(D18,P18,(O18+P18)/2)</f>
        <v>31.25460147857666</v>
      </c>
      <c r="AU18">
        <f>0.61365*EXP(17.502*AT18/(240.97+AT18))</f>
        <v>4.5772844056399649</v>
      </c>
      <c r="AV18">
        <f>IF(AS18&lt;&gt;0,(1000-(AR18+U18)/2)/AS18*AL18,0)</f>
        <v>1.6183990022481083</v>
      </c>
      <c r="AW18">
        <f>U18*AA18/1000</f>
        <v>2.9029729523825516</v>
      </c>
      <c r="AX18">
        <f>(AU18-AW18)</f>
        <v>1.6743114532574133</v>
      </c>
      <c r="AY18">
        <f>1/(1.6/F18+1.37/N18)</f>
        <v>1.0765108922664965</v>
      </c>
      <c r="AZ18">
        <f>G18*AA18*0.001</f>
        <v>33.857130438197693</v>
      </c>
      <c r="BA18">
        <f>G18/S18</f>
        <v>0.9806462537502828</v>
      </c>
      <c r="BB18">
        <f>(1-AL18*AA18/AQ18/F18)*100</f>
        <v>77.932524114294566</v>
      </c>
      <c r="BC18">
        <f>(S18-E18/(N18/1.35))</f>
        <v>393.89746350702575</v>
      </c>
      <c r="BD18">
        <f>E18*BB18/100/BC18</f>
        <v>-8.4054410200622969E-3</v>
      </c>
    </row>
    <row r="19" spans="1:56" x14ac:dyDescent="0.35">
      <c r="A19" s="1" t="s">
        <v>9</v>
      </c>
      <c r="B19" s="1" t="s">
        <v>4563</v>
      </c>
      <c r="K19" s="1">
        <v>2.72</v>
      </c>
    </row>
    <row r="20" spans="1:56" x14ac:dyDescent="0.35">
      <c r="A20" s="1" t="s">
        <v>9</v>
      </c>
      <c r="B20" s="1" t="s">
        <v>4562</v>
      </c>
      <c r="K20" s="1">
        <v>2.72</v>
      </c>
    </row>
    <row r="21" spans="1:56" x14ac:dyDescent="0.35">
      <c r="A21" s="1">
        <v>2</v>
      </c>
      <c r="B21" s="1" t="s">
        <v>4561</v>
      </c>
      <c r="C21" s="1">
        <v>479.00000773370266</v>
      </c>
      <c r="D21" s="1">
        <v>0</v>
      </c>
      <c r="E21">
        <f>(R21-S21*(1000-T21)/(1000-U21))*AK21</f>
        <v>-5.0870385035816605</v>
      </c>
      <c r="F21">
        <f>IF(AV21&lt;&gt;0,1/(1/AV21-1/N21),0)</f>
        <v>2.4273234611314933</v>
      </c>
      <c r="G21">
        <f>((AY21-AL21/2)*S21-E21)/(AY21+AL21/2)</f>
        <v>386.71858108747585</v>
      </c>
      <c r="H21">
        <f>AL21*1000</f>
        <v>30.556007822235966</v>
      </c>
      <c r="I21">
        <f>(AQ21-AW21)</f>
        <v>1.7293129868751267</v>
      </c>
      <c r="J21">
        <f>(P21+AP21*D21)</f>
        <v>31.2078857421875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31.218700408935547</v>
      </c>
      <c r="P21" s="1">
        <v>31.2078857421875</v>
      </c>
      <c r="Q21" s="1">
        <v>31.349367141723633</v>
      </c>
      <c r="R21" s="1">
        <v>399.93679809570313</v>
      </c>
      <c r="S21" s="1">
        <v>393.65521240234375</v>
      </c>
      <c r="T21" s="1">
        <v>5.4748568534851074</v>
      </c>
      <c r="U21" s="1">
        <v>32.234668731689453</v>
      </c>
      <c r="V21" s="1">
        <v>10.54404354095459</v>
      </c>
      <c r="W21" s="1">
        <v>62.080844879150391</v>
      </c>
      <c r="X21" s="1">
        <v>300.57476806640625</v>
      </c>
      <c r="Y21" s="1">
        <v>25.931848526000977</v>
      </c>
      <c r="Z21" s="1">
        <v>0.14144589006900787</v>
      </c>
      <c r="AA21" s="1">
        <v>87.974105834960938</v>
      </c>
      <c r="AB21" s="1">
        <v>10.91154670715332</v>
      </c>
      <c r="AC21" s="1">
        <v>1.176382303237915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1.1050542943617874</v>
      </c>
      <c r="AL21">
        <f>(U21-T21)/(1000-U21)*AK21</f>
        <v>3.0556007822235966E-2</v>
      </c>
      <c r="AM21">
        <f>(P21+273.15)</f>
        <v>304.35788574218748</v>
      </c>
      <c r="AN21">
        <f>(O21+273.15)</f>
        <v>304.36870040893552</v>
      </c>
      <c r="AO21">
        <f>(Y21*AG21+Z21*AH21)*AI21</f>
        <v>4.1490956714206391</v>
      </c>
      <c r="AP21">
        <f>((AO21+0.00000010773*(AN21^4-AM21^4))-AL21*44100)/(L21*51.4+0.00000043092*AM21^3)</f>
        <v>-10.996259248346389</v>
      </c>
      <c r="AQ21">
        <f>0.61365*EXP(17.502*J21/(240.97+J21))</f>
        <v>4.5651291454316807</v>
      </c>
      <c r="AR21">
        <f>AQ21*1000/AA21</f>
        <v>51.891736802597848</v>
      </c>
      <c r="AS21">
        <f>(AR21-U21)</f>
        <v>19.657068070908394</v>
      </c>
      <c r="AT21">
        <f>IF(D21,P21,(O21+P21)/2)</f>
        <v>31.213293075561523</v>
      </c>
      <c r="AU21">
        <f>0.61365*EXP(17.502*AT21/(240.97+AT21))</f>
        <v>4.5665346731603051</v>
      </c>
      <c r="AV21">
        <f>IF(AS21&lt;&gt;0,(1000-(AR21+U21)/2)/AS21*AL21,0)</f>
        <v>1.4890686731036065</v>
      </c>
      <c r="AW21">
        <f>U21*AA21/1000</f>
        <v>2.835816158556554</v>
      </c>
      <c r="AX21">
        <f>(AU21-AW21)</f>
        <v>1.7307185146037511</v>
      </c>
      <c r="AY21">
        <f>1/(1.6/F21+1.37/N21)</f>
        <v>0.98542290273357669</v>
      </c>
      <c r="AZ21">
        <f>G21*AA21*0.001</f>
        <v>34.021221380935522</v>
      </c>
      <c r="BA21">
        <f>G21/S21</f>
        <v>0.98237891663484911</v>
      </c>
      <c r="BB21">
        <f>(1-AL21*AA21/AQ21/F21)*100</f>
        <v>75.741119658177439</v>
      </c>
      <c r="BC21">
        <f>(S21-E21/(N21/1.35))</f>
        <v>395.43790804109352</v>
      </c>
      <c r="BD21">
        <f>E21*BB21/100/BC21</f>
        <v>-9.7435775420270203E-3</v>
      </c>
    </row>
    <row r="22" spans="1:56" x14ac:dyDescent="0.35">
      <c r="A22" s="1" t="s">
        <v>9</v>
      </c>
      <c r="B22" s="1" t="s">
        <v>4560</v>
      </c>
      <c r="K22" s="1">
        <v>2.72</v>
      </c>
    </row>
    <row r="23" spans="1:56" x14ac:dyDescent="0.35">
      <c r="A23" s="1" t="s">
        <v>9</v>
      </c>
      <c r="B23" s="1" t="s">
        <v>4559</v>
      </c>
      <c r="K23" s="1">
        <v>2.72</v>
      </c>
    </row>
    <row r="24" spans="1:56" x14ac:dyDescent="0.35">
      <c r="A24" s="1">
        <v>3</v>
      </c>
      <c r="B24" s="1" t="s">
        <v>4558</v>
      </c>
      <c r="C24" s="1">
        <v>682.00000773370266</v>
      </c>
      <c r="D24" s="1">
        <v>0</v>
      </c>
      <c r="E24">
        <f>(R24-S24*(1000-T24)/(1000-U24))*AK24</f>
        <v>-5.7713613405765916</v>
      </c>
      <c r="F24">
        <f>IF(AV24&lt;&gt;0,1/(1/AV24-1/N24),0)</f>
        <v>2.2372242727884371</v>
      </c>
      <c r="G24">
        <f>((AY24-AL24/2)*S24-E24)/(AY24+AL24/2)</f>
        <v>388.43999576762877</v>
      </c>
      <c r="H24">
        <f>AL24*1000</f>
        <v>29.532533939126225</v>
      </c>
      <c r="I24">
        <f>(AQ24-AW24)</f>
        <v>1.7590504460405589</v>
      </c>
      <c r="J24">
        <f>(P24+AP24*D24)</f>
        <v>31.158037185668945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31.116752624511719</v>
      </c>
      <c r="P24" s="1">
        <v>31.158037185668945</v>
      </c>
      <c r="Q24" s="1">
        <v>31.265413284301758</v>
      </c>
      <c r="R24" s="1">
        <v>399.966552734375</v>
      </c>
      <c r="S24" s="1">
        <v>394.64190673828125</v>
      </c>
      <c r="T24" s="1">
        <v>5.8711915016174316</v>
      </c>
      <c r="U24" s="1">
        <v>31.75030517578125</v>
      </c>
      <c r="V24" s="1">
        <v>11.372916221618652</v>
      </c>
      <c r="W24" s="1">
        <v>61.502601623535156</v>
      </c>
      <c r="X24" s="1">
        <v>300.54367065429688</v>
      </c>
      <c r="Y24" s="1">
        <v>50.268939971923828</v>
      </c>
      <c r="Z24" s="1">
        <v>0.14013747870922089</v>
      </c>
      <c r="AA24" s="1">
        <v>87.9720458984375</v>
      </c>
      <c r="AB24" s="1">
        <v>10.775629043579102</v>
      </c>
      <c r="AC24" s="1">
        <v>1.1774657964706421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1.104939965640797</v>
      </c>
      <c r="AL24">
        <f>(U24-T24)/(1000-U24)*AK24</f>
        <v>2.9532533939126224E-2</v>
      </c>
      <c r="AM24">
        <f>(P24+273.15)</f>
        <v>304.30803718566892</v>
      </c>
      <c r="AN24">
        <f>(O24+273.15)</f>
        <v>304.2667526245117</v>
      </c>
      <c r="AO24">
        <f>(Y24*AG24+Z24*AH24)*AI24</f>
        <v>8.0430302157320739</v>
      </c>
      <c r="AP24">
        <f>((AO24+0.00000010773*(AN24^4-AM24^4))-AL24*44100)/(L24*51.4+0.00000043092*AM24^3)</f>
        <v>-10.600585344975356</v>
      </c>
      <c r="AQ24">
        <f>0.61365*EXP(17.502*J24/(240.97+J24))</f>
        <v>4.5521897502537847</v>
      </c>
      <c r="AR24">
        <f>AQ24*1000/AA24</f>
        <v>51.74586658481519</v>
      </c>
      <c r="AS24">
        <f>(AR24-U24)</f>
        <v>19.99556140903394</v>
      </c>
      <c r="AT24">
        <f>IF(D24,P24,(O24+P24)/2)</f>
        <v>31.137394905090332</v>
      </c>
      <c r="AU24">
        <f>0.61365*EXP(17.502*AT24/(240.97+AT24))</f>
        <v>4.5468409080864776</v>
      </c>
      <c r="AV24">
        <f>IF(AS24&lt;&gt;0,(1000-(AR24+U24)/2)/AS24*AL24,0)</f>
        <v>1.4152944544576316</v>
      </c>
      <c r="AW24">
        <f>U24*AA24/1000</f>
        <v>2.7931393042132258</v>
      </c>
      <c r="AX24">
        <f>(AU24-AW24)</f>
        <v>1.7537016038732518</v>
      </c>
      <c r="AY24">
        <f>1/(1.6/F24+1.37/N24)</f>
        <v>0.93387910891756443</v>
      </c>
      <c r="AZ24">
        <f>G24*AA24*0.001</f>
        <v>34.171861136458709</v>
      </c>
      <c r="BA24">
        <f>G24/S24</f>
        <v>0.98428471263502826</v>
      </c>
      <c r="BB24">
        <f>(1-AL24*AA24/AQ24/F24)*100</f>
        <v>74.489702420185907</v>
      </c>
      <c r="BC24">
        <f>(S24-E24/(N24/1.35))</f>
        <v>396.66441564680451</v>
      </c>
      <c r="BD24">
        <f>E24*BB24/100/BC24</f>
        <v>-1.0838052818978112E-2</v>
      </c>
    </row>
    <row r="25" spans="1:56" x14ac:dyDescent="0.35">
      <c r="A25" s="1" t="s">
        <v>9</v>
      </c>
      <c r="B25" s="1" t="s">
        <v>4557</v>
      </c>
      <c r="K25" s="1">
        <v>2.72</v>
      </c>
    </row>
    <row r="26" spans="1:56" x14ac:dyDescent="0.35">
      <c r="A26" s="1" t="s">
        <v>9</v>
      </c>
      <c r="B26" s="1" t="s">
        <v>4556</v>
      </c>
      <c r="K26" s="1">
        <v>2.72</v>
      </c>
    </row>
    <row r="27" spans="1:56" x14ac:dyDescent="0.35">
      <c r="A27" s="1">
        <v>4</v>
      </c>
      <c r="B27" s="1" t="s">
        <v>4555</v>
      </c>
      <c r="C27" s="1">
        <v>886.00000773370266</v>
      </c>
      <c r="D27" s="1">
        <v>0</v>
      </c>
      <c r="E27">
        <f>(R27-S27*(1000-T27)/(1000-U27))*AK27</f>
        <v>-6.8567687862660538</v>
      </c>
      <c r="F27">
        <f>IF(AV27&lt;&gt;0,1/(1/AV27-1/N27),0)</f>
        <v>2.229795162395301</v>
      </c>
      <c r="G27">
        <f>((AY27-AL27/2)*S27-E27)/(AY27+AL27/2)</f>
        <v>390.81931522224755</v>
      </c>
      <c r="H27">
        <f>AL27*1000</f>
        <v>28.96651099563439</v>
      </c>
      <c r="I27">
        <f>(AQ27-AW27)</f>
        <v>1.7293837249826844</v>
      </c>
      <c r="J27">
        <f>(P27+AP27*D27)</f>
        <v>31.010353088378906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31.016551971435547</v>
      </c>
      <c r="P27" s="1">
        <v>31.010353088378906</v>
      </c>
      <c r="Q27" s="1">
        <v>31.173006057739258</v>
      </c>
      <c r="R27" s="1">
        <v>399.85757446289063</v>
      </c>
      <c r="S27" s="1">
        <v>395.685546875</v>
      </c>
      <c r="T27" s="1">
        <v>6.2420234680175781</v>
      </c>
      <c r="U27" s="1">
        <v>31.655080795288086</v>
      </c>
      <c r="V27" s="1">
        <v>12.160033226013184</v>
      </c>
      <c r="W27" s="1">
        <v>61.666999816894531</v>
      </c>
      <c r="X27" s="1">
        <v>300.21905517578125</v>
      </c>
      <c r="Y27" s="1">
        <v>101.40648651123047</v>
      </c>
      <c r="Z27" s="1">
        <v>0.23705491423606873</v>
      </c>
      <c r="AA27" s="1">
        <v>87.968765258789063</v>
      </c>
      <c r="AB27" s="1">
        <v>10.751605987548828</v>
      </c>
      <c r="AC27" s="1">
        <v>1.1813691854476929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1.1037465263815485</v>
      </c>
      <c r="AL27">
        <f>(U27-T27)/(1000-U27)*AK27</f>
        <v>2.8966510995634392E-2</v>
      </c>
      <c r="AM27">
        <f>(P27+273.15)</f>
        <v>304.16035308837888</v>
      </c>
      <c r="AN27">
        <f>(O27+273.15)</f>
        <v>304.16655197143552</v>
      </c>
      <c r="AO27">
        <f>(Y27*AG27+Z27*AH27)*AI27</f>
        <v>16.225037479139019</v>
      </c>
      <c r="AP27">
        <f>((AO27+0.00000010773*(AN27^4-AM27^4))-AL27*44100)/(L27*51.4+0.00000043092*AM27^3)</f>
        <v>-10.326021100389172</v>
      </c>
      <c r="AQ27">
        <f>0.61365*EXP(17.502*J27/(240.97+J27))</f>
        <v>4.5140420967113837</v>
      </c>
      <c r="AR27">
        <f>AQ27*1000/AA27</f>
        <v>51.314146372656744</v>
      </c>
      <c r="AS27">
        <f>(AR27-U27)</f>
        <v>19.659065577368658</v>
      </c>
      <c r="AT27">
        <f>IF(D27,P27,(O27+P27)/2)</f>
        <v>31.013452529907227</v>
      </c>
      <c r="AU27">
        <f>0.61365*EXP(17.502*AT27/(240.97+AT27))</f>
        <v>4.5148398306448119</v>
      </c>
      <c r="AV27">
        <f>IF(AS27&lt;&gt;0,(1000-(AR27+U27)/2)/AS27*AL27,0)</f>
        <v>1.4123177101594928</v>
      </c>
      <c r="AW27">
        <f>U27*AA27/1000</f>
        <v>2.7846583717286992</v>
      </c>
      <c r="AX27">
        <f>(AU27-AW27)</f>
        <v>1.7301814589161126</v>
      </c>
      <c r="AY27">
        <f>1/(1.6/F27+1.37/N27)</f>
        <v>0.93180563633856139</v>
      </c>
      <c r="AZ27">
        <f>G27*AA27*0.001</f>
        <v>34.379892599386586</v>
      </c>
      <c r="BA27">
        <f>G27/S27</f>
        <v>0.98770177053171537</v>
      </c>
      <c r="BB27">
        <f>(1-AL27*AA27/AQ27/F27)*100</f>
        <v>74.68405694116565</v>
      </c>
      <c r="BC27">
        <f>(S27-E27/(N27/1.35))</f>
        <v>398.08842465990091</v>
      </c>
      <c r="BD27">
        <f>E27*BB27/100/BC27</f>
        <v>-1.2863757867448583E-2</v>
      </c>
    </row>
    <row r="28" spans="1:56" x14ac:dyDescent="0.35">
      <c r="A28" s="1" t="s">
        <v>9</v>
      </c>
      <c r="B28" s="1" t="s">
        <v>4554</v>
      </c>
      <c r="K28" s="1">
        <v>2.72</v>
      </c>
    </row>
    <row r="29" spans="1:56" x14ac:dyDescent="0.35">
      <c r="A29" s="1" t="s">
        <v>9</v>
      </c>
      <c r="B29" s="1" t="s">
        <v>4553</v>
      </c>
      <c r="K29" s="1">
        <v>2.72</v>
      </c>
    </row>
    <row r="30" spans="1:56" x14ac:dyDescent="0.35">
      <c r="A30" s="1">
        <v>5</v>
      </c>
      <c r="B30" s="1" t="s">
        <v>4552</v>
      </c>
      <c r="C30" s="1">
        <v>1090.0000077337027</v>
      </c>
      <c r="D30" s="1">
        <v>0</v>
      </c>
      <c r="E30">
        <f>(R30-S30*(1000-T30)/(1000-U30))*AK30</f>
        <v>-6.948535522451456</v>
      </c>
      <c r="F30">
        <f>IF(AV30&lt;&gt;0,1/(1/AV30-1/N30),0)</f>
        <v>2.2013246386463567</v>
      </c>
      <c r="G30">
        <f>((AY30-AL30/2)*S30-E30)/(AY30+AL30/2)</f>
        <v>391.34763681005728</v>
      </c>
      <c r="H30">
        <f>AL30*1000</f>
        <v>28.531249026484737</v>
      </c>
      <c r="I30">
        <f>(AQ30-AW30)</f>
        <v>1.7175172116501418</v>
      </c>
      <c r="J30">
        <f>(P30+AP30*D30)</f>
        <v>30.944999694824219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30.941658020019531</v>
      </c>
      <c r="P30" s="1">
        <v>30.944999694824219</v>
      </c>
      <c r="Q30" s="1">
        <v>31.097463607788086</v>
      </c>
      <c r="R30" s="1">
        <v>399.9200439453125</v>
      </c>
      <c r="S30" s="1">
        <v>395.98410034179688</v>
      </c>
      <c r="T30" s="1">
        <v>6.596808910369873</v>
      </c>
      <c r="U30" s="1">
        <v>31.600061416625977</v>
      </c>
      <c r="V30" s="1">
        <v>12.905796051025391</v>
      </c>
      <c r="W30" s="1">
        <v>61.821395874023438</v>
      </c>
      <c r="X30" s="1">
        <v>300.57159423828125</v>
      </c>
      <c r="Y30" s="1">
        <v>150.51850891113281</v>
      </c>
      <c r="Z30" s="1">
        <v>0.16502067446708679</v>
      </c>
      <c r="AA30" s="1">
        <v>87.966056823730469</v>
      </c>
      <c r="AB30" s="1">
        <v>10.726944923400879</v>
      </c>
      <c r="AC30" s="1">
        <v>1.1791096925735474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1.1050426258760337</v>
      </c>
      <c r="AL30">
        <f>(U30-T30)/(1000-U30)*AK30</f>
        <v>2.8531249026484736E-2</v>
      </c>
      <c r="AM30">
        <f>(P30+273.15)</f>
        <v>304.0949996948242</v>
      </c>
      <c r="AN30">
        <f>(O30+273.15)</f>
        <v>304.09165802001951</v>
      </c>
      <c r="AO30">
        <f>(Y30*AG30+Z30*AH30)*AI30</f>
        <v>24.082960887485115</v>
      </c>
      <c r="AP30">
        <f>((AO30+0.00000010773*(AN30^4-AM30^4))-AL30*44100)/(L30*51.4+0.00000043092*AM30^3)</f>
        <v>-10.106106135685467</v>
      </c>
      <c r="AQ30">
        <f>0.61365*EXP(17.502*J30/(240.97+J30))</f>
        <v>4.4972500098584351</v>
      </c>
      <c r="AR30">
        <f>AQ30*1000/AA30</f>
        <v>51.124833512432929</v>
      </c>
      <c r="AS30">
        <f>(AR30-U30)</f>
        <v>19.524772095806952</v>
      </c>
      <c r="AT30">
        <f>IF(D30,P30,(O30+P30)/2)</f>
        <v>30.943328857421875</v>
      </c>
      <c r="AU30">
        <f>0.61365*EXP(17.502*AT30/(240.97+AT30))</f>
        <v>4.4968214144443754</v>
      </c>
      <c r="AV30">
        <f>IF(AS30&lt;&gt;0,(1000-(AR30+U30)/2)/AS30*AL30,0)</f>
        <v>1.4008423045000948</v>
      </c>
      <c r="AW30">
        <f>U30*AA30/1000</f>
        <v>2.7797327982082933</v>
      </c>
      <c r="AX30">
        <f>(AU30-AW30)</f>
        <v>1.7170886162360821</v>
      </c>
      <c r="AY30">
        <f>1/(1.6/F30+1.37/N30)</f>
        <v>0.92381690868355815</v>
      </c>
      <c r="AZ30">
        <f>G30*AA30*0.001</f>
        <v>34.425308457466137</v>
      </c>
      <c r="BA30">
        <f>G30/S30</f>
        <v>0.98829128864583804</v>
      </c>
      <c r="BB30">
        <f>(1-AL30*AA30/AQ30/F30)*100</f>
        <v>74.648434485159029</v>
      </c>
      <c r="BC30">
        <f>(S30-E30/(N30/1.35))</f>
        <v>398.41913675106537</v>
      </c>
      <c r="BD30">
        <f>E30*BB30/100/BC30</f>
        <v>-1.3018885160619253E-2</v>
      </c>
    </row>
    <row r="31" spans="1:56" x14ac:dyDescent="0.35">
      <c r="A31" s="1" t="s">
        <v>9</v>
      </c>
      <c r="B31" s="1" t="s">
        <v>4551</v>
      </c>
      <c r="K31" s="1">
        <v>2.72</v>
      </c>
    </row>
    <row r="32" spans="1:56" x14ac:dyDescent="0.35">
      <c r="A32" s="1" t="s">
        <v>9</v>
      </c>
      <c r="B32" s="1" t="s">
        <v>4550</v>
      </c>
      <c r="K32" s="1">
        <v>2.72</v>
      </c>
    </row>
    <row r="33" spans="1:56" x14ac:dyDescent="0.35">
      <c r="A33" s="1">
        <v>6</v>
      </c>
      <c r="B33" s="1" t="s">
        <v>4549</v>
      </c>
      <c r="C33" s="1">
        <v>1293.0000077337027</v>
      </c>
      <c r="D33" s="1">
        <v>0</v>
      </c>
      <c r="E33">
        <f>(R33-S33*(1000-T33)/(1000-U33))*AK33</f>
        <v>-6.2323643939070523</v>
      </c>
      <c r="F33">
        <f>IF(AV33&lt;&gt;0,1/(1/AV33-1/N33),0)</f>
        <v>2.2093898432517727</v>
      </c>
      <c r="G33">
        <f>((AY33-AL33/2)*S33-E33)/(AY33+AL33/2)</f>
        <v>390.37257864550207</v>
      </c>
      <c r="H33">
        <f>AL33*1000</f>
        <v>28.371220638507857</v>
      </c>
      <c r="I33">
        <f>(AQ33-AW33)</f>
        <v>1.7036173405722694</v>
      </c>
      <c r="J33">
        <f>(P33+AP33*D33)</f>
        <v>30.96575927734375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30.910333633422852</v>
      </c>
      <c r="P33" s="1">
        <v>30.96575927734375</v>
      </c>
      <c r="Q33" s="1">
        <v>31.047014236450195</v>
      </c>
      <c r="R33" s="1">
        <v>400.2030029296875</v>
      </c>
      <c r="S33" s="1">
        <v>395.68344116210938</v>
      </c>
      <c r="T33" s="1">
        <v>6.9589438438415527</v>
      </c>
      <c r="U33" s="1">
        <v>31.819559097290039</v>
      </c>
      <c r="V33" s="1">
        <v>13.638224601745605</v>
      </c>
      <c r="W33" s="1">
        <v>62.360366821289063</v>
      </c>
      <c r="X33" s="1">
        <v>300.53244018554688</v>
      </c>
      <c r="Y33" s="1">
        <v>300.79718017578125</v>
      </c>
      <c r="Z33" s="1">
        <v>0.22919866442680359</v>
      </c>
      <c r="AA33" s="1">
        <v>87.963531494140625</v>
      </c>
      <c r="AB33" s="1">
        <v>10.755619049072266</v>
      </c>
      <c r="AC33" s="1">
        <v>1.1784213781356812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1.1048986771527456</v>
      </c>
      <c r="AL33">
        <f>(U33-T33)/(1000-U33)*AK33</f>
        <v>2.8371220638507857E-2</v>
      </c>
      <c r="AM33">
        <f>(P33+273.15)</f>
        <v>304.11575927734373</v>
      </c>
      <c r="AN33">
        <f>(O33+273.15)</f>
        <v>304.06033363342283</v>
      </c>
      <c r="AO33">
        <f>(Y33*AG33+Z33*AH33)*AI33</f>
        <v>48.127547752390456</v>
      </c>
      <c r="AP33">
        <f>((AO33+0.00000010773*(AN33^4-AM33^4))-AL33*44100)/(L33*51.4+0.00000043092*AM33^3)</f>
        <v>-9.8563967314262317</v>
      </c>
      <c r="AQ33">
        <f>0.61365*EXP(17.502*J33/(240.97+J33))</f>
        <v>4.5025781293564107</v>
      </c>
      <c r="AR33">
        <f>AQ33*1000/AA33</f>
        <v>51.186873160684023</v>
      </c>
      <c r="AS33">
        <f>(AR33-U33)</f>
        <v>19.367314063393984</v>
      </c>
      <c r="AT33">
        <f>IF(D33,P33,(O33+P33)/2)</f>
        <v>30.938046455383301</v>
      </c>
      <c r="AU33">
        <f>0.61365*EXP(17.502*AT33/(240.97+AT33))</f>
        <v>4.4954666313654377</v>
      </c>
      <c r="AV33">
        <f>IF(AS33&lt;&gt;0,(1000-(AR33+U33)/2)/AS33*AL33,0)</f>
        <v>1.4041040305069117</v>
      </c>
      <c r="AW33">
        <f>U33*AA33/1000</f>
        <v>2.7989607887841412</v>
      </c>
      <c r="AX33">
        <f>(AU33-AW33)</f>
        <v>1.6965058425812964</v>
      </c>
      <c r="AY33">
        <f>1/(1.6/F33+1.37/N33)</f>
        <v>0.92608686005477214</v>
      </c>
      <c r="AZ33">
        <f>G33*AA33*0.001</f>
        <v>34.338550616132508</v>
      </c>
      <c r="BA33">
        <f>G33/S33</f>
        <v>0.98657800159387643</v>
      </c>
      <c r="BB33">
        <f>(1-AL33*AA33/AQ33/F33)*100</f>
        <v>74.913096035223475</v>
      </c>
      <c r="BC33">
        <f>(S33-E33/(N33/1.35))</f>
        <v>397.86750342471947</v>
      </c>
      <c r="BD33">
        <f>E33*BB33/100/BC33</f>
        <v>-1.173470334592445E-2</v>
      </c>
    </row>
    <row r="34" spans="1:56" x14ac:dyDescent="0.35">
      <c r="A34" s="1" t="s">
        <v>9</v>
      </c>
      <c r="B34" s="1" t="s">
        <v>4548</v>
      </c>
      <c r="K34" s="1">
        <v>2.72</v>
      </c>
    </row>
    <row r="35" spans="1:56" x14ac:dyDescent="0.35">
      <c r="A35" s="1" t="s">
        <v>9</v>
      </c>
      <c r="B35" s="1" t="s">
        <v>4547</v>
      </c>
      <c r="K35" s="1">
        <v>2.72</v>
      </c>
    </row>
    <row r="36" spans="1:56" x14ac:dyDescent="0.35">
      <c r="A36" s="1">
        <v>7</v>
      </c>
      <c r="B36" s="1" t="s">
        <v>4546</v>
      </c>
      <c r="C36" s="1">
        <v>1497.0000077337027</v>
      </c>
      <c r="D36" s="1">
        <v>0</v>
      </c>
      <c r="E36">
        <f>(R36-S36*(1000-T36)/(1000-U36))*AK36</f>
        <v>-5.7155809550486083</v>
      </c>
      <c r="F36">
        <f>IF(AV36&lt;&gt;0,1/(1/AV36-1/N36),0)</f>
        <v>2.2889642754356738</v>
      </c>
      <c r="G36">
        <f>((AY36-AL36/2)*S36-E36)/(AY36+AL36/2)</f>
        <v>389.44020945326054</v>
      </c>
      <c r="H36">
        <f>AL36*1000</f>
        <v>28.260956500871821</v>
      </c>
      <c r="I36">
        <f>(AQ36-AW36)</f>
        <v>1.6594621189819034</v>
      </c>
      <c r="J36">
        <f>(P36+AP36*D36)</f>
        <v>30.888654708862305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30.873552322387695</v>
      </c>
      <c r="P36" s="1">
        <v>30.888654708862305</v>
      </c>
      <c r="Q36" s="1">
        <v>31.00946044921875</v>
      </c>
      <c r="R36" s="1">
        <v>400.03732299804688</v>
      </c>
      <c r="S36" s="1">
        <v>395.10403442382813</v>
      </c>
      <c r="T36" s="1">
        <v>7.3383216857910156</v>
      </c>
      <c r="U36" s="1">
        <v>32.0968017578125</v>
      </c>
      <c r="V36" s="1">
        <v>14.411981582641602</v>
      </c>
      <c r="W36" s="1">
        <v>63.036014556884766</v>
      </c>
      <c r="X36" s="1">
        <v>300.5133056640625</v>
      </c>
      <c r="Y36" s="1">
        <v>499.18133544921875</v>
      </c>
      <c r="Z36" s="1">
        <v>0.23967556655406952</v>
      </c>
      <c r="AA36" s="1">
        <v>87.963722229003906</v>
      </c>
      <c r="AB36" s="1">
        <v>10.867527008056641</v>
      </c>
      <c r="AC36" s="1">
        <v>1.1845245361328125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1.1048283296472885</v>
      </c>
      <c r="AL36">
        <f>(U36-T36)/(1000-U36)*AK36</f>
        <v>2.826095650087182E-2</v>
      </c>
      <c r="AM36">
        <f>(P36+273.15)</f>
        <v>304.03865470886228</v>
      </c>
      <c r="AN36">
        <f>(O36+273.15)</f>
        <v>304.02355232238767</v>
      </c>
      <c r="AO36">
        <f>(Y36*AG36+Z36*AH36)*AI36</f>
        <v>79.869011886663429</v>
      </c>
      <c r="AP36">
        <f>((AO36+0.00000010773*(AN36^4-AM36^4))-AL36*44100)/(L36*51.4+0.00000043092*AM36^3)</f>
        <v>-9.5533900696172509</v>
      </c>
      <c r="AQ36">
        <f>0.61365*EXP(17.502*J36/(240.97+J36))</f>
        <v>4.4828162732455263</v>
      </c>
      <c r="AR36">
        <f>AQ36*1000/AA36</f>
        <v>50.962103008499412</v>
      </c>
      <c r="AS36">
        <f>(AR36-U36)</f>
        <v>18.865301250686912</v>
      </c>
      <c r="AT36">
        <f>IF(D36,P36,(O36+P36)/2)</f>
        <v>30.881103515625</v>
      </c>
      <c r="AU36">
        <f>0.61365*EXP(17.502*AT36/(240.97+AT36))</f>
        <v>4.4808849749879656</v>
      </c>
      <c r="AV36">
        <f>IF(AS36&lt;&gt;0,(1000-(AR36+U36)/2)/AS36*AL36,0)</f>
        <v>1.4358262342924493</v>
      </c>
      <c r="AW36">
        <f>U36*AA36/1000</f>
        <v>2.8233541542636229</v>
      </c>
      <c r="AX36">
        <f>(AU36-AW36)</f>
        <v>1.6575308207243427</v>
      </c>
      <c r="AY36">
        <f>1/(1.6/F36+1.37/N36)</f>
        <v>0.94819392327073826</v>
      </c>
      <c r="AZ36">
        <f>G36*AA36*0.001</f>
        <v>34.256610409151712</v>
      </c>
      <c r="BA36">
        <f>G36/S36</f>
        <v>0.98566497813967646</v>
      </c>
      <c r="BB36">
        <f>(1-AL36*AA36/AQ36/F36)*100</f>
        <v>75.772951948288679</v>
      </c>
      <c r="BC36">
        <f>(S36-E36/(N36/1.35))</f>
        <v>397.10699572131239</v>
      </c>
      <c r="BD36">
        <f>E36*BB36/100/BC36</f>
        <v>-1.090603907082488E-2</v>
      </c>
    </row>
    <row r="37" spans="1:56" x14ac:dyDescent="0.35">
      <c r="A37" s="1" t="s">
        <v>9</v>
      </c>
      <c r="B37" s="1" t="s">
        <v>4545</v>
      </c>
      <c r="K37" s="1">
        <v>2.72</v>
      </c>
    </row>
    <row r="38" spans="1:56" x14ac:dyDescent="0.35">
      <c r="A38" s="1" t="s">
        <v>9</v>
      </c>
      <c r="B38" s="1" t="s">
        <v>4544</v>
      </c>
      <c r="K38" s="1">
        <v>2.72</v>
      </c>
    </row>
    <row r="39" spans="1:56" x14ac:dyDescent="0.35">
      <c r="A39" s="1">
        <v>8</v>
      </c>
      <c r="B39" s="1" t="s">
        <v>4543</v>
      </c>
      <c r="C39" s="1">
        <v>1701.0000077337027</v>
      </c>
      <c r="D39" s="1">
        <v>0</v>
      </c>
      <c r="E39">
        <f>(R39-S39*(1000-T39)/(1000-U39))*AK39</f>
        <v>-5.0439943111918684</v>
      </c>
      <c r="F39">
        <f>IF(AV39&lt;&gt;0,1/(1/AV39-1/N39),0)</f>
        <v>2.3686718307960271</v>
      </c>
      <c r="G39">
        <f>((AY39-AL39/2)*S39-E39)/(AY39+AL39/2)</f>
        <v>388.36372514721506</v>
      </c>
      <c r="H39">
        <f>AL39*1000</f>
        <v>28.27348151718768</v>
      </c>
      <c r="I39">
        <f>(AQ39-AW39)</f>
        <v>1.6247178264531299</v>
      </c>
      <c r="J39">
        <f>(P39+AP39*D39)</f>
        <v>30.884719848632813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30.883132934570313</v>
      </c>
      <c r="P39" s="1">
        <v>30.884719848632813</v>
      </c>
      <c r="Q39" s="1">
        <v>30.999296188354492</v>
      </c>
      <c r="R39" s="1">
        <v>400.1063232421875</v>
      </c>
      <c r="S39" s="1">
        <v>394.57537841796875</v>
      </c>
      <c r="T39" s="1">
        <v>7.7282528877258301</v>
      </c>
      <c r="U39" s="1">
        <v>32.482643127441406</v>
      </c>
      <c r="V39" s="1">
        <v>15.168411254882813</v>
      </c>
      <c r="W39" s="1">
        <v>63.75439453125</v>
      </c>
      <c r="X39" s="1">
        <v>300.5762939453125</v>
      </c>
      <c r="Y39" s="1">
        <v>749.69482421875</v>
      </c>
      <c r="Z39" s="1">
        <v>0.34314098954200745</v>
      </c>
      <c r="AA39" s="1">
        <v>87.957496643066406</v>
      </c>
      <c r="AB39" s="1">
        <v>10.815715789794922</v>
      </c>
      <c r="AC39" s="1">
        <v>1.1772037744522095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1.1050599042107074</v>
      </c>
      <c r="AL39">
        <f>(U39-T39)/(1000-U39)*AK39</f>
        <v>2.8273481517187681E-2</v>
      </c>
      <c r="AM39">
        <f>(P39+273.15)</f>
        <v>304.03471984863279</v>
      </c>
      <c r="AN39">
        <f>(O39+273.15)</f>
        <v>304.03313293457029</v>
      </c>
      <c r="AO39">
        <f>(Y39*AG39+Z39*AH39)*AI39</f>
        <v>119.95116919388238</v>
      </c>
      <c r="AP39">
        <f>((AO39+0.00000010773*(AN39^4-AM39^4))-AL39*44100)/(L39*51.4+0.00000043092*AM39^3)</f>
        <v>-9.2283783635789121</v>
      </c>
      <c r="AQ39">
        <f>0.61365*EXP(17.502*J39/(240.97+J39))</f>
        <v>4.4818098002929814</v>
      </c>
      <c r="AR39">
        <f>AQ39*1000/AA39</f>
        <v>50.954267360294153</v>
      </c>
      <c r="AS39">
        <f>(AR39-U39)</f>
        <v>18.471624232852747</v>
      </c>
      <c r="AT39">
        <f>IF(D39,P39,(O39+P39)/2)</f>
        <v>30.883926391601563</v>
      </c>
      <c r="AU39">
        <f>0.61365*EXP(17.502*AT39/(240.97+AT39))</f>
        <v>4.4816068707989904</v>
      </c>
      <c r="AV39">
        <f>IF(AS39&lt;&gt;0,(1000-(AR39+U39)/2)/AS39*AL39,0)</f>
        <v>1.4667879338805816</v>
      </c>
      <c r="AW39">
        <f>U39*AA39/1000</f>
        <v>2.8570919738398515</v>
      </c>
      <c r="AX39">
        <f>(AU39-AW39)</f>
        <v>1.624514896959139</v>
      </c>
      <c r="AY39">
        <f>1/(1.6/F39+1.37/N39)</f>
        <v>0.9698243870176787</v>
      </c>
      <c r="AZ39">
        <f>G39*AA39*0.001</f>
        <v>34.159501050924931</v>
      </c>
      <c r="BA39">
        <f>G39/S39</f>
        <v>0.98425737232855481</v>
      </c>
      <c r="BB39">
        <f>(1-AL39*AA39/AQ39/F39)*100</f>
        <v>76.574232274582783</v>
      </c>
      <c r="BC39">
        <f>(S39-E39/(N39/1.35))</f>
        <v>396.34298970184432</v>
      </c>
      <c r="BD39">
        <f>E39*BB39/100/BC39</f>
        <v>-9.7450945774879439E-3</v>
      </c>
    </row>
    <row r="40" spans="1:56" x14ac:dyDescent="0.35">
      <c r="A40" s="1" t="s">
        <v>9</v>
      </c>
      <c r="B40" s="1" t="s">
        <v>4542</v>
      </c>
      <c r="K40" s="1">
        <v>2.72</v>
      </c>
    </row>
    <row r="41" spans="1:56" x14ac:dyDescent="0.35">
      <c r="A41" s="1" t="s">
        <v>9</v>
      </c>
      <c r="B41" s="1" t="s">
        <v>4541</v>
      </c>
      <c r="K41" s="1">
        <v>2.72</v>
      </c>
    </row>
    <row r="42" spans="1:56" x14ac:dyDescent="0.35">
      <c r="A42" s="1">
        <v>9</v>
      </c>
      <c r="B42" s="1" t="s">
        <v>4540</v>
      </c>
      <c r="C42" s="1">
        <v>1904.0000077337027</v>
      </c>
      <c r="D42" s="1">
        <v>0</v>
      </c>
      <c r="E42">
        <f>(R42-S42*(1000-T42)/(1000-U42))*AK42</f>
        <v>-4.5301802249515211</v>
      </c>
      <c r="F42">
        <f>IF(AV42&lt;&gt;0,1/(1/AV42-1/N42),0)</f>
        <v>2.5012807738281713</v>
      </c>
      <c r="G42">
        <f>((AY42-AL42/2)*S42-E42)/(AY42+AL42/2)</f>
        <v>387.5479385903476</v>
      </c>
      <c r="H42">
        <f>AL42*1000</f>
        <v>28.349993764511883</v>
      </c>
      <c r="I42">
        <f>(AQ42-AW42)</f>
        <v>1.5752917348904814</v>
      </c>
      <c r="J42">
        <f>(P42+AP42*D42)</f>
        <v>30.853195190429688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30.895299911499023</v>
      </c>
      <c r="P42" s="1">
        <v>30.853195190429688</v>
      </c>
      <c r="Q42" s="1">
        <v>30.998031616210938</v>
      </c>
      <c r="R42" s="1">
        <v>400.0789794921875</v>
      </c>
      <c r="S42" s="1">
        <v>394.06637573242188</v>
      </c>
      <c r="T42" s="1">
        <v>8.1341886520385742</v>
      </c>
      <c r="U42" s="1">
        <v>32.953529357910156</v>
      </c>
      <c r="V42" s="1">
        <v>15.953803062438965</v>
      </c>
      <c r="W42" s="1">
        <v>64.632644653320313</v>
      </c>
      <c r="X42" s="1">
        <v>300.45468139648438</v>
      </c>
      <c r="Y42" s="1">
        <v>999.83990478515625</v>
      </c>
      <c r="Z42" s="1">
        <v>0.27111193537712097</v>
      </c>
      <c r="AA42" s="1">
        <v>87.956031799316406</v>
      </c>
      <c r="AB42" s="1">
        <v>10.992949485778809</v>
      </c>
      <c r="AC42" s="1">
        <v>1.1821845769882202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1.1046127992517805</v>
      </c>
      <c r="AL42">
        <f>(U42-T42)/(1000-U42)*AK42</f>
        <v>2.8349993764511881E-2</v>
      </c>
      <c r="AM42">
        <f>(P42+273.15)</f>
        <v>304.00319519042966</v>
      </c>
      <c r="AN42">
        <f>(O42+273.15)</f>
        <v>304.045299911499</v>
      </c>
      <c r="AO42">
        <f>(Y42*AG42+Z42*AH42)*AI42</f>
        <v>159.97438118991886</v>
      </c>
      <c r="AP42">
        <f>((AO42+0.00000010773*(AN42^4-AM42^4))-AL42*44100)/(L42*51.4+0.00000043092*AM42^3)</f>
        <v>-8.9242034786403135</v>
      </c>
      <c r="AQ42">
        <f>0.61365*EXP(17.502*J42/(240.97+J42))</f>
        <v>4.4737534109945338</v>
      </c>
      <c r="AR42">
        <f>AQ42*1000/AA42</f>
        <v>50.863520323449876</v>
      </c>
      <c r="AS42">
        <f>(AR42-U42)</f>
        <v>17.90999096553972</v>
      </c>
      <c r="AT42">
        <f>IF(D42,P42,(O42+P42)/2)</f>
        <v>30.874247550964355</v>
      </c>
      <c r="AU42">
        <f>0.61365*EXP(17.502*AT42/(240.97+AT42))</f>
        <v>4.479132116658441</v>
      </c>
      <c r="AV42">
        <f>IF(AS42&lt;&gt;0,(1000-(AR42+U42)/2)/AS42*AL42,0)</f>
        <v>1.5165773896179175</v>
      </c>
      <c r="AW42">
        <f>U42*AA42/1000</f>
        <v>2.8984616761040525</v>
      </c>
      <c r="AX42">
        <f>(AU42-AW42)</f>
        <v>1.5806704405543885</v>
      </c>
      <c r="AY42">
        <f>1/(1.6/F42+1.37/N42)</f>
        <v>1.0047193983704492</v>
      </c>
      <c r="AZ42">
        <f>G42*AA42*0.001</f>
        <v>34.087178810412141</v>
      </c>
      <c r="BA42">
        <f>G42/S42</f>
        <v>0.98345852997490857</v>
      </c>
      <c r="BB42">
        <f>(1-AL42*AA42/AQ42/F42)*100</f>
        <v>77.716463941729543</v>
      </c>
      <c r="BC42">
        <f>(S42-E42/(N42/1.35))</f>
        <v>395.65392662752231</v>
      </c>
      <c r="BD42">
        <f>E42*BB42/100/BC42</f>
        <v>-8.8984226974051367E-3</v>
      </c>
    </row>
    <row r="43" spans="1:56" x14ac:dyDescent="0.35">
      <c r="A43" s="1" t="s">
        <v>9</v>
      </c>
      <c r="B43" s="1" t="s">
        <v>4539</v>
      </c>
      <c r="K43" s="1">
        <v>2.72</v>
      </c>
    </row>
    <row r="44" spans="1:56" x14ac:dyDescent="0.35">
      <c r="A44" s="1" t="s">
        <v>9</v>
      </c>
      <c r="B44" s="1" t="s">
        <v>4538</v>
      </c>
      <c r="K44" s="1">
        <v>2.72</v>
      </c>
    </row>
    <row r="45" spans="1:56" x14ac:dyDescent="0.35">
      <c r="A45" s="1">
        <v>10</v>
      </c>
      <c r="B45" s="1" t="s">
        <v>4537</v>
      </c>
      <c r="C45" s="1">
        <v>2108.0000077337027</v>
      </c>
      <c r="D45" s="1">
        <v>0</v>
      </c>
      <c r="E45">
        <f>(R45-S45*(1000-T45)/(1000-U45))*AK45</f>
        <v>-4.1507130180437262</v>
      </c>
      <c r="F45">
        <f>IF(AV45&lt;&gt;0,1/(1/AV45-1/N45),0)</f>
        <v>2.6341040902627677</v>
      </c>
      <c r="G45">
        <f>((AY45-AL45/2)*S45-E45)/(AY45+AL45/2)</f>
        <v>386.8665561684075</v>
      </c>
      <c r="H45">
        <f>AL45*1000</f>
        <v>28.418225793907055</v>
      </c>
      <c r="I45">
        <f>(AQ45-AW45)</f>
        <v>1.5305169676596013</v>
      </c>
      <c r="J45">
        <f>(P45+AP45*D45)</f>
        <v>30.834611892700195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30.928247451782227</v>
      </c>
      <c r="P45" s="1">
        <v>30.834611892700195</v>
      </c>
      <c r="Q45" s="1">
        <v>31.019887924194336</v>
      </c>
      <c r="R45" s="1">
        <v>399.913818359375</v>
      </c>
      <c r="S45" s="1">
        <v>393.5484619140625</v>
      </c>
      <c r="T45" s="1">
        <v>8.5476093292236328</v>
      </c>
      <c r="U45" s="1">
        <v>33.407985687255859</v>
      </c>
      <c r="V45" s="1">
        <v>16.733510971069336</v>
      </c>
      <c r="W45" s="1">
        <v>65.402252197265625</v>
      </c>
      <c r="X45" s="1">
        <v>300.53936767578125</v>
      </c>
      <c r="Y45" s="1">
        <v>1250.3111572265625</v>
      </c>
      <c r="Z45" s="1">
        <v>0.37587884068489075</v>
      </c>
      <c r="AA45" s="1">
        <v>87.957809448242188</v>
      </c>
      <c r="AB45" s="1">
        <v>11.062329292297363</v>
      </c>
      <c r="AC45" s="1">
        <v>1.1862045526504517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1.1049241458668426</v>
      </c>
      <c r="AL45">
        <f>(U45-T45)/(1000-U45)*AK45</f>
        <v>2.8418225793907056E-2</v>
      </c>
      <c r="AM45">
        <f>(P45+273.15)</f>
        <v>303.98461189270017</v>
      </c>
      <c r="AN45">
        <f>(O45+273.15)</f>
        <v>304.0782474517822</v>
      </c>
      <c r="AO45">
        <f>(Y45*AG45+Z45*AH45)*AI45</f>
        <v>200.04978068478886</v>
      </c>
      <c r="AP45">
        <f>((AO45+0.00000010773*(AN45^4-AM45^4))-AL45*44100)/(L45*51.4+0.00000043092*AM45^3)</f>
        <v>-8.6157048098171352</v>
      </c>
      <c r="AQ45">
        <f>0.61365*EXP(17.502*J45/(240.97+J45))</f>
        <v>4.4690102067888544</v>
      </c>
      <c r="AR45">
        <f>AQ45*1000/AA45</f>
        <v>50.808566457292173</v>
      </c>
      <c r="AS45">
        <f>(AR45-U45)</f>
        <v>17.400580770036314</v>
      </c>
      <c r="AT45">
        <f>IF(D45,P45,(O45+P45)/2)</f>
        <v>30.881429672241211</v>
      </c>
      <c r="AU45">
        <f>0.61365*EXP(17.502*AT45/(240.97+AT45))</f>
        <v>4.4809683780442935</v>
      </c>
      <c r="AV45">
        <f>IF(AS45&lt;&gt;0,(1000-(AR45+U45)/2)/AS45*AL45,0)</f>
        <v>1.56440659403555</v>
      </c>
      <c r="AW45">
        <f>U45*AA45/1000</f>
        <v>2.9384932391292531</v>
      </c>
      <c r="AX45">
        <f>(AU45-AW45)</f>
        <v>1.5424751389150404</v>
      </c>
      <c r="AY45">
        <f>1/(1.6/F45+1.37/N45)</f>
        <v>1.0383702411366389</v>
      </c>
      <c r="AZ45">
        <f>G45*AA45*0.001</f>
        <v>34.027934829358472</v>
      </c>
      <c r="BA45">
        <f>G45/S45</f>
        <v>0.98302139026752411</v>
      </c>
      <c r="BB45">
        <f>(1-AL45*AA45/AQ45/F45)*100</f>
        <v>78.766231106745209</v>
      </c>
      <c r="BC45">
        <f>(S45-E45/(N45/1.35))</f>
        <v>395.00303277877259</v>
      </c>
      <c r="BD45">
        <f>E45*BB45/100/BC45</f>
        <v>-8.2767977384141621E-3</v>
      </c>
    </row>
    <row r="46" spans="1:56" x14ac:dyDescent="0.35">
      <c r="A46" s="1" t="s">
        <v>9</v>
      </c>
      <c r="B46" s="1" t="s">
        <v>4536</v>
      </c>
      <c r="K46" s="1">
        <v>2.72</v>
      </c>
    </row>
    <row r="47" spans="1:56" x14ac:dyDescent="0.35">
      <c r="A47" s="1" t="s">
        <v>9</v>
      </c>
      <c r="B47" s="1" t="s">
        <v>4535</v>
      </c>
      <c r="K47" s="1">
        <v>2.72</v>
      </c>
    </row>
    <row r="48" spans="1:56" x14ac:dyDescent="0.35">
      <c r="A48" s="1">
        <v>11</v>
      </c>
      <c r="B48" s="1" t="s">
        <v>4534</v>
      </c>
      <c r="C48" s="1">
        <v>2312.0000077337027</v>
      </c>
      <c r="D48" s="1">
        <v>0</v>
      </c>
      <c r="E48">
        <f>(R48-S48*(1000-T48)/(1000-U48))*AK48</f>
        <v>-3.7425477286420397</v>
      </c>
      <c r="F48">
        <f>IF(AV48&lt;&gt;0,1/(1/AV48-1/N48),0)</f>
        <v>2.8438043382918061</v>
      </c>
      <c r="G48">
        <f>((AY48-AL48/2)*S48-E48)/(AY48+AL48/2)</f>
        <v>386.39764009183045</v>
      </c>
      <c r="H48">
        <f>AL48*1000</f>
        <v>28.665344059802646</v>
      </c>
      <c r="I48">
        <f>(AQ48-AW48)</f>
        <v>1.4756478561732878</v>
      </c>
      <c r="J48">
        <f>(P48+AP48*D48)</f>
        <v>30.833095550537109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30.997470855712891</v>
      </c>
      <c r="P48" s="1">
        <v>30.833095550537109</v>
      </c>
      <c r="Q48" s="1">
        <v>31.067581176757813</v>
      </c>
      <c r="R48" s="1">
        <v>400.03695678710938</v>
      </c>
      <c r="S48" s="1">
        <v>393.22164916992188</v>
      </c>
      <c r="T48" s="1">
        <v>8.9653348922729492</v>
      </c>
      <c r="U48" s="1">
        <v>34.029468536376953</v>
      </c>
      <c r="V48" s="1">
        <v>17.48106575012207</v>
      </c>
      <c r="W48" s="1">
        <v>66.352386474609375</v>
      </c>
      <c r="X48" s="1">
        <v>300.4949951171875</v>
      </c>
      <c r="Y48" s="1">
        <v>1599.6763916015625</v>
      </c>
      <c r="Z48" s="1">
        <v>0.14275506138801575</v>
      </c>
      <c r="AA48" s="1">
        <v>87.952461242675781</v>
      </c>
      <c r="AB48" s="1">
        <v>11.140238761901855</v>
      </c>
      <c r="AC48" s="1">
        <v>1.193111777305603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1.104761011460248</v>
      </c>
      <c r="AL48">
        <f>(U48-T48)/(1000-U48)*AK48</f>
        <v>2.8665344059802644E-2</v>
      </c>
      <c r="AM48">
        <f>(P48+273.15)</f>
        <v>303.98309555053709</v>
      </c>
      <c r="AN48">
        <f>(O48+273.15)</f>
        <v>304.14747085571287</v>
      </c>
      <c r="AO48">
        <f>(Y48*AG48+Z48*AH48)*AI48</f>
        <v>255.94821693536142</v>
      </c>
      <c r="AP48">
        <f>((AO48+0.00000010773*(AN48^4-AM48^4))-AL48*44100)/(L48*51.4+0.00000043092*AM48^3)</f>
        <v>-8.2401702272697595</v>
      </c>
      <c r="AQ48">
        <f>0.61365*EXP(17.502*J48/(240.97+J48))</f>
        <v>4.4686233687278367</v>
      </c>
      <c r="AR48">
        <f>AQ48*1000/AA48</f>
        <v>50.807257757098412</v>
      </c>
      <c r="AS48">
        <f>(AR48-U48)</f>
        <v>16.777789220721459</v>
      </c>
      <c r="AT48">
        <f>IF(D48,P48,(O48+P48)/2)</f>
        <v>30.915283203125</v>
      </c>
      <c r="AU48">
        <f>0.61365*EXP(17.502*AT48/(240.97+AT48))</f>
        <v>4.4896325829547585</v>
      </c>
      <c r="AV48">
        <f>IF(AS48&lt;&gt;0,(1000-(AR48+U48)/2)/AS48*AL48,0)</f>
        <v>1.6360562601326689</v>
      </c>
      <c r="AW48">
        <f>U48*AA48/1000</f>
        <v>2.992975512554549</v>
      </c>
      <c r="AX48">
        <f>(AU48-AW48)</f>
        <v>1.4966570704002096</v>
      </c>
      <c r="AY48">
        <f>1/(1.6/F48+1.37/N48)</f>
        <v>1.0890196316400442</v>
      </c>
      <c r="AZ48">
        <f>G48*AA48*0.001</f>
        <v>33.984623464438101</v>
      </c>
      <c r="BA48">
        <f>G48/S48</f>
        <v>0.98264589680528358</v>
      </c>
      <c r="BB48">
        <f>(1-AL48*AA48/AQ48/F48)*100</f>
        <v>80.1604557575683</v>
      </c>
      <c r="BC48">
        <f>(S48-E48/(N48/1.35))</f>
        <v>394.53318308281945</v>
      </c>
      <c r="BD48">
        <f>E48*BB48/100/BC48</f>
        <v>-7.604032930214181E-3</v>
      </c>
    </row>
    <row r="49" spans="1:56" x14ac:dyDescent="0.35">
      <c r="A49" s="1" t="s">
        <v>9</v>
      </c>
      <c r="B49" s="1" t="s">
        <v>4533</v>
      </c>
      <c r="K49" s="1">
        <v>2.72</v>
      </c>
    </row>
    <row r="50" spans="1:56" x14ac:dyDescent="0.35">
      <c r="A50" s="1" t="s">
        <v>9</v>
      </c>
      <c r="B50" s="1" t="s">
        <v>4528</v>
      </c>
      <c r="K50" s="1">
        <v>2.72</v>
      </c>
    </row>
    <row r="51" spans="1:56" x14ac:dyDescent="0.35">
      <c r="A51" s="1">
        <v>12</v>
      </c>
      <c r="B51" s="1" t="s">
        <v>4532</v>
      </c>
      <c r="C51" s="1">
        <v>2516.5000077225268</v>
      </c>
      <c r="D51" s="1">
        <v>0</v>
      </c>
      <c r="E51">
        <f>(R51-S51*(1000-T51)/(1000-U51))*AK51</f>
        <v>-4.0644211113636963</v>
      </c>
      <c r="F51">
        <f>IF(AV51&lt;&gt;0,1/(1/AV51-1/N51),0)</f>
        <v>3.0877362243092308</v>
      </c>
      <c r="G51">
        <f>((AY51-AL51/2)*S51-E51)/(AY51+AL51/2)</f>
        <v>386.6675765186078</v>
      </c>
      <c r="H51">
        <f>AL51*1000</f>
        <v>29.233632774567763</v>
      </c>
      <c r="I51">
        <f>(AQ51-AW51)</f>
        <v>1.4353791506978824</v>
      </c>
      <c r="J51">
        <f>(P51+AP51*D51)</f>
        <v>30.988122940063477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31.169704437255859</v>
      </c>
      <c r="P51" s="1">
        <v>30.988122940063477</v>
      </c>
      <c r="Q51" s="1">
        <v>31.182641983032227</v>
      </c>
      <c r="R51" s="1">
        <v>399.79653930664063</v>
      </c>
      <c r="S51" s="1">
        <v>393.07516479492188</v>
      </c>
      <c r="T51" s="1">
        <v>9.4079885482788086</v>
      </c>
      <c r="U51" s="1">
        <v>34.941173553466797</v>
      </c>
      <c r="V51" s="1">
        <v>18.163734436035156</v>
      </c>
      <c r="W51" s="1">
        <v>67.459922790527344</v>
      </c>
      <c r="X51" s="1">
        <v>300.53875732421875</v>
      </c>
      <c r="Y51" s="1">
        <v>2000.465087890625</v>
      </c>
      <c r="Z51" s="1">
        <v>0.21871818602085114</v>
      </c>
      <c r="AA51" s="1">
        <v>87.946243286132813</v>
      </c>
      <c r="AB51" s="1">
        <v>11.322033882141113</v>
      </c>
      <c r="AC51" s="1">
        <v>1.197052001953125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1.1049219019272745</v>
      </c>
      <c r="AL51">
        <f>(U51-T51)/(1000-U51)*AK51</f>
        <v>2.9233632774567763E-2</v>
      </c>
      <c r="AM51">
        <f>(P51+273.15)</f>
        <v>304.13812294006345</v>
      </c>
      <c r="AN51">
        <f>(O51+273.15)</f>
        <v>304.31970443725584</v>
      </c>
      <c r="AO51">
        <f>(Y51*AG51+Z51*AH51)*AI51</f>
        <v>320.07440690827934</v>
      </c>
      <c r="AP51">
        <f>((AO51+0.00000010773*(AN51^4-AM51^4))-AL51*44100)/(L51*51.4+0.00000043092*AM51^3)</f>
        <v>-7.9173175036901817</v>
      </c>
      <c r="AQ51">
        <f>0.61365*EXP(17.502*J51/(240.97+J51))</f>
        <v>4.5083241007340629</v>
      </c>
      <c r="AR51">
        <f>AQ51*1000/AA51</f>
        <v>51.262270362887989</v>
      </c>
      <c r="AS51">
        <f>(AR51-U51)</f>
        <v>16.321096809421192</v>
      </c>
      <c r="AT51">
        <f>IF(D51,P51,(O51+P51)/2)</f>
        <v>31.078913688659668</v>
      </c>
      <c r="AU51">
        <f>0.61365*EXP(17.502*AT51/(240.97+AT51))</f>
        <v>4.531716925063308</v>
      </c>
      <c r="AV51">
        <f>IF(AS51&lt;&gt;0,(1000-(AR51+U51)/2)/AS51*AL51,0)</f>
        <v>1.7139542268227579</v>
      </c>
      <c r="AW51">
        <f>U51*AA51/1000</f>
        <v>3.0729449500361805</v>
      </c>
      <c r="AX51">
        <f>(AU51-AW51)</f>
        <v>1.4587719750271275</v>
      </c>
      <c r="AY51">
        <f>1/(1.6/F51+1.37/N51)</f>
        <v>1.1444142556475048</v>
      </c>
      <c r="AZ51">
        <f>G51*AA51*0.001</f>
        <v>34.00596075536486</v>
      </c>
      <c r="BA51">
        <f>G51/S51</f>
        <v>0.98369882187887125</v>
      </c>
      <c r="BB51">
        <f>(1-AL51*AA51/AQ51/F51)*100</f>
        <v>81.530941473605751</v>
      </c>
      <c r="BC51">
        <f>(S51-E51/(N51/1.35))</f>
        <v>394.4994956279142</v>
      </c>
      <c r="BD51">
        <f>E51*BB51/100/BC51</f>
        <v>-8.3999113668634419E-3</v>
      </c>
    </row>
    <row r="52" spans="1:56" x14ac:dyDescent="0.35">
      <c r="A52" s="1" t="s">
        <v>9</v>
      </c>
      <c r="B52" s="1" t="s">
        <v>4531</v>
      </c>
      <c r="K52" s="1">
        <v>2.3120000000000003</v>
      </c>
    </row>
    <row r="53" spans="1:56" x14ac:dyDescent="0.35">
      <c r="A53" s="1" t="s">
        <v>9</v>
      </c>
      <c r="B53" s="1" t="s">
        <v>4530</v>
      </c>
      <c r="K53" s="1">
        <v>2.3120000000000003</v>
      </c>
    </row>
    <row r="54" spans="1:56" x14ac:dyDescent="0.35">
      <c r="A54" s="1" t="s">
        <v>9</v>
      </c>
      <c r="B54" s="1" t="s">
        <v>4529</v>
      </c>
    </row>
    <row r="55" spans="1:56" x14ac:dyDescent="0.35">
      <c r="A55" s="1" t="s">
        <v>9</v>
      </c>
      <c r="B55" s="1" t="s">
        <v>4528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993A3-E6C1-4C17-A863-A4D630596D7D}">
  <dimension ref="A1:BD55"/>
  <sheetViews>
    <sheetView topLeftCell="A2"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4617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4616</v>
      </c>
    </row>
    <row r="12" spans="1:56" x14ac:dyDescent="0.35">
      <c r="A12" s="1" t="s">
        <v>9</v>
      </c>
      <c r="B12" s="1" t="s">
        <v>4615</v>
      </c>
    </row>
    <row r="13" spans="1:56" x14ac:dyDescent="0.35">
      <c r="A13" s="1" t="s">
        <v>9</v>
      </c>
      <c r="B13" s="1" t="s">
        <v>4614</v>
      </c>
    </row>
    <row r="14" spans="1:56" x14ac:dyDescent="0.35">
      <c r="A14" s="1" t="s">
        <v>9</v>
      </c>
      <c r="B14" s="1" t="s">
        <v>4613</v>
      </c>
    </row>
    <row r="15" spans="1:56" x14ac:dyDescent="0.35">
      <c r="A15" s="1" t="s">
        <v>9</v>
      </c>
      <c r="B15" s="1" t="s">
        <v>4612</v>
      </c>
    </row>
    <row r="16" spans="1:56" x14ac:dyDescent="0.35">
      <c r="A16" s="1" t="s">
        <v>9</v>
      </c>
      <c r="B16" s="1" t="s">
        <v>4611</v>
      </c>
    </row>
    <row r="17" spans="1:56" x14ac:dyDescent="0.35">
      <c r="A17" s="1" t="s">
        <v>9</v>
      </c>
      <c r="B17" s="1" t="s">
        <v>4610</v>
      </c>
    </row>
    <row r="18" spans="1:56" x14ac:dyDescent="0.35">
      <c r="A18" s="1">
        <v>1</v>
      </c>
      <c r="B18" s="1" t="s">
        <v>4609</v>
      </c>
      <c r="C18" s="1">
        <v>304.50000175461173</v>
      </c>
      <c r="D18" s="1">
        <v>0</v>
      </c>
      <c r="E18">
        <f>(R18-S18*(1000-T18)/(1000-U18))*AK18</f>
        <v>-6.5379196947349048</v>
      </c>
      <c r="F18">
        <f>IF(AV18&lt;&gt;0,1/(1/AV18-1/N18),0)</f>
        <v>3.0280180043437528</v>
      </c>
      <c r="G18">
        <f>((AY18-AL18/2)*S18-E18)/(AY18+AL18/2)</f>
        <v>391.39317765362068</v>
      </c>
      <c r="H18">
        <f>AL18*1000</f>
        <v>28.801584973865118</v>
      </c>
      <c r="I18">
        <f>(AQ18-AW18)</f>
        <v>1.42891611843317</v>
      </c>
      <c r="J18">
        <f>(P18+AP18*D18)</f>
        <v>31.11341667175293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31.294797897338867</v>
      </c>
      <c r="P18" s="1">
        <v>31.11341667175293</v>
      </c>
      <c r="Q18" s="1">
        <v>31.341249465942383</v>
      </c>
      <c r="R18" s="1">
        <v>400.028564453125</v>
      </c>
      <c r="S18" s="1">
        <v>395.63287353515625</v>
      </c>
      <c r="T18" s="1">
        <v>10.241001129150391</v>
      </c>
      <c r="U18" s="1">
        <v>35.385055541992188</v>
      </c>
      <c r="V18" s="1">
        <v>19.630058288574219</v>
      </c>
      <c r="W18" s="1">
        <v>67.826438903808594</v>
      </c>
      <c r="X18" s="1">
        <v>300.54116821289063</v>
      </c>
      <c r="Y18" s="1">
        <v>0.19441081583499908</v>
      </c>
      <c r="Z18" s="1">
        <v>0.14799469709396362</v>
      </c>
      <c r="AA18" s="1">
        <v>87.938774108886719</v>
      </c>
      <c r="AB18" s="1">
        <v>11.576537132263184</v>
      </c>
      <c r="AC18" s="1">
        <v>1.2080333232879639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1.1049307654885681</v>
      </c>
      <c r="AL18">
        <f>(U18-T18)/(1000-U18)*AK18</f>
        <v>2.8801584973865119E-2</v>
      </c>
      <c r="AM18">
        <f>(P18+273.15)</f>
        <v>304.26341667175291</v>
      </c>
      <c r="AN18">
        <f>(O18+273.15)</f>
        <v>304.44479789733884</v>
      </c>
      <c r="AO18">
        <f>(Y18*AG18+Z18*AH18)*AI18</f>
        <v>3.1105729838332596E-2</v>
      </c>
      <c r="AP18">
        <f>((AO18+0.00000010773*(AN18^4-AM18^4))-AL18*44100)/(L18*51.4+0.00000043092*AM18^3)</f>
        <v>-10.380588083654626</v>
      </c>
      <c r="AQ18">
        <f>0.61365*EXP(17.502*J18/(240.97+J18))</f>
        <v>4.5406345245708311</v>
      </c>
      <c r="AR18">
        <f>AQ18*1000/AA18</f>
        <v>51.634043919563503</v>
      </c>
      <c r="AS18">
        <f>(AR18-U18)</f>
        <v>16.248988377571315</v>
      </c>
      <c r="AT18">
        <f>IF(D18,P18,(O18+P18)/2)</f>
        <v>31.204107284545898</v>
      </c>
      <c r="AU18">
        <f>0.61365*EXP(17.502*AT18/(240.97+AT18))</f>
        <v>4.5641472348742331</v>
      </c>
      <c r="AV18">
        <f>IF(AS18&lt;&gt;0,(1000-(AR18+U18)/2)/AS18*AL18,0)</f>
        <v>1.6953942202423489</v>
      </c>
      <c r="AW18">
        <f>U18*AA18/1000</f>
        <v>3.111718406137661</v>
      </c>
      <c r="AX18">
        <f>(AU18-AW18)</f>
        <v>1.4524288287365721</v>
      </c>
      <c r="AY18">
        <f>1/(1.6/F18+1.37/N18)</f>
        <v>1.1311847085851805</v>
      </c>
      <c r="AZ18">
        <f>G18*AA18*0.001</f>
        <v>34.41863623744112</v>
      </c>
      <c r="BA18">
        <f>G18/S18</f>
        <v>0.98928376238391924</v>
      </c>
      <c r="BB18">
        <f>(1-AL18*AA18/AQ18/F18)*100</f>
        <v>81.578635538203173</v>
      </c>
      <c r="BC18">
        <f>(S18-E18/(N18/1.35))</f>
        <v>397.92401422892021</v>
      </c>
      <c r="BD18">
        <f>E18*BB18/100/BC18</f>
        <v>-1.3403427510861102E-2</v>
      </c>
    </row>
    <row r="19" spans="1:56" x14ac:dyDescent="0.35">
      <c r="A19" s="1" t="s">
        <v>9</v>
      </c>
      <c r="B19" s="1" t="s">
        <v>4608</v>
      </c>
      <c r="K19" s="1">
        <v>2.72</v>
      </c>
    </row>
    <row r="20" spans="1:56" x14ac:dyDescent="0.35">
      <c r="A20" s="1" t="s">
        <v>9</v>
      </c>
      <c r="B20" s="1" t="s">
        <v>4607</v>
      </c>
      <c r="K20" s="1">
        <v>2.72</v>
      </c>
    </row>
    <row r="21" spans="1:56" x14ac:dyDescent="0.35">
      <c r="A21" s="1">
        <v>2</v>
      </c>
      <c r="B21" s="1" t="s">
        <v>4606</v>
      </c>
      <c r="C21" s="1">
        <v>508.50000175461173</v>
      </c>
      <c r="D21" s="1">
        <v>0</v>
      </c>
      <c r="E21">
        <f>(R21-S21*(1000-T21)/(1000-U21))*AK21</f>
        <v>-5.3822903201589138</v>
      </c>
      <c r="F21">
        <f>IF(AV21&lt;&gt;0,1/(1/AV21-1/N21),0)</f>
        <v>0.18816153279538192</v>
      </c>
      <c r="G21">
        <f>((AY21-AL21/2)*S21-E21)/(AY21+AL21/2)</f>
        <v>350.1287907712084</v>
      </c>
      <c r="H21">
        <f>AL21*1000</f>
        <v>28.015038179492457</v>
      </c>
      <c r="I21">
        <f>(AQ21-AW21)</f>
        <v>12.291039481365674</v>
      </c>
      <c r="J21">
        <f>(P21+AP21*D21)</f>
        <v>54.351799011230469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31.29095458984375</v>
      </c>
      <c r="P21" s="1">
        <v>54.351799011230469</v>
      </c>
      <c r="Q21" s="1">
        <v>31.385156631469727</v>
      </c>
      <c r="R21" s="1">
        <v>400.040771484375</v>
      </c>
      <c r="S21" s="1">
        <v>394.89938354492188</v>
      </c>
      <c r="T21" s="1">
        <v>10.611478805541992</v>
      </c>
      <c r="U21" s="1">
        <v>35.076885223388672</v>
      </c>
      <c r="V21" s="1">
        <v>20.344425201416016</v>
      </c>
      <c r="W21" s="1">
        <v>67.249732971191406</v>
      </c>
      <c r="X21" s="1">
        <v>300.5386962890625</v>
      </c>
      <c r="Y21" s="1">
        <v>25.713781356811523</v>
      </c>
      <c r="Z21" s="1">
        <v>0.26456201076507568</v>
      </c>
      <c r="AA21" s="1">
        <v>87.937843322753906</v>
      </c>
      <c r="AB21" s="1">
        <v>11.467348098754883</v>
      </c>
      <c r="AC21" s="1">
        <v>1.220233678817749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1.1049216775333177</v>
      </c>
      <c r="AL21">
        <f>(U21-T21)/(1000-U21)*AK21</f>
        <v>2.8015038179492458E-2</v>
      </c>
      <c r="AM21">
        <f>(P21+273.15)</f>
        <v>327.50179901123045</v>
      </c>
      <c r="AN21">
        <f>(O21+273.15)</f>
        <v>304.44095458984373</v>
      </c>
      <c r="AO21">
        <f>(Y21*AG21+Z21*AH21)*AI21</f>
        <v>4.1142049251301955</v>
      </c>
      <c r="AP21">
        <f>((AO21+0.00000010773*(AN21^4-AM21^4))-AL21*44100)/(L21*51.4+0.00000043092*AM21^3)</f>
        <v>-12.347987161258638</v>
      </c>
      <c r="AQ21">
        <f>0.61365*EXP(17.502*J21/(240.97+J21))</f>
        <v>15.375625118390248</v>
      </c>
      <c r="AR21">
        <f>AQ21*1000/AA21</f>
        <v>174.84651132457108</v>
      </c>
      <c r="AS21">
        <f>(AR21-U21)</f>
        <v>139.76962610118241</v>
      </c>
      <c r="AT21">
        <f>IF(D21,P21,(O21+P21)/2)</f>
        <v>42.821376800537109</v>
      </c>
      <c r="AU21">
        <f>0.61365*EXP(17.502*AT21/(240.97+AT21))</f>
        <v>8.6067962415279347</v>
      </c>
      <c r="AV21">
        <f>IF(AS21&lt;&gt;0,(1000-(AR21+U21)/2)/AS21*AL21,0)</f>
        <v>0.17939900745538603</v>
      </c>
      <c r="AW21">
        <f>U21*AA21/1000</f>
        <v>3.0845856370245746</v>
      </c>
      <c r="AX21">
        <f>(AU21-AW21)</f>
        <v>5.5222106045033605</v>
      </c>
      <c r="AY21">
        <f>1/(1.6/F21+1.37/N21)</f>
        <v>0.11288003443502068</v>
      </c>
      <c r="AZ21">
        <f>G21*AA21*0.001</f>
        <v>30.789570745623809</v>
      </c>
      <c r="BA21">
        <f>G21/S21</f>
        <v>0.8866278484108584</v>
      </c>
      <c r="BB21">
        <f>(1-AL21*AA21/AQ21/F21)*100</f>
        <v>14.846323154695096</v>
      </c>
      <c r="BC21">
        <f>(S21-E21/(N21/1.35))</f>
        <v>396.78554687422962</v>
      </c>
      <c r="BD21">
        <f>E21*BB21/100/BC21</f>
        <v>-2.0138642154421769E-3</v>
      </c>
    </row>
    <row r="22" spans="1:56" x14ac:dyDescent="0.35">
      <c r="A22" s="1" t="s">
        <v>9</v>
      </c>
      <c r="B22" s="1" t="s">
        <v>4605</v>
      </c>
      <c r="K22" s="1">
        <v>2.72</v>
      </c>
    </row>
    <row r="23" spans="1:56" x14ac:dyDescent="0.35">
      <c r="A23" s="1" t="s">
        <v>9</v>
      </c>
      <c r="B23" s="1" t="s">
        <v>4604</v>
      </c>
      <c r="K23" s="1">
        <v>2.72</v>
      </c>
    </row>
    <row r="24" spans="1:56" x14ac:dyDescent="0.35">
      <c r="A24" s="1">
        <v>3</v>
      </c>
      <c r="B24" s="1" t="s">
        <v>4603</v>
      </c>
      <c r="C24" s="1">
        <v>712.50000175461173</v>
      </c>
      <c r="D24" s="1">
        <v>0</v>
      </c>
      <c r="E24">
        <f>(R24-S24*(1000-T24)/(1000-U24))*AK24</f>
        <v>-4.6960361210054327</v>
      </c>
      <c r="F24">
        <f>IF(AV24&lt;&gt;0,1/(1/AV24-1/N24),0)</f>
        <v>2.5102728607389215</v>
      </c>
      <c r="G24">
        <f>((AY24-AL24/2)*S24-E24)/(AY24+AL24/2)</f>
        <v>388.61068766179295</v>
      </c>
      <c r="H24">
        <f>AL24*1000</f>
        <v>27.307582011769348</v>
      </c>
      <c r="I24">
        <f>(AQ24-AW24)</f>
        <v>1.5113841526812513</v>
      </c>
      <c r="J24">
        <f>(P24+AP24*D24)</f>
        <v>31.238868713378906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31.263559341430664</v>
      </c>
      <c r="P24" s="1">
        <v>31.238868713378906</v>
      </c>
      <c r="Q24" s="1">
        <v>31.381811141967773</v>
      </c>
      <c r="R24" s="1">
        <v>400.06796264648438</v>
      </c>
      <c r="S24" s="1">
        <v>394.56607055664063</v>
      </c>
      <c r="T24" s="1">
        <v>10.961709022521973</v>
      </c>
      <c r="U24" s="1">
        <v>34.817859649658203</v>
      </c>
      <c r="V24" s="1">
        <v>21.048648834228516</v>
      </c>
      <c r="W24" s="1">
        <v>66.857170104980469</v>
      </c>
      <c r="X24" s="1">
        <v>300.511474609375</v>
      </c>
      <c r="Y24" s="1">
        <v>49.651927947998047</v>
      </c>
      <c r="Z24" s="1">
        <v>0.19645026326179504</v>
      </c>
      <c r="AA24" s="1">
        <v>87.937728881835938</v>
      </c>
      <c r="AB24" s="1">
        <v>11.393437385559082</v>
      </c>
      <c r="AC24" s="1">
        <v>1.2187322378158569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1.1048215978285842</v>
      </c>
      <c r="AL24">
        <f>(U24-T24)/(1000-U24)*AK24</f>
        <v>2.730758201176935E-2</v>
      </c>
      <c r="AM24">
        <f>(P24+273.15)</f>
        <v>304.38886871337888</v>
      </c>
      <c r="AN24">
        <f>(O24+273.15)</f>
        <v>304.41355934143064</v>
      </c>
      <c r="AO24">
        <f>(Y24*AG24+Z24*AH24)*AI24</f>
        <v>7.9443082941105558</v>
      </c>
      <c r="AP24">
        <f>((AO24+0.00000010773*(AN24^4-AM24^4))-AL24*44100)/(L24*51.4+0.00000043092*AM24^3)</f>
        <v>-9.7907681285514023</v>
      </c>
      <c r="AQ24">
        <f>0.61365*EXP(17.502*J24/(240.97+J24))</f>
        <v>4.5731876547987094</v>
      </c>
      <c r="AR24">
        <f>AQ24*1000/AA24</f>
        <v>52.004841527620222</v>
      </c>
      <c r="AS24">
        <f>(AR24-U24)</f>
        <v>17.186981877962019</v>
      </c>
      <c r="AT24">
        <f>IF(D24,P24,(O24+P24)/2)</f>
        <v>31.251214027404785</v>
      </c>
      <c r="AU24">
        <f>0.61365*EXP(17.502*AT24/(240.97+AT24))</f>
        <v>4.5764020566367138</v>
      </c>
      <c r="AV24">
        <f>IF(AS24&lt;&gt;0,(1000-(AR24+U24)/2)/AS24*AL24,0)</f>
        <v>1.5198784278014201</v>
      </c>
      <c r="AW24">
        <f>U24*AA24/1000</f>
        <v>3.0618035021174581</v>
      </c>
      <c r="AX24">
        <f>(AU24-AW24)</f>
        <v>1.5145985545192557</v>
      </c>
      <c r="AY24">
        <f>1/(1.6/F24+1.37/N24)</f>
        <v>1.0070377945915061</v>
      </c>
      <c r="AZ24">
        <f>G24*AA24*0.001</f>
        <v>34.17354129218657</v>
      </c>
      <c r="BA24">
        <f>G24/S24</f>
        <v>0.984906500230884</v>
      </c>
      <c r="BB24">
        <f>(1-AL24*AA24/AQ24/F24)*100</f>
        <v>79.082078036222498</v>
      </c>
      <c r="BC24">
        <f>(S24-E24/(N24/1.35))</f>
        <v>396.21174379194906</v>
      </c>
      <c r="BD24">
        <f>E24*BB24/100/BC24</f>
        <v>-9.3730764118208215E-3</v>
      </c>
    </row>
    <row r="25" spans="1:56" x14ac:dyDescent="0.35">
      <c r="A25" s="1" t="s">
        <v>9</v>
      </c>
      <c r="B25" s="1" t="s">
        <v>4602</v>
      </c>
      <c r="K25" s="1">
        <v>2.72</v>
      </c>
    </row>
    <row r="26" spans="1:56" x14ac:dyDescent="0.35">
      <c r="A26" s="1" t="s">
        <v>9</v>
      </c>
      <c r="B26" s="1" t="s">
        <v>4601</v>
      </c>
      <c r="K26" s="1">
        <v>2.72</v>
      </c>
    </row>
    <row r="27" spans="1:56" x14ac:dyDescent="0.35">
      <c r="A27" s="1">
        <v>4</v>
      </c>
      <c r="B27" s="1" t="s">
        <v>4600</v>
      </c>
      <c r="C27" s="1">
        <v>916.0000017657876</v>
      </c>
      <c r="D27" s="1">
        <v>0</v>
      </c>
      <c r="E27">
        <f>(R27-S27*(1000-T27)/(1000-U27))*AK27</f>
        <v>-3.7602632770576236</v>
      </c>
      <c r="F27">
        <f>IF(AV27&lt;&gt;0,1/(1/AV27-1/N27),0)</f>
        <v>0.18456577967791218</v>
      </c>
      <c r="G27">
        <f>((AY27-AL27/2)*S27-E27)/(AY27+AL27/2)</f>
        <v>338.90321221719279</v>
      </c>
      <c r="H27">
        <f>AL27*1000</f>
        <v>26.89948517498857</v>
      </c>
      <c r="I27">
        <f>(AQ27-AW27)</f>
        <v>12.043317912501291</v>
      </c>
      <c r="J27">
        <f>(P27+AP27*D27)</f>
        <v>53.980972290039063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31.238554000854492</v>
      </c>
      <c r="P27" s="1">
        <v>53.980972290039063</v>
      </c>
      <c r="Q27" s="1">
        <v>31.363836288452148</v>
      </c>
      <c r="R27" s="1">
        <v>400.10330200195313</v>
      </c>
      <c r="S27" s="1">
        <v>393.91717529296875</v>
      </c>
      <c r="T27" s="1">
        <v>11.287721633911133</v>
      </c>
      <c r="U27" s="1">
        <v>34.783584594726563</v>
      </c>
      <c r="V27" s="1">
        <v>21.704940795898438</v>
      </c>
      <c r="W27" s="1">
        <v>66.884681701660156</v>
      </c>
      <c r="X27" s="1">
        <v>300.57037353515625</v>
      </c>
      <c r="Y27" s="1">
        <v>100.20583343505859</v>
      </c>
      <c r="Z27" s="1">
        <v>0.12835083901882172</v>
      </c>
      <c r="AA27" s="1">
        <v>87.93536376953125</v>
      </c>
      <c r="AB27" s="1">
        <v>11.335174560546875</v>
      </c>
      <c r="AC27" s="1">
        <v>1.2174123525619507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1.1050381379968979</v>
      </c>
      <c r="AL27">
        <f>(U27-T27)/(1000-U27)*AK27</f>
        <v>2.689948517498857E-2</v>
      </c>
      <c r="AM27">
        <f>(P27+273.15)</f>
        <v>327.13097229003904</v>
      </c>
      <c r="AN27">
        <f>(O27+273.15)</f>
        <v>304.38855400085447</v>
      </c>
      <c r="AO27">
        <f>(Y27*AG27+Z27*AH27)*AI27</f>
        <v>16.032932991245389</v>
      </c>
      <c r="AP27">
        <f>((AO27+0.00000010773*(AN27^4-AM27^4))-AL27*44100)/(L27*51.4+0.00000043092*AM27^3)</f>
        <v>-11.824789297607301</v>
      </c>
      <c r="AQ27">
        <f>0.61365*EXP(17.502*J27/(240.97+J27))</f>
        <v>15.102025077046834</v>
      </c>
      <c r="AR27">
        <f>AQ27*1000/AA27</f>
        <v>171.74006485749638</v>
      </c>
      <c r="AS27">
        <f>(AR27-U27)</f>
        <v>136.95648026276982</v>
      </c>
      <c r="AT27">
        <f>IF(D27,P27,(O27+P27)/2)</f>
        <v>42.609763145446777</v>
      </c>
      <c r="AU27">
        <f>0.61365*EXP(17.502*AT27/(240.97+AT27))</f>
        <v>8.5118767148556049</v>
      </c>
      <c r="AV27">
        <f>IF(AS27&lt;&gt;0,(1000-(AR27+U27)/2)/AS27*AL27,0)</f>
        <v>0.17612744723977491</v>
      </c>
      <c r="AW27">
        <f>U27*AA27/1000</f>
        <v>3.0587071645455435</v>
      </c>
      <c r="AX27">
        <f>(AU27-AW27)</f>
        <v>5.4531695503100615</v>
      </c>
      <c r="AY27">
        <f>1/(1.6/F27+1.37/N27)</f>
        <v>0.11080791051946727</v>
      </c>
      <c r="AZ27">
        <f>G27*AA27*0.001</f>
        <v>29.801577248981495</v>
      </c>
      <c r="BA27">
        <f>G27/S27</f>
        <v>0.86034129373805468</v>
      </c>
      <c r="BB27">
        <f>(1-AL27*AA27/AQ27/F27)*100</f>
        <v>15.13645609669102</v>
      </c>
      <c r="BC27">
        <f>(S27-E27/(N27/1.35))</f>
        <v>395.23491742128994</v>
      </c>
      <c r="BD27">
        <f>E27*BB27/100/BC27</f>
        <v>-1.4400817715331821E-3</v>
      </c>
    </row>
    <row r="28" spans="1:56" x14ac:dyDescent="0.35">
      <c r="A28" s="1" t="s">
        <v>9</v>
      </c>
      <c r="B28" s="1" t="s">
        <v>4599</v>
      </c>
      <c r="K28" s="1">
        <v>2.72</v>
      </c>
    </row>
    <row r="29" spans="1:56" x14ac:dyDescent="0.35">
      <c r="A29" s="1" t="s">
        <v>9</v>
      </c>
      <c r="B29" s="1" t="s">
        <v>4598</v>
      </c>
      <c r="K29" s="1">
        <v>2.72</v>
      </c>
    </row>
    <row r="30" spans="1:56" x14ac:dyDescent="0.35">
      <c r="A30" s="1">
        <v>5</v>
      </c>
      <c r="B30" s="1" t="s">
        <v>4597</v>
      </c>
      <c r="C30" s="1">
        <v>1120.5000017546117</v>
      </c>
      <c r="D30" s="1">
        <v>0</v>
      </c>
      <c r="E30">
        <f>(R30-S30*(1000-T30)/(1000-U30))*AK30</f>
        <v>-3.2891286755528837</v>
      </c>
      <c r="F30">
        <f>IF(AV30&lt;&gt;0,1/(1/AV30-1/N30),0)</f>
        <v>0.18640206370908807</v>
      </c>
      <c r="G30">
        <f>((AY30-AL30/2)*S30-E30)/(AY30+AL30/2)</f>
        <v>336.55481130458105</v>
      </c>
      <c r="H30">
        <f>AL30*1000</f>
        <v>26.475307153851663</v>
      </c>
      <c r="I30">
        <f>(AQ30-AW30)</f>
        <v>11.763187585107678</v>
      </c>
      <c r="J30">
        <f>(P30+AP30*D30)</f>
        <v>53.588478088378906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31.176202774047852</v>
      </c>
      <c r="P30" s="1">
        <v>53.588478088378906</v>
      </c>
      <c r="Q30" s="1">
        <v>31.308324813842773</v>
      </c>
      <c r="R30" s="1">
        <v>400.00247192382813</v>
      </c>
      <c r="S30" s="1">
        <v>393.54891967773438</v>
      </c>
      <c r="T30" s="1">
        <v>11.598401069641113</v>
      </c>
      <c r="U30" s="1">
        <v>34.729026794433594</v>
      </c>
      <c r="V30" s="1">
        <v>22.381011962890625</v>
      </c>
      <c r="W30" s="1">
        <v>67.015342712402344</v>
      </c>
      <c r="X30" s="1">
        <v>300.51889038085938</v>
      </c>
      <c r="Y30" s="1">
        <v>150.63760375976563</v>
      </c>
      <c r="Z30" s="1">
        <v>0.13228017091751099</v>
      </c>
      <c r="AA30" s="1">
        <v>87.932868957519531</v>
      </c>
      <c r="AB30" s="1">
        <v>11.482969284057617</v>
      </c>
      <c r="AC30" s="1">
        <v>1.2173700332641602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1.1048488616943357</v>
      </c>
      <c r="AL30">
        <f>(U30-T30)/(1000-U30)*AK30</f>
        <v>2.6475307153851664E-2</v>
      </c>
      <c r="AM30">
        <f>(P30+273.15)</f>
        <v>326.73847808837888</v>
      </c>
      <c r="AN30">
        <f>(O30+273.15)</f>
        <v>304.32620277404783</v>
      </c>
      <c r="AO30">
        <f>(Y30*AG30+Z30*AH30)*AI30</f>
        <v>24.102016062840448</v>
      </c>
      <c r="AP30">
        <f>((AO30+0.00000010773*(AN30^4-AM30^4))-AL30*44100)/(L30*51.4+0.00000043092*AM30^3)</f>
        <v>-11.574567056938314</v>
      </c>
      <c r="AQ30">
        <f>0.61365*EXP(17.502*J30/(240.97+J30))</f>
        <v>14.817010547244791</v>
      </c>
      <c r="AR30">
        <f>AQ30*1000/AA30</f>
        <v>168.50366333893766</v>
      </c>
      <c r="AS30">
        <f>(AR30-U30)</f>
        <v>133.77463654450406</v>
      </c>
      <c r="AT30">
        <f>IF(D30,P30,(O30+P30)/2)</f>
        <v>42.382340431213379</v>
      </c>
      <c r="AU30">
        <f>0.61365*EXP(17.502*AT30/(240.97+AT30))</f>
        <v>8.4108774184336283</v>
      </c>
      <c r="AV30">
        <f>IF(AS30&lt;&gt;0,(1000-(AR30+U30)/2)/AS30*AL30,0)</f>
        <v>0.17779889985682457</v>
      </c>
      <c r="AW30">
        <f>U30*AA30/1000</f>
        <v>3.0538229621371138</v>
      </c>
      <c r="AX30">
        <f>(AU30-AW30)</f>
        <v>5.357054456296515</v>
      </c>
      <c r="AY30">
        <f>1/(1.6/F30+1.37/N30)</f>
        <v>0.11186650291410297</v>
      </c>
      <c r="AZ30">
        <f>G30*AA30*0.001</f>
        <v>29.594230119468438</v>
      </c>
      <c r="BA30">
        <f>G30/S30</f>
        <v>0.8551791009366152</v>
      </c>
      <c r="BB30">
        <f>(1-AL30*AA30/AQ30/F30)*100</f>
        <v>15.70905088871104</v>
      </c>
      <c r="BC30">
        <f>(S30-E30/(N30/1.35))</f>
        <v>394.70155796444413</v>
      </c>
      <c r="BD30">
        <f>E30*BB30/100/BC30</f>
        <v>-1.3090672864390744E-3</v>
      </c>
    </row>
    <row r="31" spans="1:56" x14ac:dyDescent="0.35">
      <c r="A31" s="1" t="s">
        <v>9</v>
      </c>
      <c r="B31" s="1" t="s">
        <v>4596</v>
      </c>
      <c r="K31" s="1">
        <v>2.72</v>
      </c>
    </row>
    <row r="32" spans="1:56" x14ac:dyDescent="0.35">
      <c r="A32" s="1" t="s">
        <v>9</v>
      </c>
      <c r="B32" s="1" t="s">
        <v>4595</v>
      </c>
      <c r="K32" s="1">
        <v>2.72</v>
      </c>
    </row>
    <row r="33" spans="1:56" x14ac:dyDescent="0.35">
      <c r="A33" s="1">
        <v>6</v>
      </c>
      <c r="B33" s="1" t="s">
        <v>4594</v>
      </c>
      <c r="C33" s="1">
        <v>1324.5000017546117</v>
      </c>
      <c r="D33" s="1">
        <v>0</v>
      </c>
      <c r="E33">
        <f>(R33-S33*(1000-T33)/(1000-U33))*AK33</f>
        <v>-2.2522443148198996</v>
      </c>
      <c r="F33">
        <f>IF(AV33&lt;&gt;0,1/(1/AV33-1/N33),0)</f>
        <v>0.19233386072410005</v>
      </c>
      <c r="G33">
        <f>((AY33-AL33/2)*S33-E33)/(AY33+AL33/2)</f>
        <v>329.43008909889812</v>
      </c>
      <c r="H33">
        <f>AL33*1000</f>
        <v>26.413078379037035</v>
      </c>
      <c r="I33">
        <f>(AQ33-AW33)</f>
        <v>11.411977414583225</v>
      </c>
      <c r="J33">
        <f>(P33+AP33*D33)</f>
        <v>53.126350402832031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31.126165390014648</v>
      </c>
      <c r="P33" s="1">
        <v>53.126350402832031</v>
      </c>
      <c r="Q33" s="1">
        <v>31.252431869506836</v>
      </c>
      <c r="R33" s="1">
        <v>399.95736694335938</v>
      </c>
      <c r="S33" s="1">
        <v>392.6099853515625</v>
      </c>
      <c r="T33" s="1">
        <v>11.905627250671387</v>
      </c>
      <c r="U33" s="1">
        <v>34.975849151611328</v>
      </c>
      <c r="V33" s="1">
        <v>23.038442611694336</v>
      </c>
      <c r="W33" s="1">
        <v>67.681365966796875</v>
      </c>
      <c r="X33" s="1">
        <v>300.52066040039063</v>
      </c>
      <c r="Y33" s="1">
        <v>301.13046264648438</v>
      </c>
      <c r="Z33" s="1">
        <v>0.26063224673271179</v>
      </c>
      <c r="AA33" s="1">
        <v>87.92913818359375</v>
      </c>
      <c r="AB33" s="1">
        <v>11.486806869506836</v>
      </c>
      <c r="AC33" s="1">
        <v>1.2121855020523071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1.1048553691190828</v>
      </c>
      <c r="AL33">
        <f>(U33-T33)/(1000-U33)*AK33</f>
        <v>2.6413078379037034E-2</v>
      </c>
      <c r="AM33">
        <f>(P33+273.15)</f>
        <v>326.27635040283201</v>
      </c>
      <c r="AN33">
        <f>(O33+273.15)</f>
        <v>304.27616539001463</v>
      </c>
      <c r="AO33">
        <f>(Y33*AG33+Z33*AH33)*AI33</f>
        <v>48.180872946511045</v>
      </c>
      <c r="AP33">
        <f>((AO33+0.00000010773*(AN33^4-AM33^4))-AL33*44100)/(L33*51.4+0.00000043092*AM33^3)</f>
        <v>-11.315229671652874</v>
      </c>
      <c r="AQ33">
        <f>0.61365*EXP(17.502*J33/(240.97+J33))</f>
        <v>14.487373687723787</v>
      </c>
      <c r="AR33">
        <f>AQ33*1000/AA33</f>
        <v>164.76192064426391</v>
      </c>
      <c r="AS33">
        <f>(AR33-U33)</f>
        <v>129.78607149265258</v>
      </c>
      <c r="AT33">
        <f>IF(D33,P33,(O33+P33)/2)</f>
        <v>42.12625789642334</v>
      </c>
      <c r="AU33">
        <f>0.61365*EXP(17.502*AT33/(240.97+AT33))</f>
        <v>8.298393450643383</v>
      </c>
      <c r="AV33">
        <f>IF(AS33&lt;&gt;0,(1000-(AR33+U33)/2)/AS33*AL33,0)</f>
        <v>0.18318786770540887</v>
      </c>
      <c r="AW33">
        <f>U33*AA33/1000</f>
        <v>3.0753962731405626</v>
      </c>
      <c r="AX33">
        <f>(AU33-AW33)</f>
        <v>5.2229971775028208</v>
      </c>
      <c r="AY33">
        <f>1/(1.6/F33+1.37/N33)</f>
        <v>0.11528043977289411</v>
      </c>
      <c r="AZ33">
        <f>G33*AA33*0.001</f>
        <v>28.966503826210616</v>
      </c>
      <c r="BA33">
        <f>G33/S33</f>
        <v>0.83907720483448744</v>
      </c>
      <c r="BB33">
        <f>(1-AL33*AA33/AQ33/F33)*100</f>
        <v>16.649842486888843</v>
      </c>
      <c r="BC33">
        <f>(S33-E33/(N33/1.35))</f>
        <v>393.39925913327289</v>
      </c>
      <c r="BD33">
        <f>E33*BB33/100/BC33</f>
        <v>-9.5321768440439299E-4</v>
      </c>
    </row>
    <row r="34" spans="1:56" x14ac:dyDescent="0.35">
      <c r="A34" s="1" t="s">
        <v>9</v>
      </c>
      <c r="B34" s="1" t="s">
        <v>4593</v>
      </c>
      <c r="K34" s="1">
        <v>2.72</v>
      </c>
    </row>
    <row r="35" spans="1:56" x14ac:dyDescent="0.35">
      <c r="A35" s="1" t="s">
        <v>9</v>
      </c>
      <c r="B35" s="1" t="s">
        <v>4592</v>
      </c>
      <c r="K35" s="1">
        <v>2.72</v>
      </c>
    </row>
    <row r="36" spans="1:56" x14ac:dyDescent="0.35">
      <c r="A36" s="1">
        <v>7</v>
      </c>
      <c r="B36" s="1" t="s">
        <v>4591</v>
      </c>
      <c r="C36" s="1">
        <v>1528.5000017546117</v>
      </c>
      <c r="D36" s="1">
        <v>0</v>
      </c>
      <c r="E36">
        <f>(R36-S36*(1000-T36)/(1000-U36))*AK36</f>
        <v>-1.5464862248067381</v>
      </c>
      <c r="F36">
        <f>IF(AV36&lt;&gt;0,1/(1/AV36-1/N36),0)</f>
        <v>0.19945596295563628</v>
      </c>
      <c r="G36">
        <f>((AY36-AL36/2)*S36-E36)/(AY36+AL36/2)</f>
        <v>324.89738171446186</v>
      </c>
      <c r="H36">
        <f>AL36*1000</f>
        <v>26.614048585822033</v>
      </c>
      <c r="I36">
        <f>(AQ36-AW36)</f>
        <v>11.122344593025325</v>
      </c>
      <c r="J36">
        <f>(P36+AP36*D36)</f>
        <v>52.771446228027344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31.087299346923828</v>
      </c>
      <c r="P36" s="1">
        <v>52.771446228027344</v>
      </c>
      <c r="Q36" s="1">
        <v>31.205341339111328</v>
      </c>
      <c r="R36" s="1">
        <v>399.88226318359375</v>
      </c>
      <c r="S36" s="1">
        <v>391.84326171875</v>
      </c>
      <c r="T36" s="1">
        <v>12.205348968505859</v>
      </c>
      <c r="U36" s="1">
        <v>35.439632415771484</v>
      </c>
      <c r="V36" s="1">
        <v>23.670797348022461</v>
      </c>
      <c r="W36" s="1">
        <v>68.730880737304688</v>
      </c>
      <c r="X36" s="1">
        <v>300.52456665039063</v>
      </c>
      <c r="Y36" s="1">
        <v>500.80853271484375</v>
      </c>
      <c r="Z36" s="1">
        <v>9.1678444296121597E-3</v>
      </c>
      <c r="AA36" s="1">
        <v>87.929183959960938</v>
      </c>
      <c r="AB36" s="1">
        <v>11.558345794677734</v>
      </c>
      <c r="AC36" s="1">
        <v>1.2206375598907471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1.1048697303323183</v>
      </c>
      <c r="AL36">
        <f>(U36-T36)/(1000-U36)*AK36</f>
        <v>2.6614048585822035E-2</v>
      </c>
      <c r="AM36">
        <f>(P36+273.15)</f>
        <v>325.92144622802732</v>
      </c>
      <c r="AN36">
        <f>(O36+273.15)</f>
        <v>304.23729934692381</v>
      </c>
      <c r="AO36">
        <f>(Y36*AG36+Z36*AH36)*AI36</f>
        <v>80.129363443344118</v>
      </c>
      <c r="AP36">
        <f>((AO36+0.00000010773*(AN36^4-AM36^4))-AL36*44100)/(L36*51.4+0.00000043092*AM36^3)</f>
        <v>-11.096173468155529</v>
      </c>
      <c r="AQ36">
        <f>0.61365*EXP(17.502*J36/(240.97+J36))</f>
        <v>14.23852255118509</v>
      </c>
      <c r="AR36">
        <f>AQ36*1000/AA36</f>
        <v>161.93170355895356</v>
      </c>
      <c r="AS36">
        <f>(AR36-U36)</f>
        <v>126.49207114318207</v>
      </c>
      <c r="AT36">
        <f>IF(D36,P36,(O36+P36)/2)</f>
        <v>41.929372787475586</v>
      </c>
      <c r="AU36">
        <f>0.61365*EXP(17.502*AT36/(240.97+AT36))</f>
        <v>8.2127997139625428</v>
      </c>
      <c r="AV36">
        <f>IF(AS36&lt;&gt;0,(1000-(AR36+U36)/2)/AS36*AL36,0)</f>
        <v>0.18963736783256077</v>
      </c>
      <c r="AW36">
        <f>U36*AA36/1000</f>
        <v>3.1161779581597657</v>
      </c>
      <c r="AX36">
        <f>(AU36-AW36)</f>
        <v>5.0966217558027775</v>
      </c>
      <c r="AY36">
        <f>1/(1.6/F36+1.37/N36)</f>
        <v>0.11936804667537153</v>
      </c>
      <c r="AZ36">
        <f>G36*AA36*0.001</f>
        <v>28.567961644880565</v>
      </c>
      <c r="BA36">
        <f>G36/S36</f>
        <v>0.82915138131853516</v>
      </c>
      <c r="BB36">
        <f>(1-AL36*AA36/AQ36/F36)*100</f>
        <v>17.599084656393281</v>
      </c>
      <c r="BC36">
        <f>(S36-E36/(N36/1.35))</f>
        <v>392.38521048646788</v>
      </c>
      <c r="BD36">
        <f>E36*BB36/100/BC36</f>
        <v>-6.9362303325798912E-4</v>
      </c>
    </row>
    <row r="37" spans="1:56" x14ac:dyDescent="0.35">
      <c r="A37" s="1" t="s">
        <v>9</v>
      </c>
      <c r="B37" s="1" t="s">
        <v>4590</v>
      </c>
      <c r="K37" s="1">
        <v>2.72</v>
      </c>
    </row>
    <row r="38" spans="1:56" x14ac:dyDescent="0.35">
      <c r="A38" s="1" t="s">
        <v>9</v>
      </c>
      <c r="B38" s="1" t="s">
        <v>4589</v>
      </c>
      <c r="K38" s="1">
        <v>2.72</v>
      </c>
    </row>
    <row r="39" spans="1:56" x14ac:dyDescent="0.35">
      <c r="A39" s="1">
        <v>8</v>
      </c>
      <c r="B39" s="1" t="s">
        <v>4588</v>
      </c>
      <c r="C39" s="1">
        <v>1732.5000017546117</v>
      </c>
      <c r="D39" s="1">
        <v>0</v>
      </c>
      <c r="E39">
        <f>(R39-S39*(1000-T39)/(1000-U39))*AK39</f>
        <v>-0.84758249151059772</v>
      </c>
      <c r="F39">
        <f>IF(AV39&lt;&gt;0,1/(1/AV39-1/N39),0)</f>
        <v>0.22278322440660933</v>
      </c>
      <c r="G39">
        <f>((AY39-AL39/2)*S39-E39)/(AY39+AL39/2)</f>
        <v>324.67826407172169</v>
      </c>
      <c r="H39">
        <f>AL39*1000</f>
        <v>27.03656176395241</v>
      </c>
      <c r="I39">
        <f>(AQ39-AW39)</f>
        <v>10.22469215304606</v>
      </c>
      <c r="J39">
        <f>(P39+AP39*D39)</f>
        <v>51.530799865722656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31.078031539916992</v>
      </c>
      <c r="P39" s="1">
        <v>51.530799865722656</v>
      </c>
      <c r="Q39" s="1">
        <v>31.181346893310547</v>
      </c>
      <c r="R39" s="1">
        <v>400.04205322265625</v>
      </c>
      <c r="S39" s="1">
        <v>391.23712158203125</v>
      </c>
      <c r="T39" s="1">
        <v>12.497478485107422</v>
      </c>
      <c r="U39" s="1">
        <v>36.080520629882813</v>
      </c>
      <c r="V39" s="1">
        <v>24.250690460205078</v>
      </c>
      <c r="W39" s="1">
        <v>70.0123291015625</v>
      </c>
      <c r="X39" s="1">
        <v>300.58084106445313</v>
      </c>
      <c r="Y39" s="1">
        <v>750.13995361328125</v>
      </c>
      <c r="Z39" s="1">
        <v>0.15978319942951202</v>
      </c>
      <c r="AA39" s="1">
        <v>87.931129455566406</v>
      </c>
      <c r="AB39" s="1">
        <v>11.677071571350098</v>
      </c>
      <c r="AC39" s="1">
        <v>1.2162007093429565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1.1050766215604892</v>
      </c>
      <c r="AL39">
        <f>(U39-T39)/(1000-U39)*AK39</f>
        <v>2.7036561763952409E-2</v>
      </c>
      <c r="AM39">
        <f>(P39+273.15)</f>
        <v>324.68079986572263</v>
      </c>
      <c r="AN39">
        <f>(O39+273.15)</f>
        <v>304.22803153991697</v>
      </c>
      <c r="AO39">
        <f>(Y39*AG39+Z39*AH39)*AI39</f>
        <v>120.02238989541547</v>
      </c>
      <c r="AP39">
        <f>((AO39+0.00000010773*(AN39^4-AM39^4))-AL39*44100)/(L39*51.4+0.00000043092*AM39^3)</f>
        <v>-10.794234791872521</v>
      </c>
      <c r="AQ39">
        <f>0.61365*EXP(17.502*J39/(240.97+J39))</f>
        <v>13.397293083376519</v>
      </c>
      <c r="AR39">
        <f>AQ39*1000/AA39</f>
        <v>152.36120775801561</v>
      </c>
      <c r="AS39">
        <f>(AR39-U39)</f>
        <v>116.2806871281328</v>
      </c>
      <c r="AT39">
        <f>IF(D39,P39,(O39+P39)/2)</f>
        <v>41.304415702819824</v>
      </c>
      <c r="AU39">
        <f>0.61365*EXP(17.502*AT39/(240.97+AT39))</f>
        <v>7.9461500374952445</v>
      </c>
      <c r="AV39">
        <f>IF(AS39&lt;&gt;0,(1000-(AR39+U39)/2)/AS39*AL39,0)</f>
        <v>0.21060379117586805</v>
      </c>
      <c r="AW39">
        <f>U39*AA39/1000</f>
        <v>3.1726009303304599</v>
      </c>
      <c r="AX39">
        <f>(AU39-AW39)</f>
        <v>4.7735491071647846</v>
      </c>
      <c r="AY39">
        <f>1/(1.6/F39+1.37/N39)</f>
        <v>0.13266998728332111</v>
      </c>
      <c r="AZ39">
        <f>G39*AA39*0.001</f>
        <v>28.549326469499135</v>
      </c>
      <c r="BA39">
        <f>G39/S39</f>
        <v>0.82987591453191367</v>
      </c>
      <c r="BB39">
        <f>(1-AL39*AA39/AQ39/F39)*100</f>
        <v>20.348387978420945</v>
      </c>
      <c r="BC39">
        <f>(S39-E39/(N39/1.35))</f>
        <v>391.53414736825886</v>
      </c>
      <c r="BD39">
        <f>E39*BB39/100/BC39</f>
        <v>-4.4049637807842725E-4</v>
      </c>
    </row>
    <row r="40" spans="1:56" x14ac:dyDescent="0.35">
      <c r="A40" s="1" t="s">
        <v>9</v>
      </c>
      <c r="B40" s="1" t="s">
        <v>4587</v>
      </c>
      <c r="K40" s="1">
        <v>2.72</v>
      </c>
    </row>
    <row r="41" spans="1:56" x14ac:dyDescent="0.35">
      <c r="A41" s="1" t="s">
        <v>9</v>
      </c>
      <c r="B41" s="1" t="s">
        <v>4586</v>
      </c>
      <c r="K41" s="1">
        <v>2.72</v>
      </c>
    </row>
    <row r="42" spans="1:56" x14ac:dyDescent="0.35">
      <c r="A42" s="1">
        <v>9</v>
      </c>
      <c r="B42" s="1" t="s">
        <v>4585</v>
      </c>
      <c r="C42" s="1">
        <v>1936.5000017546117</v>
      </c>
      <c r="D42" s="1">
        <v>0</v>
      </c>
      <c r="E42">
        <f>(R42-S42*(1000-T42)/(1000-U42))*AK42</f>
        <v>-0.31116148995147236</v>
      </c>
      <c r="F42">
        <f>IF(AV42&lt;&gt;0,1/(1/AV42-1/N42),0)</f>
        <v>0.22515092351042895</v>
      </c>
      <c r="G42">
        <f>((AY42-AL42/2)*S42-E42)/(AY42+AL42/2)</f>
        <v>320.05872150980366</v>
      </c>
      <c r="H42">
        <f>AL42*1000</f>
        <v>27.518588670265654</v>
      </c>
      <c r="I42">
        <f>(AQ42-AW42)</f>
        <v>10.290632620286676</v>
      </c>
      <c r="J42">
        <f>(P42+AP42*D42)</f>
        <v>51.720531463623047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31.094524383544922</v>
      </c>
      <c r="P42" s="1">
        <v>51.720531463623047</v>
      </c>
      <c r="Q42" s="1">
        <v>31.180927276611328</v>
      </c>
      <c r="R42" s="1">
        <v>400.16339111328125</v>
      </c>
      <c r="S42" s="1">
        <v>390.71282958984375</v>
      </c>
      <c r="T42" s="1">
        <v>12.771097183227539</v>
      </c>
      <c r="U42" s="1">
        <v>36.764209747314453</v>
      </c>
      <c r="V42" s="1">
        <v>24.756427764892578</v>
      </c>
      <c r="W42" s="1">
        <v>71.266426086425781</v>
      </c>
      <c r="X42" s="1">
        <v>300.49765014648438</v>
      </c>
      <c r="Y42" s="1">
        <v>998.8345947265625</v>
      </c>
      <c r="Z42" s="1">
        <v>0.34444817900657654</v>
      </c>
      <c r="AA42" s="1">
        <v>87.924285888671875</v>
      </c>
      <c r="AB42" s="1">
        <v>11.761264801025391</v>
      </c>
      <c r="AC42" s="1">
        <v>1.2149920463562012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1.1047707725973688</v>
      </c>
      <c r="AL42">
        <f>(U42-T42)/(1000-U42)*AK42</f>
        <v>2.7518588670265656E-2</v>
      </c>
      <c r="AM42">
        <f>(P42+273.15)</f>
        <v>324.87053146362302</v>
      </c>
      <c r="AN42">
        <f>(O42+273.15)</f>
        <v>304.2445243835449</v>
      </c>
      <c r="AO42">
        <f>(Y42*AG42+Z42*AH42)*AI42</f>
        <v>159.81353158413913</v>
      </c>
      <c r="AP42">
        <f>((AO42+0.00000010773*(AN42^4-AM42^4))-AL42*44100)/(L42*51.4+0.00000043092*AM42^3)</f>
        <v>-10.664307460104085</v>
      </c>
      <c r="AQ42">
        <f>0.61365*EXP(17.502*J42/(240.97+J42))</f>
        <v>13.523099508580648</v>
      </c>
      <c r="AR42">
        <f>AQ42*1000/AA42</f>
        <v>153.80391631162465</v>
      </c>
      <c r="AS42">
        <f>(AR42-U42)</f>
        <v>117.03970656431019</v>
      </c>
      <c r="AT42">
        <f>IF(D42,P42,(O42+P42)/2)</f>
        <v>41.407527923583984</v>
      </c>
      <c r="AU42">
        <f>0.61365*EXP(17.502*AT42/(240.97+AT42))</f>
        <v>7.9896211907897872</v>
      </c>
      <c r="AV42">
        <f>IF(AS42&lt;&gt;0,(1000-(AR42+U42)/2)/AS42*AL42,0)</f>
        <v>0.21271845652864871</v>
      </c>
      <c r="AW42">
        <f>U42*AA42/1000</f>
        <v>3.2324668882939731</v>
      </c>
      <c r="AX42">
        <f>(AU42-AW42)</f>
        <v>4.7571543024958141</v>
      </c>
      <c r="AY42">
        <f>1/(1.6/F42+1.37/N42)</f>
        <v>0.13401278062899163</v>
      </c>
      <c r="AZ42">
        <f>G42*AA42*0.001</f>
        <v>28.140934531190794</v>
      </c>
      <c r="BA42">
        <f>G42/S42</f>
        <v>0.81916614267770471</v>
      </c>
      <c r="BB42">
        <f>(1-AL42*AA42/AQ42/F42)*100</f>
        <v>20.533327174204917</v>
      </c>
      <c r="BC42">
        <f>(S42-E42/(N42/1.35))</f>
        <v>390.82187264715355</v>
      </c>
      <c r="BD42">
        <f>E42*BB42/100/BC42</f>
        <v>-1.6348063208209982E-4</v>
      </c>
    </row>
    <row r="43" spans="1:56" x14ac:dyDescent="0.35">
      <c r="A43" s="1" t="s">
        <v>9</v>
      </c>
      <c r="B43" s="1" t="s">
        <v>4584</v>
      </c>
      <c r="K43" s="1">
        <v>2.72</v>
      </c>
    </row>
    <row r="44" spans="1:56" x14ac:dyDescent="0.35">
      <c r="A44" s="1" t="s">
        <v>9</v>
      </c>
      <c r="B44" s="1" t="s">
        <v>4583</v>
      </c>
      <c r="K44" s="1">
        <v>2.72</v>
      </c>
    </row>
    <row r="45" spans="1:56" x14ac:dyDescent="0.35">
      <c r="A45" s="1">
        <v>10</v>
      </c>
      <c r="B45" s="1" t="s">
        <v>4582</v>
      </c>
      <c r="C45" s="1">
        <v>2141.0000017434359</v>
      </c>
      <c r="D45" s="1">
        <v>0</v>
      </c>
      <c r="E45">
        <f>(R45-S45*(1000-T45)/(1000-U45))*AK45</f>
        <v>-0.42983706420905604</v>
      </c>
      <c r="F45">
        <f>IF(AV45&lt;&gt;0,1/(1/AV45-1/N45),0)</f>
        <v>0.24934980959326869</v>
      </c>
      <c r="G45">
        <f>((AY45-AL45/2)*S45-E45)/(AY45+AL45/2)</f>
        <v>325.24657292622425</v>
      </c>
      <c r="H45">
        <f>AL45*1000</f>
        <v>28.056043115350267</v>
      </c>
      <c r="I45">
        <f>(AQ45-AW45)</f>
        <v>9.5656699677978523</v>
      </c>
      <c r="J45">
        <f>(P45+AP45*D45)</f>
        <v>50.704524993896484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31.130369186401367</v>
      </c>
      <c r="P45" s="1">
        <v>50.704524993896484</v>
      </c>
      <c r="Q45" s="1">
        <v>31.192007064819336</v>
      </c>
      <c r="R45" s="1">
        <v>399.83831787109375</v>
      </c>
      <c r="S45" s="1">
        <v>390.31558227539063</v>
      </c>
      <c r="T45" s="1">
        <v>13.037202835083008</v>
      </c>
      <c r="U45" s="1">
        <v>37.479736328125</v>
      </c>
      <c r="V45" s="1">
        <v>25.221044540405273</v>
      </c>
      <c r="W45" s="1">
        <v>72.506202697753906</v>
      </c>
      <c r="X45" s="1">
        <v>300.51004028320313</v>
      </c>
      <c r="Y45" s="1">
        <v>1250.8330078125</v>
      </c>
      <c r="Z45" s="1">
        <v>0.20300090312957764</v>
      </c>
      <c r="AA45" s="1">
        <v>87.925445556640625</v>
      </c>
      <c r="AB45" s="1">
        <v>11.966734886169434</v>
      </c>
      <c r="AC45" s="1">
        <v>1.2162594795227051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1.1048163245705995</v>
      </c>
      <c r="AL45">
        <f>(U45-T45)/(1000-U45)*AK45</f>
        <v>2.8056043115350267E-2</v>
      </c>
      <c r="AM45">
        <f>(P45+273.15)</f>
        <v>323.85452499389646</v>
      </c>
      <c r="AN45">
        <f>(O45+273.15)</f>
        <v>304.28036918640134</v>
      </c>
      <c r="AO45">
        <f>(Y45*AG45+Z45*AH45)*AI45</f>
        <v>200.13327677667257</v>
      </c>
      <c r="AP45">
        <f>((AO45+0.00000010773*(AN45^4-AM45^4))-AL45*44100)/(L45*51.4+0.00000043092*AM45^3)</f>
        <v>-10.419440811990182</v>
      </c>
      <c r="AQ45">
        <f>0.61365*EXP(17.502*J45/(240.97+J45))</f>
        <v>12.861092483793653</v>
      </c>
      <c r="AR45">
        <f>AQ45*1000/AA45</f>
        <v>146.27270185976681</v>
      </c>
      <c r="AS45">
        <f>(AR45-U45)</f>
        <v>108.79296553164181</v>
      </c>
      <c r="AT45">
        <f>IF(D45,P45,(O45+P45)/2)</f>
        <v>40.917447090148926</v>
      </c>
      <c r="AU45">
        <f>0.61365*EXP(17.502*AT45/(240.97+AT45))</f>
        <v>7.7848294891734069</v>
      </c>
      <c r="AV45">
        <f>IF(AS45&lt;&gt;0,(1000-(AR45+U45)/2)/AS45*AL45,0)</f>
        <v>0.23419124413668932</v>
      </c>
      <c r="AW45">
        <f>U45*AA45/1000</f>
        <v>3.2954225159958006</v>
      </c>
      <c r="AX45">
        <f>(AU45-AW45)</f>
        <v>4.4894069731776067</v>
      </c>
      <c r="AY45">
        <f>1/(1.6/F45+1.37/N45)</f>
        <v>0.14765991323546662</v>
      </c>
      <c r="AZ45">
        <f>G45*AA45*0.001</f>
        <v>28.597449840308677</v>
      </c>
      <c r="BA45">
        <f>G45/S45</f>
        <v>0.8332912845297159</v>
      </c>
      <c r="BB45">
        <f>(1-AL45*AA45/AQ45/F45)*100</f>
        <v>23.077375059437145</v>
      </c>
      <c r="BC45">
        <f>(S45-E45/(N45/1.35))</f>
        <v>390.46621385783277</v>
      </c>
      <c r="BD45">
        <f>E45*BB45/100/BC45</f>
        <v>-2.5404275179648211E-4</v>
      </c>
    </row>
    <row r="46" spans="1:56" x14ac:dyDescent="0.35">
      <c r="A46" s="1" t="s">
        <v>9</v>
      </c>
      <c r="B46" s="1" t="s">
        <v>4581</v>
      </c>
      <c r="K46" s="1">
        <v>2.72</v>
      </c>
    </row>
    <row r="47" spans="1:56" x14ac:dyDescent="0.35">
      <c r="A47" s="1" t="s">
        <v>9</v>
      </c>
      <c r="B47" s="1" t="s">
        <v>4580</v>
      </c>
      <c r="K47" s="1">
        <v>2.72</v>
      </c>
    </row>
    <row r="48" spans="1:56" x14ac:dyDescent="0.35">
      <c r="A48" s="1">
        <v>11</v>
      </c>
      <c r="B48" s="1" t="s">
        <v>4579</v>
      </c>
      <c r="C48" s="1">
        <v>2346.50000173226</v>
      </c>
      <c r="D48" s="1">
        <v>0</v>
      </c>
      <c r="E48">
        <f>(R48-S48*(1000-T48)/(1000-U48))*AK48</f>
        <v>0.16258177287851819</v>
      </c>
      <c r="F48">
        <f>IF(AV48&lt;&gt;0,1/(1/AV48-1/N48),0)</f>
        <v>0.26517256957968083</v>
      </c>
      <c r="G48">
        <f>((AY48-AL48/2)*S48-E48)/(AY48+AL48/2)</f>
        <v>322.90342756162516</v>
      </c>
      <c r="H48">
        <f>AL48*1000</f>
        <v>28.913975838765907</v>
      </c>
      <c r="I48">
        <f>(AQ48-AW48)</f>
        <v>9.3104740680931926</v>
      </c>
      <c r="J48">
        <f>(P48+AP48*D48)</f>
        <v>50.438102722167969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31.173879623413086</v>
      </c>
      <c r="P48" s="1">
        <v>50.438102722167969</v>
      </c>
      <c r="Q48" s="1">
        <v>31.214109420776367</v>
      </c>
      <c r="R48" s="1">
        <v>400.12030029296875</v>
      </c>
      <c r="S48" s="1">
        <v>389.77365112304688</v>
      </c>
      <c r="T48" s="1">
        <v>13.300042152404785</v>
      </c>
      <c r="U48" s="1">
        <v>38.461368560791016</v>
      </c>
      <c r="V48" s="1">
        <v>25.665718078613281</v>
      </c>
      <c r="W48" s="1">
        <v>74.220718383789063</v>
      </c>
      <c r="X48" s="1">
        <v>300.5452880859375</v>
      </c>
      <c r="Y48" s="1">
        <v>1600.3326416015625</v>
      </c>
      <c r="Z48" s="1">
        <v>0.22919285297393799</v>
      </c>
      <c r="AA48" s="1">
        <v>87.925048828125</v>
      </c>
      <c r="AB48" s="1">
        <v>12.071346282958984</v>
      </c>
      <c r="AC48" s="1">
        <v>1.2223641872406006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1.1049459120806522</v>
      </c>
      <c r="AL48">
        <f>(U48-T48)/(1000-U48)*AK48</f>
        <v>2.8913975838765905E-2</v>
      </c>
      <c r="AM48">
        <f>(P48+273.15)</f>
        <v>323.58810272216795</v>
      </c>
      <c r="AN48">
        <f>(O48+273.15)</f>
        <v>304.32387962341306</v>
      </c>
      <c r="AO48">
        <f>(Y48*AG48+Z48*AH48)*AI48</f>
        <v>256.05321693301448</v>
      </c>
      <c r="AP48">
        <f>((AO48+0.00000010773*(AN48^4-AM48^4))-AL48*44100)/(L48*51.4+0.00000043092*AM48^3)</f>
        <v>-10.241823487288254</v>
      </c>
      <c r="AQ48">
        <f>0.61365*EXP(17.502*J48/(240.97+J48))</f>
        <v>12.692191776797255</v>
      </c>
      <c r="AR48">
        <f>AQ48*1000/AA48</f>
        <v>144.35239952618991</v>
      </c>
      <c r="AS48">
        <f>(AR48-U48)</f>
        <v>105.8910309653989</v>
      </c>
      <c r="AT48">
        <f>IF(D48,P48,(O48+P48)/2)</f>
        <v>40.805991172790527</v>
      </c>
      <c r="AU48">
        <f>0.61365*EXP(17.502*AT48/(240.97+AT48))</f>
        <v>7.7388950171355608</v>
      </c>
      <c r="AV48">
        <f>IF(AS48&lt;&gt;0,(1000-(AR48+U48)/2)/AS48*AL48,0)</f>
        <v>0.24809503847988698</v>
      </c>
      <c r="AW48">
        <f>U48*AA48/1000</f>
        <v>3.3817177087040617</v>
      </c>
      <c r="AX48">
        <f>(AU48-AW48)</f>
        <v>4.3571773084314991</v>
      </c>
      <c r="AY48">
        <f>1/(1.6/F48+1.37/N48)</f>
        <v>0.15650831016335617</v>
      </c>
      <c r="AZ48">
        <f>G48*AA48*0.001</f>
        <v>28.391299635124817</v>
      </c>
      <c r="BA48">
        <f>G48/S48</f>
        <v>0.82843831703669579</v>
      </c>
      <c r="BB48">
        <f>(1-AL48*AA48/AQ48/F48)*100</f>
        <v>24.46378672535835</v>
      </c>
      <c r="BC48">
        <f>(S48-E48/(N48/1.35))</f>
        <v>389.71667616261624</v>
      </c>
      <c r="BD48">
        <f>E48*BB48/100/BC48</f>
        <v>1.0205788103024599E-4</v>
      </c>
    </row>
    <row r="49" spans="1:56" x14ac:dyDescent="0.35">
      <c r="A49" s="1" t="s">
        <v>9</v>
      </c>
      <c r="B49" s="1" t="s">
        <v>4578</v>
      </c>
      <c r="K49" s="1">
        <v>2.72</v>
      </c>
    </row>
    <row r="50" spans="1:56" x14ac:dyDescent="0.35">
      <c r="A50" s="1" t="s">
        <v>9</v>
      </c>
      <c r="B50" s="1" t="s">
        <v>4573</v>
      </c>
      <c r="K50" s="1">
        <v>2.72</v>
      </c>
    </row>
    <row r="51" spans="1:56" x14ac:dyDescent="0.35">
      <c r="A51" s="1">
        <v>12</v>
      </c>
      <c r="B51" s="1" t="s">
        <v>4577</v>
      </c>
      <c r="C51" s="1">
        <v>2551.50000173226</v>
      </c>
      <c r="D51" s="1">
        <v>0</v>
      </c>
      <c r="E51">
        <f>(R51-S51*(1000-T51)/(1000-U51))*AK51</f>
        <v>-7.4742630416732264E-2</v>
      </c>
      <c r="F51">
        <f>IF(AV51&lt;&gt;0,1/(1/AV51-1/N51),0)</f>
        <v>0.29961085492221384</v>
      </c>
      <c r="G51">
        <f>((AY51-AL51/2)*S51-E51)/(AY51+AL51/2)</f>
        <v>328.7615710792187</v>
      </c>
      <c r="H51">
        <f>AL51*1000</f>
        <v>29.930910355278257</v>
      </c>
      <c r="I51">
        <f>(AQ51-AW51)</f>
        <v>8.6273958798364028</v>
      </c>
      <c r="J51">
        <f>(P51+AP51*D51)</f>
        <v>49.491367340087891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31.279747009277344</v>
      </c>
      <c r="P51" s="1">
        <v>49.491367340087891</v>
      </c>
      <c r="Q51" s="1">
        <v>31.282642364501953</v>
      </c>
      <c r="R51" s="1">
        <v>400.05242919921875</v>
      </c>
      <c r="S51" s="1">
        <v>389.56735229492188</v>
      </c>
      <c r="T51" s="1">
        <v>13.563812255859375</v>
      </c>
      <c r="U51" s="1">
        <v>39.579967498779297</v>
      </c>
      <c r="V51" s="1">
        <v>26.016756057739258</v>
      </c>
      <c r="W51" s="1">
        <v>75.918357849121094</v>
      </c>
      <c r="X51" s="1">
        <v>300.543212890625</v>
      </c>
      <c r="Y51" s="1">
        <v>2000.920166015625</v>
      </c>
      <c r="Z51" s="1">
        <v>0.29467952251434326</v>
      </c>
      <c r="AA51" s="1">
        <v>87.922637939453125</v>
      </c>
      <c r="AB51" s="1">
        <v>12.297867774963379</v>
      </c>
      <c r="AC51" s="1">
        <v>1.2290412187576294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1.1049382826861212</v>
      </c>
      <c r="AL51">
        <f>(U51-T51)/(1000-U51)*AK51</f>
        <v>2.9930910355278256E-2</v>
      </c>
      <c r="AM51">
        <f>(P51+273.15)</f>
        <v>322.64136734008787</v>
      </c>
      <c r="AN51">
        <f>(O51+273.15)</f>
        <v>304.42974700927732</v>
      </c>
      <c r="AO51">
        <f>(Y51*AG51+Z51*AH51)*AI51</f>
        <v>320.14721940665186</v>
      </c>
      <c r="AP51">
        <f>((AO51+0.00000010773*(AN51^4-AM51^4))-AL51*44100)/(L51*51.4+0.00000043092*AM51^3)</f>
        <v>-9.9768171967248165</v>
      </c>
      <c r="AQ51">
        <f>0.61365*EXP(17.502*J51/(240.97+J51))</f>
        <v>12.107371031886897</v>
      </c>
      <c r="AR51">
        <f>AQ51*1000/AA51</f>
        <v>137.70482000579298</v>
      </c>
      <c r="AS51">
        <f>(AR51-U51)</f>
        <v>98.124852507013685</v>
      </c>
      <c r="AT51">
        <f>IF(D51,P51,(O51+P51)/2)</f>
        <v>40.385557174682617</v>
      </c>
      <c r="AU51">
        <f>0.61365*EXP(17.502*AT51/(240.97+AT51))</f>
        <v>7.5677279198725831</v>
      </c>
      <c r="AV51">
        <f>IF(AS51&lt;&gt;0,(1000-(AR51+U51)/2)/AS51*AL51,0)</f>
        <v>0.2779903573587697</v>
      </c>
      <c r="AW51">
        <f>U51*AA51/1000</f>
        <v>3.479975152050494</v>
      </c>
      <c r="AX51">
        <f>(AU51-AW51)</f>
        <v>4.0877527678220886</v>
      </c>
      <c r="AY51">
        <f>1/(1.6/F51+1.37/N51)</f>
        <v>0.17556515945861748</v>
      </c>
      <c r="AZ51">
        <f>G51*AA51*0.001</f>
        <v>28.905584582403929</v>
      </c>
      <c r="BA51">
        <f>G51/S51</f>
        <v>0.84391458663694652</v>
      </c>
      <c r="BB51">
        <f>(1-AL51*AA51/AQ51/F51)*100</f>
        <v>27.454038599203724</v>
      </c>
      <c r="BC51">
        <f>(S51-E51/(N51/1.35))</f>
        <v>389.5935450121932</v>
      </c>
      <c r="BD51">
        <f>E51*BB51/100/BC51</f>
        <v>-5.2669945042409895E-5</v>
      </c>
    </row>
    <row r="52" spans="1:56" x14ac:dyDescent="0.35">
      <c r="A52" s="1" t="s">
        <v>9</v>
      </c>
      <c r="B52" s="1" t="s">
        <v>4576</v>
      </c>
      <c r="K52" s="1">
        <v>1.18048</v>
      </c>
    </row>
    <row r="53" spans="1:56" x14ac:dyDescent="0.35">
      <c r="A53" s="1" t="s">
        <v>9</v>
      </c>
      <c r="B53" s="1" t="s">
        <v>4575</v>
      </c>
    </row>
    <row r="54" spans="1:56" x14ac:dyDescent="0.35">
      <c r="A54" s="1" t="s">
        <v>9</v>
      </c>
      <c r="B54" s="1" t="s">
        <v>4574</v>
      </c>
    </row>
    <row r="55" spans="1:56" x14ac:dyDescent="0.35">
      <c r="A55" s="1" t="s">
        <v>9</v>
      </c>
      <c r="B55" s="1" t="s">
        <v>4573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13358-B033-4645-AB51-02060B4E2A5A}">
  <dimension ref="A1:BD55"/>
  <sheetViews>
    <sheetView topLeftCell="C6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4662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4661</v>
      </c>
    </row>
    <row r="12" spans="1:56" x14ac:dyDescent="0.35">
      <c r="A12" s="1" t="s">
        <v>9</v>
      </c>
      <c r="B12" s="1" t="s">
        <v>4660</v>
      </c>
    </row>
    <row r="13" spans="1:56" x14ac:dyDescent="0.35">
      <c r="A13" s="1" t="s">
        <v>9</v>
      </c>
      <c r="B13" s="1" t="s">
        <v>4659</v>
      </c>
    </row>
    <row r="14" spans="1:56" x14ac:dyDescent="0.35">
      <c r="A14" s="1" t="s">
        <v>9</v>
      </c>
      <c r="B14" s="1" t="s">
        <v>4658</v>
      </c>
    </row>
    <row r="15" spans="1:56" x14ac:dyDescent="0.35">
      <c r="A15" s="1" t="s">
        <v>9</v>
      </c>
      <c r="B15" s="1" t="s">
        <v>4657</v>
      </c>
    </row>
    <row r="16" spans="1:56" x14ac:dyDescent="0.35">
      <c r="A16" s="1" t="s">
        <v>9</v>
      </c>
      <c r="B16" s="1" t="s">
        <v>4656</v>
      </c>
    </row>
    <row r="17" spans="1:56" x14ac:dyDescent="0.35">
      <c r="A17" s="1" t="s">
        <v>9</v>
      </c>
      <c r="B17" s="1" t="s">
        <v>4655</v>
      </c>
    </row>
    <row r="18" spans="1:56" x14ac:dyDescent="0.35">
      <c r="A18" s="1">
        <v>1</v>
      </c>
      <c r="B18" s="1" t="s">
        <v>4654</v>
      </c>
      <c r="C18" s="1">
        <v>335.00000105053186</v>
      </c>
      <c r="D18" s="1">
        <v>0</v>
      </c>
      <c r="E18">
        <f>(R18-S18*(1000-T18)/(1000-U18))*AK18</f>
        <v>-7.1626162750869202</v>
      </c>
      <c r="F18">
        <f>IF(AV18&lt;&gt;0,1/(1/AV18-1/N18),0)</f>
        <v>3.4677866764369227</v>
      </c>
      <c r="G18">
        <f>((AY18-AL18/2)*S18-E18)/(AY18+AL18/2)</f>
        <v>393.79728938375604</v>
      </c>
      <c r="H18">
        <f>AL18*1000</f>
        <v>27.096877177068713</v>
      </c>
      <c r="I18">
        <f>(AQ18-AW18)</f>
        <v>1.2469529889900848</v>
      </c>
      <c r="J18">
        <f>(P18+AP18*D18)</f>
        <v>31.193758010864258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31.232450485229492</v>
      </c>
      <c r="P18" s="1">
        <v>31.193758010864258</v>
      </c>
      <c r="Q18" s="1">
        <v>31.290544509887695</v>
      </c>
      <c r="R18" s="1">
        <v>399.94259643554688</v>
      </c>
      <c r="S18" s="1">
        <v>396.69552612304688</v>
      </c>
      <c r="T18" s="1">
        <v>14.092045783996582</v>
      </c>
      <c r="U18" s="1">
        <v>37.698986053466797</v>
      </c>
      <c r="V18" s="1">
        <v>27.102088928222656</v>
      </c>
      <c r="W18" s="1">
        <v>72.503402709960938</v>
      </c>
      <c r="X18" s="1">
        <v>300.44113159179688</v>
      </c>
      <c r="Y18" s="1">
        <v>0.21732261776924133</v>
      </c>
      <c r="Z18" s="1">
        <v>0.40862524509429932</v>
      </c>
      <c r="AA18" s="1">
        <v>87.9202880859375</v>
      </c>
      <c r="AB18" s="1">
        <v>11.940163612365723</v>
      </c>
      <c r="AC18" s="1">
        <v>1.2431677579879761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1.1045629837933706</v>
      </c>
      <c r="AL18">
        <f>(U18-T18)/(1000-U18)*AK18</f>
        <v>2.7096877177068712E-2</v>
      </c>
      <c r="AM18">
        <f>(P18+273.15)</f>
        <v>304.34375801086424</v>
      </c>
      <c r="AN18">
        <f>(O18+273.15)</f>
        <v>304.38245048522947</v>
      </c>
      <c r="AO18">
        <f>(Y18*AG18+Z18*AH18)*AI18</f>
        <v>3.4771618065872367E-2</v>
      </c>
      <c r="AP18">
        <f>((AO18+0.00000010773*(AN18^4-AM18^4))-AL18*44100)/(L18*51.4+0.00000043092*AM18^3)</f>
        <v>-9.7784911763476394</v>
      </c>
      <c r="AQ18">
        <f>0.61365*EXP(17.502*J18/(240.97+J18))</f>
        <v>4.5614587033586256</v>
      </c>
      <c r="AR18">
        <f>AQ18*1000/AA18</f>
        <v>51.881753377559882</v>
      </c>
      <c r="AS18">
        <f>(AR18-U18)</f>
        <v>14.182767324093085</v>
      </c>
      <c r="AT18">
        <f>IF(D18,P18,(O18+P18)/2)</f>
        <v>31.213104248046875</v>
      </c>
      <c r="AU18">
        <f>0.61365*EXP(17.502*AT18/(240.97+AT18))</f>
        <v>4.5664855848896657</v>
      </c>
      <c r="AV18">
        <f>IF(AS18&lt;&gt;0,(1000-(AR18+U18)/2)/AS18*AL18,0)</f>
        <v>1.8249751574364947</v>
      </c>
      <c r="AW18">
        <f>U18*AA18/1000</f>
        <v>3.3145057143685408</v>
      </c>
      <c r="AX18">
        <f>(AU18-AW18)</f>
        <v>1.2519798705211249</v>
      </c>
      <c r="AY18">
        <f>1/(1.6/F18+1.37/N18)</f>
        <v>1.2239604316631929</v>
      </c>
      <c r="AZ18">
        <f>G18*AA18*0.001</f>
        <v>34.622771130081127</v>
      </c>
      <c r="BA18">
        <f>G18/S18</f>
        <v>0.99269405236904062</v>
      </c>
      <c r="BB18">
        <f>(1-AL18*AA18/AQ18/F18)*100</f>
        <v>84.939054942803054</v>
      </c>
      <c r="BC18">
        <f>(S18-E18/(N18/1.35))</f>
        <v>399.20558473310956</v>
      </c>
      <c r="BD18">
        <f>E18*BB18/100/BC18</f>
        <v>-1.5239913482937921E-2</v>
      </c>
    </row>
    <row r="19" spans="1:56" x14ac:dyDescent="0.35">
      <c r="A19" s="1" t="s">
        <v>9</v>
      </c>
      <c r="B19" s="1" t="s">
        <v>4653</v>
      </c>
      <c r="K19" s="1">
        <v>2.72</v>
      </c>
    </row>
    <row r="20" spans="1:56" x14ac:dyDescent="0.35">
      <c r="A20" s="1" t="s">
        <v>9</v>
      </c>
      <c r="B20" s="1" t="s">
        <v>4652</v>
      </c>
      <c r="K20" s="1">
        <v>2.72</v>
      </c>
    </row>
    <row r="21" spans="1:56" x14ac:dyDescent="0.35">
      <c r="A21" s="1">
        <v>2</v>
      </c>
      <c r="B21" s="1" t="s">
        <v>4651</v>
      </c>
      <c r="C21" s="1">
        <v>539.50000106170774</v>
      </c>
      <c r="D21" s="1">
        <v>0</v>
      </c>
      <c r="E21">
        <f>(R21-S21*(1000-T21)/(1000-U21))*AK21</f>
        <v>-7.2137606603869786</v>
      </c>
      <c r="F21">
        <f>IF(AV21&lt;&gt;0,1/(1/AV21-1/N21),0)</f>
        <v>2.7591846463924439</v>
      </c>
      <c r="G21">
        <f>((AY21-AL21/2)*S21-E21)/(AY21+AL21/2)</f>
        <v>394.52924020748958</v>
      </c>
      <c r="H21">
        <f>AL21*1000</f>
        <v>25.757185721544289</v>
      </c>
      <c r="I21">
        <f>(AQ21-AW21)</f>
        <v>1.3459629338977681</v>
      </c>
      <c r="J21">
        <f>(P21+AP21*D21)</f>
        <v>31.264272689819336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31.173768997192383</v>
      </c>
      <c r="P21" s="1">
        <v>31.264272689819336</v>
      </c>
      <c r="Q21" s="1">
        <v>31.269786834716797</v>
      </c>
      <c r="R21" s="1">
        <v>400.05447387695313</v>
      </c>
      <c r="S21" s="1">
        <v>397.32095336914063</v>
      </c>
      <c r="T21" s="1">
        <v>14.326973915100098</v>
      </c>
      <c r="U21" s="1">
        <v>36.782463073730469</v>
      </c>
      <c r="V21" s="1">
        <v>27.645404815673828</v>
      </c>
      <c r="W21" s="1">
        <v>70.975639343261719</v>
      </c>
      <c r="X21" s="1">
        <v>300.51708984375</v>
      </c>
      <c r="Y21" s="1">
        <v>26.002862930297852</v>
      </c>
      <c r="Z21" s="1">
        <v>0.21479083597660065</v>
      </c>
      <c r="AA21" s="1">
        <v>87.918022155761719</v>
      </c>
      <c r="AB21" s="1">
        <v>11.831142425537109</v>
      </c>
      <c r="AC21" s="1">
        <v>1.2644740343093872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1.1048422420726101</v>
      </c>
      <c r="AL21">
        <f>(U21-T21)/(1000-U21)*AK21</f>
        <v>2.5757185721544288E-2</v>
      </c>
      <c r="AM21">
        <f>(P21+273.15)</f>
        <v>304.41427268981931</v>
      </c>
      <c r="AN21">
        <f>(O21+273.15)</f>
        <v>304.32376899719236</v>
      </c>
      <c r="AO21">
        <f>(Y21*AG21+Z21*AH21)*AI21</f>
        <v>4.1604579758541718</v>
      </c>
      <c r="AP21">
        <f>((AO21+0.00000010773*(AN21^4-AM21^4))-AL21*44100)/(L21*51.4+0.00000043092*AM21^3)</f>
        <v>-9.2732653375181613</v>
      </c>
      <c r="AQ21">
        <f>0.61365*EXP(17.502*J21/(240.97+J21))</f>
        <v>4.5798043373574906</v>
      </c>
      <c r="AR21">
        <f>AQ21*1000/AA21</f>
        <v>52.091758038455289</v>
      </c>
      <c r="AS21">
        <f>(AR21-U21)</f>
        <v>15.30929496472482</v>
      </c>
      <c r="AT21">
        <f>IF(D21,P21,(O21+P21)/2)</f>
        <v>31.219020843505859</v>
      </c>
      <c r="AU21">
        <f>0.61365*EXP(17.502*AT21/(240.97+AT21))</f>
        <v>4.5680239024521105</v>
      </c>
      <c r="AV21">
        <f>IF(AS21&lt;&gt;0,(1000-(AR21+U21)/2)/AS21*AL21,0)</f>
        <v>1.6076906786846674</v>
      </c>
      <c r="AW21">
        <f>U21*AA21/1000</f>
        <v>3.2338414034597225</v>
      </c>
      <c r="AX21">
        <f>(AU21-AW21)</f>
        <v>1.3341824989923881</v>
      </c>
      <c r="AY21">
        <f>1/(1.6/F21+1.37/N21)</f>
        <v>1.0689334529071852</v>
      </c>
      <c r="AZ21">
        <f>G21*AA21*0.001</f>
        <v>34.686230481657908</v>
      </c>
      <c r="BA21">
        <f>G21/S21</f>
        <v>0.99297365734684184</v>
      </c>
      <c r="BB21">
        <f>(1-AL21*AA21/AQ21/F21)*100</f>
        <v>82.079561591649266</v>
      </c>
      <c r="BC21">
        <f>(S21-E21/(N21/1.35))</f>
        <v>399.84893495591297</v>
      </c>
      <c r="BD21">
        <f>E21*BB21/100/BC21</f>
        <v>-1.4808150295484324E-2</v>
      </c>
    </row>
    <row r="22" spans="1:56" x14ac:dyDescent="0.35">
      <c r="A22" s="1" t="s">
        <v>9</v>
      </c>
      <c r="B22" s="1" t="s">
        <v>4650</v>
      </c>
      <c r="K22" s="1">
        <v>2.72</v>
      </c>
    </row>
    <row r="23" spans="1:56" x14ac:dyDescent="0.35">
      <c r="A23" s="1" t="s">
        <v>9</v>
      </c>
      <c r="B23" s="1" t="s">
        <v>4649</v>
      </c>
      <c r="K23" s="1">
        <v>2.72</v>
      </c>
    </row>
    <row r="24" spans="1:56" x14ac:dyDescent="0.35">
      <c r="A24" s="1">
        <v>3</v>
      </c>
      <c r="B24" s="1" t="s">
        <v>4648</v>
      </c>
      <c r="C24" s="1">
        <v>743.50000106170774</v>
      </c>
      <c r="D24" s="1">
        <v>0</v>
      </c>
      <c r="E24">
        <f>(R24-S24*(1000-T24)/(1000-U24))*AK24</f>
        <v>-6.0217107738221927</v>
      </c>
      <c r="F24">
        <f>IF(AV24&lt;&gt;0,1/(1/AV24-1/N24),0)</f>
        <v>2.5327992540700923</v>
      </c>
      <c r="G24">
        <f>((AY24-AL24/2)*S24-E24)/(AY24+AL24/2)</f>
        <v>393.21169547479559</v>
      </c>
      <c r="H24">
        <f>AL24*1000</f>
        <v>24.745501254057416</v>
      </c>
      <c r="I24">
        <f>(AQ24-AW24)</f>
        <v>1.3612636054073919</v>
      </c>
      <c r="J24">
        <f>(P24+AP24*D24)</f>
        <v>31.107089996337891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31.053945541381836</v>
      </c>
      <c r="P24" s="1">
        <v>31.107089996337891</v>
      </c>
      <c r="Q24" s="1">
        <v>31.181659698486328</v>
      </c>
      <c r="R24" s="1">
        <v>400.35870361328125</v>
      </c>
      <c r="S24" s="1">
        <v>396.91854858398438</v>
      </c>
      <c r="T24" s="1">
        <v>14.552162170410156</v>
      </c>
      <c r="U24" s="1">
        <v>36.143321990966797</v>
      </c>
      <c r="V24" s="1">
        <v>28.273025512695313</v>
      </c>
      <c r="W24" s="1">
        <v>70.221939086914063</v>
      </c>
      <c r="X24" s="1">
        <v>300.47036743164063</v>
      </c>
      <c r="Y24" s="1">
        <v>50.287178039550781</v>
      </c>
      <c r="Z24" s="1">
        <v>0.28682291507720947</v>
      </c>
      <c r="AA24" s="1">
        <v>87.920379638671875</v>
      </c>
      <c r="AB24" s="1">
        <v>11.680513381958008</v>
      </c>
      <c r="AC24" s="1">
        <v>1.2580853700637817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1.1046704684986786</v>
      </c>
      <c r="AL24">
        <f>(U24-T24)/(1000-U24)*AK24</f>
        <v>2.4745501254057417E-2</v>
      </c>
      <c r="AM24">
        <f>(P24+273.15)</f>
        <v>304.25708999633787</v>
      </c>
      <c r="AN24">
        <f>(O24+273.15)</f>
        <v>304.20394554138181</v>
      </c>
      <c r="AO24">
        <f>(Y24*AG24+Z24*AH24)*AI24</f>
        <v>8.045948306487162</v>
      </c>
      <c r="AP24">
        <f>((AO24+0.00000010773*(AN24^4-AM24^4))-AL24*44100)/(L24*51.4+0.00000043092*AM24^3)</f>
        <v>-8.8738858693853988</v>
      </c>
      <c r="AQ24">
        <f>0.61365*EXP(17.502*J24/(240.97+J24))</f>
        <v>4.5389981962559505</v>
      </c>
      <c r="AR24">
        <f>AQ24*1000/AA24</f>
        <v>51.626235179033138</v>
      </c>
      <c r="AS24">
        <f>(AR24-U24)</f>
        <v>15.482913188066341</v>
      </c>
      <c r="AT24">
        <f>IF(D24,P24,(O24+P24)/2)</f>
        <v>31.080517768859863</v>
      </c>
      <c r="AU24">
        <f>0.61365*EXP(17.502*AT24/(240.97+AT24))</f>
        <v>4.5321311753380709</v>
      </c>
      <c r="AV24">
        <f>IF(AS24&lt;&gt;0,(1000-(AR24+U24)/2)/AS24*AL24,0)</f>
        <v>1.5281071542004239</v>
      </c>
      <c r="AW24">
        <f>U24*AA24/1000</f>
        <v>3.1777345908485586</v>
      </c>
      <c r="AX24">
        <f>(AU24-AW24)</f>
        <v>1.3543965844895123</v>
      </c>
      <c r="AY24">
        <f>1/(1.6/F24+1.37/N24)</f>
        <v>1.0128196581310362</v>
      </c>
      <c r="AZ24">
        <f>G24*AA24*0.001</f>
        <v>34.571321544509864</v>
      </c>
      <c r="BA24">
        <f>G24/S24</f>
        <v>0.99066092244261938</v>
      </c>
      <c r="BB24">
        <f>(1-AL24*AA24/AQ24/F24)*100</f>
        <v>81.075473137497809</v>
      </c>
      <c r="BC24">
        <f>(S24-E24/(N24/1.35))</f>
        <v>399.02878964599859</v>
      </c>
      <c r="BD24">
        <f>E24*BB24/100/BC24</f>
        <v>-1.2235033229505176E-2</v>
      </c>
    </row>
    <row r="25" spans="1:56" x14ac:dyDescent="0.35">
      <c r="A25" s="1" t="s">
        <v>9</v>
      </c>
      <c r="B25" s="1" t="s">
        <v>4647</v>
      </c>
      <c r="K25" s="1">
        <v>2.72</v>
      </c>
    </row>
    <row r="26" spans="1:56" x14ac:dyDescent="0.35">
      <c r="A26" s="1" t="s">
        <v>9</v>
      </c>
      <c r="B26" s="1" t="s">
        <v>4646</v>
      </c>
      <c r="K26" s="1">
        <v>2.72</v>
      </c>
    </row>
    <row r="27" spans="1:56" x14ac:dyDescent="0.35">
      <c r="A27" s="1">
        <v>4</v>
      </c>
      <c r="B27" s="1" t="s">
        <v>4645</v>
      </c>
      <c r="C27" s="1">
        <v>947.50000106170774</v>
      </c>
      <c r="D27" s="1">
        <v>0</v>
      </c>
      <c r="E27">
        <f>(R27-S27*(1000-T27)/(1000-U27))*AK27</f>
        <v>-5.112573657194007</v>
      </c>
      <c r="F27">
        <f>IF(AV27&lt;&gt;0,1/(1/AV27-1/N27),0)</f>
        <v>2.3852132206732701</v>
      </c>
      <c r="G27">
        <f>((AY27-AL27/2)*S27-E27)/(AY27+AL27/2)</f>
        <v>391.4826526337622</v>
      </c>
      <c r="H27">
        <f>AL27*1000</f>
        <v>24.10314452577957</v>
      </c>
      <c r="I27">
        <f>(AQ27-AW27)</f>
        <v>1.375809291201195</v>
      </c>
      <c r="J27">
        <f>(P27+AP27*D27)</f>
        <v>31.05061149597168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30.964914321899414</v>
      </c>
      <c r="P27" s="1">
        <v>31.05061149597168</v>
      </c>
      <c r="Q27" s="1">
        <v>31.097463607788086</v>
      </c>
      <c r="R27" s="1">
        <v>399.9866943359375</v>
      </c>
      <c r="S27" s="1">
        <v>395.97589111328125</v>
      </c>
      <c r="T27" s="1">
        <v>14.77851676940918</v>
      </c>
      <c r="U27" s="1">
        <v>35.811344146728516</v>
      </c>
      <c r="V27" s="1">
        <v>28.859443664550781</v>
      </c>
      <c r="W27" s="1">
        <v>69.932289123535156</v>
      </c>
      <c r="X27" s="1">
        <v>300.54324340820313</v>
      </c>
      <c r="Y27" s="1">
        <v>99.640655517578125</v>
      </c>
      <c r="Z27" s="1">
        <v>0.24621531367301941</v>
      </c>
      <c r="AA27" s="1">
        <v>87.921974182128906</v>
      </c>
      <c r="AB27" s="1">
        <v>11.629599571228027</v>
      </c>
      <c r="AC27" s="1">
        <v>1.2604358196258545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1.1049383948830995</v>
      </c>
      <c r="AL27">
        <f>(U27-T27)/(1000-U27)*AK27</f>
        <v>2.4103144525779569E-2</v>
      </c>
      <c r="AM27">
        <f>(P27+273.15)</f>
        <v>304.20061149597166</v>
      </c>
      <c r="AN27">
        <f>(O27+273.15)</f>
        <v>304.11491432189939</v>
      </c>
      <c r="AO27">
        <f>(Y27*AG27+Z27*AH27)*AI27</f>
        <v>15.942504526469747</v>
      </c>
      <c r="AP27">
        <f>((AO27+0.00000010773*(AN27^4-AM27^4))-AL27*44100)/(L27*51.4+0.00000043092*AM27^3)</f>
        <v>-8.5810119564958622</v>
      </c>
      <c r="AQ27">
        <f>0.61365*EXP(17.502*J27/(240.97+J27))</f>
        <v>4.5244133666971926</v>
      </c>
      <c r="AR27">
        <f>AQ27*1000/AA27</f>
        <v>51.459415109639664</v>
      </c>
      <c r="AS27">
        <f>(AR27-U27)</f>
        <v>15.648070962911149</v>
      </c>
      <c r="AT27">
        <f>IF(D27,P27,(O27+P27)/2)</f>
        <v>31.007762908935547</v>
      </c>
      <c r="AU27">
        <f>0.61365*EXP(17.502*AT27/(240.97+AT27))</f>
        <v>4.5133755307738479</v>
      </c>
      <c r="AV27">
        <f>IF(AS27&lt;&gt;0,(1000-(AR27+U27)/2)/AS27*AL27,0)</f>
        <v>1.4731141441523561</v>
      </c>
      <c r="AW27">
        <f>U27*AA27/1000</f>
        <v>3.1486040754959976</v>
      </c>
      <c r="AX27">
        <f>(AU27-AW27)</f>
        <v>1.3647714552778503</v>
      </c>
      <c r="AY27">
        <f>1/(1.6/F27+1.37/N27)</f>
        <v>0.97425051146451103</v>
      </c>
      <c r="AZ27">
        <f>G27*AA27*0.001</f>
        <v>34.419927677616982</v>
      </c>
      <c r="BA27">
        <f>G27/S27</f>
        <v>0.98865274735063702</v>
      </c>
      <c r="BB27">
        <f>(1-AL27*AA27/AQ27/F27)*100</f>
        <v>80.362705589273915</v>
      </c>
      <c r="BC27">
        <f>(S27-E27/(N27/1.35))</f>
        <v>397.76753526047014</v>
      </c>
      <c r="BD27">
        <f>E27*BB27/100/BC27</f>
        <v>-1.0329154976097175E-2</v>
      </c>
    </row>
    <row r="28" spans="1:56" x14ac:dyDescent="0.35">
      <c r="A28" s="1" t="s">
        <v>9</v>
      </c>
      <c r="B28" s="1" t="s">
        <v>4644</v>
      </c>
      <c r="K28" s="1">
        <v>2.72</v>
      </c>
    </row>
    <row r="29" spans="1:56" x14ac:dyDescent="0.35">
      <c r="A29" s="1" t="s">
        <v>9</v>
      </c>
      <c r="B29" s="1" t="s">
        <v>4643</v>
      </c>
      <c r="K29" s="1">
        <v>2.72</v>
      </c>
    </row>
    <row r="30" spans="1:56" x14ac:dyDescent="0.35">
      <c r="A30" s="1">
        <v>5</v>
      </c>
      <c r="B30" s="1" t="s">
        <v>4642</v>
      </c>
      <c r="C30" s="1">
        <v>1151.5000010617077</v>
      </c>
      <c r="D30" s="1">
        <v>0</v>
      </c>
      <c r="E30">
        <f>(R30-S30*(1000-T30)/(1000-U30))*AK30</f>
        <v>-3.9646225594422293</v>
      </c>
      <c r="F30">
        <f>IF(AV30&lt;&gt;0,1/(1/AV30-1/N30),0)</f>
        <v>2.2970353609139997</v>
      </c>
      <c r="G30">
        <f>((AY30-AL30/2)*S30-E30)/(AY30+AL30/2)</f>
        <v>389.50977023357166</v>
      </c>
      <c r="H30">
        <f>AL30*1000</f>
        <v>23.576654661505955</v>
      </c>
      <c r="I30">
        <f>(AQ30-AW30)</f>
        <v>1.3780343308340699</v>
      </c>
      <c r="J30">
        <f>(P30+AP30*D30)</f>
        <v>30.979188919067383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30.902864456176758</v>
      </c>
      <c r="P30" s="1">
        <v>30.979188919067383</v>
      </c>
      <c r="Q30" s="1">
        <v>31.031162261962891</v>
      </c>
      <c r="R30" s="1">
        <v>399.9114990234375</v>
      </c>
      <c r="S30" s="1">
        <v>395.06976318359375</v>
      </c>
      <c r="T30" s="1">
        <v>14.997136116027832</v>
      </c>
      <c r="U30" s="1">
        <v>35.575641632080078</v>
      </c>
      <c r="V30" s="1">
        <v>29.391271591186523</v>
      </c>
      <c r="W30" s="1">
        <v>69.720863342285156</v>
      </c>
      <c r="X30" s="1">
        <v>300.54217529296875</v>
      </c>
      <c r="Y30" s="1">
        <v>150.57835388183594</v>
      </c>
      <c r="Z30" s="1">
        <v>0.16894711554050446</v>
      </c>
      <c r="AA30" s="1">
        <v>87.925148010253906</v>
      </c>
      <c r="AB30" s="1">
        <v>11.591689109802246</v>
      </c>
      <c r="AC30" s="1">
        <v>1.2613112926483154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1.1049344679888553</v>
      </c>
      <c r="AL30">
        <f>(U30-T30)/(1000-U30)*AK30</f>
        <v>2.3576654661505957E-2</v>
      </c>
      <c r="AM30">
        <f>(P30+273.15)</f>
        <v>304.12918891906736</v>
      </c>
      <c r="AN30">
        <f>(O30+273.15)</f>
        <v>304.05286445617674</v>
      </c>
      <c r="AO30">
        <f>(Y30*AG30+Z30*AH30)*AI30</f>
        <v>24.092536082583592</v>
      </c>
      <c r="AP30">
        <f>((AO30+0.00000010773*(AN30^4-AM30^4))-AL30*44100)/(L30*51.4+0.00000043092*AM30^3)</f>
        <v>-8.3238269941194556</v>
      </c>
      <c r="AQ30">
        <f>0.61365*EXP(17.502*J30/(240.97+J30))</f>
        <v>4.5060278868944614</v>
      </c>
      <c r="AR30">
        <f>AQ30*1000/AA30</f>
        <v>51.24845381402104</v>
      </c>
      <c r="AS30">
        <f>(AR30-U30)</f>
        <v>15.672812181940962</v>
      </c>
      <c r="AT30">
        <f>IF(D30,P30,(O30+P30)/2)</f>
        <v>30.94102668762207</v>
      </c>
      <c r="AU30">
        <f>0.61365*EXP(17.502*AT30/(240.97+AT30))</f>
        <v>4.4962309308740567</v>
      </c>
      <c r="AV30">
        <f>IF(AS30&lt;&gt;0,(1000-(AR30+U30)/2)/AS30*AL30,0)</f>
        <v>1.438997899188615</v>
      </c>
      <c r="AW30">
        <f>U30*AA30/1000</f>
        <v>3.1279935560603915</v>
      </c>
      <c r="AX30">
        <f>(AU30-AW30)</f>
        <v>1.3682373748136651</v>
      </c>
      <c r="AY30">
        <f>1/(1.6/F30+1.37/N30)</f>
        <v>0.95040728378401607</v>
      </c>
      <c r="AZ30">
        <f>G30*AA30*0.001</f>
        <v>34.247704199226774</v>
      </c>
      <c r="BA30">
        <f>G30/S30</f>
        <v>0.98592655407182272</v>
      </c>
      <c r="BB30">
        <f>(1-AL30*AA30/AQ30/F30)*100</f>
        <v>79.972177474453176</v>
      </c>
      <c r="BC30">
        <f>(S30-E30/(N30/1.35))</f>
        <v>396.45912073239754</v>
      </c>
      <c r="BD30">
        <f>E30*BB30/100/BC30</f>
        <v>-7.9972809897074851E-3</v>
      </c>
    </row>
    <row r="31" spans="1:56" x14ac:dyDescent="0.35">
      <c r="A31" s="1" t="s">
        <v>9</v>
      </c>
      <c r="B31" s="1" t="s">
        <v>4641</v>
      </c>
      <c r="K31" s="1">
        <v>2.72</v>
      </c>
    </row>
    <row r="32" spans="1:56" x14ac:dyDescent="0.35">
      <c r="A32" s="1" t="s">
        <v>9</v>
      </c>
      <c r="B32" s="1" t="s">
        <v>4640</v>
      </c>
      <c r="K32" s="1">
        <v>2.72</v>
      </c>
    </row>
    <row r="33" spans="1:56" x14ac:dyDescent="0.35">
      <c r="A33" s="1">
        <v>6</v>
      </c>
      <c r="B33" s="1" t="s">
        <v>4639</v>
      </c>
      <c r="C33" s="1">
        <v>1355.5000010617077</v>
      </c>
      <c r="D33" s="1">
        <v>0</v>
      </c>
      <c r="E33">
        <f>(R33-S33*(1000-T33)/(1000-U33))*AK33</f>
        <v>-2.4622500191610057</v>
      </c>
      <c r="F33">
        <f>IF(AV33&lt;&gt;0,1/(1/AV33-1/N33),0)</f>
        <v>2.2533805989011673</v>
      </c>
      <c r="G33">
        <f>((AY33-AL33/2)*S33-E33)/(AY33+AL33/2)</f>
        <v>386.99262185202713</v>
      </c>
      <c r="H33">
        <f>AL33*1000</f>
        <v>23.207068342609723</v>
      </c>
      <c r="I33">
        <f>(AQ33-AW33)</f>
        <v>1.3731441684574039</v>
      </c>
      <c r="J33">
        <f>(P33+AP33*D33)</f>
        <v>30.92314338684082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30.868097305297852</v>
      </c>
      <c r="P33" s="1">
        <v>30.92314338684082</v>
      </c>
      <c r="Q33" s="1">
        <v>30.986476898193359</v>
      </c>
      <c r="R33" s="1">
        <v>400.07318115234375</v>
      </c>
      <c r="S33" s="1">
        <v>394.02642822265625</v>
      </c>
      <c r="T33" s="1">
        <v>15.21019458770752</v>
      </c>
      <c r="U33" s="1">
        <v>35.466339111328125</v>
      </c>
      <c r="V33" s="1">
        <v>29.869161605834961</v>
      </c>
      <c r="W33" s="1">
        <v>69.647354125976563</v>
      </c>
      <c r="X33" s="1">
        <v>300.5728759765625</v>
      </c>
      <c r="Y33" s="1">
        <v>300.93966674804688</v>
      </c>
      <c r="Z33" s="1">
        <v>0.11525236070156097</v>
      </c>
      <c r="AA33" s="1">
        <v>87.928504943847656</v>
      </c>
      <c r="AB33" s="1">
        <v>11.599778175354004</v>
      </c>
      <c r="AC33" s="1">
        <v>1.2573071718215942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1.1050473381491266</v>
      </c>
      <c r="AL33">
        <f>(U33-T33)/(1000-U33)*AK33</f>
        <v>2.3207068342609723E-2</v>
      </c>
      <c r="AM33">
        <f>(P33+273.15)</f>
        <v>304.0731433868408</v>
      </c>
      <c r="AN33">
        <f>(O33+273.15)</f>
        <v>304.01809730529783</v>
      </c>
      <c r="AO33">
        <f>(Y33*AG33+Z33*AH33)*AI33</f>
        <v>48.150345603443384</v>
      </c>
      <c r="AP33">
        <f>((AO33+0.00000010773*(AN33^4-AM33^4))-AL33*44100)/(L33*51.4+0.00000043092*AM33^3)</f>
        <v>-7.9917038372083997</v>
      </c>
      <c r="AQ33">
        <f>0.61365*EXP(17.502*J33/(240.97+J33))</f>
        <v>4.4916463423479964</v>
      </c>
      <c r="AR33">
        <f>AQ33*1000/AA33</f>
        <v>51.082937725558089</v>
      </c>
      <c r="AS33">
        <f>(AR33-U33)</f>
        <v>15.616598614229964</v>
      </c>
      <c r="AT33">
        <f>IF(D33,P33,(O33+P33)/2)</f>
        <v>30.895620346069336</v>
      </c>
      <c r="AU33">
        <f>0.61365*EXP(17.502*AT33/(240.97+AT33))</f>
        <v>4.4845984521888784</v>
      </c>
      <c r="AV33">
        <f>IF(AS33&lt;&gt;0,(1000-(AR33+U33)/2)/AS33*AL33,0)</f>
        <v>1.4217430696528137</v>
      </c>
      <c r="AW33">
        <f>U33*AA33/1000</f>
        <v>3.1185021738905925</v>
      </c>
      <c r="AX33">
        <f>(AU33-AW33)</f>
        <v>1.3660962782982859</v>
      </c>
      <c r="AY33">
        <f>1/(1.6/F33+1.37/N33)</f>
        <v>0.93837260638585374</v>
      </c>
      <c r="AZ33">
        <f>G33*AA33*0.001</f>
        <v>34.027682663748536</v>
      </c>
      <c r="BA33">
        <f>G33/S33</f>
        <v>0.98214889696014385</v>
      </c>
      <c r="BB33">
        <f>(1-AL33*AA33/AQ33/F33)*100</f>
        <v>79.839102331276777</v>
      </c>
      <c r="BC33">
        <f>(S33-E33/(N33/1.35))</f>
        <v>394.8892961501507</v>
      </c>
      <c r="BD33">
        <f>E33*BB33/100/BC33</f>
        <v>-4.978201059423897E-3</v>
      </c>
    </row>
    <row r="34" spans="1:56" x14ac:dyDescent="0.35">
      <c r="A34" s="1" t="s">
        <v>9</v>
      </c>
      <c r="B34" s="1" t="s">
        <v>4638</v>
      </c>
      <c r="K34" s="1">
        <v>2.72</v>
      </c>
    </row>
    <row r="35" spans="1:56" x14ac:dyDescent="0.35">
      <c r="A35" s="1" t="s">
        <v>9</v>
      </c>
      <c r="B35" s="1" t="s">
        <v>4637</v>
      </c>
      <c r="K35" s="1">
        <v>2.72</v>
      </c>
    </row>
    <row r="36" spans="1:56" x14ac:dyDescent="0.35">
      <c r="A36" s="1">
        <v>7</v>
      </c>
      <c r="B36" s="1" t="s">
        <v>4636</v>
      </c>
      <c r="C36" s="1">
        <v>1559.5000010617077</v>
      </c>
      <c r="D36" s="1">
        <v>0</v>
      </c>
      <c r="E36">
        <f>(R36-S36*(1000-T36)/(1000-U36))*AK36</f>
        <v>-1.4455145370632843</v>
      </c>
      <c r="F36">
        <f>IF(AV36&lt;&gt;0,1/(1/AV36-1/N36),0)</f>
        <v>2.229324063881204</v>
      </c>
      <c r="G36">
        <f>((AY36-AL36/2)*S36-E36)/(AY36+AL36/2)</f>
        <v>384.9345654449059</v>
      </c>
      <c r="H36">
        <f>AL36*1000</f>
        <v>22.95878311922398</v>
      </c>
      <c r="I36">
        <f>(AQ36-AW36)</f>
        <v>1.3679203200487424</v>
      </c>
      <c r="J36">
        <f>(P36+AP36*D36)</f>
        <v>30.901950836181641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30.857738494873047</v>
      </c>
      <c r="P36" s="1">
        <v>30.901950836181641</v>
      </c>
      <c r="Q36" s="1">
        <v>30.964136123657227</v>
      </c>
      <c r="R36" s="1">
        <v>399.8238525390625</v>
      </c>
      <c r="S36" s="1">
        <v>392.9677734375</v>
      </c>
      <c r="T36" s="1">
        <v>15.420855522155762</v>
      </c>
      <c r="U36" s="1">
        <v>35.459747314453125</v>
      </c>
      <c r="V36" s="1">
        <v>30.304409027099609</v>
      </c>
      <c r="W36" s="1">
        <v>69.683990478515625</v>
      </c>
      <c r="X36" s="1">
        <v>300.5830078125</v>
      </c>
      <c r="Y36" s="1">
        <v>499.50909423828125</v>
      </c>
      <c r="Z36" s="1">
        <v>0.24490818381309509</v>
      </c>
      <c r="AA36" s="1">
        <v>87.939102172851563</v>
      </c>
      <c r="AB36" s="1">
        <v>11.688665390014648</v>
      </c>
      <c r="AC36" s="1">
        <v>1.262173056602478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1.1050845875459556</v>
      </c>
      <c r="AL36">
        <f>(U36-T36)/(1000-U36)*AK36</f>
        <v>2.2958783119223981E-2</v>
      </c>
      <c r="AM36">
        <f>(P36+273.15)</f>
        <v>304.05195083618162</v>
      </c>
      <c r="AN36">
        <f>(O36+273.15)</f>
        <v>304.00773849487302</v>
      </c>
      <c r="AO36">
        <f>(Y36*AG36+Z36*AH36)*AI36</f>
        <v>79.921453291741273</v>
      </c>
      <c r="AP36">
        <f>((AO36+0.00000010773*(AN36^4-AM36^4))-AL36*44100)/(L36*51.4+0.00000043092*AM36^3)</f>
        <v>-7.6409637496672778</v>
      </c>
      <c r="AQ36">
        <f>0.61365*EXP(17.502*J36/(240.97+J36))</f>
        <v>4.4862186621579347</v>
      </c>
      <c r="AR36">
        <f>AQ36*1000/AA36</f>
        <v>51.015061005966402</v>
      </c>
      <c r="AS36">
        <f>(AR36-U36)</f>
        <v>15.555313691513277</v>
      </c>
      <c r="AT36">
        <f>IF(D36,P36,(O36+P36)/2)</f>
        <v>30.879844665527344</v>
      </c>
      <c r="AU36">
        <f>0.61365*EXP(17.502*AT36/(240.97+AT36))</f>
        <v>4.4805630811362436</v>
      </c>
      <c r="AV36">
        <f>IF(AS36&lt;&gt;0,(1000-(AR36+U36)/2)/AS36*AL36,0)</f>
        <v>1.4121287021332034</v>
      </c>
      <c r="AW36">
        <f>U36*AA36/1000</f>
        <v>3.1182983421091923</v>
      </c>
      <c r="AX36">
        <f>(AU36-AW36)</f>
        <v>1.3622647390270513</v>
      </c>
      <c r="AY36">
        <f>1/(1.6/F36+1.37/N36)</f>
        <v>0.93167399786059535</v>
      </c>
      <c r="AZ36">
        <f>G36*AA36*0.001</f>
        <v>33.8508000805218</v>
      </c>
      <c r="BA36">
        <f>G36/S36</f>
        <v>0.97955759088761063</v>
      </c>
      <c r="BB36">
        <f>(1-AL36*AA36/AQ36/F36)*100</f>
        <v>79.812745823904237</v>
      </c>
      <c r="BC36">
        <f>(S36-E36/(N36/1.35))</f>
        <v>393.47433780872655</v>
      </c>
      <c r="BD36">
        <f>E36*BB36/100/BC36</f>
        <v>-2.932096791213706E-3</v>
      </c>
    </row>
    <row r="37" spans="1:56" x14ac:dyDescent="0.35">
      <c r="A37" s="1" t="s">
        <v>9</v>
      </c>
      <c r="B37" s="1" t="s">
        <v>4635</v>
      </c>
      <c r="K37" s="1">
        <v>2.72</v>
      </c>
    </row>
    <row r="38" spans="1:56" x14ac:dyDescent="0.35">
      <c r="A38" s="1" t="s">
        <v>9</v>
      </c>
      <c r="B38" s="1" t="s">
        <v>4634</v>
      </c>
      <c r="K38" s="1">
        <v>2.72</v>
      </c>
    </row>
    <row r="39" spans="1:56" x14ac:dyDescent="0.35">
      <c r="A39" s="1">
        <v>8</v>
      </c>
      <c r="B39" s="1" t="s">
        <v>4633</v>
      </c>
      <c r="C39" s="1">
        <v>1763.5000010617077</v>
      </c>
      <c r="D39" s="1">
        <v>0</v>
      </c>
      <c r="E39">
        <f>(R39-S39*(1000-T39)/(1000-U39))*AK39</f>
        <v>-0.42624584191071296</v>
      </c>
      <c r="F39">
        <f>IF(AV39&lt;&gt;0,1/(1/AV39-1/N39),0)</f>
        <v>2.2709411366762287</v>
      </c>
      <c r="G39">
        <f>((AY39-AL39/2)*S39-E39)/(AY39+AL39/2)</f>
        <v>383.3742301029136</v>
      </c>
      <c r="H39">
        <f>AL39*1000</f>
        <v>22.8926196665298</v>
      </c>
      <c r="I39">
        <f>(AQ39-AW39)</f>
        <v>1.3480871360108186</v>
      </c>
      <c r="J39">
        <f>(P39+AP39*D39)</f>
        <v>30.878000259399414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30.867118835449219</v>
      </c>
      <c r="P39" s="1">
        <v>30.878000259399414</v>
      </c>
      <c r="Q39" s="1">
        <v>30.9599609375</v>
      </c>
      <c r="R39" s="1">
        <v>400.07919311523438</v>
      </c>
      <c r="S39" s="1">
        <v>392.33572387695313</v>
      </c>
      <c r="T39" s="1">
        <v>15.63331127166748</v>
      </c>
      <c r="U39" s="1">
        <v>35.615528106689453</v>
      </c>
      <c r="V39" s="1">
        <v>30.705541610717773</v>
      </c>
      <c r="W39" s="1">
        <v>69.952812194824219</v>
      </c>
      <c r="X39" s="1">
        <v>300.518310546875</v>
      </c>
      <c r="Y39" s="1">
        <v>750.33984375</v>
      </c>
      <c r="Z39" s="1">
        <v>0.29729956388473511</v>
      </c>
      <c r="AA39" s="1">
        <v>87.939292907714844</v>
      </c>
      <c r="AB39" s="1">
        <v>11.705897331237793</v>
      </c>
      <c r="AC39" s="1">
        <v>1.2679526805877686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1.1048467299517462</v>
      </c>
      <c r="AL39">
        <f>(U39-T39)/(1000-U39)*AK39</f>
        <v>2.28926196665298E-2</v>
      </c>
      <c r="AM39">
        <f>(P39+273.15)</f>
        <v>304.02800025939939</v>
      </c>
      <c r="AN39">
        <f>(O39+273.15)</f>
        <v>304.0171188354492</v>
      </c>
      <c r="AO39">
        <f>(Y39*AG39+Z39*AH39)*AI39</f>
        <v>120.05437231657561</v>
      </c>
      <c r="AP39">
        <f>((AO39+0.00000010773*(AN39^4-AM39^4))-AL39*44100)/(L39*51.4+0.00000043092*AM39^3)</f>
        <v>-7.2852941575998553</v>
      </c>
      <c r="AQ39">
        <f>0.61365*EXP(17.502*J39/(240.97+J39))</f>
        <v>4.4800914942479331</v>
      </c>
      <c r="AR39">
        <f>AQ39*1000/AA39</f>
        <v>50.945275383888131</v>
      </c>
      <c r="AS39">
        <f>(AR39-U39)</f>
        <v>15.329747277198678</v>
      </c>
      <c r="AT39">
        <f>IF(D39,P39,(O39+P39)/2)</f>
        <v>30.872559547424316</v>
      </c>
      <c r="AU39">
        <f>0.61365*EXP(17.502*AT39/(240.97+AT39))</f>
        <v>4.4787006379540957</v>
      </c>
      <c r="AV39">
        <f>IF(AS39&lt;&gt;0,(1000-(AR39+U39)/2)/AS39*AL39,0)</f>
        <v>1.4287135654830296</v>
      </c>
      <c r="AW39">
        <f>U39*AA39/1000</f>
        <v>3.1320043582371144</v>
      </c>
      <c r="AX39">
        <f>(AU39-AW39)</f>
        <v>1.3466962797169812</v>
      </c>
      <c r="AY39">
        <f>1/(1.6/F39+1.37/N39)</f>
        <v>0.94323232769265064</v>
      </c>
      <c r="AZ39">
        <f>G39*AA39*0.001</f>
        <v>33.713658714289792</v>
      </c>
      <c r="BA39">
        <f>G39/S39</f>
        <v>0.9771586087407883</v>
      </c>
      <c r="BB39">
        <f>(1-AL39*AA39/AQ39/F39)*100</f>
        <v>80.212738122522808</v>
      </c>
      <c r="BC39">
        <f>(S39-E39/(N39/1.35))</f>
        <v>392.48509695578366</v>
      </c>
      <c r="BD39">
        <f>E39*BB39/100/BC39</f>
        <v>-8.7112469640726435E-4</v>
      </c>
    </row>
    <row r="40" spans="1:56" x14ac:dyDescent="0.35">
      <c r="A40" s="1" t="s">
        <v>9</v>
      </c>
      <c r="B40" s="1" t="s">
        <v>4632</v>
      </c>
      <c r="K40" s="1">
        <v>2.72</v>
      </c>
    </row>
    <row r="41" spans="1:56" x14ac:dyDescent="0.35">
      <c r="A41" s="1" t="s">
        <v>9</v>
      </c>
      <c r="B41" s="1" t="s">
        <v>4631</v>
      </c>
      <c r="K41" s="1">
        <v>2.72</v>
      </c>
    </row>
    <row r="42" spans="1:56" x14ac:dyDescent="0.35">
      <c r="A42" s="1">
        <v>9</v>
      </c>
      <c r="B42" s="1" t="s">
        <v>4630</v>
      </c>
      <c r="C42" s="1">
        <v>1967.5000010617077</v>
      </c>
      <c r="D42" s="1">
        <v>0</v>
      </c>
      <c r="E42">
        <f>(R42-S42*(1000-T42)/(1000-U42))*AK42</f>
        <v>0.11639903187141097</v>
      </c>
      <c r="F42">
        <f>IF(AV42&lt;&gt;0,1/(1/AV42-1/N42),0)</f>
        <v>2.3091703508080554</v>
      </c>
      <c r="G42">
        <f>((AY42-AL42/2)*S42-E42)/(AY42+AL42/2)</f>
        <v>382.37791464583336</v>
      </c>
      <c r="H42">
        <f>AL42*1000</f>
        <v>22.903970780395849</v>
      </c>
      <c r="I42">
        <f>(AQ42-AW42)</f>
        <v>1.3345421234386681</v>
      </c>
      <c r="J42">
        <f>(P42+AP42*D42)</f>
        <v>30.898578643798828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30.921056747436523</v>
      </c>
      <c r="P42" s="1">
        <v>30.898578643798828</v>
      </c>
      <c r="Q42" s="1">
        <v>30.987255096435547</v>
      </c>
      <c r="R42" s="1">
        <v>400.02392578125</v>
      </c>
      <c r="S42" s="1">
        <v>391.79595947265625</v>
      </c>
      <c r="T42" s="1">
        <v>15.839827537536621</v>
      </c>
      <c r="U42" s="1">
        <v>35.828762054443359</v>
      </c>
      <c r="V42" s="1">
        <v>31.016120910644531</v>
      </c>
      <c r="W42" s="1">
        <v>70.156646728515625</v>
      </c>
      <c r="X42" s="1">
        <v>300.49981689453125</v>
      </c>
      <c r="Y42" s="1">
        <v>998.93243408203125</v>
      </c>
      <c r="Z42" s="1">
        <v>0.3496854305267334</v>
      </c>
      <c r="AA42" s="1">
        <v>87.940895080566406</v>
      </c>
      <c r="AB42" s="1">
        <v>11.685091972351074</v>
      </c>
      <c r="AC42" s="1">
        <v>1.2711077928543091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1.1047787385828352</v>
      </c>
      <c r="AL42">
        <f>(U42-T42)/(1000-U42)*AK42</f>
        <v>2.2903970780395848E-2</v>
      </c>
      <c r="AM42">
        <f>(P42+273.15)</f>
        <v>304.04857864379881</v>
      </c>
      <c r="AN42">
        <f>(O42+273.15)</f>
        <v>304.0710567474365</v>
      </c>
      <c r="AO42">
        <f>(Y42*AG42+Z42*AH42)*AI42</f>
        <v>159.82918588066423</v>
      </c>
      <c r="AP42">
        <f>((AO42+0.00000010773*(AN42^4-AM42^4))-AL42*44100)/(L42*51.4+0.00000043092*AM42^3)</f>
        <v>-6.9602277777979742</v>
      </c>
      <c r="AQ42">
        <f>0.61365*EXP(17.502*J42/(240.97+J42))</f>
        <v>4.4853555281350506</v>
      </c>
      <c r="AR42">
        <f>AQ42*1000/AA42</f>
        <v>51.004205995695465</v>
      </c>
      <c r="AS42">
        <f>(AR42-U42)</f>
        <v>15.175443941252105</v>
      </c>
      <c r="AT42">
        <f>IF(D42,P42,(O42+P42)/2)</f>
        <v>30.909817695617676</v>
      </c>
      <c r="AU42">
        <f>0.61365*EXP(17.502*AT42/(240.97+AT42))</f>
        <v>4.4882327971928779</v>
      </c>
      <c r="AV42">
        <f>IF(AS42&lt;&gt;0,(1000-(AR42+U42)/2)/AS42*AL42,0)</f>
        <v>1.4437509033485585</v>
      </c>
      <c r="AW42">
        <f>U42*AA42/1000</f>
        <v>3.1508134046963825</v>
      </c>
      <c r="AX42">
        <f>(AU42-AW42)</f>
        <v>1.3374193924964954</v>
      </c>
      <c r="AY42">
        <f>1/(1.6/F42+1.37/N42)</f>
        <v>0.95372522566123141</v>
      </c>
      <c r="AZ42">
        <f>G42*AA42*0.001</f>
        <v>33.626656072995004</v>
      </c>
      <c r="BA42">
        <f>G42/S42</f>
        <v>0.97596186331400847</v>
      </c>
      <c r="BB42">
        <f>(1-AL42*AA42/AQ42/F42)*100</f>
        <v>80.553170021213532</v>
      </c>
      <c r="BC42">
        <f>(S42-E42/(N42/1.35))</f>
        <v>391.75516873629249</v>
      </c>
      <c r="BD42">
        <f>E42*BB42/100/BC42</f>
        <v>2.3934109241974101E-4</v>
      </c>
    </row>
    <row r="43" spans="1:56" x14ac:dyDescent="0.35">
      <c r="A43" s="1" t="s">
        <v>9</v>
      </c>
      <c r="B43" s="1" t="s">
        <v>4629</v>
      </c>
      <c r="K43" s="1">
        <v>2.72</v>
      </c>
    </row>
    <row r="44" spans="1:56" x14ac:dyDescent="0.35">
      <c r="A44" s="1" t="s">
        <v>9</v>
      </c>
      <c r="B44" s="1" t="s">
        <v>4628</v>
      </c>
      <c r="K44" s="1">
        <v>2.72</v>
      </c>
    </row>
    <row r="45" spans="1:56" x14ac:dyDescent="0.35">
      <c r="A45" s="1">
        <v>10</v>
      </c>
      <c r="B45" s="1" t="s">
        <v>4627</v>
      </c>
      <c r="C45" s="1">
        <v>2171.5000010617077</v>
      </c>
      <c r="D45" s="1">
        <v>0</v>
      </c>
      <c r="E45">
        <f>(R45-S45*(1000-T45)/(1000-U45))*AK45</f>
        <v>0.50646633640365257</v>
      </c>
      <c r="F45">
        <f>IF(AV45&lt;&gt;0,1/(1/AV45-1/N45),0)</f>
        <v>2.3564414284997475</v>
      </c>
      <c r="G45">
        <f>((AY45-AL45/2)*S45-E45)/(AY45+AL45/2)</f>
        <v>381.5904207819284</v>
      </c>
      <c r="H45">
        <f>AL45*1000</f>
        <v>22.951845735487293</v>
      </c>
      <c r="I45">
        <f>(AQ45-AW45)</f>
        <v>1.3202742932814608</v>
      </c>
      <c r="J45">
        <f>(P45+AP45*D45)</f>
        <v>30.924884796142578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30.980670928955078</v>
      </c>
      <c r="P45" s="1">
        <v>30.924884796142578</v>
      </c>
      <c r="Q45" s="1">
        <v>31.031772613525391</v>
      </c>
      <c r="R45" s="1">
        <v>399.87722778320313</v>
      </c>
      <c r="S45" s="1">
        <v>391.291015625</v>
      </c>
      <c r="T45" s="1">
        <v>16.046699523925781</v>
      </c>
      <c r="U45" s="1">
        <v>36.069351196289063</v>
      </c>
      <c r="V45" s="1">
        <v>31.313032150268555</v>
      </c>
      <c r="W45" s="1">
        <v>70.384613037109375</v>
      </c>
      <c r="X45" s="1">
        <v>300.54583740234375</v>
      </c>
      <c r="Y45" s="1">
        <v>1249.9066162109375</v>
      </c>
      <c r="Z45" s="1">
        <v>0.3038439154624939</v>
      </c>
      <c r="AA45" s="1">
        <v>87.936660766601563</v>
      </c>
      <c r="AB45" s="1">
        <v>11.750267028808594</v>
      </c>
      <c r="AC45" s="1">
        <v>1.2777012586593628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1.1049479316262636</v>
      </c>
      <c r="AL45">
        <f>(U45-T45)/(1000-U45)*AK45</f>
        <v>2.2951845735487295E-2</v>
      </c>
      <c r="AM45">
        <f>(P45+273.15)</f>
        <v>304.07488479614256</v>
      </c>
      <c r="AN45">
        <f>(O45+273.15)</f>
        <v>304.13067092895506</v>
      </c>
      <c r="AO45">
        <f>(Y45*AG45+Z45*AH45)*AI45</f>
        <v>199.98505412373561</v>
      </c>
      <c r="AP45">
        <f>((AO45+0.00000010773*(AN45^4-AM45^4))-AL45*44100)/(L45*51.4+0.00000043092*AM45^3)</f>
        <v>-6.6452087771465855</v>
      </c>
      <c r="AQ45">
        <f>0.61365*EXP(17.502*J45/(240.97+J45))</f>
        <v>4.4920925935009466</v>
      </c>
      <c r="AR45">
        <f>AQ45*1000/AA45</f>
        <v>51.083274647233907</v>
      </c>
      <c r="AS45">
        <f>(AR45-U45)</f>
        <v>15.013923450944844</v>
      </c>
      <c r="AT45">
        <f>IF(D45,P45,(O45+P45)/2)</f>
        <v>30.952777862548828</v>
      </c>
      <c r="AU45">
        <f>0.61365*EXP(17.502*AT45/(240.97+AT45))</f>
        <v>4.4992456975635999</v>
      </c>
      <c r="AV45">
        <f>IF(AS45&lt;&gt;0,(1000-(AR45+U45)/2)/AS45*AL45,0)</f>
        <v>1.4620887734847388</v>
      </c>
      <c r="AW45">
        <f>U45*AA45/1000</f>
        <v>3.1718183002194857</v>
      </c>
      <c r="AX45">
        <f>(AU45-AW45)</f>
        <v>1.3274273973441142</v>
      </c>
      <c r="AY45">
        <f>1/(1.6/F45+1.37/N45)</f>
        <v>0.96653805650043001</v>
      </c>
      <c r="AZ45">
        <f>G45*AA45*0.001</f>
        <v>33.555787384085185</v>
      </c>
      <c r="BA45">
        <f>G45/S45</f>
        <v>0.97520874628931342</v>
      </c>
      <c r="BB45">
        <f>(1-AL45*AA45/AQ45/F45)*100</f>
        <v>80.933005676491874</v>
      </c>
      <c r="BC45">
        <f>(S45-E45/(N45/1.35))</f>
        <v>391.11353017281704</v>
      </c>
      <c r="BD45">
        <f>E45*BB45/100/BC45</f>
        <v>1.048029273264904E-3</v>
      </c>
    </row>
    <row r="46" spans="1:56" x14ac:dyDescent="0.35">
      <c r="A46" s="1" t="s">
        <v>9</v>
      </c>
      <c r="B46" s="1" t="s">
        <v>4626</v>
      </c>
      <c r="K46" s="1">
        <v>2.72</v>
      </c>
    </row>
    <row r="47" spans="1:56" x14ac:dyDescent="0.35">
      <c r="A47" s="1" t="s">
        <v>9</v>
      </c>
      <c r="B47" s="1" t="s">
        <v>4625</v>
      </c>
      <c r="K47" s="1">
        <v>2.72</v>
      </c>
    </row>
    <row r="48" spans="1:56" x14ac:dyDescent="0.35">
      <c r="A48" s="1">
        <v>11</v>
      </c>
      <c r="B48" s="1" t="s">
        <v>4624</v>
      </c>
      <c r="C48" s="1">
        <v>2375.5000010617077</v>
      </c>
      <c r="D48" s="1">
        <v>0</v>
      </c>
      <c r="E48">
        <f>(R48-S48*(1000-T48)/(1000-U48))*AK48</f>
        <v>1.1612522761747099</v>
      </c>
      <c r="F48">
        <f>IF(AV48&lt;&gt;0,1/(1/AV48-1/N48),0)</f>
        <v>2.5515603421570612</v>
      </c>
      <c r="G48">
        <f>((AY48-AL48/2)*S48-E48)/(AY48+AL48/2)</f>
        <v>380.65825961249459</v>
      </c>
      <c r="H48">
        <f>AL48*1000</f>
        <v>23.347771094057226</v>
      </c>
      <c r="I48">
        <f>(AQ48-AW48)</f>
        <v>1.2789459831806416</v>
      </c>
      <c r="J48">
        <f>(P48+AP48*D48)</f>
        <v>30.947414398193359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31.071630477905273</v>
      </c>
      <c r="P48" s="1">
        <v>30.947414398193359</v>
      </c>
      <c r="Q48" s="1">
        <v>31.099632263183594</v>
      </c>
      <c r="R48" s="1">
        <v>399.95260620117188</v>
      </c>
      <c r="S48" s="1">
        <v>390.64776611328125</v>
      </c>
      <c r="T48" s="1">
        <v>16.248931884765625</v>
      </c>
      <c r="U48" s="1">
        <v>36.604400634765625</v>
      </c>
      <c r="V48" s="1">
        <v>31.544210433959961</v>
      </c>
      <c r="W48" s="1">
        <v>71.060478210449219</v>
      </c>
      <c r="X48" s="1">
        <v>300.56463623046875</v>
      </c>
      <c r="Y48" s="1">
        <v>1599.5526123046875</v>
      </c>
      <c r="Z48" s="1">
        <v>0.24360176920890808</v>
      </c>
      <c r="AA48" s="1">
        <v>87.938156127929688</v>
      </c>
      <c r="AB48" s="1">
        <v>11.894674301147461</v>
      </c>
      <c r="AC48" s="1">
        <v>1.2692631483078003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1.1050170449649583</v>
      </c>
      <c r="AL48">
        <f>(U48-T48)/(1000-U48)*AK48</f>
        <v>2.3347771094057227E-2</v>
      </c>
      <c r="AM48">
        <f>(P48+273.15)</f>
        <v>304.09741439819334</v>
      </c>
      <c r="AN48">
        <f>(O48+273.15)</f>
        <v>304.22163047790525</v>
      </c>
      <c r="AO48">
        <f>(Y48*AG48+Z48*AH48)*AI48</f>
        <v>255.92841224830408</v>
      </c>
      <c r="AP48">
        <f>((AO48+0.00000010773*(AN48^4-AM48^4))-AL48*44100)/(L48*51.4+0.00000043092*AM48^3)</f>
        <v>-6.3231477578819177</v>
      </c>
      <c r="AQ48">
        <f>0.61365*EXP(17.502*J48/(240.97+J48))</f>
        <v>4.4978694811699498</v>
      </c>
      <c r="AR48">
        <f>AQ48*1000/AA48</f>
        <v>51.148098609511322</v>
      </c>
      <c r="AS48">
        <f>(AR48-U48)</f>
        <v>14.543697974745697</v>
      </c>
      <c r="AT48">
        <f>IF(D48,P48,(O48+P48)/2)</f>
        <v>31.009522438049316</v>
      </c>
      <c r="AU48">
        <f>0.61365*EXP(17.502*AT48/(240.97+AT48))</f>
        <v>4.5138283248789595</v>
      </c>
      <c r="AV48">
        <f>IF(AS48&lt;&gt;0,(1000-(AR48+U48)/2)/AS48*AL48,0)</f>
        <v>1.5349162572116846</v>
      </c>
      <c r="AW48">
        <f>U48*AA48/1000</f>
        <v>3.2189234979893082</v>
      </c>
      <c r="AX48">
        <f>(AU48-AW48)</f>
        <v>1.2949048268896513</v>
      </c>
      <c r="AY48">
        <f>1/(1.6/F48+1.37/N48)</f>
        <v>1.0176068799224902</v>
      </c>
      <c r="AZ48">
        <f>G48*AA48*0.001</f>
        <v>33.474385465189542</v>
      </c>
      <c r="BA48">
        <f>G48/S48</f>
        <v>0.97442835370549674</v>
      </c>
      <c r="BB48">
        <f>(1-AL48*AA48/AQ48/F48)*100</f>
        <v>82.1100103426527</v>
      </c>
      <c r="BC48">
        <f>(S48-E48/(N48/1.35))</f>
        <v>390.24081826596944</v>
      </c>
      <c r="BD48">
        <f>E48*BB48/100/BC48</f>
        <v>2.443374243392144E-3</v>
      </c>
    </row>
    <row r="49" spans="1:56" x14ac:dyDescent="0.35">
      <c r="A49" s="1" t="s">
        <v>9</v>
      </c>
      <c r="B49" s="1" t="s">
        <v>4623</v>
      </c>
      <c r="K49" s="1">
        <v>2.72</v>
      </c>
    </row>
    <row r="50" spans="1:56" x14ac:dyDescent="0.35">
      <c r="A50" s="1" t="s">
        <v>9</v>
      </c>
      <c r="B50" s="1" t="s">
        <v>4618</v>
      </c>
      <c r="K50" s="1">
        <v>2.72</v>
      </c>
    </row>
    <row r="51" spans="1:56" x14ac:dyDescent="0.35">
      <c r="A51" s="1">
        <v>12</v>
      </c>
      <c r="B51" s="1" t="s">
        <v>4622</v>
      </c>
      <c r="C51" s="1">
        <v>2579.5000010617077</v>
      </c>
      <c r="D51" s="1">
        <v>0</v>
      </c>
      <c r="E51">
        <f>(R51-S51*(1000-T51)/(1000-U51))*AK51</f>
        <v>1.2168254046106137</v>
      </c>
      <c r="F51">
        <f>IF(AV51&lt;&gt;0,1/(1/AV51-1/N51),0)</f>
        <v>2.770447090802695</v>
      </c>
      <c r="G51">
        <f>((AY51-AL51/2)*S51-E51)/(AY51+AL51/2)</f>
        <v>380.65106856205728</v>
      </c>
      <c r="H51">
        <f>AL51*1000</f>
        <v>23.824995244894353</v>
      </c>
      <c r="I51">
        <f>(AQ51-AW51)</f>
        <v>1.2425284389865232</v>
      </c>
      <c r="J51">
        <f>(P51+AP51*D51)</f>
        <v>31.015378952026367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31.200672149658203</v>
      </c>
      <c r="P51" s="1">
        <v>31.015378952026367</v>
      </c>
      <c r="Q51" s="1">
        <v>31.192909240722656</v>
      </c>
      <c r="R51" s="1">
        <v>399.8751220703125</v>
      </c>
      <c r="S51" s="1">
        <v>390.35723876953125</v>
      </c>
      <c r="T51" s="1">
        <v>16.458261489868164</v>
      </c>
      <c r="U51" s="1">
        <v>37.217247009277344</v>
      </c>
      <c r="V51" s="1">
        <v>31.716512680053711</v>
      </c>
      <c r="W51" s="1">
        <v>71.720901489257813</v>
      </c>
      <c r="X51" s="1">
        <v>300.55496215820313</v>
      </c>
      <c r="Y51" s="1">
        <v>2000.4061279296875</v>
      </c>
      <c r="Z51" s="1">
        <v>0.26848712563514709</v>
      </c>
      <c r="AA51" s="1">
        <v>87.937919616699219</v>
      </c>
      <c r="AB51" s="1">
        <v>12.030048370361328</v>
      </c>
      <c r="AC51" s="1">
        <v>1.2844885587692261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1.1049814785228054</v>
      </c>
      <c r="AL51">
        <f>(U51-T51)/(1000-U51)*AK51</f>
        <v>2.3824995244894353E-2</v>
      </c>
      <c r="AM51">
        <f>(P51+273.15)</f>
        <v>304.16537895202634</v>
      </c>
      <c r="AN51">
        <f>(O51+273.15)</f>
        <v>304.35067214965818</v>
      </c>
      <c r="AO51">
        <f>(Y51*AG51+Z51*AH51)*AI51</f>
        <v>320.0649733147402</v>
      </c>
      <c r="AP51">
        <f>((AO51+0.00000010773*(AN51^4-AM51^4))-AL51*44100)/(L51*51.4+0.00000043092*AM51^3)</f>
        <v>-5.9638198614623104</v>
      </c>
      <c r="AQ51">
        <f>0.61365*EXP(17.502*J51/(240.97+J51))</f>
        <v>4.5153357148431938</v>
      </c>
      <c r="AR51">
        <f>AQ51*1000/AA51</f>
        <v>51.346856219984332</v>
      </c>
      <c r="AS51">
        <f>(AR51-U51)</f>
        <v>14.129609210706988</v>
      </c>
      <c r="AT51">
        <f>IF(D51,P51,(O51+P51)/2)</f>
        <v>31.108025550842285</v>
      </c>
      <c r="AU51">
        <f>0.61365*EXP(17.502*AT51/(240.97+AT51))</f>
        <v>4.5392401352632517</v>
      </c>
      <c r="AV51">
        <f>IF(AS51&lt;&gt;0,(1000-(AR51+U51)/2)/AS51*AL51,0)</f>
        <v>1.6115078086156276</v>
      </c>
      <c r="AW51">
        <f>U51*AA51/1000</f>
        <v>3.2728072758566706</v>
      </c>
      <c r="AX51">
        <f>(AU51-AW51)</f>
        <v>1.266432859406581</v>
      </c>
      <c r="AY51">
        <f>1/(1.6/F51+1.37/N51)</f>
        <v>1.0716337968785914</v>
      </c>
      <c r="AZ51">
        <f>G51*AA51*0.001</f>
        <v>33.473663069220855</v>
      </c>
      <c r="BA51">
        <f>G51/S51</f>
        <v>0.97513516019820878</v>
      </c>
      <c r="BB51">
        <f>(1-AL51*AA51/AQ51/F51)*100</f>
        <v>83.251762778310081</v>
      </c>
      <c r="BC51">
        <f>(S51-E51/(N51/1.35))</f>
        <v>389.93081594210582</v>
      </c>
      <c r="BD51">
        <f>E51*BB51/100/BC51</f>
        <v>2.5979700958619475E-3</v>
      </c>
    </row>
    <row r="52" spans="1:56" x14ac:dyDescent="0.35">
      <c r="A52" s="1" t="s">
        <v>9</v>
      </c>
      <c r="B52" s="1" t="s">
        <v>4621</v>
      </c>
      <c r="K52" s="1">
        <v>2.2303999999999999</v>
      </c>
    </row>
    <row r="53" spans="1:56" x14ac:dyDescent="0.35">
      <c r="A53" s="1" t="s">
        <v>9</v>
      </c>
      <c r="B53" s="1" t="s">
        <v>4620</v>
      </c>
    </row>
    <row r="54" spans="1:56" x14ac:dyDescent="0.35">
      <c r="A54" s="1" t="s">
        <v>9</v>
      </c>
      <c r="B54" s="1" t="s">
        <v>4619</v>
      </c>
    </row>
    <row r="55" spans="1:56" x14ac:dyDescent="0.35">
      <c r="A55" s="1" t="s">
        <v>9</v>
      </c>
      <c r="B55" s="1" t="s">
        <v>4618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0750C-2E33-4BD8-9DDF-A69993B9945B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4527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4526</v>
      </c>
    </row>
    <row r="12" spans="1:56" x14ac:dyDescent="0.35">
      <c r="A12" s="1" t="s">
        <v>9</v>
      </c>
      <c r="B12" s="1" t="s">
        <v>4525</v>
      </c>
    </row>
    <row r="13" spans="1:56" x14ac:dyDescent="0.35">
      <c r="A13" s="1" t="s">
        <v>9</v>
      </c>
      <c r="B13" s="1" t="s">
        <v>4524</v>
      </c>
    </row>
    <row r="14" spans="1:56" x14ac:dyDescent="0.35">
      <c r="A14" s="1" t="s">
        <v>9</v>
      </c>
      <c r="B14" s="1" t="s">
        <v>4523</v>
      </c>
    </row>
    <row r="15" spans="1:56" x14ac:dyDescent="0.35">
      <c r="A15" s="1" t="s">
        <v>9</v>
      </c>
      <c r="B15" s="1" t="s">
        <v>4522</v>
      </c>
    </row>
    <row r="16" spans="1:56" x14ac:dyDescent="0.35">
      <c r="A16" s="1" t="s">
        <v>9</v>
      </c>
      <c r="B16" s="1" t="s">
        <v>4521</v>
      </c>
    </row>
    <row r="17" spans="1:56" x14ac:dyDescent="0.35">
      <c r="A17" s="1" t="s">
        <v>9</v>
      </c>
      <c r="B17" s="1" t="s">
        <v>4520</v>
      </c>
    </row>
    <row r="18" spans="1:56" x14ac:dyDescent="0.35">
      <c r="A18" s="1">
        <v>1</v>
      </c>
      <c r="B18" s="1" t="s">
        <v>4519</v>
      </c>
      <c r="C18" s="1">
        <v>541.50000197812915</v>
      </c>
      <c r="D18" s="1">
        <v>0</v>
      </c>
      <c r="E18">
        <f>(R18-S18*(1000-T18)/(1000-U18))*AK18</f>
        <v>-9.5164668265054786</v>
      </c>
      <c r="F18">
        <f>IF(AV18&lt;&gt;0,1/(1/AV18-1/N18),0)</f>
        <v>-2.2145558853395846</v>
      </c>
      <c r="G18">
        <f>((AY18-AL18/2)*S18-E18)/(AY18+AL18/2)</f>
        <v>399.4784640034967</v>
      </c>
      <c r="H18">
        <f>AL18*1000</f>
        <v>26.324809914747902</v>
      </c>
      <c r="I18">
        <f>(AQ18-AW18)</f>
        <v>-0.42777843321896825</v>
      </c>
      <c r="J18">
        <f>(P18+AP18*D18)</f>
        <v>24.528053283691406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31.338241577148438</v>
      </c>
      <c r="P18" s="1">
        <v>24.528053283691406</v>
      </c>
      <c r="Q18" s="1">
        <v>31.379888534545898</v>
      </c>
      <c r="R18" s="1">
        <v>400.00942993164063</v>
      </c>
      <c r="S18" s="1">
        <v>399.11346435546875</v>
      </c>
      <c r="T18" s="1">
        <v>17.142864227294922</v>
      </c>
      <c r="U18" s="1">
        <v>40.011234283447266</v>
      </c>
      <c r="V18" s="1">
        <v>32.7835693359375</v>
      </c>
      <c r="W18" s="1">
        <v>76.516448974609375</v>
      </c>
      <c r="X18" s="1">
        <v>300.58346557617188</v>
      </c>
      <c r="Y18" s="1">
        <v>0.23499555885791779</v>
      </c>
      <c r="Z18" s="1">
        <v>0.29729992151260376</v>
      </c>
      <c r="AA18" s="1">
        <v>87.952339172363281</v>
      </c>
      <c r="AB18" s="1">
        <v>13.096060752868652</v>
      </c>
      <c r="AC18" s="1">
        <v>1.2648636102676392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1.1050862705006315</v>
      </c>
      <c r="AL18">
        <f>(U18-T18)/(1000-U18)*AK18</f>
        <v>2.6324809914747904E-2</v>
      </c>
      <c r="AM18">
        <f>(P18+273.15)</f>
        <v>297.67805328369138</v>
      </c>
      <c r="AN18">
        <f>(O18+273.15)</f>
        <v>304.48824157714841</v>
      </c>
      <c r="AO18">
        <f>(Y18*AG18+Z18*AH18)*AI18</f>
        <v>3.7599288576857237E-2</v>
      </c>
      <c r="AP18">
        <f>((AO18+0.00000010773*(AN18^4-AM18^4))-AL18*44100)/(L18*51.4+0.00000043092*AM18^3)</f>
        <v>-8.9047063638450386</v>
      </c>
      <c r="AQ18">
        <f>0.61365*EXP(17.502*J18/(240.97+J18))</f>
        <v>3.0913032151836752</v>
      </c>
      <c r="AR18">
        <f>AQ18*1000/AA18</f>
        <v>35.147481514113451</v>
      </c>
      <c r="AS18">
        <f>(AR18-U18)</f>
        <v>-4.8637527693338143</v>
      </c>
      <c r="AT18">
        <f>IF(D18,P18,(O18+P18)/2)</f>
        <v>27.933147430419922</v>
      </c>
      <c r="AU18">
        <f>0.61365*EXP(17.502*AT18/(240.97+AT18))</f>
        <v>3.7800752643802285</v>
      </c>
      <c r="AV18">
        <f>IF(AS18&lt;&gt;0,(1000-(AR18+U18)/2)/AS18*AL18,0)</f>
        <v>-5.2090518706226154</v>
      </c>
      <c r="AW18">
        <f>U18*AA18/1000</f>
        <v>3.5190816484026435</v>
      </c>
      <c r="AX18">
        <f>(AU18-AW18)</f>
        <v>0.26099361597758497</v>
      </c>
      <c r="AY18">
        <f>1/(1.6/F18+1.37/N18)</f>
        <v>-2.7258205196108594</v>
      </c>
      <c r="AZ18">
        <f>G18*AA18*0.001</f>
        <v>35.135065358090259</v>
      </c>
      <c r="BA18">
        <f>G18/S18</f>
        <v>1.000914526019856</v>
      </c>
      <c r="BB18">
        <f>(1-AL18*AA18/AQ18/F18)*100</f>
        <v>133.8208398833975</v>
      </c>
      <c r="BC18">
        <f>(S18-E18/(N18/1.35))</f>
        <v>402.44840351426882</v>
      </c>
      <c r="BD18">
        <f>E18*BB18/100/BC18</f>
        <v>-3.1643847318686198E-2</v>
      </c>
    </row>
    <row r="19" spans="1:56" x14ac:dyDescent="0.35">
      <c r="A19" s="1" t="s">
        <v>9</v>
      </c>
      <c r="B19" s="1" t="s">
        <v>4518</v>
      </c>
      <c r="K19" s="1">
        <v>2.72</v>
      </c>
    </row>
    <row r="20" spans="1:56" x14ac:dyDescent="0.35">
      <c r="A20" s="1" t="s">
        <v>9</v>
      </c>
      <c r="B20" s="1" t="s">
        <v>4517</v>
      </c>
      <c r="K20" s="1">
        <v>2.72</v>
      </c>
    </row>
    <row r="21" spans="1:56" x14ac:dyDescent="0.35">
      <c r="A21" s="1">
        <v>2</v>
      </c>
      <c r="B21" s="1" t="s">
        <v>4516</v>
      </c>
      <c r="C21" s="1">
        <v>746.00000198930502</v>
      </c>
      <c r="D21" s="1">
        <v>0</v>
      </c>
      <c r="E21">
        <f>(R21-S21*(1000-T21)/(1000-U21))*AK21</f>
        <v>-8.4887427177566277</v>
      </c>
      <c r="F21">
        <f>IF(AV21&lt;&gt;0,1/(1/AV21-1/N21),0)</f>
        <v>0.80934031186896749</v>
      </c>
      <c r="G21">
        <f>((AY21-AL21/2)*S21-E21)/(AY21+AL21/2)</f>
        <v>395.33802994710362</v>
      </c>
      <c r="H21">
        <f>AL21*1000</f>
        <v>25.100903194383665</v>
      </c>
      <c r="I21">
        <f>(AQ21-AW21)</f>
        <v>3.113406459640907</v>
      </c>
      <c r="J21">
        <f>(P21+AP21*D21)</f>
        <v>37.721599578857422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31.307626724243164</v>
      </c>
      <c r="P21" s="1">
        <v>37.721599578857422</v>
      </c>
      <c r="Q21" s="1">
        <v>31.380939483642578</v>
      </c>
      <c r="R21" s="1">
        <v>400.16183471679688</v>
      </c>
      <c r="S21" s="1">
        <v>398.78521728515625</v>
      </c>
      <c r="T21" s="1">
        <v>17.328802108764648</v>
      </c>
      <c r="U21" s="1">
        <v>39.155616760253906</v>
      </c>
      <c r="V21" s="1">
        <v>33.199420928955078</v>
      </c>
      <c r="W21" s="1">
        <v>75.016365051269531</v>
      </c>
      <c r="X21" s="1">
        <v>300.55291748046875</v>
      </c>
      <c r="Y21" s="1">
        <v>25.625677108764648</v>
      </c>
      <c r="Z21" s="1">
        <v>8.3820357918739319E-2</v>
      </c>
      <c r="AA21" s="1">
        <v>87.958976745605469</v>
      </c>
      <c r="AB21" s="1">
        <v>13.067422866821289</v>
      </c>
      <c r="AC21" s="1">
        <v>1.2922810316085815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1.1049739613252525</v>
      </c>
      <c r="AL21">
        <f>(U21-T21)/(1000-U21)*AK21</f>
        <v>2.5100903194383666E-2</v>
      </c>
      <c r="AM21">
        <f>(P21+273.15)</f>
        <v>310.8715995788574</v>
      </c>
      <c r="AN21">
        <f>(O21+273.15)</f>
        <v>304.45762672424314</v>
      </c>
      <c r="AO21">
        <f>(Y21*AG21+Z21*AH21)*AI21</f>
        <v>4.1001082457577809</v>
      </c>
      <c r="AP21">
        <f>((AO21+0.00000010773*(AN21^4-AM21^4))-AL21*44100)/(L21*51.4+0.00000043092*AM21^3)</f>
        <v>-9.6245698441899243</v>
      </c>
      <c r="AQ21">
        <f>0.61365*EXP(17.502*J21/(240.97+J21))</f>
        <v>6.5574944437159202</v>
      </c>
      <c r="AR21">
        <f>AQ21*1000/AA21</f>
        <v>74.551736347291467</v>
      </c>
      <c r="AS21">
        <f>(AR21-U21)</f>
        <v>35.39611958703756</v>
      </c>
      <c r="AT21">
        <f>IF(D21,P21,(O21+P21)/2)</f>
        <v>34.514613151550293</v>
      </c>
      <c r="AU21">
        <f>0.61365*EXP(17.502*AT21/(240.97+AT21))</f>
        <v>5.4983100208672244</v>
      </c>
      <c r="AV21">
        <f>IF(AS21&lt;&gt;0,(1000-(AR21+U21)/2)/AS21*AL21,0)</f>
        <v>0.6688254203896471</v>
      </c>
      <c r="AW21">
        <f>U21*AA21/1000</f>
        <v>3.4440879840750132</v>
      </c>
      <c r="AX21">
        <f>(AU21-AW21)</f>
        <v>2.0542220367922113</v>
      </c>
      <c r="AY21">
        <f>1/(1.6/F21+1.37/N21)</f>
        <v>0.42871550452825608</v>
      </c>
      <c r="AZ21">
        <f>G21*AA21*0.001</f>
        <v>34.773528582770766</v>
      </c>
      <c r="BA21">
        <f>G21/S21</f>
        <v>0.9913557795308453</v>
      </c>
      <c r="BB21">
        <f>(1-AL21*AA21/AQ21/F21)*100</f>
        <v>58.399321539927207</v>
      </c>
      <c r="BC21">
        <f>(S21-E21/(N21/1.35))</f>
        <v>401.76000204661597</v>
      </c>
      <c r="BD21">
        <f>E21*BB21/100/BC21</f>
        <v>-1.2339128159066088E-2</v>
      </c>
    </row>
    <row r="22" spans="1:56" x14ac:dyDescent="0.35">
      <c r="A22" s="1" t="s">
        <v>9</v>
      </c>
      <c r="B22" s="1" t="s">
        <v>4515</v>
      </c>
      <c r="K22" s="1">
        <v>2.72</v>
      </c>
    </row>
    <row r="23" spans="1:56" x14ac:dyDescent="0.35">
      <c r="A23" s="1" t="s">
        <v>9</v>
      </c>
      <c r="B23" s="1" t="s">
        <v>4514</v>
      </c>
      <c r="K23" s="1">
        <v>2.72</v>
      </c>
    </row>
    <row r="24" spans="1:56" x14ac:dyDescent="0.35">
      <c r="A24" s="1">
        <v>3</v>
      </c>
      <c r="B24" s="1" t="s">
        <v>4513</v>
      </c>
      <c r="C24" s="1">
        <v>950.00000198930502</v>
      </c>
      <c r="D24" s="1">
        <v>0</v>
      </c>
      <c r="E24">
        <f>(R24-S24*(1000-T24)/(1000-U24))*AK24</f>
        <v>-7.9261997966967712</v>
      </c>
      <c r="F24">
        <f>IF(AV24&lt;&gt;0,1/(1/AV24-1/N24),0)</f>
        <v>0.98295535340357509</v>
      </c>
      <c r="G24">
        <f>((AY24-AL24/2)*S24-E24)/(AY24+AL24/2)</f>
        <v>395.0384851608668</v>
      </c>
      <c r="H24">
        <f>AL24*1000</f>
        <v>24.264271288568075</v>
      </c>
      <c r="I24">
        <f>(AQ24-AW24)</f>
        <v>2.5802245676434863</v>
      </c>
      <c r="J24">
        <f>(P24+AP24*D24)</f>
        <v>36.024410247802734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31.224826812744141</v>
      </c>
      <c r="P24" s="1">
        <v>36.024410247802734</v>
      </c>
      <c r="Q24" s="1">
        <v>31.319425582885742</v>
      </c>
      <c r="R24" s="1">
        <v>399.98611450195313</v>
      </c>
      <c r="S24" s="1">
        <v>398.4102783203125</v>
      </c>
      <c r="T24" s="1">
        <v>17.498292922973633</v>
      </c>
      <c r="U24" s="1">
        <v>38.613422393798828</v>
      </c>
      <c r="V24" s="1">
        <v>33.684276580810547</v>
      </c>
      <c r="W24" s="1">
        <v>74.330978393554688</v>
      </c>
      <c r="X24" s="1">
        <v>300.49722290039063</v>
      </c>
      <c r="Y24" s="1">
        <v>51.176055908203125</v>
      </c>
      <c r="Z24" s="1">
        <v>0.42171558737754822</v>
      </c>
      <c r="AA24" s="1">
        <v>87.96368408203125</v>
      </c>
      <c r="AB24" s="1">
        <v>12.905887603759766</v>
      </c>
      <c r="AC24" s="1">
        <v>1.2866946458816528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1.1047692018396713</v>
      </c>
      <c r="AL24">
        <f>(U24-T24)/(1000-U24)*AK24</f>
        <v>2.4264271288568076E-2</v>
      </c>
      <c r="AM24">
        <f>(P24+273.15)</f>
        <v>309.17441024780271</v>
      </c>
      <c r="AN24">
        <f>(O24+273.15)</f>
        <v>304.37482681274412</v>
      </c>
      <c r="AO24">
        <f>(Y24*AG24+Z24*AH24)*AI24</f>
        <v>8.188168762292662</v>
      </c>
      <c r="AP24">
        <f>((AO24+0.00000010773*(AN24^4-AM24^4))-AL24*44100)/(L24*51.4+0.00000043092*AM24^3)</f>
        <v>-9.1378498887477129</v>
      </c>
      <c r="AQ24">
        <f>0.61365*EXP(17.502*J24/(240.97+J24))</f>
        <v>5.9768034564176373</v>
      </c>
      <c r="AR24">
        <f>AQ24*1000/AA24</f>
        <v>67.94626121893576</v>
      </c>
      <c r="AS24">
        <f>(AR24-U24)</f>
        <v>29.332838825136932</v>
      </c>
      <c r="AT24">
        <f>IF(D24,P24,(O24+P24)/2)</f>
        <v>33.624618530273438</v>
      </c>
      <c r="AU24">
        <f>0.61365*EXP(17.502*AT24/(240.97+AT24))</f>
        <v>5.2321469489396577</v>
      </c>
      <c r="AV24">
        <f>IF(AS24&lt;&gt;0,(1000-(AR24+U24)/2)/AS24*AL24,0)</f>
        <v>0.78313165969741949</v>
      </c>
      <c r="AW24">
        <f>U24*AA24/1000</f>
        <v>3.396578888774151</v>
      </c>
      <c r="AX24">
        <f>(AU24-AW24)</f>
        <v>1.8355680601655067</v>
      </c>
      <c r="AY24">
        <f>1/(1.6/F24+1.37/N24)</f>
        <v>0.50419113755062372</v>
      </c>
      <c r="AZ24">
        <f>G24*AA24*0.001</f>
        <v>34.749040508934677</v>
      </c>
      <c r="BA24">
        <f>G24/S24</f>
        <v>0.99153688209636281</v>
      </c>
      <c r="BB24">
        <f>(1-AL24*AA24/AQ24/F24)*100</f>
        <v>63.669790999766853</v>
      </c>
      <c r="BC24">
        <f>(S24-E24/(N24/1.35))</f>
        <v>401.18792621888491</v>
      </c>
      <c r="BD24">
        <f>E24*BB24/100/BC24</f>
        <v>-1.2579129417836463E-2</v>
      </c>
    </row>
    <row r="25" spans="1:56" x14ac:dyDescent="0.35">
      <c r="A25" s="1" t="s">
        <v>9</v>
      </c>
      <c r="B25" s="1" t="s">
        <v>4512</v>
      </c>
      <c r="K25" s="1">
        <v>2.72</v>
      </c>
    </row>
    <row r="26" spans="1:56" x14ac:dyDescent="0.35">
      <c r="A26" s="1" t="s">
        <v>9</v>
      </c>
      <c r="B26" s="1" t="s">
        <v>4511</v>
      </c>
      <c r="K26" s="1">
        <v>2.72</v>
      </c>
    </row>
    <row r="27" spans="1:56" x14ac:dyDescent="0.35">
      <c r="A27" s="1">
        <v>4</v>
      </c>
      <c r="B27" s="1" t="s">
        <v>4510</v>
      </c>
      <c r="C27" s="1">
        <v>1155.5000019781291</v>
      </c>
      <c r="D27" s="1">
        <v>0</v>
      </c>
      <c r="E27">
        <f>(R27-S27*(1000-T27)/(1000-U27))*AK27</f>
        <v>-7.37995963362384</v>
      </c>
      <c r="F27">
        <f>IF(AV27&lt;&gt;0,1/(1/AV27-1/N27),0)</f>
        <v>0.64706184293707958</v>
      </c>
      <c r="G27">
        <f>((AY27-AL27/2)*S27-E27)/(AY27+AL27/2)</f>
        <v>392.2176903237355</v>
      </c>
      <c r="H27">
        <f>AL27*1000</f>
        <v>23.928561378451167</v>
      </c>
      <c r="I27">
        <f>(AQ27-AW27)</f>
        <v>3.575865907223525</v>
      </c>
      <c r="J27">
        <f>(P27+AP27*D27)</f>
        <v>38.825592041015625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31.161745071411133</v>
      </c>
      <c r="P27" s="1">
        <v>38.825592041015625</v>
      </c>
      <c r="Q27" s="1">
        <v>31.256746292114258</v>
      </c>
      <c r="R27" s="1">
        <v>400.02978515625</v>
      </c>
      <c r="S27" s="1">
        <v>398.08786010742188</v>
      </c>
      <c r="T27" s="1">
        <v>17.660530090332031</v>
      </c>
      <c r="U27" s="1">
        <v>38.483127593994141</v>
      </c>
      <c r="V27" s="1">
        <v>34.118797302246094</v>
      </c>
      <c r="W27" s="1">
        <v>74.346466064453125</v>
      </c>
      <c r="X27" s="1">
        <v>300.54360961914063</v>
      </c>
      <c r="Y27" s="1">
        <v>99.685676574707031</v>
      </c>
      <c r="Z27" s="1">
        <v>0.33789739012718201</v>
      </c>
      <c r="AA27" s="1">
        <v>87.963409423828125</v>
      </c>
      <c r="AB27" s="1">
        <v>12.935690879821777</v>
      </c>
      <c r="AC27" s="1">
        <v>1.2844268083572388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1.1049397412468402</v>
      </c>
      <c r="AL27">
        <f>(U27-T27)/(1000-U27)*AK27</f>
        <v>2.3928561378451167E-2</v>
      </c>
      <c r="AM27">
        <f>(P27+273.15)</f>
        <v>311.9755920410156</v>
      </c>
      <c r="AN27">
        <f>(O27+273.15)</f>
        <v>304.31174507141111</v>
      </c>
      <c r="AO27">
        <f>(Y27*AG27+Z27*AH27)*AI27</f>
        <v>15.949707895449365</v>
      </c>
      <c r="AP27">
        <f>((AO27+0.00000010773*(AN27^4-AM27^4))-AL27*44100)/(L27*51.4+0.00000043092*AM27^3)</f>
        <v>-9.2285936343474884</v>
      </c>
      <c r="AQ27">
        <f>0.61365*EXP(17.502*J27/(240.97+J27))</f>
        <v>6.9609730156834493</v>
      </c>
      <c r="AR27">
        <f>AQ27*1000/AA27</f>
        <v>79.134870524900478</v>
      </c>
      <c r="AS27">
        <f>(AR27-U27)</f>
        <v>40.651742930906337</v>
      </c>
      <c r="AT27">
        <f>IF(D27,P27,(O27+P27)/2)</f>
        <v>34.993668556213379</v>
      </c>
      <c r="AU27">
        <f>0.61365*EXP(17.502*AT27/(240.97+AT27))</f>
        <v>5.6463912536439933</v>
      </c>
      <c r="AV27">
        <f>IF(AS27&lt;&gt;0,(1000-(AR27+U27)/2)/AS27*AL27,0)</f>
        <v>0.5540069136304997</v>
      </c>
      <c r="AW27">
        <f>U27*AA27/1000</f>
        <v>3.3851071084599242</v>
      </c>
      <c r="AX27">
        <f>(AU27-AW27)</f>
        <v>2.2612841451840691</v>
      </c>
      <c r="AY27">
        <f>1/(1.6/F27+1.37/N27)</f>
        <v>0.35356350471418424</v>
      </c>
      <c r="AZ27">
        <f>G27*AA27*0.001</f>
        <v>34.500805277214972</v>
      </c>
      <c r="BA27">
        <f>G27/S27</f>
        <v>0.98525408490954147</v>
      </c>
      <c r="BB27">
        <f>(1-AL27*AA27/AQ27/F27)*100</f>
        <v>53.269233727450448</v>
      </c>
      <c r="BC27">
        <f>(S27-E27/(N27/1.35))</f>
        <v>400.67408426195647</v>
      </c>
      <c r="BD27">
        <f>E27*BB27/100/BC27</f>
        <v>-9.8115852775154059E-3</v>
      </c>
    </row>
    <row r="28" spans="1:56" x14ac:dyDescent="0.35">
      <c r="A28" s="1" t="s">
        <v>9</v>
      </c>
      <c r="B28" s="1" t="s">
        <v>4509</v>
      </c>
      <c r="K28" s="1">
        <v>2.72</v>
      </c>
    </row>
    <row r="29" spans="1:56" x14ac:dyDescent="0.35">
      <c r="A29" s="1" t="s">
        <v>9</v>
      </c>
      <c r="B29" s="1" t="s">
        <v>4508</v>
      </c>
      <c r="K29" s="1">
        <v>2.72</v>
      </c>
    </row>
    <row r="30" spans="1:56" x14ac:dyDescent="0.35">
      <c r="A30" s="1">
        <v>5</v>
      </c>
      <c r="B30" s="1" t="s">
        <v>4507</v>
      </c>
      <c r="C30" s="1">
        <v>1360.5000019781291</v>
      </c>
      <c r="D30" s="1">
        <v>0</v>
      </c>
      <c r="E30">
        <f>(R30-S30*(1000-T30)/(1000-U30))*AK30</f>
        <v>-6.9902026586763171</v>
      </c>
      <c r="F30">
        <f>IF(AV30&lt;&gt;0,1/(1/AV30-1/N30),0)</f>
        <v>-7.7658671149362952</v>
      </c>
      <c r="G30">
        <f>((AY30-AL30/2)*S30-E30)/(AY30+AL30/2)</f>
        <v>397.42649829130028</v>
      </c>
      <c r="H30">
        <f>AL30*1000</f>
        <v>23.719500073832201</v>
      </c>
      <c r="I30">
        <f>(AQ30-AW30)</f>
        <v>0.26203512195527345</v>
      </c>
      <c r="J30">
        <f>(P30+AP30*D30)</f>
        <v>27.309501647949219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31.102598190307617</v>
      </c>
      <c r="P30" s="1">
        <v>27.309501647949219</v>
      </c>
      <c r="Q30" s="1">
        <v>31.201076507568359</v>
      </c>
      <c r="R30" s="1">
        <v>400.00485229492188</v>
      </c>
      <c r="S30" s="1">
        <v>397.79165649414063</v>
      </c>
      <c r="T30" s="1">
        <v>17.812932968139648</v>
      </c>
      <c r="U30" s="1">
        <v>38.456138610839844</v>
      </c>
      <c r="V30" s="1">
        <v>34.529075622558594</v>
      </c>
      <c r="W30" s="1">
        <v>74.54443359375</v>
      </c>
      <c r="X30" s="1">
        <v>300.51516723632813</v>
      </c>
      <c r="Y30" s="1">
        <v>149.84979248046875</v>
      </c>
      <c r="Z30" s="1">
        <v>0.25145611166954041</v>
      </c>
      <c r="AA30" s="1">
        <v>87.962661743164063</v>
      </c>
      <c r="AB30" s="1">
        <v>12.859501838684082</v>
      </c>
      <c r="AC30" s="1">
        <v>1.2831885814666748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1.1048351736629707</v>
      </c>
      <c r="AL30">
        <f>(U30-T30)/(1000-U30)*AK30</f>
        <v>2.3719500073832202E-2</v>
      </c>
      <c r="AM30">
        <f>(P30+273.15)</f>
        <v>300.4595016479492</v>
      </c>
      <c r="AN30">
        <f>(O30+273.15)</f>
        <v>304.25259819030759</v>
      </c>
      <c r="AO30">
        <f>(Y30*AG30+Z30*AH30)*AI30</f>
        <v>23.975966260970381</v>
      </c>
      <c r="AP30">
        <f>((AO30+0.00000010773*(AN30^4-AM30^4))-AL30*44100)/(L30*51.4+0.00000043092*AM30^3)</f>
        <v>-8.0273272963242022</v>
      </c>
      <c r="AQ30">
        <f>0.61365*EXP(17.502*J30/(240.97+J30))</f>
        <v>3.6447394345288098</v>
      </c>
      <c r="AR30">
        <f>AQ30*1000/AA30</f>
        <v>41.435074408853453</v>
      </c>
      <c r="AS30">
        <f>(AR30-U30)</f>
        <v>2.9789357980136089</v>
      </c>
      <c r="AT30">
        <f>IF(D30,P30,(O30+P30)/2)</f>
        <v>29.206049919128418</v>
      </c>
      <c r="AU30">
        <f>0.61365*EXP(17.502*AT30/(240.97+AT30))</f>
        <v>4.0699750934267964</v>
      </c>
      <c r="AV30">
        <f>IF(AS30&lt;&gt;0,(1000-(AR30+U30)/2)/AS30*AL30,0)</f>
        <v>7.6443440884013949</v>
      </c>
      <c r="AW30">
        <f>U30*AA30/1000</f>
        <v>3.3827043125735363</v>
      </c>
      <c r="AX30">
        <f>(AU30-AW30)</f>
        <v>0.6872707808532601</v>
      </c>
      <c r="AY30">
        <f>1/(1.6/F30+1.37/N30)</f>
        <v>6.6844613181637218</v>
      </c>
      <c r="AZ30">
        <f>G30*AA30*0.001</f>
        <v>34.958692636967818</v>
      </c>
      <c r="BA30">
        <f>G30/S30</f>
        <v>0.99908203654632022</v>
      </c>
      <c r="BB30">
        <f>(1-AL30*AA30/AQ30/F30)*100</f>
        <v>107.371357144047</v>
      </c>
      <c r="BC30">
        <f>(S30-E30/(N30/1.35))</f>
        <v>400.24129468438144</v>
      </c>
      <c r="BD30">
        <f>E30*BB30/100/BC30</f>
        <v>-1.8752376532408067E-2</v>
      </c>
    </row>
    <row r="31" spans="1:56" x14ac:dyDescent="0.35">
      <c r="A31" s="1" t="s">
        <v>9</v>
      </c>
      <c r="B31" s="1" t="s">
        <v>4506</v>
      </c>
      <c r="K31" s="1">
        <v>2.72</v>
      </c>
    </row>
    <row r="32" spans="1:56" x14ac:dyDescent="0.35">
      <c r="A32" s="1" t="s">
        <v>9</v>
      </c>
      <c r="B32" s="1" t="s">
        <v>4505</v>
      </c>
      <c r="K32" s="1">
        <v>2.72</v>
      </c>
    </row>
    <row r="33" spans="1:56" x14ac:dyDescent="0.35">
      <c r="A33" s="1">
        <v>6</v>
      </c>
      <c r="B33" s="1" t="s">
        <v>4504</v>
      </c>
      <c r="C33" s="1">
        <v>1565.5000019781291</v>
      </c>
      <c r="D33" s="1">
        <v>0</v>
      </c>
      <c r="E33">
        <f>(R33-S33*(1000-T33)/(1000-U33))*AK33</f>
        <v>-6.6509395036600445</v>
      </c>
      <c r="F33">
        <f>IF(AV33&lt;&gt;0,1/(1/AV33-1/N33),0)</f>
        <v>0.18302438267659885</v>
      </c>
      <c r="G33">
        <f>((AY33-AL33/2)*S33-E33)/(AY33+AL33/2)</f>
        <v>374.12404813819694</v>
      </c>
      <c r="H33">
        <f>AL33*1000</f>
        <v>23.832721418922368</v>
      </c>
      <c r="I33">
        <f>(AQ33-AW33)</f>
        <v>10.797717882003182</v>
      </c>
      <c r="J33">
        <f>(P33+AP33*D33)</f>
        <v>52.719154357910156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31.072616577148438</v>
      </c>
      <c r="P33" s="1">
        <v>52.719154357910156</v>
      </c>
      <c r="Q33" s="1">
        <v>31.168542861938477</v>
      </c>
      <c r="R33" s="1">
        <v>399.78939819335938</v>
      </c>
      <c r="S33" s="1">
        <v>397.24038696289063</v>
      </c>
      <c r="T33" s="1">
        <v>17.967456817626953</v>
      </c>
      <c r="U33" s="1">
        <v>38.702827453613281</v>
      </c>
      <c r="V33" s="1">
        <v>34.888648986816406</v>
      </c>
      <c r="W33" s="1">
        <v>75.151947021484375</v>
      </c>
      <c r="X33" s="1">
        <v>300.5303955078125</v>
      </c>
      <c r="Y33" s="1">
        <v>301.09884643554688</v>
      </c>
      <c r="Z33" s="1">
        <v>0.21348072588443756</v>
      </c>
      <c r="AA33" s="1">
        <v>87.963897705078125</v>
      </c>
      <c r="AB33" s="1">
        <v>12.912040710449219</v>
      </c>
      <c r="AC33" s="1">
        <v>1.2760030031204224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1.1048911599551929</v>
      </c>
      <c r="AL33">
        <f>(U33-T33)/(1000-U33)*AK33</f>
        <v>2.3832721418922367E-2</v>
      </c>
      <c r="AM33">
        <f>(P33+273.15)</f>
        <v>325.86915435791013</v>
      </c>
      <c r="AN33">
        <f>(O33+273.15)</f>
        <v>304.22261657714841</v>
      </c>
      <c r="AO33">
        <f>(Y33*AG33+Z33*AH33)*AI33</f>
        <v>48.175814352874113</v>
      </c>
      <c r="AP33">
        <f>((AO33+0.00000010773*(AN33^4-AM33^4))-AL33*44100)/(L33*51.4+0.00000043092*AM33^3)</f>
        <v>-10.365885542347661</v>
      </c>
      <c r="AQ33">
        <f>0.61365*EXP(17.502*J33/(240.97+J33))</f>
        <v>14.202169437030109</v>
      </c>
      <c r="AR33">
        <f>AQ33*1000/AA33</f>
        <v>161.45452631767844</v>
      </c>
      <c r="AS33">
        <f>(AR33-U33)</f>
        <v>122.75169886406516</v>
      </c>
      <c r="AT33">
        <f>IF(D33,P33,(O33+P33)/2)</f>
        <v>41.895885467529297</v>
      </c>
      <c r="AU33">
        <f>0.61365*EXP(17.502*AT33/(240.97+AT33))</f>
        <v>8.1983177808528058</v>
      </c>
      <c r="AV33">
        <f>IF(AS33&lt;&gt;0,(1000-(AR33+U33)/2)/AS33*AL33,0)</f>
        <v>0.17472323716255364</v>
      </c>
      <c r="AW33">
        <f>U33*AA33/1000</f>
        <v>3.4044515550269279</v>
      </c>
      <c r="AX33">
        <f>(AU33-AW33)</f>
        <v>4.7938662258258784</v>
      </c>
      <c r="AY33">
        <f>1/(1.6/F33+1.37/N33)</f>
        <v>0.10991867538902733</v>
      </c>
      <c r="AZ33">
        <f>G33*AA33*0.001</f>
        <v>32.909409499438077</v>
      </c>
      <c r="BA33">
        <f>G33/S33</f>
        <v>0.94180768224140021</v>
      </c>
      <c r="BB33">
        <f>(1-AL33*AA33/AQ33/F33)*100</f>
        <v>19.348126357034712</v>
      </c>
      <c r="BC33">
        <f>(S33-E33/(N33/1.35))</f>
        <v>399.57113418220405</v>
      </c>
      <c r="BD33">
        <f>E33*BB33/100/BC33</f>
        <v>-3.2205333894597308E-3</v>
      </c>
    </row>
    <row r="34" spans="1:56" x14ac:dyDescent="0.35">
      <c r="A34" s="1" t="s">
        <v>9</v>
      </c>
      <c r="B34" s="1" t="s">
        <v>4503</v>
      </c>
      <c r="K34" s="1">
        <v>2.72</v>
      </c>
    </row>
    <row r="35" spans="1:56" x14ac:dyDescent="0.35">
      <c r="A35" s="1" t="s">
        <v>9</v>
      </c>
      <c r="B35" s="1" t="s">
        <v>4502</v>
      </c>
      <c r="K35" s="1">
        <v>2.72</v>
      </c>
    </row>
    <row r="36" spans="1:56" x14ac:dyDescent="0.35">
      <c r="A36" s="1">
        <v>7</v>
      </c>
      <c r="B36" s="1" t="s">
        <v>4501</v>
      </c>
      <c r="C36" s="1">
        <v>1770.5000019781291</v>
      </c>
      <c r="D36" s="1">
        <v>0</v>
      </c>
      <c r="E36">
        <f>(R36-S36*(1000-T36)/(1000-U36))*AK36</f>
        <v>-6.673429583157426</v>
      </c>
      <c r="F36">
        <f>IF(AV36&lt;&gt;0,1/(1/AV36-1/N36),0)</f>
        <v>1.004565396778446</v>
      </c>
      <c r="G36">
        <f>((AY36-AL36/2)*S36-E36)/(AY36+AL36/2)</f>
        <v>391.70620015997144</v>
      </c>
      <c r="H36">
        <f>AL36*1000</f>
        <v>24.186090599459504</v>
      </c>
      <c r="I36">
        <f>(AQ36-AW36)</f>
        <v>2.5272351274424039</v>
      </c>
      <c r="J36">
        <f>(P36+AP36*D36)</f>
        <v>36.007247924804688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31.067672729492188</v>
      </c>
      <c r="P36" s="1">
        <v>36.007247924804688</v>
      </c>
      <c r="Q36" s="1">
        <v>31.155097961425781</v>
      </c>
      <c r="R36" s="1">
        <v>399.9510498046875</v>
      </c>
      <c r="S36" s="1">
        <v>397.2940673828125</v>
      </c>
      <c r="T36" s="1">
        <v>18.117385864257813</v>
      </c>
      <c r="U36" s="1">
        <v>39.151214599609375</v>
      </c>
      <c r="V36" s="1">
        <v>35.190086364746094</v>
      </c>
      <c r="W36" s="1">
        <v>76.044891357421875</v>
      </c>
      <c r="X36" s="1">
        <v>300.5185546875</v>
      </c>
      <c r="Y36" s="1">
        <v>499.34771728515625</v>
      </c>
      <c r="Z36" s="1">
        <v>0.31563842296600342</v>
      </c>
      <c r="AA36" s="1">
        <v>87.964889526367188</v>
      </c>
      <c r="AB36" s="1">
        <v>13.012812614440918</v>
      </c>
      <c r="AC36" s="1">
        <v>1.2717922925949097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1.1048476275275732</v>
      </c>
      <c r="AL36">
        <f>(U36-T36)/(1000-U36)*AK36</f>
        <v>2.4186090599459503E-2</v>
      </c>
      <c r="AM36">
        <f>(P36+273.15)</f>
        <v>309.15724792480466</v>
      </c>
      <c r="AN36">
        <f>(O36+273.15)</f>
        <v>304.21767272949216</v>
      </c>
      <c r="AO36">
        <f>(Y36*AG36+Z36*AH36)*AI36</f>
        <v>79.895632979818402</v>
      </c>
      <c r="AP36">
        <f>((AO36+0.00000010773*(AN36^4-AM36^4))-AL36*44100)/(L36*51.4+0.00000043092*AM36^3)</f>
        <v>-8.5394515658990411</v>
      </c>
      <c r="AQ36">
        <f>0.61365*EXP(17.502*J36/(240.97+J36))</f>
        <v>5.9711673945201369</v>
      </c>
      <c r="AR36">
        <f>AQ36*1000/AA36</f>
        <v>67.881258382417442</v>
      </c>
      <c r="AS36">
        <f>(AR36-U36)</f>
        <v>28.730043782808067</v>
      </c>
      <c r="AT36">
        <f>IF(D36,P36,(O36+P36)/2)</f>
        <v>33.537460327148438</v>
      </c>
      <c r="AU36">
        <f>0.61365*EXP(17.502*AT36/(240.97+AT36))</f>
        <v>5.2066942297860708</v>
      </c>
      <c r="AV36">
        <f>IF(AS36&lt;&gt;0,(1000-(AR36+U36)/2)/AS36*AL36,0)</f>
        <v>0.79678757986592663</v>
      </c>
      <c r="AW36">
        <f>U36*AA36/1000</f>
        <v>3.443932267077733</v>
      </c>
      <c r="AX36">
        <f>(AU36-AW36)</f>
        <v>1.7627619627083377</v>
      </c>
      <c r="AY36">
        <f>1/(1.6/F36+1.37/N36)</f>
        <v>0.51325242339566279</v>
      </c>
      <c r="AZ36">
        <f>G36*AA36*0.001</f>
        <v>34.456392623864957</v>
      </c>
      <c r="BA36">
        <f>G36/S36</f>
        <v>0.98593518584445194</v>
      </c>
      <c r="BB36">
        <f>(1-AL36*AA36/AQ36/F36)*100</f>
        <v>64.531928415746037</v>
      </c>
      <c r="BC36">
        <f>(S36-E36/(N36/1.35))</f>
        <v>399.63269599846427</v>
      </c>
      <c r="BD36">
        <f>E36*BB36/100/BC36</f>
        <v>-1.0776127290382964E-2</v>
      </c>
    </row>
    <row r="37" spans="1:56" x14ac:dyDescent="0.35">
      <c r="A37" s="1" t="s">
        <v>9</v>
      </c>
      <c r="B37" s="1" t="s">
        <v>4500</v>
      </c>
      <c r="K37" s="1">
        <v>2.72</v>
      </c>
    </row>
    <row r="38" spans="1:56" x14ac:dyDescent="0.35">
      <c r="A38" s="1" t="s">
        <v>9</v>
      </c>
      <c r="B38" s="1" t="s">
        <v>4499</v>
      </c>
      <c r="K38" s="1">
        <v>2.72</v>
      </c>
    </row>
    <row r="39" spans="1:56" x14ac:dyDescent="0.35">
      <c r="A39" s="1">
        <v>8</v>
      </c>
      <c r="B39" s="1" t="s">
        <v>4498</v>
      </c>
      <c r="C39" s="1">
        <v>1976.0000019669533</v>
      </c>
      <c r="D39" s="1">
        <v>0</v>
      </c>
      <c r="E39">
        <f>(R39-S39*(1000-T39)/(1000-U39))*AK39</f>
        <v>-6.6336851101282956</v>
      </c>
      <c r="F39">
        <f>IF(AV39&lt;&gt;0,1/(1/AV39-1/N39),0)</f>
        <v>1.0399247990359246</v>
      </c>
      <c r="G39">
        <f>((AY39-AL39/2)*S39-E39)/(AY39+AL39/2)</f>
        <v>391.17045953182316</v>
      </c>
      <c r="H39">
        <f>AL39*1000</f>
        <v>24.727041928435895</v>
      </c>
      <c r="I39">
        <f>(AQ39-AW39)</f>
        <v>2.5127475486018711</v>
      </c>
      <c r="J39">
        <f>(P39+AP39*D39)</f>
        <v>36.126499176025391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31.085666656494141</v>
      </c>
      <c r="P39" s="1">
        <v>36.126499176025391</v>
      </c>
      <c r="Q39" s="1">
        <v>31.159286499023438</v>
      </c>
      <c r="R39" s="1">
        <v>399.94677734375</v>
      </c>
      <c r="S39" s="1">
        <v>397.06460571289063</v>
      </c>
      <c r="T39" s="1">
        <v>18.271732330322266</v>
      </c>
      <c r="U39" s="1">
        <v>39.761093139648438</v>
      </c>
      <c r="V39" s="1">
        <v>35.454490661621094</v>
      </c>
      <c r="W39" s="1">
        <v>77.1524658203125</v>
      </c>
      <c r="X39" s="1">
        <v>300.5362548828125</v>
      </c>
      <c r="Y39" s="1">
        <v>750.14971923828125</v>
      </c>
      <c r="Z39" s="1">
        <v>0.36015889048576355</v>
      </c>
      <c r="AA39" s="1">
        <v>87.967330932617188</v>
      </c>
      <c r="AB39" s="1">
        <v>13.140156745910645</v>
      </c>
      <c r="AC39" s="1">
        <v>1.2727476358413696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1.1049127017750457</v>
      </c>
      <c r="AL39">
        <f>(U39-T39)/(1000-U39)*AK39</f>
        <v>2.4727041928435896E-2</v>
      </c>
      <c r="AM39">
        <f>(P39+273.15)</f>
        <v>309.27649917602537</v>
      </c>
      <c r="AN39">
        <f>(O39+273.15)</f>
        <v>304.23566665649412</v>
      </c>
      <c r="AO39">
        <f>(Y39*AG39+Z39*AH39)*AI39</f>
        <v>120.02395239538055</v>
      </c>
      <c r="AP39">
        <f>((AO39+0.00000010773*(AN39^4-AM39^4))-AL39*44100)/(L39*51.4+0.00000043092*AM39^3)</f>
        <v>-8.41646251800214</v>
      </c>
      <c r="AQ39">
        <f>0.61365*EXP(17.502*J39/(240.97+J39))</f>
        <v>6.0104247870599403</v>
      </c>
      <c r="AR39">
        <f>AQ39*1000/AA39</f>
        <v>68.325646843416379</v>
      </c>
      <c r="AS39">
        <f>(AR39-U39)</f>
        <v>28.564553703767942</v>
      </c>
      <c r="AT39">
        <f>IF(D39,P39,(O39+P39)/2)</f>
        <v>33.606082916259766</v>
      </c>
      <c r="AU39">
        <f>0.61365*EXP(17.502*AT39/(240.97+AT39))</f>
        <v>5.2267249713588431</v>
      </c>
      <c r="AV39">
        <f>IF(AS39&lt;&gt;0,(1000-(AR39+U39)/2)/AS39*AL39,0)</f>
        <v>0.81887186109320664</v>
      </c>
      <c r="AW39">
        <f>U39*AA39/1000</f>
        <v>3.4976772384580692</v>
      </c>
      <c r="AX39">
        <f>(AU39-AW39)</f>
        <v>1.7290477329007738</v>
      </c>
      <c r="AY39">
        <f>1/(1.6/F39+1.37/N39)</f>
        <v>0.52792644569140013</v>
      </c>
      <c r="AZ39">
        <f>G39*AA39*0.001</f>
        <v>34.410221264699821</v>
      </c>
      <c r="BA39">
        <f>G39/S39</f>
        <v>0.98515569986278406</v>
      </c>
      <c r="BB39">
        <f>(1-AL39*AA39/AQ39/F39)*100</f>
        <v>65.199420295359076</v>
      </c>
      <c r="BC39">
        <f>(S39-E39/(N39/1.35))</f>
        <v>399.38930632334183</v>
      </c>
      <c r="BD39">
        <f>E39*BB39/100/BC39</f>
        <v>-1.0829344119999099E-2</v>
      </c>
    </row>
    <row r="40" spans="1:56" x14ac:dyDescent="0.35">
      <c r="A40" s="1" t="s">
        <v>9</v>
      </c>
      <c r="B40" s="1" t="s">
        <v>4497</v>
      </c>
      <c r="K40" s="1">
        <v>2.72</v>
      </c>
    </row>
    <row r="41" spans="1:56" x14ac:dyDescent="0.35">
      <c r="A41" s="1" t="s">
        <v>9</v>
      </c>
      <c r="B41" s="1" t="s">
        <v>4496</v>
      </c>
      <c r="K41" s="1">
        <v>2.72</v>
      </c>
    </row>
    <row r="42" spans="1:56" x14ac:dyDescent="0.35">
      <c r="A42" s="1">
        <v>9</v>
      </c>
      <c r="B42" s="1" t="s">
        <v>4495</v>
      </c>
      <c r="C42" s="1">
        <v>2182.0000019669533</v>
      </c>
      <c r="D42" s="1">
        <v>0</v>
      </c>
      <c r="E42">
        <f>(R42-S42*(1000-T42)/(1000-U42))*AK42</f>
        <v>-6.81533396840869</v>
      </c>
      <c r="F42">
        <f>IF(AV42&lt;&gt;0,1/(1/AV42-1/N42),0)</f>
        <v>10.808807398551115</v>
      </c>
      <c r="G42">
        <f>((AY42-AL42/2)*S42-E42)/(AY42+AL42/2)</f>
        <v>395.45370803191616</v>
      </c>
      <c r="H42">
        <f>AL42*1000</f>
        <v>25.358325485332497</v>
      </c>
      <c r="I42">
        <f>(AQ42-AW42)</f>
        <v>0.75032933207793651</v>
      </c>
      <c r="J42">
        <f>(P42+AP42*D42)</f>
        <v>30.197441101074219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31.123695373535156</v>
      </c>
      <c r="P42" s="1">
        <v>30.197441101074219</v>
      </c>
      <c r="Q42" s="1">
        <v>31.179389953613281</v>
      </c>
      <c r="R42" s="1">
        <v>400.0272216796875</v>
      </c>
      <c r="S42" s="1">
        <v>397.08221435546875</v>
      </c>
      <c r="T42" s="1">
        <v>18.431646347045898</v>
      </c>
      <c r="U42" s="1">
        <v>40.453536987304688</v>
      </c>
      <c r="V42" s="1">
        <v>35.688259124755859</v>
      </c>
      <c r="W42" s="1">
        <v>78.328125</v>
      </c>
      <c r="X42" s="1">
        <v>300.53903198242188</v>
      </c>
      <c r="Y42" s="1">
        <v>1000.2413330078125</v>
      </c>
      <c r="Z42" s="1">
        <v>0.22919328510761261</v>
      </c>
      <c r="AA42" s="1">
        <v>87.969490051269531</v>
      </c>
      <c r="AB42" s="1">
        <v>13.349574089050293</v>
      </c>
      <c r="AC42" s="1">
        <v>1.268641471862793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1.1049229117000803</v>
      </c>
      <c r="AL42">
        <f>(U42-T42)/(1000-U42)*AK42</f>
        <v>2.5358325485332497E-2</v>
      </c>
      <c r="AM42">
        <f>(P42+273.15)</f>
        <v>303.3474411010742</v>
      </c>
      <c r="AN42">
        <f>(O42+273.15)</f>
        <v>304.27369537353513</v>
      </c>
      <c r="AO42">
        <f>(Y42*AG42+Z42*AH42)*AI42</f>
        <v>160.03860970410824</v>
      </c>
      <c r="AP42">
        <f>((AO42+0.00000010773*(AN42^4-AM42^4))-AL42*44100)/(L42*51.4+0.00000043092*AM42^3)</f>
        <v>-7.7607370500423798</v>
      </c>
      <c r="AQ42">
        <f>0.61365*EXP(17.502*J42/(240.97+J42))</f>
        <v>4.3090063516213002</v>
      </c>
      <c r="AR42">
        <f>AQ42*1000/AA42</f>
        <v>48.982963856104732</v>
      </c>
      <c r="AS42">
        <f>(AR42-U42)</f>
        <v>8.5294268688000443</v>
      </c>
      <c r="AT42">
        <f>IF(D42,P42,(O42+P42)/2)</f>
        <v>30.660568237304688</v>
      </c>
      <c r="AU42">
        <f>0.61365*EXP(17.502*AT42/(240.97+AT42))</f>
        <v>4.4247994805703144</v>
      </c>
      <c r="AV42">
        <f>IF(AS42&lt;&gt;0,(1000-(AR42+U42)/2)/AS42*AL42,0)</f>
        <v>2.8400906542284812</v>
      </c>
      <c r="AW42">
        <f>U42*AA42/1000</f>
        <v>3.5586770195433637</v>
      </c>
      <c r="AX42">
        <f>(AU42-AW42)</f>
        <v>0.86612246102695067</v>
      </c>
      <c r="AY42">
        <f>1/(1.6/F42+1.37/N42)</f>
        <v>1.9854746181743634</v>
      </c>
      <c r="AZ42">
        <f>G42*AA42*0.001</f>
        <v>34.787861034451296</v>
      </c>
      <c r="BA42">
        <f>G42/S42</f>
        <v>0.99589881826816162</v>
      </c>
      <c r="BB42">
        <f>(1-AL42*AA42/AQ42/F42)*100</f>
        <v>95.210416667386014</v>
      </c>
      <c r="BC42">
        <f>(S42-E42/(N42/1.35))</f>
        <v>399.47057177276588</v>
      </c>
      <c r="BD42">
        <f>E42*BB42/100/BC42</f>
        <v>-1.6243769446643862E-2</v>
      </c>
    </row>
    <row r="43" spans="1:56" x14ac:dyDescent="0.35">
      <c r="A43" s="1" t="s">
        <v>9</v>
      </c>
      <c r="B43" s="1" t="s">
        <v>4494</v>
      </c>
      <c r="K43" s="1">
        <v>2.72</v>
      </c>
    </row>
    <row r="44" spans="1:56" x14ac:dyDescent="0.35">
      <c r="A44" s="1" t="s">
        <v>9</v>
      </c>
      <c r="B44" s="1" t="s">
        <v>4493</v>
      </c>
      <c r="K44" s="1">
        <v>2.72</v>
      </c>
    </row>
    <row r="45" spans="1:56" x14ac:dyDescent="0.35">
      <c r="A45" s="1">
        <v>10</v>
      </c>
      <c r="B45" s="1" t="s">
        <v>4492</v>
      </c>
      <c r="C45" s="1">
        <v>2387.5000019557774</v>
      </c>
      <c r="D45" s="1">
        <v>0</v>
      </c>
      <c r="E45">
        <f>(R45-S45*(1000-T45)/(1000-U45))*AK45</f>
        <v>-7.4016947711213881</v>
      </c>
      <c r="F45">
        <f>IF(AV45&lt;&gt;0,1/(1/AV45-1/N45),0)</f>
        <v>-4.8609199335579429</v>
      </c>
      <c r="G45">
        <f>((AY45-AL45/2)*S45-E45)/(AY45+AL45/2)</f>
        <v>397.09285066953822</v>
      </c>
      <c r="H45">
        <f>AL45*1000</f>
        <v>26.11046981147917</v>
      </c>
      <c r="I45">
        <f>(AQ45-AW45)</f>
        <v>0.11853176380422736</v>
      </c>
      <c r="J45">
        <f>(P45+AP45*D45)</f>
        <v>27.782716751098633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31.190601348876953</v>
      </c>
      <c r="P45" s="1">
        <v>27.782716751098633</v>
      </c>
      <c r="Q45" s="1">
        <v>31.223590850830078</v>
      </c>
      <c r="R45" s="1">
        <v>399.85842895507813</v>
      </c>
      <c r="S45" s="1">
        <v>397.17141723632813</v>
      </c>
      <c r="T45" s="1">
        <v>18.588214874267578</v>
      </c>
      <c r="U45" s="1">
        <v>41.246856689453125</v>
      </c>
      <c r="V45" s="1">
        <v>35.85491943359375</v>
      </c>
      <c r="W45" s="1">
        <v>79.561309814453125</v>
      </c>
      <c r="X45" s="1">
        <v>300.50833129882813</v>
      </c>
      <c r="Y45" s="1">
        <v>1249.82275390625</v>
      </c>
      <c r="Z45" s="1">
        <v>0.31563609838485718</v>
      </c>
      <c r="AA45" s="1">
        <v>87.970436096191406</v>
      </c>
      <c r="AB45" s="1">
        <v>13.618533134460449</v>
      </c>
      <c r="AC45" s="1">
        <v>1.2609596252441406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1.104810041539809</v>
      </c>
      <c r="AL45">
        <f>(U45-T45)/(1000-U45)*AK45</f>
        <v>2.6110469811479169E-2</v>
      </c>
      <c r="AM45">
        <f>(P45+273.15)</f>
        <v>300.93271675109861</v>
      </c>
      <c r="AN45">
        <f>(O45+273.15)</f>
        <v>304.34060134887693</v>
      </c>
      <c r="AO45">
        <f>(Y45*AG45+Z45*AH45)*AI45</f>
        <v>199.97163615528552</v>
      </c>
      <c r="AP45">
        <f>((AO45+0.00000010773*(AN45^4-AM45^4))-AL45*44100)/(L45*51.4+0.00000043092*AM45^3)</f>
        <v>-7.4809371923907628</v>
      </c>
      <c r="AQ45">
        <f>0.61365*EXP(17.502*J45/(240.97+J45))</f>
        <v>3.7470357343725285</v>
      </c>
      <c r="AR45">
        <f>AQ45*1000/AA45</f>
        <v>42.59426121606726</v>
      </c>
      <c r="AS45">
        <f>(AR45-U45)</f>
        <v>1.3474045266141346</v>
      </c>
      <c r="AT45">
        <f>IF(D45,P45,(O45+P45)/2)</f>
        <v>29.486659049987793</v>
      </c>
      <c r="AU45">
        <f>0.61365*EXP(17.502*AT45/(240.97+AT45))</f>
        <v>4.1364291268039128</v>
      </c>
      <c r="AV45">
        <f>IF(AS45&lt;&gt;0,(1000-(AR45+U45)/2)/AS45*AL45,0)</f>
        <v>18.565993974597035</v>
      </c>
      <c r="AW45">
        <f>U45*AA45/1000</f>
        <v>3.6285039705683011</v>
      </c>
      <c r="AX45">
        <f>(AU45-AW45)</f>
        <v>0.50792515623561174</v>
      </c>
      <c r="AY45">
        <f>1/(1.6/F45+1.37/N45)</f>
        <v>37.771942250763004</v>
      </c>
      <c r="AZ45">
        <f>G45*AA45*0.001</f>
        <v>34.932431244079091</v>
      </c>
      <c r="BA45">
        <f>G45/S45</f>
        <v>0.99980218474094484</v>
      </c>
      <c r="BB45">
        <f>(1-AL45*AA45/AQ45/F45)*100</f>
        <v>112.61087231939366</v>
      </c>
      <c r="BC45">
        <f>(S45-E45/(N45/1.35))</f>
        <v>399.76525822623705</v>
      </c>
      <c r="BD45">
        <f>E45*BB45/100/BC45</f>
        <v>-2.0850018546288224E-2</v>
      </c>
    </row>
    <row r="46" spans="1:56" x14ac:dyDescent="0.35">
      <c r="A46" s="1" t="s">
        <v>9</v>
      </c>
      <c r="B46" s="1" t="s">
        <v>4491</v>
      </c>
      <c r="K46" s="1">
        <v>2.72</v>
      </c>
    </row>
    <row r="47" spans="1:56" x14ac:dyDescent="0.35">
      <c r="A47" s="1" t="s">
        <v>9</v>
      </c>
      <c r="B47" s="1" t="s">
        <v>4490</v>
      </c>
      <c r="K47" s="1">
        <v>2.72</v>
      </c>
    </row>
    <row r="48" spans="1:56" x14ac:dyDescent="0.35">
      <c r="A48" s="1">
        <v>11</v>
      </c>
      <c r="B48" s="1" t="s">
        <v>4489</v>
      </c>
      <c r="C48" s="1">
        <v>2594.0000019446015</v>
      </c>
      <c r="D48" s="1">
        <v>0</v>
      </c>
      <c r="E48">
        <f>(R48-S48*(1000-T48)/(1000-U48))*AK48</f>
        <v>-7.8300136713091275</v>
      </c>
      <c r="F48">
        <f>IF(AV48&lt;&gt;0,1/(1/AV48-1/N48),0)</f>
        <v>-1.3421601882528165</v>
      </c>
      <c r="G48">
        <f>((AY48-AL48/2)*S48-E48)/(AY48+AL48/2)</f>
        <v>399.88788705381398</v>
      </c>
      <c r="H48">
        <f>AL48*1000</f>
        <v>27.204633682528211</v>
      </c>
      <c r="I48">
        <f>(AQ48-AW48)</f>
        <v>-1.1200618034384715</v>
      </c>
      <c r="J48">
        <f>(P48+AP48*D48)</f>
        <v>21.694160461425781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31.268749237060547</v>
      </c>
      <c r="P48" s="1">
        <v>21.694160461425781</v>
      </c>
      <c r="Q48" s="1">
        <v>31.285322189331055</v>
      </c>
      <c r="R48" s="1">
        <v>400.06365966796875</v>
      </c>
      <c r="S48" s="1">
        <v>397.3663330078125</v>
      </c>
      <c r="T48" s="1">
        <v>18.757946014404297</v>
      </c>
      <c r="U48" s="1">
        <v>42.337982177734375</v>
      </c>
      <c r="V48" s="1">
        <v>36.021587371826172</v>
      </c>
      <c r="W48" s="1">
        <v>81.303215026855469</v>
      </c>
      <c r="X48" s="1">
        <v>300.5242919921875</v>
      </c>
      <c r="Y48" s="1">
        <v>1600.30517578125</v>
      </c>
      <c r="Z48" s="1">
        <v>0.28813442587852478</v>
      </c>
      <c r="AA48" s="1">
        <v>87.970108032226563</v>
      </c>
      <c r="AB48" s="1">
        <v>13.789689064025879</v>
      </c>
      <c r="AC48" s="1">
        <v>1.262834906578064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1.1048687205595125</v>
      </c>
      <c r="AL48">
        <f>(U48-T48)/(1000-U48)*AK48</f>
        <v>2.720463368252821E-2</v>
      </c>
      <c r="AM48">
        <f>(P48+273.15)</f>
        <v>294.84416046142576</v>
      </c>
      <c r="AN48">
        <f>(O48+273.15)</f>
        <v>304.41874923706052</v>
      </c>
      <c r="AO48">
        <f>(Y48*AG48+Z48*AH48)*AI48</f>
        <v>256.04882240186271</v>
      </c>
      <c r="AP48">
        <f>((AO48+0.00000010773*(AN48^4-AM48^4))-AL48*44100)/(L48*51.4+0.00000043092*AM48^3)</f>
        <v>-6.878623092916019</v>
      </c>
      <c r="AQ48">
        <f>0.61365*EXP(17.502*J48/(240.97+J48))</f>
        <v>2.6044150626033042</v>
      </c>
      <c r="AR48">
        <f>AQ48*1000/AA48</f>
        <v>29.605682212521721</v>
      </c>
      <c r="AS48">
        <f>(AR48-U48)</f>
        <v>-12.732299965212654</v>
      </c>
      <c r="AT48">
        <f>IF(D48,P48,(O48+P48)/2)</f>
        <v>26.481454849243164</v>
      </c>
      <c r="AU48">
        <f>0.61365*EXP(17.502*AT48/(240.97+AT48))</f>
        <v>3.4715929837419948</v>
      </c>
      <c r="AV48">
        <f>IF(AS48&lt;&gt;0,(1000-(AR48+U48)/2)/AS48*AL48,0)</f>
        <v>-2.0598032748541479</v>
      </c>
      <c r="AW48">
        <f>U48*AA48/1000</f>
        <v>3.7244768660417757</v>
      </c>
      <c r="AX48">
        <f>(AU48-AW48)</f>
        <v>-0.25288388229978098</v>
      </c>
      <c r="AY48">
        <f>1/(1.6/F48+1.37/N48)</f>
        <v>-1.195489280820333</v>
      </c>
      <c r="AZ48">
        <f>G48*AA48*0.001</f>
        <v>35.178180624902829</v>
      </c>
      <c r="BA48">
        <f>G48/S48</f>
        <v>1.0063456660430059</v>
      </c>
      <c r="BB48">
        <f>(1-AL48*AA48/AQ48/F48)*100</f>
        <v>168.46418723525034</v>
      </c>
      <c r="BC48">
        <f>(S48-E48/(N48/1.35))</f>
        <v>400.11027355659462</v>
      </c>
      <c r="BD48">
        <f>E48*BB48/100/BC48</f>
        <v>-3.2967833528808665E-2</v>
      </c>
    </row>
    <row r="49" spans="1:56" x14ac:dyDescent="0.35">
      <c r="A49" s="1" t="s">
        <v>9</v>
      </c>
      <c r="B49" s="1" t="s">
        <v>4488</v>
      </c>
      <c r="K49" s="1">
        <v>2.72</v>
      </c>
    </row>
    <row r="50" spans="1:56" x14ac:dyDescent="0.35">
      <c r="A50" s="1" t="s">
        <v>9</v>
      </c>
      <c r="B50" s="1" t="s">
        <v>4483</v>
      </c>
      <c r="K50" s="1">
        <v>2.72</v>
      </c>
    </row>
    <row r="51" spans="1:56" x14ac:dyDescent="0.35">
      <c r="A51" s="1">
        <v>12</v>
      </c>
      <c r="B51" s="1" t="s">
        <v>4487</v>
      </c>
      <c r="C51" s="1">
        <v>2802.0000019222498</v>
      </c>
      <c r="D51" s="1">
        <v>0</v>
      </c>
      <c r="E51">
        <f>(R51-S51*(1000-T51)/(1000-U51))*AK51</f>
        <v>-8.303270259661236</v>
      </c>
      <c r="F51">
        <f>IF(AV51&lt;&gt;0,1/(1/AV51-1/N51),0)</f>
        <v>0.95082335577179</v>
      </c>
      <c r="G51">
        <f>((AY51-AL51/2)*S51-E51)/(AY51+AL51/2)</f>
        <v>391.15163751568952</v>
      </c>
      <c r="H51">
        <f>AL51*1000</f>
        <v>28.547538586684954</v>
      </c>
      <c r="I51">
        <f>(AQ51-AW51)</f>
        <v>3.0916674355019143</v>
      </c>
      <c r="J51">
        <f>(P51+AP51*D51)</f>
        <v>38.744457244873047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31.374849319458008</v>
      </c>
      <c r="P51" s="1">
        <v>38.744457244873047</v>
      </c>
      <c r="Q51" s="1">
        <v>31.365575790405273</v>
      </c>
      <c r="R51" s="1">
        <v>399.90936279296875</v>
      </c>
      <c r="S51" s="1">
        <v>397.1627197265625</v>
      </c>
      <c r="T51" s="1">
        <v>18.92755126953125</v>
      </c>
      <c r="U51" s="1">
        <v>43.637443542480469</v>
      </c>
      <c r="V51" s="1">
        <v>36.129959106445313</v>
      </c>
      <c r="W51" s="1">
        <v>83.297576904296875</v>
      </c>
      <c r="X51" s="1">
        <v>300.531005859375</v>
      </c>
      <c r="Y51" s="1">
        <v>2000.0794677734375</v>
      </c>
      <c r="Z51" s="1">
        <v>0.30515384674072266</v>
      </c>
      <c r="AA51" s="1">
        <v>87.973464965820313</v>
      </c>
      <c r="AB51" s="1">
        <v>13.843893051147461</v>
      </c>
      <c r="AC51" s="1">
        <v>1.2347017526626587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1.1048934038947607</v>
      </c>
      <c r="AL51">
        <f>(U51-T51)/(1000-U51)*AK51</f>
        <v>2.8547538586684955E-2</v>
      </c>
      <c r="AM51">
        <f>(P51+273.15)</f>
        <v>311.89445724487302</v>
      </c>
      <c r="AN51">
        <f>(O51+273.15)</f>
        <v>304.52484931945799</v>
      </c>
      <c r="AO51">
        <f>(Y51*AG51+Z51*AH51)*AI51</f>
        <v>320.01270769090843</v>
      </c>
      <c r="AP51">
        <f>((AO51+0.00000010773*(AN51^4-AM51^4))-AL51*44100)/(L51*51.4+0.00000043092*AM51^3)</f>
        <v>-8.3842295753847029</v>
      </c>
      <c r="AQ51">
        <f>0.61365*EXP(17.502*J51/(240.97+J51))</f>
        <v>6.9306045461842816</v>
      </c>
      <c r="AR51">
        <f>AQ51*1000/AA51</f>
        <v>78.780624917717844</v>
      </c>
      <c r="AS51">
        <f>(AR51-U51)</f>
        <v>35.143181375237376</v>
      </c>
      <c r="AT51">
        <f>IF(D51,P51,(O51+P51)/2)</f>
        <v>35.059653282165527</v>
      </c>
      <c r="AU51">
        <f>0.61365*EXP(17.502*AT51/(240.97+AT51))</f>
        <v>5.6670569926725394</v>
      </c>
      <c r="AV51">
        <f>IF(AS51&lt;&gt;0,(1000-(AR51+U51)/2)/AS51*AL51,0)</f>
        <v>0.76259946514208998</v>
      </c>
      <c r="AW51">
        <f>U51*AA51/1000</f>
        <v>3.8389371106823673</v>
      </c>
      <c r="AX51">
        <f>(AU51-AW51)</f>
        <v>1.8281198819901721</v>
      </c>
      <c r="AY51">
        <f>1/(1.6/F51+1.37/N51)</f>
        <v>0.49058503989682517</v>
      </c>
      <c r="AZ51">
        <f>G51*AA51*0.001</f>
        <v>34.410964879309759</v>
      </c>
      <c r="BA51">
        <f>G51/S51</f>
        <v>0.98486493844384115</v>
      </c>
      <c r="BB51">
        <f>(1-AL51*AA51/AQ51/F51)*100</f>
        <v>61.889082343247267</v>
      </c>
      <c r="BC51">
        <f>(S51-E51/(N51/1.35))</f>
        <v>400.07250774346795</v>
      </c>
      <c r="BD51">
        <f>E51*BB51/100/BC51</f>
        <v>-1.2844716067016494E-2</v>
      </c>
    </row>
    <row r="52" spans="1:56" x14ac:dyDescent="0.35">
      <c r="A52" s="1" t="s">
        <v>9</v>
      </c>
      <c r="B52" s="1" t="s">
        <v>4486</v>
      </c>
      <c r="K52" s="1">
        <v>1.88496</v>
      </c>
    </row>
    <row r="53" spans="1:56" x14ac:dyDescent="0.35">
      <c r="A53" s="1" t="s">
        <v>9</v>
      </c>
      <c r="B53" s="1" t="s">
        <v>4485</v>
      </c>
      <c r="K53" s="1">
        <v>1.88496</v>
      </c>
    </row>
    <row r="54" spans="1:56" x14ac:dyDescent="0.35">
      <c r="A54" s="1" t="s">
        <v>9</v>
      </c>
      <c r="B54" s="1" t="s">
        <v>4484</v>
      </c>
      <c r="K54" s="1">
        <v>1.88496</v>
      </c>
    </row>
    <row r="55" spans="1:56" x14ac:dyDescent="0.35">
      <c r="A55" s="1" t="s">
        <v>9</v>
      </c>
      <c r="B55" s="1" t="s">
        <v>4483</v>
      </c>
      <c r="K55" s="1">
        <v>1.88496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7F7DB-8801-49A4-A096-6988C1DADC31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4482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4481</v>
      </c>
    </row>
    <row r="12" spans="1:60" x14ac:dyDescent="0.35">
      <c r="A12" s="1" t="s">
        <v>9</v>
      </c>
      <c r="B12" s="1" t="s">
        <v>4480</v>
      </c>
    </row>
    <row r="13" spans="1:60" x14ac:dyDescent="0.35">
      <c r="A13" s="1" t="s">
        <v>9</v>
      </c>
      <c r="B13" s="1" t="s">
        <v>4479</v>
      </c>
    </row>
    <row r="14" spans="1:60" x14ac:dyDescent="0.35">
      <c r="A14" s="1" t="s">
        <v>9</v>
      </c>
      <c r="B14" s="1" t="s">
        <v>4478</v>
      </c>
    </row>
    <row r="15" spans="1:60" x14ac:dyDescent="0.35">
      <c r="A15" s="1" t="s">
        <v>9</v>
      </c>
      <c r="B15" s="1" t="s">
        <v>4477</v>
      </c>
    </row>
    <row r="16" spans="1:60" x14ac:dyDescent="0.35">
      <c r="A16" s="1" t="s">
        <v>9</v>
      </c>
      <c r="B16" s="1" t="s">
        <v>4476</v>
      </c>
    </row>
    <row r="17" spans="1:60" x14ac:dyDescent="0.35">
      <c r="A17" s="1" t="s">
        <v>9</v>
      </c>
      <c r="B17" s="1" t="s">
        <v>4475</v>
      </c>
    </row>
    <row r="18" spans="1:60" x14ac:dyDescent="0.35">
      <c r="A18" s="1">
        <v>1</v>
      </c>
      <c r="B18" s="1" t="s">
        <v>4474</v>
      </c>
      <c r="C18" s="1">
        <v>406.50001652911305</v>
      </c>
      <c r="D18" s="1">
        <v>0</v>
      </c>
      <c r="E18">
        <f>(R18-S18*(1000-T18)/(1000-U18))*AO18</f>
        <v>-5.351587180084401</v>
      </c>
      <c r="F18">
        <f>IF(AZ18&lt;&gt;0,1/(1/AZ18-1/N18),0)</f>
        <v>3.0607882181056634</v>
      </c>
      <c r="G18">
        <f>((BC18-AP18/2)*S18-E18)/(BC18+AP18/2)</f>
        <v>389.36504228261265</v>
      </c>
      <c r="H18">
        <f>AP18*1000</f>
        <v>29.003182906606906</v>
      </c>
      <c r="I18">
        <f>(AU18-BA18)</f>
        <v>1.3865872196121991</v>
      </c>
      <c r="J18">
        <f>(P18+AT18*D18)</f>
        <v>27.238611221313477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28.334552764892578</v>
      </c>
      <c r="P18" s="1">
        <v>27.238611221313477</v>
      </c>
      <c r="Q18" s="1">
        <v>28.402952194213867</v>
      </c>
      <c r="R18" s="1">
        <v>399.94888305664063</v>
      </c>
      <c r="S18" s="1">
        <v>394.434326171875</v>
      </c>
      <c r="T18" s="1">
        <v>-0.18744079768657684</v>
      </c>
      <c r="U18" s="1">
        <v>25.415067672729492</v>
      </c>
      <c r="V18" s="1">
        <v>-0.42752024531364441</v>
      </c>
      <c r="W18" s="1">
        <v>57.967399597167969</v>
      </c>
      <c r="X18" s="1">
        <v>300.29751586914063</v>
      </c>
      <c r="Y18" s="1">
        <v>0.15719856321811676</v>
      </c>
      <c r="Z18" s="1">
        <v>0.11318625509738922</v>
      </c>
      <c r="AA18" s="1">
        <v>88.25628662109375</v>
      </c>
      <c r="AB18" s="1">
        <v>34.097278594970703</v>
      </c>
      <c r="AC18" s="1">
        <v>0.76109951734542847</v>
      </c>
      <c r="AD18" s="1">
        <v>2.2533858194947243E-2</v>
      </c>
      <c r="AE18" s="1">
        <v>5.3516561165452003E-3</v>
      </c>
      <c r="AF18" s="1">
        <v>5.3183566778898239E-2</v>
      </c>
      <c r="AG18" s="1">
        <v>1.8825752660632133E-2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1.1040349848130169</v>
      </c>
      <c r="AP18">
        <f>(U18-T18)/(1000-U18)*AO18</f>
        <v>2.9003182906606906E-2</v>
      </c>
      <c r="AQ18">
        <f>(P18+273.15)</f>
        <v>300.38861122131345</v>
      </c>
      <c r="AR18">
        <f>(O18+273.15)</f>
        <v>301.48455276489256</v>
      </c>
      <c r="AS18">
        <f>(Y18*AK18+Z18*AL18)*AM18</f>
        <v>2.515176955271281E-2</v>
      </c>
      <c r="AT18">
        <f>((AS18+0.00000010773*(AR18^4-AQ18^4))-AP18*44100)/(L18*0.92*2*29.3+0.00000043092*AQ18^3)</f>
        <v>-9.9648399843252786</v>
      </c>
      <c r="AU18">
        <f>0.61365*EXP(17.502*J18/(240.97+J18))</f>
        <v>3.6296267166311074</v>
      </c>
      <c r="AV18">
        <f>AU18*1000/AA18</f>
        <v>41.125984964833158</v>
      </c>
      <c r="AW18">
        <f>(AV18-U18)</f>
        <v>15.710917292103666</v>
      </c>
      <c r="AX18">
        <f>IF(D18,P18,(O18+P18)/2)</f>
        <v>27.786581993103027</v>
      </c>
      <c r="AY18">
        <f>0.61365*EXP(17.502*AX18/(240.97+AX18))</f>
        <v>3.7478815042616129</v>
      </c>
      <c r="AZ18">
        <f>IF(AW18&lt;&gt;0,(1000-(AV18+U18)/2)/AW18*AP18,0)</f>
        <v>1.7846336547437798</v>
      </c>
      <c r="BA18">
        <f>U18*AA18/1000</f>
        <v>2.2430394970189083</v>
      </c>
      <c r="BB18">
        <f>(AY18-BA18)</f>
        <v>1.5048420072427047</v>
      </c>
      <c r="BC18">
        <f>1/(1.6/F18+1.37/N18)</f>
        <v>1.1865090166562344</v>
      </c>
      <c r="BD18">
        <f>G18*AA18*0.001</f>
        <v>34.363912771928547</v>
      </c>
      <c r="BE18">
        <f>G18/S18</f>
        <v>0.98714796468537225</v>
      </c>
      <c r="BF18">
        <f>(1-AP18*AA18/AU18/F18)*100</f>
        <v>76.959278841263995</v>
      </c>
      <c r="BG18">
        <f>(S18-E18/(N18/1.35))</f>
        <v>396.12218955400738</v>
      </c>
      <c r="BH18">
        <f>E18*BF18/100/BG18</f>
        <v>-1.0397152719446351E-2</v>
      </c>
    </row>
    <row r="19" spans="1:60" x14ac:dyDescent="0.35">
      <c r="A19" s="1" t="s">
        <v>9</v>
      </c>
      <c r="B19" s="1" t="s">
        <v>4473</v>
      </c>
      <c r="K19" s="1">
        <v>2.72</v>
      </c>
    </row>
    <row r="20" spans="1:60" x14ac:dyDescent="0.35">
      <c r="A20" s="1" t="s">
        <v>9</v>
      </c>
      <c r="B20" s="1" t="s">
        <v>4472</v>
      </c>
      <c r="K20" s="1">
        <v>2.72</v>
      </c>
    </row>
    <row r="21" spans="1:60" x14ac:dyDescent="0.35">
      <c r="A21" s="1">
        <v>2</v>
      </c>
      <c r="B21" s="1" t="s">
        <v>4471</v>
      </c>
      <c r="C21" s="1">
        <v>612.00001654028893</v>
      </c>
      <c r="D21" s="1">
        <v>0</v>
      </c>
      <c r="E21">
        <f>(R21-S21*(1000-T21)/(1000-U21))*AO21</f>
        <v>-4.3534016406791496</v>
      </c>
      <c r="F21">
        <f>IF(AZ21&lt;&gt;0,1/(1/AZ21-1/N21),0)</f>
        <v>2.7995445766266953</v>
      </c>
      <c r="G21">
        <f>((BC21-AP21/2)*S21-E21)/(BC21+AP21/2)</f>
        <v>387.39908051075918</v>
      </c>
      <c r="H21">
        <f>AP21*1000</f>
        <v>28.856145962996901</v>
      </c>
      <c r="I21">
        <f>(AU21-BA21)</f>
        <v>1.4542762566776375</v>
      </c>
      <c r="J21">
        <f>(P21+AT21*D21)</f>
        <v>27.505640029907227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28.640989303588867</v>
      </c>
      <c r="P21" s="1">
        <v>27.505640029907227</v>
      </c>
      <c r="Q21" s="1">
        <v>28.718816757202148</v>
      </c>
      <c r="R21" s="1">
        <v>399.90719604492188</v>
      </c>
      <c r="S21" s="1">
        <v>393.56387329101563</v>
      </c>
      <c r="T21" s="1">
        <v>-0.18010741472244263</v>
      </c>
      <c r="U21" s="1">
        <v>25.29542350769043</v>
      </c>
      <c r="V21" s="1">
        <v>-0.40356186032295227</v>
      </c>
      <c r="W21" s="1">
        <v>56.678779602050781</v>
      </c>
      <c r="X21" s="1">
        <v>300.3011474609375</v>
      </c>
      <c r="Y21" s="1">
        <v>25.611440658569336</v>
      </c>
      <c r="Z21" s="1">
        <v>4.344487190246582E-2</v>
      </c>
      <c r="AA21" s="1">
        <v>88.259574890136719</v>
      </c>
      <c r="AB21" s="1">
        <v>34.296619415283203</v>
      </c>
      <c r="AC21" s="1">
        <v>0.77957332134246826</v>
      </c>
      <c r="AD21" s="1">
        <v>6.220574676990509E-2</v>
      </c>
      <c r="AE21" s="1">
        <v>3.517083590850234E-3</v>
      </c>
      <c r="AF21" s="1">
        <v>3.9396714419126511E-2</v>
      </c>
      <c r="AG21" s="1">
        <v>1.5037823468446732E-2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1.1040483362534466</v>
      </c>
      <c r="AP21">
        <f>(U21-T21)/(1000-U21)*AO21</f>
        <v>2.8856145962996901E-2</v>
      </c>
      <c r="AQ21">
        <f>(P21+273.15)</f>
        <v>300.6556400299072</v>
      </c>
      <c r="AR21">
        <f>(O21+273.15)</f>
        <v>301.79098930358884</v>
      </c>
      <c r="AS21">
        <f>(Y21*AK21+Z21*AL21)*AM21</f>
        <v>4.0978304137774444</v>
      </c>
      <c r="AT21">
        <f>((AS21+0.00000010773*(AR21^4-AQ21^4))-AP21*44100)/(L21*0.92*2*29.3+0.00000043092*AQ21^3)</f>
        <v>-9.8753881618312356</v>
      </c>
      <c r="AU21">
        <f>0.61365*EXP(17.502*J21/(240.97+J21))</f>
        <v>3.6868395821323658</v>
      </c>
      <c r="AV21">
        <f>AU21*1000/AA21</f>
        <v>41.772686835639647</v>
      </c>
      <c r="AW21">
        <f>(AV21-U21)</f>
        <v>16.477263327949217</v>
      </c>
      <c r="AX21">
        <f>IF(D21,P21,(O21+P21)/2)</f>
        <v>28.073314666748047</v>
      </c>
      <c r="AY21">
        <f>0.61365*EXP(17.502*AX21/(240.97+AX21))</f>
        <v>3.8110890698362079</v>
      </c>
      <c r="AZ21">
        <f>IF(AW21&lt;&gt;0,(1000-(AV21+U21)/2)/AW21*AP21,0)</f>
        <v>1.6925433439500164</v>
      </c>
      <c r="BA21">
        <f>U21*AA21/1000</f>
        <v>2.2325633254547284</v>
      </c>
      <c r="BB21">
        <f>(AY21-BA21)</f>
        <v>1.5785257443814795</v>
      </c>
      <c r="BC21">
        <f>1/(1.6/F21+1.37/N21)</f>
        <v>1.1215930687506253</v>
      </c>
      <c r="BD21">
        <f>G21*AA21*0.001</f>
        <v>34.19167815870945</v>
      </c>
      <c r="BE21">
        <f>G21/S21</f>
        <v>0.98433597898936731</v>
      </c>
      <c r="BF21">
        <f>(1-AP21*AA21/AU21/F21)*100</f>
        <v>75.324922301686982</v>
      </c>
      <c r="BG21">
        <f>(S21-E21/(N21/1.35))</f>
        <v>394.93691403009996</v>
      </c>
      <c r="BH21">
        <f>E21*BF21/100/BG21</f>
        <v>-8.3030891436803329E-3</v>
      </c>
    </row>
    <row r="22" spans="1:60" x14ac:dyDescent="0.35">
      <c r="A22" s="1" t="s">
        <v>9</v>
      </c>
      <c r="B22" s="1" t="s">
        <v>4470</v>
      </c>
      <c r="K22" s="1">
        <v>2.72</v>
      </c>
    </row>
    <row r="23" spans="1:60" x14ac:dyDescent="0.35">
      <c r="A23" s="1" t="s">
        <v>9</v>
      </c>
      <c r="B23" s="1" t="s">
        <v>4469</v>
      </c>
      <c r="K23" s="1">
        <v>2.72</v>
      </c>
    </row>
    <row r="24" spans="1:60" x14ac:dyDescent="0.35">
      <c r="A24" s="1">
        <v>3</v>
      </c>
      <c r="B24" s="1" t="s">
        <v>4468</v>
      </c>
      <c r="C24" s="1">
        <v>818.00001654028893</v>
      </c>
      <c r="D24" s="1">
        <v>0</v>
      </c>
      <c r="E24">
        <f>(R24-S24*(1000-T24)/(1000-U24))*AO24</f>
        <v>-3.0686219156147754</v>
      </c>
      <c r="F24">
        <f>IF(AZ24&lt;&gt;0,1/(1/AZ24-1/N24),0)</f>
        <v>2.5200259573475705</v>
      </c>
      <c r="G24">
        <f>((BC24-AP24/2)*S24-E24)/(BC24+AP24/2)</f>
        <v>384.98580208357862</v>
      </c>
      <c r="H24">
        <f>AP24*1000</f>
        <v>28.511433891054828</v>
      </c>
      <c r="I24">
        <f>(AU24-BA24)</f>
        <v>1.5330158055603076</v>
      </c>
      <c r="J24">
        <f>(P24+AT24*D24)</f>
        <v>27.750738143920898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28.912143707275391</v>
      </c>
      <c r="P24" s="1">
        <v>27.750738143920898</v>
      </c>
      <c r="Q24" s="1">
        <v>29.002273559570313</v>
      </c>
      <c r="R24" s="1">
        <v>400.00296020507813</v>
      </c>
      <c r="S24" s="1">
        <v>392.64190673828125</v>
      </c>
      <c r="T24" s="1">
        <v>-0.17508375644683838</v>
      </c>
      <c r="U24" s="1">
        <v>25.006061553955078</v>
      </c>
      <c r="V24" s="1">
        <v>-0.386188805103302</v>
      </c>
      <c r="W24" s="1">
        <v>55.156803131103516</v>
      </c>
      <c r="X24" s="1">
        <v>300.27169799804688</v>
      </c>
      <c r="Y24" s="1">
        <v>50.876129150390625</v>
      </c>
      <c r="Z24" s="1">
        <v>7.8889138996601105E-2</v>
      </c>
      <c r="AA24" s="1">
        <v>88.259757995605469</v>
      </c>
      <c r="AB24" s="1">
        <v>34.402759552001953</v>
      </c>
      <c r="AC24" s="1">
        <v>0.78560996055603027</v>
      </c>
      <c r="AD24" s="1">
        <v>2.5024967268109322E-2</v>
      </c>
      <c r="AE24" s="1">
        <v>1.1797462590038776E-2</v>
      </c>
      <c r="AF24" s="1">
        <v>4.5004252344369888E-2</v>
      </c>
      <c r="AG24" s="1">
        <v>1.4966441318392754E-2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1.1039400661692897</v>
      </c>
      <c r="AP24">
        <f>(U24-T24)/(1000-U24)*AO24</f>
        <v>2.851143389105483E-2</v>
      </c>
      <c r="AQ24">
        <f>(P24+273.15)</f>
        <v>300.90073814392088</v>
      </c>
      <c r="AR24">
        <f>(O24+273.15)</f>
        <v>302.06214370727537</v>
      </c>
      <c r="AS24">
        <f>(Y24*AK24+Z24*AL24)*AM24</f>
        <v>8.1401804821152837</v>
      </c>
      <c r="AT24">
        <f>((AS24+0.00000010773*(AR24^4-AQ24^4))-AP24*44100)/(L24*0.92*2*29.3+0.00000043092*AQ24^3)</f>
        <v>-9.7190858185613429</v>
      </c>
      <c r="AU24">
        <f>0.61365*EXP(17.502*J24/(240.97+J24))</f>
        <v>3.7400447467355966</v>
      </c>
      <c r="AV24">
        <f>AU24*1000/AA24</f>
        <v>42.375424901140299</v>
      </c>
      <c r="AW24">
        <f>(AV24-U24)</f>
        <v>17.369363347185221</v>
      </c>
      <c r="AX24">
        <f>IF(D24,P24,(O24+P24)/2)</f>
        <v>28.331440925598145</v>
      </c>
      <c r="AY24">
        <f>0.61365*EXP(17.502*AX24/(240.97+AX24))</f>
        <v>3.8687840249342877</v>
      </c>
      <c r="AZ24">
        <f>IF(AW24&lt;&gt;0,(1000-(AV24+U24)/2)/AW24*AP24,0)</f>
        <v>1.5861757245838739</v>
      </c>
      <c r="BA24">
        <f>U24*AA24/1000</f>
        <v>2.207028941175289</v>
      </c>
      <c r="BB24">
        <f>(AY24-BA24)</f>
        <v>1.6617550837589987</v>
      </c>
      <c r="BC24">
        <f>1/(1.6/F24+1.37/N24)</f>
        <v>1.0471406742624001</v>
      </c>
      <c r="BD24">
        <f>G24*AA24*0.001</f>
        <v>33.978753723640715</v>
      </c>
      <c r="BE24">
        <f>G24/S24</f>
        <v>0.98050105064356807</v>
      </c>
      <c r="BF24">
        <f>(1-AP24*AA24/AU24/F24)*100</f>
        <v>73.300693610518408</v>
      </c>
      <c r="BG24">
        <f>(S24-E24/(N24/1.35))</f>
        <v>393.60973448558019</v>
      </c>
      <c r="BH24">
        <f>E24*BF24/100/BG24</f>
        <v>-5.7145973571250969E-3</v>
      </c>
    </row>
    <row r="25" spans="1:60" x14ac:dyDescent="0.35">
      <c r="A25" s="1" t="s">
        <v>9</v>
      </c>
      <c r="B25" s="1" t="s">
        <v>4467</v>
      </c>
      <c r="K25" s="1">
        <v>2.72</v>
      </c>
    </row>
    <row r="26" spans="1:60" x14ac:dyDescent="0.35">
      <c r="A26" s="1" t="s">
        <v>9</v>
      </c>
      <c r="B26" s="1" t="s">
        <v>4466</v>
      </c>
      <c r="K26" s="1">
        <v>2.72</v>
      </c>
    </row>
    <row r="27" spans="1:60" x14ac:dyDescent="0.35">
      <c r="A27" s="1">
        <v>4</v>
      </c>
      <c r="B27" s="1" t="s">
        <v>4465</v>
      </c>
      <c r="C27" s="1">
        <v>1023.0000165402889</v>
      </c>
      <c r="D27" s="1">
        <v>0</v>
      </c>
      <c r="E27">
        <f>(R27-S27*(1000-T27)/(1000-U27))*AO27</f>
        <v>-2.089383773625177</v>
      </c>
      <c r="F27">
        <f>IF(AZ27&lt;&gt;0,1/(1/AZ27-1/N27),0)</f>
        <v>2.2192038160954048</v>
      </c>
      <c r="G27">
        <f>((BC27-AP27/2)*S27-E27)/(BC27+AP27/2)</f>
        <v>382.67323132925685</v>
      </c>
      <c r="H27">
        <f>AP27*1000</f>
        <v>27.897566630897131</v>
      </c>
      <c r="I27">
        <f>(AU27-BA27)</f>
        <v>1.6280121613286367</v>
      </c>
      <c r="J27">
        <f>(P27+AT27*D27)</f>
        <v>27.971145629882813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29.156850814819336</v>
      </c>
      <c r="P27" s="1">
        <v>27.971145629882813</v>
      </c>
      <c r="Q27" s="1">
        <v>29.251203536987305</v>
      </c>
      <c r="R27" s="1">
        <v>399.75027465820313</v>
      </c>
      <c r="S27" s="1">
        <v>391.74365234375</v>
      </c>
      <c r="T27" s="1">
        <v>-0.17323742806911469</v>
      </c>
      <c r="U27" s="1">
        <v>24.477756500244141</v>
      </c>
      <c r="V27" s="1">
        <v>-0.3767533004283905</v>
      </c>
      <c r="W27" s="1">
        <v>53.233737945556641</v>
      </c>
      <c r="X27" s="1">
        <v>300.28799438476563</v>
      </c>
      <c r="Y27" s="1">
        <v>100.96217346191406</v>
      </c>
      <c r="Z27" s="1">
        <v>0.17378093302249908</v>
      </c>
      <c r="AA27" s="1">
        <v>88.26171875</v>
      </c>
      <c r="AB27" s="1">
        <v>34.656143188476563</v>
      </c>
      <c r="AC27" s="1">
        <v>0.7992282509803772</v>
      </c>
      <c r="AD27" s="1">
        <v>3.6455169320106506E-2</v>
      </c>
      <c r="AE27" s="1">
        <v>7.8838970512151718E-3</v>
      </c>
      <c r="AF27" s="1">
        <v>2.6726717129349709E-2</v>
      </c>
      <c r="AG27" s="1">
        <v>8.039671927690506E-3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1.1039999793557558</v>
      </c>
      <c r="AP27">
        <f>(U27-T27)/(1000-U27)*AO27</f>
        <v>2.7897566630897132E-2</v>
      </c>
      <c r="AQ27">
        <f>(P27+273.15)</f>
        <v>301.12114562988279</v>
      </c>
      <c r="AR27">
        <f>(O27+273.15)</f>
        <v>302.30685081481931</v>
      </c>
      <c r="AS27">
        <f>(Y27*AK27+Z27*AL27)*AM27</f>
        <v>16.153947392837381</v>
      </c>
      <c r="AT27">
        <f>((AS27+0.00000010773*(AR27^4-AQ27^4))-AP27*44100)/(L27*0.92*2*29.3+0.00000043092*AQ27^3)</f>
        <v>-9.4386573461383794</v>
      </c>
      <c r="AU27">
        <f>0.61365*EXP(17.502*J27/(240.97+J27))</f>
        <v>3.7884610211841694</v>
      </c>
      <c r="AV27">
        <f>AU27*1000/AA27</f>
        <v>42.923037018063617</v>
      </c>
      <c r="AW27">
        <f>(AV27-U27)</f>
        <v>18.445280517819477</v>
      </c>
      <c r="AX27">
        <f>IF(D27,P27,(O27+P27)/2)</f>
        <v>28.563998222351074</v>
      </c>
      <c r="AY27">
        <f>0.61365*EXP(17.502*AX27/(240.97+AX27))</f>
        <v>3.9214148695339057</v>
      </c>
      <c r="AZ27">
        <f>IF(AW27&lt;&gt;0,(1000-(AV27+U27)/2)/AW27*AP27,0)</f>
        <v>1.4614799455491154</v>
      </c>
      <c r="BA27">
        <f>U27*AA27/1000</f>
        <v>2.1604488598555327</v>
      </c>
      <c r="BB27">
        <f>(AY27-BA27)</f>
        <v>1.760966009678373</v>
      </c>
      <c r="BC27">
        <f>1/(1.6/F27+1.37/N27)</f>
        <v>0.96057167783422659</v>
      </c>
      <c r="BD27">
        <f>G27*AA27*0.001</f>
        <v>33.775397116736563</v>
      </c>
      <c r="BE27">
        <f>G27/S27</f>
        <v>0.97684602938624265</v>
      </c>
      <c r="BF27">
        <f>(1-AP27*AA27/AU27/F27)*100</f>
        <v>70.71274354633708</v>
      </c>
      <c r="BG27">
        <f>(S27-E27/(N27/1.35))</f>
        <v>392.40263336079249</v>
      </c>
      <c r="BH27">
        <f>E27*BF27/100/BG27</f>
        <v>-3.7651648178005682E-3</v>
      </c>
    </row>
    <row r="28" spans="1:60" x14ac:dyDescent="0.35">
      <c r="A28" s="1" t="s">
        <v>9</v>
      </c>
      <c r="B28" s="1" t="s">
        <v>4464</v>
      </c>
      <c r="K28" s="1">
        <v>2.72</v>
      </c>
    </row>
    <row r="29" spans="1:60" x14ac:dyDescent="0.35">
      <c r="A29" s="1" t="s">
        <v>9</v>
      </c>
      <c r="B29" s="1" t="s">
        <v>4463</v>
      </c>
      <c r="K29" s="1">
        <v>2.72</v>
      </c>
    </row>
    <row r="30" spans="1:60" x14ac:dyDescent="0.35">
      <c r="A30" s="1">
        <v>5</v>
      </c>
      <c r="B30" s="1" t="s">
        <v>4462</v>
      </c>
      <c r="C30" s="1">
        <v>1227.5000165514648</v>
      </c>
      <c r="D30" s="1">
        <v>0</v>
      </c>
      <c r="E30">
        <f>(R30-S30*(1000-T30)/(1000-U30))*AO30</f>
        <v>-1.3611660061884168</v>
      </c>
      <c r="F30">
        <f>IF(AZ30&lt;&gt;0,1/(1/AZ30-1/N30),0)</f>
        <v>1.8294443817602135</v>
      </c>
      <c r="G30">
        <f>((BC30-AP30/2)*S30-E30)/(BC30+AP30/2)</f>
        <v>380.89523825448134</v>
      </c>
      <c r="H30">
        <f>AP30*1000</f>
        <v>26.693284216438268</v>
      </c>
      <c r="I30">
        <f>(AU30-BA30)</f>
        <v>1.7768322415917863</v>
      </c>
      <c r="J30">
        <f>(P30+AT30*D30)</f>
        <v>28.228963851928711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29.380853652954102</v>
      </c>
      <c r="P30" s="1">
        <v>28.228963851928711</v>
      </c>
      <c r="Q30" s="1">
        <v>29.479646682739258</v>
      </c>
      <c r="R30" s="1">
        <v>399.81982421875</v>
      </c>
      <c r="S30" s="1">
        <v>391.58599853515625</v>
      </c>
      <c r="T30" s="1">
        <v>-0.16952921450138092</v>
      </c>
      <c r="U30" s="1">
        <v>23.438796997070313</v>
      </c>
      <c r="V30" s="1">
        <v>-0.36398658156394958</v>
      </c>
      <c r="W30" s="1">
        <v>50.324115753173828</v>
      </c>
      <c r="X30" s="1">
        <v>300.33447265625</v>
      </c>
      <c r="Y30" s="1">
        <v>149.51106262207031</v>
      </c>
      <c r="Z30" s="1">
        <v>6.4026050269603729E-2</v>
      </c>
      <c r="AA30" s="1">
        <v>88.270576477050781</v>
      </c>
      <c r="AB30" s="1">
        <v>34.567119598388672</v>
      </c>
      <c r="AC30" s="1">
        <v>0.80541551113128662</v>
      </c>
      <c r="AD30" s="1">
        <v>4.0875382721424103E-2</v>
      </c>
      <c r="AE30" s="1">
        <v>2.1795786917209625E-2</v>
      </c>
      <c r="AF30" s="1">
        <v>1.7821764573454857E-2</v>
      </c>
      <c r="AG30" s="1">
        <v>5.5947434157133102E-3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1.1041708553538601</v>
      </c>
      <c r="AP30">
        <f>(U30-T30)/(1000-U30)*AO30</f>
        <v>2.6693284216438268E-2</v>
      </c>
      <c r="AQ30">
        <f>(P30+273.15)</f>
        <v>301.37896385192869</v>
      </c>
      <c r="AR30">
        <f>(O30+273.15)</f>
        <v>302.53085365295408</v>
      </c>
      <c r="AS30">
        <f>(Y30*AK30+Z30*AL30)*AM30</f>
        <v>23.921769484838023</v>
      </c>
      <c r="AT30">
        <f>((AS30+0.00000010773*(AR30^4-AQ30^4))-AP30*44100)/(L30*0.92*2*29.3+0.00000043092*AQ30^3)</f>
        <v>-8.9606260079666082</v>
      </c>
      <c r="AU30">
        <f>0.61365*EXP(17.502*J30/(240.97+J30))</f>
        <v>3.8457883644517494</v>
      </c>
      <c r="AV30">
        <f>AU30*1000/AA30</f>
        <v>43.568179997687061</v>
      </c>
      <c r="AW30">
        <f>(AV30-U30)</f>
        <v>20.129383000616748</v>
      </c>
      <c r="AX30">
        <f>IF(D30,P30,(O30+P30)/2)</f>
        <v>28.804908752441406</v>
      </c>
      <c r="AY30">
        <f>0.61365*EXP(17.502*AX30/(240.97+AX30))</f>
        <v>3.976593620683976</v>
      </c>
      <c r="AZ30">
        <f>IF(AW30&lt;&gt;0,(1000-(AV30+U30)/2)/AW30*AP30,0)</f>
        <v>1.2816570719005698</v>
      </c>
      <c r="BA30">
        <f>U30*AA30/1000</f>
        <v>2.0689561228599631</v>
      </c>
      <c r="BB30">
        <f>(AY30-BA30)</f>
        <v>1.9076374978240129</v>
      </c>
      <c r="BC30">
        <f>1/(1.6/F30+1.37/N30)</f>
        <v>0.83706531262643047</v>
      </c>
      <c r="BD30">
        <f>G30*AA30*0.001</f>
        <v>33.621842258086673</v>
      </c>
      <c r="BE30">
        <f>G30/S30</f>
        <v>0.97269881885290366</v>
      </c>
      <c r="BF30">
        <f>(1-AP30*AA30/AU30/F30)*100</f>
        <v>66.510136173239019</v>
      </c>
      <c r="BG30">
        <f>(S30-E30/(N30/1.35))</f>
        <v>392.01530337156044</v>
      </c>
      <c r="BH30">
        <f>E30*BF30/100/BG30</f>
        <v>-2.3093827115256258E-3</v>
      </c>
    </row>
    <row r="31" spans="1:60" x14ac:dyDescent="0.35">
      <c r="A31" s="1" t="s">
        <v>9</v>
      </c>
      <c r="B31" s="1" t="s">
        <v>4461</v>
      </c>
      <c r="K31" s="1">
        <v>2.72</v>
      </c>
    </row>
    <row r="32" spans="1:60" x14ac:dyDescent="0.35">
      <c r="A32" s="1" t="s">
        <v>9</v>
      </c>
      <c r="B32" s="1" t="s">
        <v>4460</v>
      </c>
      <c r="K32" s="1">
        <v>2.72</v>
      </c>
    </row>
    <row r="33" spans="1:60" x14ac:dyDescent="0.35">
      <c r="A33" s="1">
        <v>6</v>
      </c>
      <c r="B33" s="1" t="s">
        <v>4459</v>
      </c>
      <c r="C33" s="1">
        <v>1432.5000165514648</v>
      </c>
      <c r="D33" s="1">
        <v>0</v>
      </c>
      <c r="E33">
        <f>(R33-S33*(1000-T33)/(1000-U33))*AO33</f>
        <v>-0.27520567278693431</v>
      </c>
      <c r="F33">
        <f>IF(AZ33&lt;&gt;0,1/(1/AZ33-1/N33),0)</f>
        <v>1.4045688174125408</v>
      </c>
      <c r="G33">
        <f>((BC33-AP33/2)*S33-E33)/(BC33+AP33/2)</f>
        <v>377.86123077716877</v>
      </c>
      <c r="H33">
        <f>AP33*1000</f>
        <v>24.712144387947866</v>
      </c>
      <c r="I33">
        <f>(AU33-BA33)</f>
        <v>1.9945202563061761</v>
      </c>
      <c r="J33">
        <f>(P33+AT33*D33)</f>
        <v>28.525684356689453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29.593975067138672</v>
      </c>
      <c r="P33" s="1">
        <v>28.525684356689453</v>
      </c>
      <c r="Q33" s="1">
        <v>29.688819885253906</v>
      </c>
      <c r="R33" s="1">
        <v>399.83901977539063</v>
      </c>
      <c r="S33" s="1">
        <v>391.32818603515625</v>
      </c>
      <c r="T33" s="1">
        <v>-0.16830550134181976</v>
      </c>
      <c r="U33" s="1">
        <v>21.730871200561523</v>
      </c>
      <c r="V33" s="1">
        <v>-0.35694310069084167</v>
      </c>
      <c r="W33" s="1">
        <v>46.086933135986328</v>
      </c>
      <c r="X33" s="1">
        <v>300.26858520507813</v>
      </c>
      <c r="Y33" s="1">
        <v>299.92401123046875</v>
      </c>
      <c r="Z33" s="1">
        <v>6.7456014454364777E-2</v>
      </c>
      <c r="AA33" s="1">
        <v>88.269859313964844</v>
      </c>
      <c r="AB33" s="1">
        <v>34.641544342041016</v>
      </c>
      <c r="AC33" s="1">
        <v>0.80812805891036987</v>
      </c>
      <c r="AD33" s="1">
        <v>4.6118244528770447E-2</v>
      </c>
      <c r="AE33" s="1">
        <v>2.7231791988015175E-2</v>
      </c>
      <c r="AF33" s="1">
        <v>5.7226981967687607E-2</v>
      </c>
      <c r="AG33" s="1">
        <v>1.2178275734186172E-2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1.1039286220774929</v>
      </c>
      <c r="AP33">
        <f>(U33-T33)/(1000-U33)*AO33</f>
        <v>2.4712144387947867E-2</v>
      </c>
      <c r="AQ33">
        <f>(P33+273.15)</f>
        <v>301.67568435668943</v>
      </c>
      <c r="AR33">
        <f>(O33+273.15)</f>
        <v>302.74397506713865</v>
      </c>
      <c r="AS33">
        <f>(Y33*AK33+Z33*AL33)*AM33</f>
        <v>47.987840724263151</v>
      </c>
      <c r="AT33">
        <f>((AS33+0.00000010773*(AR33^4-AQ33^4))-AP33*44100)/(L33*0.92*2*29.3+0.00000043092*AQ33^3)</f>
        <v>-8.089739635866259</v>
      </c>
      <c r="AU33">
        <f>0.61365*EXP(17.502*J33/(240.97+J33))</f>
        <v>3.9127011999496322</v>
      </c>
      <c r="AV33">
        <f>AU33*1000/AA33</f>
        <v>44.326582486470762</v>
      </c>
      <c r="AW33">
        <f>(AV33-U33)</f>
        <v>22.595711285909239</v>
      </c>
      <c r="AX33">
        <f>IF(D33,P33,(O33+P33)/2)</f>
        <v>29.059829711914063</v>
      </c>
      <c r="AY33">
        <f>0.61365*EXP(17.502*AX33/(240.97+AX33))</f>
        <v>4.0357174875337032</v>
      </c>
      <c r="AZ33">
        <f>IF(AW33&lt;&gt;0,(1000-(AV33+U33)/2)/AW33*AP33,0)</f>
        <v>1.0575428858547327</v>
      </c>
      <c r="BA33">
        <f>U33*AA33/1000</f>
        <v>1.918180943643456</v>
      </c>
      <c r="BB33">
        <f>(AY33-BA33)</f>
        <v>2.1175365438902469</v>
      </c>
      <c r="BC33">
        <f>1/(1.6/F33+1.37/N33)</f>
        <v>0.68530370194206003</v>
      </c>
      <c r="BD33">
        <f>G33*AA33*0.001</f>
        <v>33.353757680902291</v>
      </c>
      <c r="BE33">
        <f>G33/S33</f>
        <v>0.96558654413720757</v>
      </c>
      <c r="BF33">
        <f>(1-AP33*AA33/AU33/F33)*100</f>
        <v>60.307983687313438</v>
      </c>
      <c r="BG33">
        <f>(S33-E33/(N33/1.35))</f>
        <v>391.41498450484778</v>
      </c>
      <c r="BH33">
        <f>E33*BF33/100/BG33</f>
        <v>-4.240282023460702E-4</v>
      </c>
    </row>
    <row r="34" spans="1:60" x14ac:dyDescent="0.35">
      <c r="A34" s="1" t="s">
        <v>9</v>
      </c>
      <c r="B34" s="1" t="s">
        <v>4458</v>
      </c>
      <c r="K34" s="1">
        <v>2.72</v>
      </c>
    </row>
    <row r="35" spans="1:60" x14ac:dyDescent="0.35">
      <c r="A35" s="1" t="s">
        <v>9</v>
      </c>
      <c r="B35" s="1" t="s">
        <v>4457</v>
      </c>
      <c r="K35" s="1">
        <v>2.72</v>
      </c>
    </row>
    <row r="36" spans="1:60" x14ac:dyDescent="0.35">
      <c r="A36" s="1">
        <v>7</v>
      </c>
      <c r="B36" s="1" t="s">
        <v>4456</v>
      </c>
      <c r="C36" s="1">
        <v>1637.5000165514648</v>
      </c>
      <c r="D36" s="1">
        <v>0</v>
      </c>
      <c r="E36">
        <f>(R36-S36*(1000-T36)/(1000-U36))*AO36</f>
        <v>-0.11643994656793406</v>
      </c>
      <c r="F36">
        <f>IF(AZ36&lt;&gt;0,1/(1/AZ36-1/N36),0)</f>
        <v>1.105131872407074</v>
      </c>
      <c r="G36">
        <f>((BC36-AP36/2)*S36-E36)/(BC36+AP36/2)</f>
        <v>376.69845488797819</v>
      </c>
      <c r="H36">
        <f>AP36*1000</f>
        <v>22.728911564669641</v>
      </c>
      <c r="I36">
        <f>(AU36-BA36)</f>
        <v>2.2098897484899416</v>
      </c>
      <c r="J36">
        <f>(P36+AT36*D36)</f>
        <v>28.802867889404297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29.808759689331055</v>
      </c>
      <c r="P36" s="1">
        <v>28.802867889404297</v>
      </c>
      <c r="Q36" s="1">
        <v>29.891950607299805</v>
      </c>
      <c r="R36" s="1">
        <v>399.89810180664063</v>
      </c>
      <c r="S36" s="1">
        <v>391.93502807617188</v>
      </c>
      <c r="T36" s="1">
        <v>-0.16545335948467255</v>
      </c>
      <c r="U36" s="1">
        <v>20.009048461914063</v>
      </c>
      <c r="V36" s="1">
        <v>-0.3465898334980011</v>
      </c>
      <c r="W36" s="1">
        <v>41.914726257324219</v>
      </c>
      <c r="X36" s="1">
        <v>300.30792236328125</v>
      </c>
      <c r="Y36" s="1">
        <v>500.98553466796875</v>
      </c>
      <c r="Z36" s="1">
        <v>9.3749403953552246E-2</v>
      </c>
      <c r="AA36" s="1">
        <v>88.271743774414063</v>
      </c>
      <c r="AB36" s="1">
        <v>34.953327178955078</v>
      </c>
      <c r="AC36" s="1">
        <v>0.80904465913772583</v>
      </c>
      <c r="AD36" s="1">
        <v>5.5449016392230988E-2</v>
      </c>
      <c r="AE36" s="1">
        <v>2.4214059114456177E-2</v>
      </c>
      <c r="AF36" s="1">
        <v>1.9076328724622726E-2</v>
      </c>
      <c r="AG36" s="1">
        <v>5.6272442452609539E-3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1.1040732439826513</v>
      </c>
      <c r="AP36">
        <f>(U36-T36)/(1000-U36)*AO36</f>
        <v>2.2728911564669642E-2</v>
      </c>
      <c r="AQ36">
        <f>(P36+273.15)</f>
        <v>301.95286788940427</v>
      </c>
      <c r="AR36">
        <f>(O36+273.15)</f>
        <v>302.95875968933103</v>
      </c>
      <c r="AS36">
        <f>(Y36*AK36+Z36*AL36)*AM36</f>
        <v>80.15768375521111</v>
      </c>
      <c r="AT36">
        <f>((AS36+0.00000010773*(AR36^4-AQ36^4))-AP36*44100)/(L36*0.92*2*29.3+0.00000043092*AQ36^3)</f>
        <v>-7.1531062545490247</v>
      </c>
      <c r="AU36">
        <f>0.61365*EXP(17.502*J36/(240.97+J36))</f>
        <v>3.9761233474898532</v>
      </c>
      <c r="AV36">
        <f>AU36*1000/AA36</f>
        <v>45.044123719263709</v>
      </c>
      <c r="AW36">
        <f>(AV36-U36)</f>
        <v>25.035075257349646</v>
      </c>
      <c r="AX36">
        <f>IF(D36,P36,(O36+P36)/2)</f>
        <v>29.305813789367676</v>
      </c>
      <c r="AY36">
        <f>0.61365*EXP(17.502*AX36/(240.97+AX36))</f>
        <v>4.0934938013980036</v>
      </c>
      <c r="AZ36">
        <f>IF(AW36&lt;&gt;0,(1000-(AV36+U36)/2)/AW36*AP36,0)</f>
        <v>0.87835236922087756</v>
      </c>
      <c r="BA36">
        <f>U36*AA36/1000</f>
        <v>1.7662335989999118</v>
      </c>
      <c r="BB36">
        <f>(AY36-BA36)</f>
        <v>2.3272602023980919</v>
      </c>
      <c r="BC36">
        <f>1/(1.6/F36+1.37/N36)</f>
        <v>0.56565614701857181</v>
      </c>
      <c r="BD36">
        <f>G36*AA36*0.001</f>
        <v>33.251829490089285</v>
      </c>
      <c r="BE36">
        <f>G36/S36</f>
        <v>0.9611247474792366</v>
      </c>
      <c r="BF36">
        <f>(1-AP36*AA36/AU36/F36)*100</f>
        <v>54.34100038412852</v>
      </c>
      <c r="BG36">
        <f>(S36-E36/(N36/1.35))</f>
        <v>391.97175264318645</v>
      </c>
      <c r="BH36">
        <f>E36*BF36/100/BG36</f>
        <v>-1.6142650939788319E-4</v>
      </c>
    </row>
    <row r="37" spans="1:60" x14ac:dyDescent="0.35">
      <c r="A37" s="1" t="s">
        <v>9</v>
      </c>
      <c r="B37" s="1" t="s">
        <v>4455</v>
      </c>
      <c r="K37" s="1">
        <v>2.72</v>
      </c>
    </row>
    <row r="38" spans="1:60" x14ac:dyDescent="0.35">
      <c r="A38" s="1" t="s">
        <v>9</v>
      </c>
      <c r="B38" s="1" t="s">
        <v>4454</v>
      </c>
      <c r="K38" s="1">
        <v>2.72</v>
      </c>
    </row>
    <row r="39" spans="1:60" x14ac:dyDescent="0.35">
      <c r="A39" s="1">
        <v>8</v>
      </c>
      <c r="B39" s="1" t="s">
        <v>4453</v>
      </c>
      <c r="C39" s="1">
        <v>1842.5000165514648</v>
      </c>
      <c r="D39" s="1">
        <v>0</v>
      </c>
      <c r="E39">
        <f>(R39-S39*(1000-T39)/(1000-U39))*AO39</f>
        <v>7.5680396177751158E-2</v>
      </c>
      <c r="F39">
        <f>IF(AZ39&lt;&gt;0,1/(1/AZ39-1/N39),0)</f>
        <v>0.88729937061082365</v>
      </c>
      <c r="G39">
        <f>((BC39-AP39/2)*S39-E39)/(BC39+AP39/2)</f>
        <v>375.39813744902625</v>
      </c>
      <c r="H39">
        <f>AP39*1000</f>
        <v>20.868510654343854</v>
      </c>
      <c r="I39">
        <f>(AU39-BA39)</f>
        <v>2.4259590845364265</v>
      </c>
      <c r="J39">
        <f>(P39+AT39*D39)</f>
        <v>29.117776870727539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30.024154663085938</v>
      </c>
      <c r="P39" s="1">
        <v>29.117776870727539</v>
      </c>
      <c r="Q39" s="1">
        <v>30.091384887695313</v>
      </c>
      <c r="R39" s="1">
        <v>400.06192016601563</v>
      </c>
      <c r="S39" s="1">
        <v>392.57321166992188</v>
      </c>
      <c r="T39" s="1">
        <v>-0.16432608664035797</v>
      </c>
      <c r="U39" s="1">
        <v>18.389434814453125</v>
      </c>
      <c r="V39" s="1">
        <v>-0.34000095725059509</v>
      </c>
      <c r="W39" s="1">
        <v>38.048892974853516</v>
      </c>
      <c r="X39" s="1">
        <v>300.30850219726563</v>
      </c>
      <c r="Y39" s="1">
        <v>749.81536865234375</v>
      </c>
      <c r="Z39" s="1">
        <v>0.19550991058349609</v>
      </c>
      <c r="AA39" s="1">
        <v>88.273757934570313</v>
      </c>
      <c r="AB39" s="1">
        <v>35.011577606201172</v>
      </c>
      <c r="AC39" s="1">
        <v>0.80441904067993164</v>
      </c>
      <c r="AD39" s="1">
        <v>5.0407525151968002E-2</v>
      </c>
      <c r="AE39" s="1">
        <v>2.9814686626195908E-2</v>
      </c>
      <c r="AF39" s="1">
        <v>2.9528148472309113E-2</v>
      </c>
      <c r="AG39" s="1">
        <v>1.2091335840523243E-2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1.1040753757252411</v>
      </c>
      <c r="AP39">
        <f>(U39-T39)/(1000-U39)*AO39</f>
        <v>2.0868510654343853E-2</v>
      </c>
      <c r="AQ39">
        <f>(P39+273.15)</f>
        <v>302.26777687072752</v>
      </c>
      <c r="AR39">
        <f>(O39+273.15)</f>
        <v>303.17415466308591</v>
      </c>
      <c r="AS39">
        <f>(Y39*AK39+Z39*AL39)*AM39</f>
        <v>119.97045630282628</v>
      </c>
      <c r="AT39">
        <f>((AS39+0.00000010773*(AR39^4-AQ39^4))-AP39*44100)/(L39*0.92*2*29.3+0.00000043092*AQ39^3)</f>
        <v>-6.2027408321841966</v>
      </c>
      <c r="AU39">
        <f>0.61365*EXP(17.502*J39/(240.97+J39))</f>
        <v>4.0492636019010213</v>
      </c>
      <c r="AV39">
        <f>AU39*1000/AA39</f>
        <v>45.871657632411996</v>
      </c>
      <c r="AW39">
        <f>(AV39-U39)</f>
        <v>27.482222817958871</v>
      </c>
      <c r="AX39">
        <f>IF(D39,P39,(O39+P39)/2)</f>
        <v>29.570965766906738</v>
      </c>
      <c r="AY39">
        <f>0.61365*EXP(17.502*AX39/(240.97+AX39))</f>
        <v>4.1565785834059357</v>
      </c>
      <c r="AZ39">
        <f>IF(AW39&lt;&gt;0,(1000-(AV39+U39)/2)/AW39*AP39,0)</f>
        <v>0.73494761111358986</v>
      </c>
      <c r="BA39">
        <f>U39*AA39/1000</f>
        <v>1.623304517364595</v>
      </c>
      <c r="BB39">
        <f>(AY39-BA39)</f>
        <v>2.5332740660413409</v>
      </c>
      <c r="BC39">
        <f>1/(1.6/F39+1.37/N39)</f>
        <v>0.47096678784633073</v>
      </c>
      <c r="BD39">
        <f>G39*AA39*0.001</f>
        <v>33.137804314263903</v>
      </c>
      <c r="BE39">
        <f>G39/S39</f>
        <v>0.95625000965339291</v>
      </c>
      <c r="BF39">
        <f>(1-AP39*AA39/AU39/F39)*100</f>
        <v>48.72840267657358</v>
      </c>
      <c r="BG39">
        <f>(S39-E39/(N39/1.35))</f>
        <v>392.5493424578255</v>
      </c>
      <c r="BH39">
        <f>E39*BF39/100/BG39</f>
        <v>9.3944491069126789E-5</v>
      </c>
    </row>
    <row r="40" spans="1:60" x14ac:dyDescent="0.35">
      <c r="A40" s="1" t="s">
        <v>9</v>
      </c>
      <c r="B40" s="1" t="s">
        <v>4452</v>
      </c>
      <c r="K40" s="1">
        <v>2.72</v>
      </c>
    </row>
    <row r="41" spans="1:60" x14ac:dyDescent="0.35">
      <c r="A41" s="1" t="s">
        <v>9</v>
      </c>
      <c r="B41" s="1" t="s">
        <v>4451</v>
      </c>
      <c r="K41" s="1">
        <v>2.72</v>
      </c>
    </row>
    <row r="42" spans="1:60" x14ac:dyDescent="0.35">
      <c r="A42" s="1">
        <v>9</v>
      </c>
      <c r="B42" s="1" t="s">
        <v>4450</v>
      </c>
      <c r="C42" s="1">
        <v>2047.0000165626407</v>
      </c>
      <c r="D42" s="1">
        <v>0</v>
      </c>
      <c r="E42">
        <f>(R42-S42*(1000-T42)/(1000-U42))*AO42</f>
        <v>0.10937727503424566</v>
      </c>
      <c r="F42">
        <f>IF(AZ42&lt;&gt;0,1/(1/AZ42-1/N42),0)</f>
        <v>0.70296005481082657</v>
      </c>
      <c r="G42">
        <f>((BC42-AP42/2)*S42-E42)/(BC42+AP42/2)</f>
        <v>374.18816693570767</v>
      </c>
      <c r="H42">
        <f>AP42*1000</f>
        <v>18.800073976412111</v>
      </c>
      <c r="I42">
        <f>(AU42-BA42)</f>
        <v>2.6614678988254399</v>
      </c>
      <c r="J42">
        <f>(P42+AT42*D42)</f>
        <v>29.440290451049805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30.237882614135742</v>
      </c>
      <c r="P42" s="1">
        <v>29.440290451049805</v>
      </c>
      <c r="Q42" s="1">
        <v>30.287324905395508</v>
      </c>
      <c r="R42" s="1">
        <v>399.99392700195313</v>
      </c>
      <c r="S42" s="1">
        <v>393.19943237304688</v>
      </c>
      <c r="T42" s="1">
        <v>-0.16162849962711334</v>
      </c>
      <c r="U42" s="1">
        <v>16.58404541015625</v>
      </c>
      <c r="V42" s="1">
        <v>-0.33033841848373413</v>
      </c>
      <c r="W42" s="1">
        <v>33.894687652587891</v>
      </c>
      <c r="X42" s="1">
        <v>300.30535888671875</v>
      </c>
      <c r="Y42" s="1">
        <v>1000.1126098632813</v>
      </c>
      <c r="Z42" s="1">
        <v>9.9468909204006195E-2</v>
      </c>
      <c r="AA42" s="1">
        <v>88.272514343261719</v>
      </c>
      <c r="AB42" s="1">
        <v>35.139804840087891</v>
      </c>
      <c r="AC42" s="1">
        <v>0.79146850109100342</v>
      </c>
      <c r="AD42" s="1">
        <v>4.9581311643123627E-2</v>
      </c>
      <c r="AE42" s="1">
        <v>2.5179080665111542E-2</v>
      </c>
      <c r="AF42" s="1">
        <v>3.5332880914211273E-2</v>
      </c>
      <c r="AG42" s="1">
        <v>9.204288013279438E-3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1.1040638194364658</v>
      </c>
      <c r="AP42">
        <f>(U42-T42)/(1000-U42)*AO42</f>
        <v>1.8800073976412111E-2</v>
      </c>
      <c r="AQ42">
        <f>(P42+273.15)</f>
        <v>302.59029045104978</v>
      </c>
      <c r="AR42">
        <f>(O42+273.15)</f>
        <v>303.38788261413572</v>
      </c>
      <c r="AS42">
        <f>(Y42*AK42+Z42*AL42)*AM42</f>
        <v>160.01801400144359</v>
      </c>
      <c r="AT42">
        <f>((AS42+0.00000010773*(AR42^4-AQ42^4))-AP42*44100)/(L42*0.92*2*29.3+0.00000043092*AQ42^3)</f>
        <v>-5.1799073455409452</v>
      </c>
      <c r="AU42">
        <f>0.61365*EXP(17.502*J42/(240.97+J42))</f>
        <v>4.1253832851627612</v>
      </c>
      <c r="AV42">
        <f>AU42*1000/AA42</f>
        <v>46.734629865878205</v>
      </c>
      <c r="AW42">
        <f>(AV42-U42)</f>
        <v>30.150584455721955</v>
      </c>
      <c r="AX42">
        <f>IF(D42,P42,(O42+P42)/2)</f>
        <v>29.839086532592773</v>
      </c>
      <c r="AY42">
        <f>0.61365*EXP(17.502*AX42/(240.97+AX42))</f>
        <v>4.2212297916319432</v>
      </c>
      <c r="AZ42">
        <f>IF(AW42&lt;&gt;0,(1000-(AV42+U42)/2)/AW42*AP42,0)</f>
        <v>0.60379844753948952</v>
      </c>
      <c r="BA42">
        <f>U42*AA42/1000</f>
        <v>1.4639153863373213</v>
      </c>
      <c r="BB42">
        <f>(AY42-BA42)</f>
        <v>2.7573144052946219</v>
      </c>
      <c r="BC42">
        <f>1/(1.6/F42+1.37/N42)</f>
        <v>0.38518472728515385</v>
      </c>
      <c r="BD42">
        <f>G42*AA42*0.001</f>
        <v>33.03053033291107</v>
      </c>
      <c r="BE42">
        <f>G42/S42</f>
        <v>0.95164981464341913</v>
      </c>
      <c r="BF42">
        <f>(1-AP42*AA42/AU42/F42)*100</f>
        <v>42.77443312853967</v>
      </c>
      <c r="BG42">
        <f>(S42-E42/(N42/1.35))</f>
        <v>393.16493533671814</v>
      </c>
      <c r="BH42">
        <f>E42*BF42/100/BG42</f>
        <v>1.1899715656807956E-4</v>
      </c>
    </row>
    <row r="43" spans="1:60" x14ac:dyDescent="0.35">
      <c r="A43" s="1" t="s">
        <v>9</v>
      </c>
      <c r="B43" s="1" t="s">
        <v>4449</v>
      </c>
      <c r="K43" s="1">
        <v>2.72</v>
      </c>
    </row>
    <row r="44" spans="1:60" x14ac:dyDescent="0.35">
      <c r="A44" s="1" t="s">
        <v>9</v>
      </c>
      <c r="B44" s="1" t="s">
        <v>4448</v>
      </c>
      <c r="K44" s="1">
        <v>2.72</v>
      </c>
    </row>
    <row r="45" spans="1:60" x14ac:dyDescent="0.35">
      <c r="A45" s="1">
        <v>10</v>
      </c>
      <c r="B45" s="1" t="s">
        <v>4447</v>
      </c>
      <c r="C45" s="1">
        <v>2252.0000165626407</v>
      </c>
      <c r="D45" s="1">
        <v>0</v>
      </c>
      <c r="E45">
        <f>(R45-S45*(1000-T45)/(1000-U45))*AO45</f>
        <v>-0.66661192567767757</v>
      </c>
      <c r="F45">
        <f>IF(AZ45&lt;&gt;0,1/(1/AZ45-1/N45),0)</f>
        <v>0.55121627231362058</v>
      </c>
      <c r="G45">
        <f>((BC45-AP45/2)*S45-E45)/(BC45+AP45/2)</f>
        <v>376.11761314992151</v>
      </c>
      <c r="H45">
        <f>AP45*1000</f>
        <v>16.631701345165091</v>
      </c>
      <c r="I45">
        <f>(AU45-BA45)</f>
        <v>2.9126178805244964</v>
      </c>
      <c r="J45">
        <f>(P45+AT45*D45)</f>
        <v>29.788097381591797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30.453351974487305</v>
      </c>
      <c r="P45" s="1">
        <v>29.788097381591797</v>
      </c>
      <c r="Q45" s="1">
        <v>30.484916687011719</v>
      </c>
      <c r="R45" s="1">
        <v>399.96575927734375</v>
      </c>
      <c r="S45" s="1">
        <v>394.62506103515625</v>
      </c>
      <c r="T45" s="1">
        <v>-0.15747474133968353</v>
      </c>
      <c r="U45" s="1">
        <v>14.684877395629883</v>
      </c>
      <c r="V45" s="1">
        <v>-0.31789496541023254</v>
      </c>
      <c r="W45" s="1">
        <v>29.644428253173828</v>
      </c>
      <c r="X45" s="1">
        <v>300.315673828125</v>
      </c>
      <c r="Y45" s="1">
        <v>1250.763671875</v>
      </c>
      <c r="Z45" s="1">
        <v>2.2866873070597649E-2</v>
      </c>
      <c r="AA45" s="1">
        <v>88.271080017089844</v>
      </c>
      <c r="AB45" s="1">
        <v>35.368106842041016</v>
      </c>
      <c r="AC45" s="1">
        <v>0.77730315923690796</v>
      </c>
      <c r="AD45" s="1">
        <v>5.906575545668602E-2</v>
      </c>
      <c r="AE45" s="1">
        <v>3.7427354604005814E-2</v>
      </c>
      <c r="AF45" s="1">
        <v>2.9130836948752403E-2</v>
      </c>
      <c r="AG45" s="1">
        <v>1.7115501686930656E-2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1.1041017420151651</v>
      </c>
      <c r="AP45">
        <f>(U45-T45)/(1000-U45)*AO45</f>
        <v>1.663170134516509E-2</v>
      </c>
      <c r="AQ45">
        <f>(P45+273.15)</f>
        <v>302.93809738159177</v>
      </c>
      <c r="AR45">
        <f>(O45+273.15)</f>
        <v>303.60335197448728</v>
      </c>
      <c r="AS45">
        <f>(Y45*AK45+Z45*AL45)*AM45</f>
        <v>200.12218302692054</v>
      </c>
      <c r="AT45">
        <f>((AS45+0.00000010773*(AR45^4-AQ45^4))-AP45*44100)/(L45*0.92*2*29.3+0.00000043092*AQ45^3)</f>
        <v>-4.1248054918010091</v>
      </c>
      <c r="AU45">
        <f>0.61365*EXP(17.502*J45/(240.97+J45))</f>
        <v>4.2088678681552958</v>
      </c>
      <c r="AV45">
        <f>AU45*1000/AA45</f>
        <v>47.681164287787482</v>
      </c>
      <c r="AW45">
        <f>(AV45-U45)</f>
        <v>32.996286892157599</v>
      </c>
      <c r="AX45">
        <f>IF(D45,P45,(O45+P45)/2)</f>
        <v>30.120724678039551</v>
      </c>
      <c r="AY45">
        <f>0.61365*EXP(17.502*AX45/(240.97+AX45))</f>
        <v>4.2900825431932574</v>
      </c>
      <c r="AZ45">
        <f>IF(AW45&lt;&gt;0,(1000-(AV45+U45)/2)/AW45*AP45,0)</f>
        <v>0.48832993567271393</v>
      </c>
      <c r="BA45">
        <f>U45*AA45/1000</f>
        <v>1.2962499876307993</v>
      </c>
      <c r="BB45">
        <f>(AY45-BA45)</f>
        <v>2.9938325555624581</v>
      </c>
      <c r="BC45">
        <f>1/(1.6/F45+1.37/N45)</f>
        <v>0.31029502800404901</v>
      </c>
      <c r="BD45">
        <f>G45*AA45*0.001</f>
        <v>33.200307926193567</v>
      </c>
      <c r="BE45">
        <f>G45/S45</f>
        <v>0.9531011846113191</v>
      </c>
      <c r="BF45">
        <f>(1-AP45*AA45/AU45/F45)*100</f>
        <v>36.719806796923663</v>
      </c>
      <c r="BG45">
        <f>(S45-E45/(N45/1.35))</f>
        <v>394.83530704658841</v>
      </c>
      <c r="BH45">
        <f>E45*BF45/100/BG45</f>
        <v>-6.1995117160384299E-4</v>
      </c>
    </row>
    <row r="46" spans="1:60" x14ac:dyDescent="0.35">
      <c r="A46" s="1" t="s">
        <v>9</v>
      </c>
      <c r="B46" s="1" t="s">
        <v>4446</v>
      </c>
      <c r="K46" s="1">
        <v>2.72</v>
      </c>
    </row>
    <row r="47" spans="1:60" x14ac:dyDescent="0.35">
      <c r="A47" s="1" t="s">
        <v>9</v>
      </c>
      <c r="B47" s="1" t="s">
        <v>4445</v>
      </c>
      <c r="K47" s="1">
        <v>2.72</v>
      </c>
    </row>
    <row r="48" spans="1:60" x14ac:dyDescent="0.35">
      <c r="A48" s="1">
        <v>11</v>
      </c>
      <c r="B48" s="1" t="s">
        <v>4444</v>
      </c>
      <c r="C48" s="1">
        <v>2457.0000165626407</v>
      </c>
      <c r="D48" s="1">
        <v>0</v>
      </c>
      <c r="E48">
        <f>(R48-S48*(1000-T48)/(1000-U48))*AO48</f>
        <v>-0.76148458475102965</v>
      </c>
      <c r="F48">
        <f>IF(AZ48&lt;&gt;0,1/(1/AZ48-1/N48),0)</f>
        <v>0.43018922827972278</v>
      </c>
      <c r="G48">
        <f>((BC48-AP48/2)*S48-E48)/(BC48+AP48/2)</f>
        <v>376.05683961326906</v>
      </c>
      <c r="H48">
        <f>AP48*1000</f>
        <v>14.477168648420113</v>
      </c>
      <c r="I48">
        <f>(AU48-BA48)</f>
        <v>3.1685704418240292</v>
      </c>
      <c r="J48">
        <f>(P48+AT48*D48)</f>
        <v>30.150699615478516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30.675100326538086</v>
      </c>
      <c r="P48" s="1">
        <v>30.150699615478516</v>
      </c>
      <c r="Q48" s="1">
        <v>30.683391571044922</v>
      </c>
      <c r="R48" s="1">
        <v>400.0386962890625</v>
      </c>
      <c r="S48" s="1">
        <v>395.54190063476563</v>
      </c>
      <c r="T48" s="1">
        <v>-0.15534330904483795</v>
      </c>
      <c r="U48" s="1">
        <v>12.789332389831543</v>
      </c>
      <c r="V48" s="1">
        <v>-0.30963128805160522</v>
      </c>
      <c r="W48" s="1">
        <v>25.491779327392578</v>
      </c>
      <c r="X48" s="1">
        <v>300.31097412109375</v>
      </c>
      <c r="Y48" s="1">
        <v>1600.260986328125</v>
      </c>
      <c r="Z48" s="1">
        <v>0.13148181140422821</v>
      </c>
      <c r="AA48" s="1">
        <v>88.2686767578125</v>
      </c>
      <c r="AB48" s="1">
        <v>35.511440277099609</v>
      </c>
      <c r="AC48" s="1">
        <v>0.76867365837097168</v>
      </c>
      <c r="AD48" s="1">
        <v>3.9065327495336533E-2</v>
      </c>
      <c r="AE48" s="1">
        <v>3.5534869879484177E-2</v>
      </c>
      <c r="AF48" s="1">
        <v>3.1006550416350365E-2</v>
      </c>
      <c r="AG48" s="1">
        <v>1.8690200522542E-2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1.1040844636804914</v>
      </c>
      <c r="AP48">
        <f>(U48-T48)/(1000-U48)*AO48</f>
        <v>1.4477168648420113E-2</v>
      </c>
      <c r="AQ48">
        <f>(P48+273.15)</f>
        <v>303.30069961547849</v>
      </c>
      <c r="AR48">
        <f>(O48+273.15)</f>
        <v>303.82510032653806</v>
      </c>
      <c r="AS48">
        <f>(Y48*AK48+Z48*AL48)*AM48</f>
        <v>256.04175208952074</v>
      </c>
      <c r="AT48">
        <f>((AS48+0.00000010773*(AR48^4-AQ48^4))-AP48*44100)/(L48*0.92*2*29.3+0.00000043092*AQ48^3)</f>
        <v>-2.9518663083579355</v>
      </c>
      <c r="AU48">
        <f>0.61365*EXP(17.502*J48/(240.97+J48))</f>
        <v>4.2974678884902913</v>
      </c>
      <c r="AV48">
        <f>AU48*1000/AA48</f>
        <v>48.686216292575502</v>
      </c>
      <c r="AW48">
        <f>(AV48-U48)</f>
        <v>35.896883902743959</v>
      </c>
      <c r="AX48">
        <f>IF(D48,P48,(O48+P48)/2)</f>
        <v>30.412899971008301</v>
      </c>
      <c r="AY48">
        <f>0.61365*EXP(17.502*AX48/(240.97+AX48))</f>
        <v>4.3625436227138419</v>
      </c>
      <c r="AZ48">
        <f>IF(AW48&lt;&gt;0,(1000-(AV48+U48)/2)/AW48*AP48,0)</f>
        <v>0.39090225055252803</v>
      </c>
      <c r="BA48">
        <f>U48*AA48/1000</f>
        <v>1.128897446666262</v>
      </c>
      <c r="BB48">
        <f>(AY48-BA48)</f>
        <v>3.2336461760475799</v>
      </c>
      <c r="BC48">
        <f>1/(1.6/F48+1.37/N48)</f>
        <v>0.24756391348566142</v>
      </c>
      <c r="BD48">
        <f>G48*AA48*0.001</f>
        <v>33.194039618388189</v>
      </c>
      <c r="BE48">
        <f>G48/S48</f>
        <v>0.95073831371536888</v>
      </c>
      <c r="BF48">
        <f>(1-AP48*AA48/AU48/F48)*100</f>
        <v>30.877716354425498</v>
      </c>
      <c r="BG48">
        <f>(S48-E48/(N48/1.35))</f>
        <v>395.78206900041283</v>
      </c>
      <c r="BH48">
        <f>E48*BF48/100/BG48</f>
        <v>-5.9408717215496821E-4</v>
      </c>
    </row>
    <row r="49" spans="1:60" x14ac:dyDescent="0.35">
      <c r="A49" s="1" t="s">
        <v>9</v>
      </c>
      <c r="B49" s="1" t="s">
        <v>4443</v>
      </c>
      <c r="K49" s="1">
        <v>2.72</v>
      </c>
    </row>
    <row r="50" spans="1:60" x14ac:dyDescent="0.35">
      <c r="A50" s="1" t="s">
        <v>9</v>
      </c>
      <c r="B50" s="1" t="s">
        <v>4438</v>
      </c>
      <c r="K50" s="1">
        <v>2.72</v>
      </c>
    </row>
    <row r="51" spans="1:60" x14ac:dyDescent="0.35">
      <c r="A51" s="1">
        <v>12</v>
      </c>
      <c r="B51" s="1" t="s">
        <v>4442</v>
      </c>
      <c r="C51" s="1">
        <v>2660.5000165738165</v>
      </c>
      <c r="D51" s="1">
        <v>0</v>
      </c>
      <c r="E51">
        <f>(R51-S51*(1000-T51)/(1000-U51))*AO51</f>
        <v>-0.81972892495732064</v>
      </c>
      <c r="F51">
        <f>IF(AZ51&lt;&gt;0,1/(1/AZ51-1/N51),0)</f>
        <v>0.32956694020467592</v>
      </c>
      <c r="G51">
        <f>((BC51-AP51/2)*S51-E51)/(BC51+AP51/2)</f>
        <v>376.0209490526637</v>
      </c>
      <c r="H51">
        <f>AP51*1000</f>
        <v>12.290999978516682</v>
      </c>
      <c r="I51">
        <f>(AU51-BA51)</f>
        <v>3.4378480827057687</v>
      </c>
      <c r="J51">
        <f>(P51+AT51*D51)</f>
        <v>30.548030853271484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30.925315856933594</v>
      </c>
      <c r="P51" s="1">
        <v>30.548030853271484</v>
      </c>
      <c r="Q51" s="1">
        <v>30.901025772094727</v>
      </c>
      <c r="R51" s="1">
        <v>400.0118408203125</v>
      </c>
      <c r="S51" s="1">
        <v>396.34197998046875</v>
      </c>
      <c r="T51" s="1">
        <v>-0.15209551155567169</v>
      </c>
      <c r="U51" s="1">
        <v>10.859654426574707</v>
      </c>
      <c r="V51" s="1">
        <v>-0.29885727167129517</v>
      </c>
      <c r="W51" s="1">
        <v>21.338478088378906</v>
      </c>
      <c r="X51" s="1">
        <v>300.3016357421875</v>
      </c>
      <c r="Y51" s="1">
        <v>1999.8568115234375</v>
      </c>
      <c r="Z51" s="1">
        <v>0.34756958484649658</v>
      </c>
      <c r="AA51" s="1">
        <v>88.268722534179688</v>
      </c>
      <c r="AB51" s="1">
        <v>35.592098236083984</v>
      </c>
      <c r="AC51" s="1">
        <v>0.74536585807800293</v>
      </c>
      <c r="AD51" s="1">
        <v>4.2763285338878632E-2</v>
      </c>
      <c r="AE51" s="1">
        <v>3.8790568709373474E-2</v>
      </c>
      <c r="AF51" s="1">
        <v>5.1795262843370438E-2</v>
      </c>
      <c r="AG51" s="1">
        <v>2.2850964218378067E-2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1.1040501314051008</v>
      </c>
      <c r="AP51">
        <f>(U51-T51)/(1000-U51)*AO51</f>
        <v>1.2290999978516683E-2</v>
      </c>
      <c r="AQ51">
        <f>(P51+273.15)</f>
        <v>303.69803085327146</v>
      </c>
      <c r="AR51">
        <f>(O51+273.15)</f>
        <v>304.07531585693357</v>
      </c>
      <c r="AS51">
        <f>(Y51*AK51+Z51*AL51)*AM51</f>
        <v>319.97708269170471</v>
      </c>
      <c r="AT51">
        <f>((AS51+0.00000010773*(AR51^4-AQ51^4))-AP51*44100)/(L51*0.92*2*29.3+0.00000043092*AQ51^3)</f>
        <v>-1.706480936946648</v>
      </c>
      <c r="AU51">
        <f>0.61365*EXP(17.502*J51/(240.97+J51))</f>
        <v>4.3964159061021677</v>
      </c>
      <c r="AV51">
        <f>AU51*1000/AA51</f>
        <v>49.807177218405691</v>
      </c>
      <c r="AW51">
        <f>(AV51-U51)</f>
        <v>38.947522791830984</v>
      </c>
      <c r="AX51">
        <f>IF(D51,P51,(O51+P51)/2)</f>
        <v>30.736673355102539</v>
      </c>
      <c r="AY51">
        <f>0.61365*EXP(17.502*AX51/(240.97+AX51))</f>
        <v>4.4440846684436366</v>
      </c>
      <c r="AZ51">
        <f>IF(AW51&lt;&gt;0,(1000-(AV51+U51)/2)/AW51*AP51,0)</f>
        <v>0.30600590515076059</v>
      </c>
      <c r="BA51">
        <f>U51*AA51/1000</f>
        <v>0.95856782339639901</v>
      </c>
      <c r="BB51">
        <f>(AY51-BA51)</f>
        <v>3.4855168450472376</v>
      </c>
      <c r="BC51">
        <f>1/(1.6/F51+1.37/N51)</f>
        <v>0.193239578300444</v>
      </c>
      <c r="BD51">
        <f>G51*AA51*0.001</f>
        <v>33.190888818968489</v>
      </c>
      <c r="BE51">
        <f>G51/S51</f>
        <v>0.94872854263682482</v>
      </c>
      <c r="BF51">
        <f>(1-AP51*AA51/AU51/F51)*100</f>
        <v>25.122446023034417</v>
      </c>
      <c r="BG51">
        <f>(S51-E51/(N51/1.35))</f>
        <v>396.60051831482667</v>
      </c>
      <c r="BH51">
        <f>E51*BF51/100/BG51</f>
        <v>-5.1925286830847893E-4</v>
      </c>
    </row>
    <row r="52" spans="1:60" x14ac:dyDescent="0.35">
      <c r="A52" s="1" t="s">
        <v>9</v>
      </c>
      <c r="B52" s="1" t="s">
        <v>4441</v>
      </c>
      <c r="K52" s="1">
        <v>0.76159999999999994</v>
      </c>
    </row>
    <row r="53" spans="1:60" x14ac:dyDescent="0.35">
      <c r="A53" s="1" t="s">
        <v>9</v>
      </c>
      <c r="B53" s="1" t="s">
        <v>4440</v>
      </c>
      <c r="K53" s="1">
        <v>0.76159999999999994</v>
      </c>
    </row>
    <row r="54" spans="1:60" x14ac:dyDescent="0.35">
      <c r="A54" s="1" t="s">
        <v>9</v>
      </c>
      <c r="B54" s="1" t="s">
        <v>4439</v>
      </c>
    </row>
    <row r="55" spans="1:60" x14ac:dyDescent="0.35">
      <c r="A55" s="1" t="s">
        <v>9</v>
      </c>
      <c r="B55" s="1" t="s">
        <v>4438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FBC8-9245-46EC-A86F-719DF3E4481A}">
  <dimension ref="A1:BH55"/>
  <sheetViews>
    <sheetView topLeftCell="A8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5105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5104</v>
      </c>
    </row>
    <row r="12" spans="1:60" x14ac:dyDescent="0.35">
      <c r="A12" s="1" t="s">
        <v>9</v>
      </c>
      <c r="B12" s="1" t="s">
        <v>5103</v>
      </c>
    </row>
    <row r="13" spans="1:60" x14ac:dyDescent="0.35">
      <c r="A13" s="1" t="s">
        <v>9</v>
      </c>
      <c r="B13" s="1" t="s">
        <v>5102</v>
      </c>
    </row>
    <row r="14" spans="1:60" x14ac:dyDescent="0.35">
      <c r="A14" s="1" t="s">
        <v>9</v>
      </c>
      <c r="B14" s="1" t="s">
        <v>5101</v>
      </c>
    </row>
    <row r="15" spans="1:60" x14ac:dyDescent="0.35">
      <c r="A15" s="1" t="s">
        <v>9</v>
      </c>
      <c r="B15" s="1" t="s">
        <v>5100</v>
      </c>
    </row>
    <row r="16" spans="1:60" x14ac:dyDescent="0.35">
      <c r="A16" s="1" t="s">
        <v>9</v>
      </c>
      <c r="B16" s="1" t="s">
        <v>5099</v>
      </c>
    </row>
    <row r="17" spans="1:60" x14ac:dyDescent="0.35">
      <c r="A17" s="1" t="s">
        <v>9</v>
      </c>
      <c r="B17" s="1" t="s">
        <v>5098</v>
      </c>
    </row>
    <row r="18" spans="1:60" x14ac:dyDescent="0.35">
      <c r="A18" s="1">
        <v>1</v>
      </c>
      <c r="B18" s="1" t="s">
        <v>5097</v>
      </c>
      <c r="C18" s="1">
        <v>409.50000099465251</v>
      </c>
      <c r="D18" s="1">
        <v>0</v>
      </c>
      <c r="E18">
        <f>(R18-S18*(1000-T18)/(1000-U18))*AO18</f>
        <v>-2.7166372234605456</v>
      </c>
      <c r="F18">
        <f>IF(AZ18&lt;&gt;0,1/(1/AZ18-1/N18),0)</f>
        <v>8.0244903969576349</v>
      </c>
      <c r="G18">
        <f>((BC18-AP18/2)*S18-E18)/(BC18+AP18/2)</f>
        <v>383.6256587657669</v>
      </c>
      <c r="H18">
        <f>AP18*1000</f>
        <v>36.354215654491476</v>
      </c>
      <c r="I18">
        <f>(AU18-BA18)</f>
        <v>1.1109086207989733</v>
      </c>
      <c r="J18">
        <f>(P18+AT18*D18)</f>
        <v>28.790056228637695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30.692096710205078</v>
      </c>
      <c r="P18" s="1">
        <v>28.790056228637695</v>
      </c>
      <c r="Q18" s="1">
        <v>30.778221130371094</v>
      </c>
      <c r="R18" s="1">
        <v>399.87921142578125</v>
      </c>
      <c r="S18" s="1">
        <v>389.5146484375</v>
      </c>
      <c r="T18" s="1">
        <v>0.39965623617172241</v>
      </c>
      <c r="U18" s="1">
        <v>32.262939453125</v>
      </c>
      <c r="V18" s="1">
        <v>0.79986399412155151</v>
      </c>
      <c r="W18" s="1">
        <v>64.570404052734375</v>
      </c>
      <c r="X18" s="1">
        <v>300.3243408203125</v>
      </c>
      <c r="Y18" s="1">
        <v>0.18308980762958527</v>
      </c>
      <c r="Z18" s="1">
        <v>3.7728689610958099E-2</v>
      </c>
      <c r="AA18" s="1">
        <v>88.716766357421875</v>
      </c>
      <c r="AB18" s="1">
        <v>5.5766630172729492</v>
      </c>
      <c r="AC18" s="1">
        <v>-5.1524709910154343E-2</v>
      </c>
      <c r="AD18" s="1">
        <v>5.1936935633420944E-2</v>
      </c>
      <c r="AE18" s="1">
        <v>3.1036464497447014E-3</v>
      </c>
      <c r="AF18" s="1">
        <v>4.5597240328788757E-2</v>
      </c>
      <c r="AG18" s="1">
        <v>2.1393803879618645E-2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1.104133605957031</v>
      </c>
      <c r="AP18">
        <f>(U18-T18)/(1000-U18)*AO18</f>
        <v>3.6354215654491477E-2</v>
      </c>
      <c r="AQ18">
        <f>(P18+273.15)</f>
        <v>301.94005622863767</v>
      </c>
      <c r="AR18">
        <f>(O18+273.15)</f>
        <v>303.84209671020506</v>
      </c>
      <c r="AS18">
        <f>(Y18*AK18+Z18*AL18)*AM18</f>
        <v>2.9294368565953466E-2</v>
      </c>
      <c r="AT18">
        <f>((AS18+0.00000010773*(AR18^4-AQ18^4))-AP18*44100)/(L18*0.92*2*29.3+0.00000043092*AQ18^3)</f>
        <v>-12.420442773235258</v>
      </c>
      <c r="AU18">
        <f>0.61365*EXP(17.502*J18/(240.97+J18))</f>
        <v>3.9731722822655122</v>
      </c>
      <c r="AV18">
        <f>AU18*1000/AA18</f>
        <v>44.784908708895074</v>
      </c>
      <c r="AW18">
        <f>(AV18-U18)</f>
        <v>12.521969255770074</v>
      </c>
      <c r="AX18">
        <f>IF(D18,P18,(O18+P18)/2)</f>
        <v>29.741076469421387</v>
      </c>
      <c r="AY18">
        <f>0.61365*EXP(17.502*AX18/(240.97+AX18))</f>
        <v>4.1974959912254537</v>
      </c>
      <c r="AZ18">
        <f>IF(AW18&lt;&gt;0,(1000-(AV18+U18)/2)/AW18*AP18,0)</f>
        <v>2.7913907067362151</v>
      </c>
      <c r="BA18">
        <f>U18*AA18/1000</f>
        <v>2.8622636614665389</v>
      </c>
      <c r="BB18">
        <f>(AY18-BA18)</f>
        <v>1.3352323297589148</v>
      </c>
      <c r="BC18">
        <f>1/(1.6/F18+1.37/N18)</f>
        <v>1.925087007807017</v>
      </c>
      <c r="BD18">
        <f>G18*AA18*0.001</f>
        <v>34.034027937434594</v>
      </c>
      <c r="BE18">
        <f>G18/S18</f>
        <v>0.98488121128343642</v>
      </c>
      <c r="BF18">
        <f>(1-AP18*AA18/AU18/F18)*100</f>
        <v>89.884074454836451</v>
      </c>
      <c r="BG18">
        <f>(S18-E18/(N18/1.35))</f>
        <v>390.37146200284388</v>
      </c>
      <c r="BH18">
        <f>E18*BF18/100/BG18</f>
        <v>-6.2551299525714045E-3</v>
      </c>
    </row>
    <row r="19" spans="1:60" x14ac:dyDescent="0.35">
      <c r="A19" s="1" t="s">
        <v>9</v>
      </c>
      <c r="B19" s="1" t="s">
        <v>5096</v>
      </c>
      <c r="K19" s="1">
        <v>2.72</v>
      </c>
    </row>
    <row r="20" spans="1:60" x14ac:dyDescent="0.35">
      <c r="A20" s="1" t="s">
        <v>9</v>
      </c>
      <c r="B20" s="1" t="s">
        <v>5095</v>
      </c>
      <c r="K20" s="1">
        <v>2.72</v>
      </c>
    </row>
    <row r="21" spans="1:60" x14ac:dyDescent="0.35">
      <c r="A21" s="1">
        <v>2</v>
      </c>
      <c r="B21" s="1" t="s">
        <v>5094</v>
      </c>
      <c r="C21" s="1">
        <v>615.50000101700425</v>
      </c>
      <c r="D21" s="1">
        <v>0</v>
      </c>
      <c r="E21">
        <f>(R21-S21*(1000-T21)/(1000-U21))*AO21</f>
        <v>-1.9332445811428012</v>
      </c>
      <c r="F21">
        <f>IF(AZ21&lt;&gt;0,1/(1/AZ21-1/N21),0)</f>
        <v>7.5488194398556878</v>
      </c>
      <c r="G21">
        <f>((BC21-AP21/2)*S21-E21)/(BC21+AP21/2)</f>
        <v>382.78018376874792</v>
      </c>
      <c r="H21">
        <f>AP21*1000</f>
        <v>35.53669225651015</v>
      </c>
      <c r="I21">
        <f>(AU21-BA21)</f>
        <v>1.1102394831807638</v>
      </c>
      <c r="J21">
        <f>(P21+AT21*D21)</f>
        <v>28.629613876342773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30.710657119750977</v>
      </c>
      <c r="P21" s="1">
        <v>28.629613876342773</v>
      </c>
      <c r="Q21" s="1">
        <v>30.848867416381836</v>
      </c>
      <c r="R21" s="1">
        <v>399.81842041015625</v>
      </c>
      <c r="S21" s="1">
        <v>389.0478515625</v>
      </c>
      <c r="T21" s="1">
        <v>0.69508457183837891</v>
      </c>
      <c r="U21" s="1">
        <v>31.854757308959961</v>
      </c>
      <c r="V21" s="1">
        <v>1.3896962404251099</v>
      </c>
      <c r="W21" s="1">
        <v>63.687839508056641</v>
      </c>
      <c r="X21" s="1">
        <v>300.326416015625</v>
      </c>
      <c r="Y21" s="1">
        <v>26.296581268310547</v>
      </c>
      <c r="Z21" s="1">
        <v>7.4314318597316742E-2</v>
      </c>
      <c r="AA21" s="1">
        <v>88.719482421875</v>
      </c>
      <c r="AB21" s="1">
        <v>5.4776730537414551</v>
      </c>
      <c r="AC21" s="1">
        <v>-1.5672849491238594E-2</v>
      </c>
      <c r="AD21" s="1">
        <v>5.5758137255907059E-2</v>
      </c>
      <c r="AE21" s="1">
        <v>1.1950005777180195E-2</v>
      </c>
      <c r="AF21" s="1">
        <v>3.0020026490092278E-2</v>
      </c>
      <c r="AG21" s="1">
        <v>1.288222149014473E-2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1.1041412353515623</v>
      </c>
      <c r="AP21">
        <f>(U21-T21)/(1000-U21)*AO21</f>
        <v>3.5536692256510148E-2</v>
      </c>
      <c r="AQ21">
        <f>(P21+273.15)</f>
        <v>301.77961387634275</v>
      </c>
      <c r="AR21">
        <f>(O21+273.15)</f>
        <v>303.86065711975095</v>
      </c>
      <c r="AS21">
        <f>(Y21*AK21+Z21*AL21)*AM21</f>
        <v>4.2074529088857844</v>
      </c>
      <c r="AT21">
        <f>((AS21+0.00000010773*(AR21^4-AQ21^4))-AP21*44100)/(L21*0.92*2*29.3+0.00000043092*AQ21^3)</f>
        <v>-12.089356137714383</v>
      </c>
      <c r="AU21">
        <f>0.61365*EXP(17.502*J21/(240.97+J21))</f>
        <v>3.9363770643061313</v>
      </c>
      <c r="AV21">
        <f>AU21*1000/AA21</f>
        <v>44.368801044037241</v>
      </c>
      <c r="AW21">
        <f>(AV21-U21)</f>
        <v>12.51404373507728</v>
      </c>
      <c r="AX21">
        <f>IF(D21,P21,(O21+P21)/2)</f>
        <v>29.670135498046875</v>
      </c>
      <c r="AY21">
        <f>0.61365*EXP(17.502*AX21/(240.97+AX21))</f>
        <v>4.1803897970954669</v>
      </c>
      <c r="AZ21">
        <f>IF(AW21&lt;&gt;0,(1000-(AV21+U21)/2)/AW21*AP21,0)</f>
        <v>2.7315171987734588</v>
      </c>
      <c r="BA21">
        <f>U21*AA21/1000</f>
        <v>2.8261375811253675</v>
      </c>
      <c r="BB21">
        <f>(AY21-BA21)</f>
        <v>1.3542522159700994</v>
      </c>
      <c r="BC21">
        <f>1/(1.6/F21+1.37/N21)</f>
        <v>1.8796246849358578</v>
      </c>
      <c r="BD21">
        <f>G21*AA21*0.001</f>
        <v>33.960059785313511</v>
      </c>
      <c r="BE21">
        <f>G21/S21</f>
        <v>0.98388972521354434</v>
      </c>
      <c r="BF21">
        <f>(1-AP21*AA21/AU21/F21)*100</f>
        <v>89.389880615125733</v>
      </c>
      <c r="BG21">
        <f>(S21-E21/(N21/1.35))</f>
        <v>389.65758707224933</v>
      </c>
      <c r="BH21">
        <f>E21*BF21/100/BG21</f>
        <v>-4.4349836379844777E-3</v>
      </c>
    </row>
    <row r="22" spans="1:60" x14ac:dyDescent="0.35">
      <c r="A22" s="1" t="s">
        <v>9</v>
      </c>
      <c r="B22" s="1" t="s">
        <v>5093</v>
      </c>
      <c r="K22" s="1">
        <v>2.72</v>
      </c>
    </row>
    <row r="23" spans="1:60" x14ac:dyDescent="0.35">
      <c r="A23" s="1" t="s">
        <v>9</v>
      </c>
      <c r="B23" s="1" t="s">
        <v>5092</v>
      </c>
      <c r="K23" s="1">
        <v>2.72</v>
      </c>
    </row>
    <row r="24" spans="1:60" x14ac:dyDescent="0.35">
      <c r="A24" s="1">
        <v>3</v>
      </c>
      <c r="B24" s="1" t="s">
        <v>5091</v>
      </c>
      <c r="C24" s="1">
        <v>821.50000101700425</v>
      </c>
      <c r="D24" s="1">
        <v>0</v>
      </c>
      <c r="E24">
        <f>(R24-S24*(1000-T24)/(1000-U24))*AO24</f>
        <v>-1.1534836679941585</v>
      </c>
      <c r="F24">
        <f>IF(AZ24&lt;&gt;0,1/(1/AZ24-1/N24),0)</f>
        <v>7.0648134656609969</v>
      </c>
      <c r="G24">
        <f>((BC24-AP24/2)*S24-E24)/(BC24+AP24/2)</f>
        <v>382.09871570984456</v>
      </c>
      <c r="H24">
        <f>AP24*1000</f>
        <v>34.675926827323082</v>
      </c>
      <c r="I24">
        <f>(AU24-BA24)</f>
        <v>1.1105402375688529</v>
      </c>
      <c r="J24">
        <f>(P24+AT24*D24)</f>
        <v>28.523336410522461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30.683744430541992</v>
      </c>
      <c r="P24" s="1">
        <v>28.523336410522461</v>
      </c>
      <c r="Q24" s="1">
        <v>30.848772048950195</v>
      </c>
      <c r="R24" s="1">
        <v>399.93951416015625</v>
      </c>
      <c r="S24" s="1">
        <v>388.77301025390625</v>
      </c>
      <c r="T24" s="1">
        <v>1.1598474979400635</v>
      </c>
      <c r="U24" s="1">
        <v>31.577949523925781</v>
      </c>
      <c r="V24" s="1">
        <v>2.3225147724151611</v>
      </c>
      <c r="W24" s="1">
        <v>63.232669830322266</v>
      </c>
      <c r="X24" s="1">
        <v>300.28216552734375</v>
      </c>
      <c r="Y24" s="1">
        <v>51.025295257568359</v>
      </c>
      <c r="Z24" s="1">
        <v>0.27668017148971558</v>
      </c>
      <c r="AA24" s="1">
        <v>88.72100830078125</v>
      </c>
      <c r="AB24" s="1">
        <v>5.4772229194641113</v>
      </c>
      <c r="AC24" s="1">
        <v>-7.9927193000912666E-3</v>
      </c>
      <c r="AD24" s="1">
        <v>5.4390601813793182E-2</v>
      </c>
      <c r="AE24" s="1">
        <v>3.9177937433123589E-3</v>
      </c>
      <c r="AF24" s="1">
        <v>4.8553701490163803E-2</v>
      </c>
      <c r="AG24" s="1">
        <v>1.6533788293600082E-2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1.1039785497328813</v>
      </c>
      <c r="AP24">
        <f>(U24-T24)/(1000-U24)*AO24</f>
        <v>3.4675926827323081E-2</v>
      </c>
      <c r="AQ24">
        <f>(P24+273.15)</f>
        <v>301.67333641052244</v>
      </c>
      <c r="AR24">
        <f>(O24+273.15)</f>
        <v>303.83374443054197</v>
      </c>
      <c r="AS24">
        <f>(Y24*AK24+Z24*AL24)*AM24</f>
        <v>8.1640470587302616</v>
      </c>
      <c r="AT24">
        <f>((AS24+0.00000010773*(AR24^4-AQ24^4))-AP24*44100)/(L24*0.92*2*29.3+0.00000043092*AQ24^3)</f>
        <v>-11.753712406192133</v>
      </c>
      <c r="AU24">
        <f>0.61365*EXP(17.502*J24/(240.97+J24))</f>
        <v>3.9121677594027235</v>
      </c>
      <c r="AV24">
        <f>AU24*1000/AA24</f>
        <v>44.095167923923093</v>
      </c>
      <c r="AW24">
        <f>(AV24-U24)</f>
        <v>12.517218399997311</v>
      </c>
      <c r="AX24">
        <f>IF(D24,P24,(O24+P24)/2)</f>
        <v>29.603540420532227</v>
      </c>
      <c r="AY24">
        <f>0.61365*EXP(17.502*AX24/(240.97+AX24))</f>
        <v>4.1643868691682586</v>
      </c>
      <c r="AZ24">
        <f>IF(AW24&lt;&gt;0,(1000-(AV24+U24)/2)/AW24*AP24,0)</f>
        <v>2.6654411562893019</v>
      </c>
      <c r="BA24">
        <f>U24*AA24/1000</f>
        <v>2.8016275218338706</v>
      </c>
      <c r="BB24">
        <f>(AY24-BA24)</f>
        <v>1.362759347334388</v>
      </c>
      <c r="BC24">
        <f>1/(1.6/F24+1.37/N24)</f>
        <v>1.8296858241380385</v>
      </c>
      <c r="BD24">
        <f>G24*AA24*0.001</f>
        <v>33.900183328210971</v>
      </c>
      <c r="BE24">
        <f>G24/S24</f>
        <v>0.98283241282695333</v>
      </c>
      <c r="BF24">
        <f>(1-AP24*AA24/AU24/F24)*100</f>
        <v>88.868943748865789</v>
      </c>
      <c r="BG24">
        <f>(S24-E24/(N24/1.35))</f>
        <v>389.13681313697248</v>
      </c>
      <c r="BH24">
        <f>E24*BF24/100/BG24</f>
        <v>-2.6342631112139495E-3</v>
      </c>
    </row>
    <row r="25" spans="1:60" x14ac:dyDescent="0.35">
      <c r="A25" s="1" t="s">
        <v>9</v>
      </c>
      <c r="B25" s="1" t="s">
        <v>5090</v>
      </c>
      <c r="K25" s="1">
        <v>2.72</v>
      </c>
    </row>
    <row r="26" spans="1:60" x14ac:dyDescent="0.35">
      <c r="A26" s="1" t="s">
        <v>9</v>
      </c>
      <c r="B26" s="1" t="s">
        <v>5089</v>
      </c>
      <c r="K26" s="1">
        <v>2.72</v>
      </c>
    </row>
    <row r="27" spans="1:60" x14ac:dyDescent="0.35">
      <c r="A27" s="1">
        <v>4</v>
      </c>
      <c r="B27" s="1" t="s">
        <v>5088</v>
      </c>
      <c r="C27" s="1">
        <v>1027.5000010170043</v>
      </c>
      <c r="D27" s="1">
        <v>0</v>
      </c>
      <c r="E27">
        <f>(R27-S27*(1000-T27)/(1000-U27))*AO27</f>
        <v>-0.22948092186489844</v>
      </c>
      <c r="F27">
        <f>IF(AZ27&lt;&gt;0,1/(1/AZ27-1/N27),0)</f>
        <v>6.8581997855739054</v>
      </c>
      <c r="G27">
        <f>((BC27-AP27/2)*S27-E27)/(BC27+AP27/2)</f>
        <v>381.19293492533421</v>
      </c>
      <c r="H27">
        <f>AP27*1000</f>
        <v>33.996358007866348</v>
      </c>
      <c r="I27">
        <f>(AU27-BA27)</f>
        <v>1.1010906825444229</v>
      </c>
      <c r="J27">
        <f>(P27+AT27*D27)</f>
        <v>28.522619247436523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30.6756591796875</v>
      </c>
      <c r="P27" s="1">
        <v>28.522619247436523</v>
      </c>
      <c r="Q27" s="1">
        <v>30.848363876342773</v>
      </c>
      <c r="R27" s="1">
        <v>400.05227661132813</v>
      </c>
      <c r="S27" s="1">
        <v>388.30398559570313</v>
      </c>
      <c r="T27" s="1">
        <v>1.8675545454025269</v>
      </c>
      <c r="U27" s="1">
        <v>31.682676315307617</v>
      </c>
      <c r="V27" s="1">
        <v>3.7413713932037354</v>
      </c>
      <c r="W27" s="1">
        <v>63.471591949462891</v>
      </c>
      <c r="X27" s="1">
        <v>300.3187255859375</v>
      </c>
      <c r="Y27" s="1">
        <v>99.656013488769531</v>
      </c>
      <c r="Z27" s="1">
        <v>0.12004917114973068</v>
      </c>
      <c r="AA27" s="1">
        <v>88.720855712890625</v>
      </c>
      <c r="AB27" s="1">
        <v>5.625849723815918</v>
      </c>
      <c r="AC27" s="1">
        <v>-6.7373979836702347E-3</v>
      </c>
      <c r="AD27" s="1">
        <v>4.1209805756807327E-2</v>
      </c>
      <c r="AE27" s="1">
        <v>4.4342833571135998E-3</v>
      </c>
      <c r="AF27" s="1">
        <v>2.7141394093632698E-2</v>
      </c>
      <c r="AG27" s="1">
        <v>1.6852999106049538E-2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1.1041129617130052</v>
      </c>
      <c r="AP27">
        <f>(U27-T27)/(1000-U27)*AO27</f>
        <v>3.3996358007866351E-2</v>
      </c>
      <c r="AQ27">
        <f>(P27+273.15)</f>
        <v>301.6726192474365</v>
      </c>
      <c r="AR27">
        <f>(O27+273.15)</f>
        <v>303.82565917968748</v>
      </c>
      <c r="AS27">
        <f>(Y27*AK27+Z27*AL27)*AM27</f>
        <v>15.944961801805448</v>
      </c>
      <c r="AT27">
        <f>((AS27+0.00000010773*(AR27^4-AQ27^4))-AP27*44100)/(L27*0.92*2*29.3+0.00000043092*AQ27^3)</f>
        <v>-11.457672779983934</v>
      </c>
      <c r="AU27">
        <f>0.61365*EXP(17.502*J27/(240.97+J27))</f>
        <v>3.9120048365130473</v>
      </c>
      <c r="AV27">
        <f>AU27*1000/AA27</f>
        <v>44.093407407754022</v>
      </c>
      <c r="AW27">
        <f>(AV27-U27)</f>
        <v>12.410731092446404</v>
      </c>
      <c r="AX27">
        <f>IF(D27,P27,(O27+P27)/2)</f>
        <v>29.599139213562012</v>
      </c>
      <c r="AY27">
        <f>0.61365*EXP(17.502*AX27/(240.97+AX27))</f>
        <v>4.1633311342709538</v>
      </c>
      <c r="AZ27">
        <f>IF(AW27&lt;&gt;0,(1000-(AV27+U27)/2)/AW27*AP27,0)</f>
        <v>2.6354855591410011</v>
      </c>
      <c r="BA27">
        <f>U27*AA27/1000</f>
        <v>2.8109141539686244</v>
      </c>
      <c r="BB27">
        <f>(AY27-BA27)</f>
        <v>1.3524169803023294</v>
      </c>
      <c r="BC27">
        <f>1/(1.6/F27+1.37/N27)</f>
        <v>1.8071261297116097</v>
      </c>
      <c r="BD27">
        <f>G27*AA27*0.001</f>
        <v>33.819763378283881</v>
      </c>
      <c r="BE27">
        <f>G27/S27</f>
        <v>0.98168689754894034</v>
      </c>
      <c r="BF27">
        <f>(1-AP27*AA27/AU27/F27)*100</f>
        <v>88.75787006297702</v>
      </c>
      <c r="BG27">
        <f>(S27-E27/(N27/1.35))</f>
        <v>388.37636271147829</v>
      </c>
      <c r="BH27">
        <f>E27*BF27/100/BG27</f>
        <v>-5.2444586747284205E-4</v>
      </c>
    </row>
    <row r="28" spans="1:60" x14ac:dyDescent="0.35">
      <c r="A28" s="1" t="s">
        <v>9</v>
      </c>
      <c r="B28" s="1" t="s">
        <v>5087</v>
      </c>
      <c r="K28" s="1">
        <v>2.72</v>
      </c>
    </row>
    <row r="29" spans="1:60" x14ac:dyDescent="0.35">
      <c r="A29" s="1" t="s">
        <v>9</v>
      </c>
      <c r="B29" s="1" t="s">
        <v>5086</v>
      </c>
      <c r="K29" s="1">
        <v>2.72</v>
      </c>
    </row>
    <row r="30" spans="1:60" x14ac:dyDescent="0.35">
      <c r="A30" s="1">
        <v>5</v>
      </c>
      <c r="B30" s="1" t="s">
        <v>5085</v>
      </c>
      <c r="C30" s="1">
        <v>1233.5000010170043</v>
      </c>
      <c r="D30" s="1">
        <v>0</v>
      </c>
      <c r="E30">
        <f>(R30-S30*(1000-T30)/(1000-U30))*AO30</f>
        <v>0.72652960491852714</v>
      </c>
      <c r="F30">
        <f>IF(AZ30&lt;&gt;0,1/(1/AZ30-1/N30),0)</f>
        <v>6.7364969662553733</v>
      </c>
      <c r="G30">
        <f>((BC30-AP30/2)*S30-E30)/(BC30+AP30/2)</f>
        <v>380.360584485066</v>
      </c>
      <c r="H30">
        <f>AP30*1000</f>
        <v>33.309527195954388</v>
      </c>
      <c r="I30">
        <f>(AU30-BA30)</f>
        <v>1.0861021549368139</v>
      </c>
      <c r="J30">
        <f>(P30+AT30*D30)</f>
        <v>28.56849479675293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30.688880920410156</v>
      </c>
      <c r="P30" s="1">
        <v>28.56849479675293</v>
      </c>
      <c r="Q30" s="1">
        <v>30.860080718994141</v>
      </c>
      <c r="R30" s="1">
        <v>400.26168823242188</v>
      </c>
      <c r="S30" s="1">
        <v>387.9000244140625</v>
      </c>
      <c r="T30" s="1">
        <v>2.7622933387756348</v>
      </c>
      <c r="U30" s="1">
        <v>31.969356536865234</v>
      </c>
      <c r="V30" s="1">
        <v>5.5296454429626465</v>
      </c>
      <c r="W30" s="1">
        <v>63.997261047363281</v>
      </c>
      <c r="X30" s="1">
        <v>300.28842163085938</v>
      </c>
      <c r="Y30" s="1">
        <v>150.36941528320313</v>
      </c>
      <c r="Z30" s="1">
        <v>9.0323708951473236E-2</v>
      </c>
      <c r="AA30" s="1">
        <v>88.720474243164063</v>
      </c>
      <c r="AB30" s="1">
        <v>5.6486067771911621</v>
      </c>
      <c r="AC30" s="1">
        <v>-3.6170371458865702E-4</v>
      </c>
      <c r="AD30" s="1">
        <v>7.5813628733158112E-2</v>
      </c>
      <c r="AE30" s="1">
        <v>2.5590751320123672E-3</v>
      </c>
      <c r="AF30" s="1">
        <v>0.1008593812584877</v>
      </c>
      <c r="AG30" s="1">
        <v>2.2768823429942131E-2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1.1040015501134532</v>
      </c>
      <c r="AP30">
        <f>(U30-T30)/(1000-U30)*AO30</f>
        <v>3.330952719595439E-2</v>
      </c>
      <c r="AQ30">
        <f>(P30+273.15)</f>
        <v>301.71849479675291</v>
      </c>
      <c r="AR30">
        <f>(O30+273.15)</f>
        <v>303.83888092041013</v>
      </c>
      <c r="AS30">
        <f>(Y30*AK30+Z30*AL30)*AM30</f>
        <v>24.059105907549565</v>
      </c>
      <c r="AT30">
        <f>((AS30+0.00000010773*(AR30^4-AQ30^4))-AP30*44100)/(L30*0.92*2*29.3+0.00000043092*AQ30^3)</f>
        <v>-11.158324565280928</v>
      </c>
      <c r="AU30">
        <f>0.61365*EXP(17.502*J30/(240.97+J30))</f>
        <v>3.9224386281362946</v>
      </c>
      <c r="AV30">
        <f>AU30*1000/AA30</f>
        <v>44.211199969307195</v>
      </c>
      <c r="AW30">
        <f>(AV30-U30)</f>
        <v>12.241843432441961</v>
      </c>
      <c r="AX30">
        <f>IF(D30,P30,(O30+P30)/2)</f>
        <v>29.628687858581543</v>
      </c>
      <c r="AY30">
        <f>0.61365*EXP(17.502*AX30/(240.97+AX30))</f>
        <v>4.1704235615878531</v>
      </c>
      <c r="AZ30">
        <f>IF(AW30&lt;&gt;0,(1000-(AV30+U30)/2)/AW30*AP30,0)</f>
        <v>2.6173148033956162</v>
      </c>
      <c r="BA30">
        <f>U30*AA30/1000</f>
        <v>2.8363364731994807</v>
      </c>
      <c r="BB30">
        <f>(AY30-BA30)</f>
        <v>1.3340870883883724</v>
      </c>
      <c r="BC30">
        <f>1/(1.6/F30+1.37/N30)</f>
        <v>1.7934659013287242</v>
      </c>
      <c r="BD30">
        <f>G30*AA30*0.001</f>
        <v>33.745771438922127</v>
      </c>
      <c r="BE30">
        <f>G30/S30</f>
        <v>0.98056344559301045</v>
      </c>
      <c r="BF30">
        <f>(1-AP30*AA30/AU30/F30)*100</f>
        <v>88.815874104144697</v>
      </c>
      <c r="BG30">
        <f>(S30-E30/(N30/1.35))</f>
        <v>387.6708806712976</v>
      </c>
      <c r="BH30">
        <f>E30*BF30/100/BG30</f>
        <v>1.6644882332054755E-3</v>
      </c>
    </row>
    <row r="31" spans="1:60" x14ac:dyDescent="0.35">
      <c r="A31" s="1" t="s">
        <v>9</v>
      </c>
      <c r="B31" s="1" t="s">
        <v>5084</v>
      </c>
      <c r="K31" s="1">
        <v>2.72</v>
      </c>
    </row>
    <row r="32" spans="1:60" x14ac:dyDescent="0.35">
      <c r="A32" s="1" t="s">
        <v>9</v>
      </c>
      <c r="B32" s="1" t="s">
        <v>5083</v>
      </c>
      <c r="K32" s="1">
        <v>2.72</v>
      </c>
    </row>
    <row r="33" spans="1:60" x14ac:dyDescent="0.35">
      <c r="A33" s="1">
        <v>6</v>
      </c>
      <c r="B33" s="1" t="s">
        <v>5082</v>
      </c>
      <c r="C33" s="1">
        <v>1440.0000010058284</v>
      </c>
      <c r="D33" s="1">
        <v>0</v>
      </c>
      <c r="E33">
        <f>(R33-S33*(1000-T33)/(1000-U33))*AO33</f>
        <v>1.7504396796199622</v>
      </c>
      <c r="F33">
        <f>IF(AZ33&lt;&gt;0,1/(1/AZ33-1/N33),0)</f>
        <v>6.8501007725268748</v>
      </c>
      <c r="G33">
        <f>((BC33-AP33/2)*S33-E33)/(BC33+AP33/2)</f>
        <v>378.90198638162894</v>
      </c>
      <c r="H33">
        <f>AP33*1000</f>
        <v>32.894034200486352</v>
      </c>
      <c r="I33">
        <f>(AU33-BA33)</f>
        <v>1.0651185428751608</v>
      </c>
      <c r="J33">
        <f>(P33+AT33*D33)</f>
        <v>28.695716857910156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30.722776412963867</v>
      </c>
      <c r="P33" s="1">
        <v>28.695716857910156</v>
      </c>
      <c r="Q33" s="1">
        <v>30.886419296264648</v>
      </c>
      <c r="R33" s="1">
        <v>399.95428466796875</v>
      </c>
      <c r="S33" s="1">
        <v>386.84378051757813</v>
      </c>
      <c r="T33" s="1">
        <v>3.710982084274292</v>
      </c>
      <c r="U33" s="1">
        <v>32.534351348876953</v>
      </c>
      <c r="V33" s="1">
        <v>7.4141788482666016</v>
      </c>
      <c r="W33" s="1">
        <v>65.000450134277344</v>
      </c>
      <c r="X33" s="1">
        <v>300.31488037109375</v>
      </c>
      <c r="Y33" s="1">
        <v>301.08685302734375</v>
      </c>
      <c r="Z33" s="1">
        <v>0.10289886593818665</v>
      </c>
      <c r="AA33" s="1">
        <v>88.717987060546875</v>
      </c>
      <c r="AB33" s="1">
        <v>5.5430021286010742</v>
      </c>
      <c r="AC33" s="1">
        <v>-1.4776934403926134E-3</v>
      </c>
      <c r="AD33" s="1">
        <v>3.8682308048009872E-2</v>
      </c>
      <c r="AE33" s="1">
        <v>1.9805256742984056E-3</v>
      </c>
      <c r="AF33" s="1">
        <v>4.4500071555376053E-2</v>
      </c>
      <c r="AG33" s="1">
        <v>1.4158161357045174E-2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1.1040988248937267</v>
      </c>
      <c r="AP33">
        <f>(U33-T33)/(1000-U33)*AO33</f>
        <v>3.2894034200486352E-2</v>
      </c>
      <c r="AQ33">
        <f>(P33+273.15)</f>
        <v>301.84571685791013</v>
      </c>
      <c r="AR33">
        <f>(O33+273.15)</f>
        <v>303.87277641296384</v>
      </c>
      <c r="AS33">
        <f>(Y33*AK33+Z33*AL33)*AM33</f>
        <v>48.173895407604505</v>
      </c>
      <c r="AT33">
        <f>((AS33+0.00000010773*(AR33^4-AQ33^4))-AP33*44100)/(L33*0.92*2*29.3+0.00000043092*AQ33^3)</f>
        <v>-10.83208430108189</v>
      </c>
      <c r="AU33">
        <f>0.61365*EXP(17.502*J33/(240.97+J33))</f>
        <v>3.9515007048681121</v>
      </c>
      <c r="AV33">
        <f>AU33*1000/AA33</f>
        <v>44.540017597235988</v>
      </c>
      <c r="AW33">
        <f>(AV33-U33)</f>
        <v>12.005666248359034</v>
      </c>
      <c r="AX33">
        <f>IF(D33,P33,(O33+P33)/2)</f>
        <v>29.709246635437012</v>
      </c>
      <c r="AY33">
        <f>0.61365*EXP(17.502*AX33/(240.97+AX33))</f>
        <v>4.1898132432989366</v>
      </c>
      <c r="AZ33">
        <f>IF(AW33&lt;&gt;0,(1000-(AV33+U33)/2)/AW33*AP33,0)</f>
        <v>2.6342886835424033</v>
      </c>
      <c r="BA33">
        <f>U33*AA33/1000</f>
        <v>2.8863821619929513</v>
      </c>
      <c r="BB33">
        <f>(AY33-BA33)</f>
        <v>1.3034310813059853</v>
      </c>
      <c r="BC33">
        <f>1/(1.6/F33+1.37/N33)</f>
        <v>1.8062257918922437</v>
      </c>
      <c r="BD33">
        <f>G33*AA33*0.001</f>
        <v>33.615421525020864</v>
      </c>
      <c r="BE33">
        <f>G33/S33</f>
        <v>0.97947028093530819</v>
      </c>
      <c r="BF33">
        <f>(1-AP33*AA33/AU33/F33)*100</f>
        <v>89.218733166231061</v>
      </c>
      <c r="BG33">
        <f>(S33-E33/(N33/1.35))</f>
        <v>386.29170074414998</v>
      </c>
      <c r="BH33">
        <f>E33*BF33/100/BG33</f>
        <v>4.0428518241201559E-3</v>
      </c>
    </row>
    <row r="34" spans="1:60" x14ac:dyDescent="0.35">
      <c r="A34" s="1" t="s">
        <v>9</v>
      </c>
      <c r="B34" s="1" t="s">
        <v>5081</v>
      </c>
      <c r="K34" s="1">
        <v>2.72</v>
      </c>
    </row>
    <row r="35" spans="1:60" x14ac:dyDescent="0.35">
      <c r="A35" s="1" t="s">
        <v>9</v>
      </c>
      <c r="B35" s="1" t="s">
        <v>5080</v>
      </c>
      <c r="K35" s="1">
        <v>2.72</v>
      </c>
    </row>
    <row r="36" spans="1:60" x14ac:dyDescent="0.35">
      <c r="A36" s="1">
        <v>7</v>
      </c>
      <c r="B36" s="1" t="s">
        <v>5079</v>
      </c>
      <c r="C36" s="1">
        <v>1645.5000010170043</v>
      </c>
      <c r="D36" s="1">
        <v>0</v>
      </c>
      <c r="E36">
        <f>(R36-S36*(1000-T36)/(1000-U36))*AO36</f>
        <v>2.6156987612625517</v>
      </c>
      <c r="F36">
        <f>IF(AZ36&lt;&gt;0,1/(1/AZ36-1/N36),0)</f>
        <v>6.9946299367802274</v>
      </c>
      <c r="G36">
        <f>((BC36-AP36/2)*S36-E36)/(BC36+AP36/2)</f>
        <v>377.95668382246777</v>
      </c>
      <c r="H36">
        <f>AP36*1000</f>
        <v>32.665315884897339</v>
      </c>
      <c r="I36">
        <f>(AU36-BA36)</f>
        <v>1.0486681823045871</v>
      </c>
      <c r="J36">
        <f>(P36+AT36*D36)</f>
        <v>28.878545761108398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30.772405624389648</v>
      </c>
      <c r="P36" s="1">
        <v>28.878545761108398</v>
      </c>
      <c r="Q36" s="1">
        <v>30.926679611206055</v>
      </c>
      <c r="R36" s="1">
        <v>400.03732299804688</v>
      </c>
      <c r="S36" s="1">
        <v>386.2421875</v>
      </c>
      <c r="T36" s="1">
        <v>4.5937604904174805</v>
      </c>
      <c r="U36" s="1">
        <v>33.194866180419922</v>
      </c>
      <c r="V36" s="1">
        <v>9.1517267227172852</v>
      </c>
      <c r="W36" s="1">
        <v>66.131080627441406</v>
      </c>
      <c r="X36" s="1">
        <v>300.339111328125</v>
      </c>
      <c r="Y36" s="1">
        <v>499.46282958984375</v>
      </c>
      <c r="Z36" s="1">
        <v>0.12119333446025848</v>
      </c>
      <c r="AA36" s="1">
        <v>88.71630859375</v>
      </c>
      <c r="AB36" s="1">
        <v>5.5718259811401367</v>
      </c>
      <c r="AC36" s="1">
        <v>-1.043383963406086E-2</v>
      </c>
      <c r="AD36" s="1">
        <v>4.5150488615036011E-2</v>
      </c>
      <c r="AE36" s="1">
        <v>5.8576581068336964E-3</v>
      </c>
      <c r="AF36" s="1">
        <v>5.6776847690343857E-2</v>
      </c>
      <c r="AG36" s="1">
        <v>1.8969535827636719E-2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1.104187909294577</v>
      </c>
      <c r="AP36">
        <f>(U36-T36)/(1000-U36)*AO36</f>
        <v>3.2665315884897336E-2</v>
      </c>
      <c r="AQ36">
        <f>(P36+273.15)</f>
        <v>302.02854576110838</v>
      </c>
      <c r="AR36">
        <f>(O36+273.15)</f>
        <v>303.92240562438963</v>
      </c>
      <c r="AS36">
        <f>(Y36*AK36+Z36*AL36)*AM36</f>
        <v>79.914050948156728</v>
      </c>
      <c r="AT36">
        <f>((AS36+0.00000010773*(AR36^4-AQ36^4))-AP36*44100)/(L36*0.92*2*29.3+0.00000043092*AQ36^3)</f>
        <v>-10.513887943934126</v>
      </c>
      <c r="AU36">
        <f>0.61365*EXP(17.502*J36/(240.97+J36))</f>
        <v>3.9935941740949561</v>
      </c>
      <c r="AV36">
        <f>AU36*1000/AA36</f>
        <v>45.015333002440791</v>
      </c>
      <c r="AW36">
        <f>(AV36-U36)</f>
        <v>11.820466822020869</v>
      </c>
      <c r="AX36">
        <f>IF(D36,P36,(O36+P36)/2)</f>
        <v>29.825475692749023</v>
      </c>
      <c r="AY36">
        <f>0.61365*EXP(17.502*AX36/(240.97+AX36))</f>
        <v>4.2179268570274386</v>
      </c>
      <c r="AZ36">
        <f>IF(AW36&lt;&gt;0,(1000-(AV36+U36)/2)/AW36*AP36,0)</f>
        <v>2.655388820647838</v>
      </c>
      <c r="BA36">
        <f>U36*AA36/1000</f>
        <v>2.944925991790369</v>
      </c>
      <c r="BB36">
        <f>(AY36-BA36)</f>
        <v>1.2730008652370697</v>
      </c>
      <c r="BC36">
        <f>1/(1.6/F36+1.37/N36)</f>
        <v>1.8221098093911396</v>
      </c>
      <c r="BD36">
        <f>G36*AA36*0.001</f>
        <v>33.530921797064444</v>
      </c>
      <c r="BE36">
        <f>G36/S36</f>
        <v>0.9785484239016945</v>
      </c>
      <c r="BF36">
        <f>(1-AP36*AA36/AU36/F36)*100</f>
        <v>89.62563191495137</v>
      </c>
      <c r="BG36">
        <f>(S36-E36/(N36/1.35))</f>
        <v>385.41720941233024</v>
      </c>
      <c r="BH36">
        <f>E36*BF36/100/BG36</f>
        <v>6.0825943588447276E-3</v>
      </c>
    </row>
    <row r="37" spans="1:60" x14ac:dyDescent="0.35">
      <c r="A37" s="1" t="s">
        <v>9</v>
      </c>
      <c r="B37" s="1" t="s">
        <v>5078</v>
      </c>
      <c r="K37" s="1">
        <v>2.72</v>
      </c>
    </row>
    <row r="38" spans="1:60" x14ac:dyDescent="0.35">
      <c r="A38" s="1" t="s">
        <v>9</v>
      </c>
      <c r="B38" s="1" t="s">
        <v>5077</v>
      </c>
      <c r="K38" s="1">
        <v>2.72</v>
      </c>
    </row>
    <row r="39" spans="1:60" x14ac:dyDescent="0.35">
      <c r="A39" s="1">
        <v>8</v>
      </c>
      <c r="B39" s="1" t="s">
        <v>5076</v>
      </c>
      <c r="C39" s="1">
        <v>1852.0000010058284</v>
      </c>
      <c r="D39" s="1">
        <v>0</v>
      </c>
      <c r="E39">
        <f>(R39-S39*(1000-T39)/(1000-U39))*AO39</f>
        <v>3.2181150788781183</v>
      </c>
      <c r="F39">
        <f>IF(AZ39&lt;&gt;0,1/(1/AZ39-1/N39),0)</f>
        <v>7.118069319117672</v>
      </c>
      <c r="G39">
        <f>((BC39-AP39/2)*S39-E39)/(BC39+AP39/2)</f>
        <v>377.06996278795282</v>
      </c>
      <c r="H39">
        <f>AP39*1000</f>
        <v>32.56472699379448</v>
      </c>
      <c r="I39">
        <f>(AU39-BA39)</f>
        <v>1.0378413320039286</v>
      </c>
      <c r="J39">
        <f>(P39+AT39*D39)</f>
        <v>29.111488342285156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30.840944290161133</v>
      </c>
      <c r="P39" s="1">
        <v>29.111488342285156</v>
      </c>
      <c r="Q39" s="1">
        <v>30.978731155395508</v>
      </c>
      <c r="R39" s="1">
        <v>399.87640380859375</v>
      </c>
      <c r="S39" s="1">
        <v>385.58920288085938</v>
      </c>
      <c r="T39" s="1">
        <v>5.434168815612793</v>
      </c>
      <c r="U39" s="1">
        <v>33.927459716796875</v>
      </c>
      <c r="V39" s="1">
        <v>10.783823013305664</v>
      </c>
      <c r="W39" s="1">
        <v>67.327262878417969</v>
      </c>
      <c r="X39" s="1">
        <v>300.3194580078125</v>
      </c>
      <c r="Y39" s="1">
        <v>750.0980224609375</v>
      </c>
      <c r="Z39" s="1">
        <v>2.0579848438501358E-2</v>
      </c>
      <c r="AA39" s="1">
        <v>88.717231750488281</v>
      </c>
      <c r="AB39" s="1">
        <v>5.5822525024414063</v>
      </c>
      <c r="AC39" s="1">
        <v>-1.3397096656262875E-2</v>
      </c>
      <c r="AD39" s="1">
        <v>4.5688454061746597E-2</v>
      </c>
      <c r="AE39" s="1">
        <v>2.9500676319003105E-3</v>
      </c>
      <c r="AF39" s="1">
        <v>4.7242626547813416E-2</v>
      </c>
      <c r="AG39" s="1">
        <v>1.6103256493806839E-2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1.1041156544404869</v>
      </c>
      <c r="AP39">
        <f>(U39-T39)/(1000-U39)*AO39</f>
        <v>3.2564726993794479E-2</v>
      </c>
      <c r="AQ39">
        <f>(P39+273.15)</f>
        <v>302.26148834228513</v>
      </c>
      <c r="AR39">
        <f>(O39+273.15)</f>
        <v>303.99094429016111</v>
      </c>
      <c r="AS39">
        <f>(Y39*AK39+Z39*AL39)*AM39</f>
        <v>120.01568091119043</v>
      </c>
      <c r="AT39">
        <f>((AS39+0.00000010773*(AR39^4-AQ39^4))-AP39*44100)/(L39*0.92*2*29.3+0.00000043092*AQ39^3)</f>
        <v>-10.176938651260205</v>
      </c>
      <c r="AU39">
        <f>0.61365*EXP(17.502*J39/(240.97+J39))</f>
        <v>4.0477916384043526</v>
      </c>
      <c r="AV39">
        <f>AU39*1000/AA39</f>
        <v>45.625765801490694</v>
      </c>
      <c r="AW39">
        <f>(AV39-U39)</f>
        <v>11.698306084693819</v>
      </c>
      <c r="AX39">
        <f>IF(D39,P39,(O39+P39)/2)</f>
        <v>29.976216316223145</v>
      </c>
      <c r="AY39">
        <f>0.61365*EXP(17.502*AX39/(240.97+AX39))</f>
        <v>4.254632970349066</v>
      </c>
      <c r="AZ39">
        <f>IF(AW39&lt;&gt;0,(1000-(AV39+U39)/2)/AW39*AP39,0)</f>
        <v>2.672986347952401</v>
      </c>
      <c r="BA39">
        <f>U39*AA39/1000</f>
        <v>3.009950306400424</v>
      </c>
      <c r="BB39">
        <f>(AY39-BA39)</f>
        <v>1.2446826639486419</v>
      </c>
      <c r="BC39">
        <f>1/(1.6/F39+1.37/N39)</f>
        <v>1.8353760039650795</v>
      </c>
      <c r="BD39">
        <f>G39*AA39*0.001</f>
        <v>33.452603274806805</v>
      </c>
      <c r="BE39">
        <f>G39/S39</f>
        <v>0.97790591637614177</v>
      </c>
      <c r="BF39">
        <f>(1-AP39*AA39/AU39/F39)*100</f>
        <v>89.97290656871904</v>
      </c>
      <c r="BG39">
        <f>(S39-E39/(N39/1.35))</f>
        <v>384.57422575008587</v>
      </c>
      <c r="BH39">
        <f>E39*BF39/100/BG39</f>
        <v>7.5289280438529801E-3</v>
      </c>
    </row>
    <row r="40" spans="1:60" x14ac:dyDescent="0.35">
      <c r="A40" s="1" t="s">
        <v>9</v>
      </c>
      <c r="B40" s="1" t="s">
        <v>5075</v>
      </c>
      <c r="K40" s="1">
        <v>2.72</v>
      </c>
    </row>
    <row r="41" spans="1:60" x14ac:dyDescent="0.35">
      <c r="A41" s="1" t="s">
        <v>9</v>
      </c>
      <c r="B41" s="1" t="s">
        <v>5074</v>
      </c>
      <c r="K41" s="1">
        <v>2.72</v>
      </c>
    </row>
    <row r="42" spans="1:60" x14ac:dyDescent="0.35">
      <c r="A42" s="1">
        <v>9</v>
      </c>
      <c r="B42" s="1" t="s">
        <v>5073</v>
      </c>
      <c r="C42" s="1">
        <v>2059.0000010058284</v>
      </c>
      <c r="D42" s="1">
        <v>0</v>
      </c>
      <c r="E42">
        <f>(R42-S42*(1000-T42)/(1000-U42))*AO42</f>
        <v>3.8770093408803752</v>
      </c>
      <c r="F42">
        <f>IF(AZ42&lt;&gt;0,1/(1/AZ42-1/N42),0)</f>
        <v>7.0757317634947503</v>
      </c>
      <c r="G42">
        <f>((BC42-AP42/2)*S42-E42)/(BC42+AP42/2)</f>
        <v>376.20340242285141</v>
      </c>
      <c r="H42">
        <f>AP42*1000</f>
        <v>32.460747301689665</v>
      </c>
      <c r="I42">
        <f>(AU42-BA42)</f>
        <v>1.0361241039992524</v>
      </c>
      <c r="J42">
        <f>(P42+AT42*D42)</f>
        <v>29.355846405029297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30.932836532592773</v>
      </c>
      <c r="P42" s="1">
        <v>29.355846405029297</v>
      </c>
      <c r="Q42" s="1">
        <v>31.051511764526367</v>
      </c>
      <c r="R42" s="1">
        <v>399.90408325195313</v>
      </c>
      <c r="S42" s="1">
        <v>385.06961059570313</v>
      </c>
      <c r="T42" s="1">
        <v>6.2092857360839844</v>
      </c>
      <c r="U42" s="1">
        <v>34.595958709716797</v>
      </c>
      <c r="V42" s="1">
        <v>12.257364273071289</v>
      </c>
      <c r="W42" s="1">
        <v>68.293724060058594</v>
      </c>
      <c r="X42" s="1">
        <v>300.2769775390625</v>
      </c>
      <c r="Y42" s="1">
        <v>1001.1763916015625</v>
      </c>
      <c r="Z42" s="1">
        <v>0.14749124646186829</v>
      </c>
      <c r="AA42" s="1">
        <v>88.715827941894531</v>
      </c>
      <c r="AB42" s="1">
        <v>5.6042051315307617</v>
      </c>
      <c r="AC42" s="1">
        <v>-5.4991473443806171E-3</v>
      </c>
      <c r="AD42" s="1">
        <v>5.6475766003131866E-2</v>
      </c>
      <c r="AE42" s="1">
        <v>6.0163820162415504E-3</v>
      </c>
      <c r="AF42" s="1">
        <v>2.383146621286869E-2</v>
      </c>
      <c r="AG42" s="1">
        <v>1.7144648358225822E-2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1.103959476246553</v>
      </c>
      <c r="AP42">
        <f>(U42-T42)/(1000-U42)*AO42</f>
        <v>3.2460747301689664E-2</v>
      </c>
      <c r="AQ42">
        <f>(P42+273.15)</f>
        <v>302.50584640502927</v>
      </c>
      <c r="AR42">
        <f>(O42+273.15)</f>
        <v>304.08283653259275</v>
      </c>
      <c r="AS42">
        <f>(Y42*AK42+Z42*AL42)*AM42</f>
        <v>160.18821907576421</v>
      </c>
      <c r="AT42">
        <f>((AS42+0.00000010773*(AR42^4-AQ42^4))-AP42*44100)/(L42*0.92*2*29.3+0.00000043092*AQ42^3)</f>
        <v>-9.8371888234456843</v>
      </c>
      <c r="AU42">
        <f>0.61365*EXP(17.502*J42/(240.97+J42))</f>
        <v>4.1053332243753751</v>
      </c>
      <c r="AV42">
        <f>AU42*1000/AA42</f>
        <v>46.275093403447812</v>
      </c>
      <c r="AW42">
        <f>(AV42-U42)</f>
        <v>11.679134693731015</v>
      </c>
      <c r="AX42">
        <f>IF(D42,P42,(O42+P42)/2)</f>
        <v>30.144341468811035</v>
      </c>
      <c r="AY42">
        <f>0.61365*EXP(17.502*AX42/(240.97+AX42))</f>
        <v>4.2959004177012243</v>
      </c>
      <c r="AZ42">
        <f>IF(AW42&lt;&gt;0,(1000-(AV42+U42)/2)/AW42*AP42,0)</f>
        <v>2.6669938077754516</v>
      </c>
      <c r="BA42">
        <f>U42*AA42/1000</f>
        <v>3.0692091203761227</v>
      </c>
      <c r="BB42">
        <f>(AY42-BA42)</f>
        <v>1.2266912973251016</v>
      </c>
      <c r="BC42">
        <f>1/(1.6/F42+1.37/N42)</f>
        <v>1.8308564919759762</v>
      </c>
      <c r="BD42">
        <f>G42*AA42*0.001</f>
        <v>33.375196320500997</v>
      </c>
      <c r="BE42">
        <f>G42/S42</f>
        <v>0.97697505092875114</v>
      </c>
      <c r="BF42">
        <f>(1-AP42*AA42/AU42/F42)*100</f>
        <v>90.086206943728968</v>
      </c>
      <c r="BG42">
        <f>(S42-E42/(N42/1.35))</f>
        <v>383.846821565374</v>
      </c>
      <c r="BH42">
        <f>E42*BF42/100/BG42</f>
        <v>9.0990740624339247E-3</v>
      </c>
    </row>
    <row r="43" spans="1:60" x14ac:dyDescent="0.35">
      <c r="A43" s="1" t="s">
        <v>9</v>
      </c>
      <c r="B43" s="1" t="s">
        <v>5072</v>
      </c>
      <c r="K43" s="1">
        <v>2.72</v>
      </c>
    </row>
    <row r="44" spans="1:60" x14ac:dyDescent="0.35">
      <c r="A44" s="1" t="s">
        <v>9</v>
      </c>
      <c r="B44" s="1" t="s">
        <v>5071</v>
      </c>
      <c r="K44" s="1">
        <v>2.72</v>
      </c>
    </row>
    <row r="45" spans="1:60" x14ac:dyDescent="0.35">
      <c r="A45" s="1">
        <v>10</v>
      </c>
      <c r="B45" s="1" t="s">
        <v>5070</v>
      </c>
      <c r="C45" s="1">
        <v>2266.0000010058284</v>
      </c>
      <c r="D45" s="1">
        <v>0</v>
      </c>
      <c r="E45">
        <f>(R45-S45*(1000-T45)/(1000-U45))*AO45</f>
        <v>4.2650634356132571</v>
      </c>
      <c r="F45">
        <f>IF(AZ45&lt;&gt;0,1/(1/AZ45-1/N45),0)</f>
        <v>6.9222866218664807</v>
      </c>
      <c r="G45">
        <f>((BC45-AP45/2)*S45-E45)/(BC45+AP45/2)</f>
        <v>375.76143170226914</v>
      </c>
      <c r="H45">
        <f>AP45*1000</f>
        <v>32.416519007933182</v>
      </c>
      <c r="I45">
        <f>(AU45-BA45)</f>
        <v>1.0426541617731435</v>
      </c>
      <c r="J45">
        <f>(P45+AT45*D45)</f>
        <v>29.622322082519531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31.041875839233398</v>
      </c>
      <c r="P45" s="1">
        <v>29.622322082519531</v>
      </c>
      <c r="Q45" s="1">
        <v>31.139802932739258</v>
      </c>
      <c r="R45" s="1">
        <v>400.0716552734375</v>
      </c>
      <c r="S45" s="1">
        <v>384.90823364257813</v>
      </c>
      <c r="T45" s="1">
        <v>6.9129829406738281</v>
      </c>
      <c r="U45" s="1">
        <v>35.237659454345703</v>
      </c>
      <c r="V45" s="1">
        <v>13.562345504760742</v>
      </c>
      <c r="W45" s="1">
        <v>69.131561279296875</v>
      </c>
      <c r="X45" s="1">
        <v>300.32443237304688</v>
      </c>
      <c r="Y45" s="1">
        <v>1250.276611328125</v>
      </c>
      <c r="Z45" s="1">
        <v>0.18636448681354523</v>
      </c>
      <c r="AA45" s="1">
        <v>88.718734741210938</v>
      </c>
      <c r="AB45" s="1">
        <v>5.6415877342224121</v>
      </c>
      <c r="AC45" s="1">
        <v>-3.1046618241816759E-3</v>
      </c>
      <c r="AD45" s="1">
        <v>5.3518801927566528E-2</v>
      </c>
      <c r="AE45" s="1">
        <v>6.0566184110939503E-3</v>
      </c>
      <c r="AF45" s="1">
        <v>2.1940058097243309E-2</v>
      </c>
      <c r="AG45" s="1">
        <v>1.2738465331494808E-2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1.1041339425479662</v>
      </c>
      <c r="AP45">
        <f>(U45-T45)/(1000-U45)*AO45</f>
        <v>3.241651900793318E-2</v>
      </c>
      <c r="AQ45">
        <f>(P45+273.15)</f>
        <v>302.77232208251951</v>
      </c>
      <c r="AR45">
        <f>(O45+273.15)</f>
        <v>304.19187583923338</v>
      </c>
      <c r="AS45">
        <f>(Y45*AK45+Z45*AL45)*AM45</f>
        <v>200.0442533411624</v>
      </c>
      <c r="AT45">
        <f>((AS45+0.00000010773*(AR45^4-AQ45^4))-AP45*44100)/(L45*0.92*2*29.3+0.00000043092*AQ45^3)</f>
        <v>-9.5210638740225022</v>
      </c>
      <c r="AU45">
        <f>0.61365*EXP(17.502*J45/(240.97+J45))</f>
        <v>4.1688947238043639</v>
      </c>
      <c r="AV45">
        <f>AU45*1000/AA45</f>
        <v>46.990015535781318</v>
      </c>
      <c r="AW45">
        <f>(AV45-U45)</f>
        <v>11.752356081435614</v>
      </c>
      <c r="AX45">
        <f>IF(D45,P45,(O45+P45)/2)</f>
        <v>30.332098960876465</v>
      </c>
      <c r="AY45">
        <f>0.61365*EXP(17.502*AX45/(240.97+AX45))</f>
        <v>4.3423986381737834</v>
      </c>
      <c r="AZ45">
        <f>IF(AW45&lt;&gt;0,(1000-(AV45+U45)/2)/AW45*AP45,0)</f>
        <v>2.6448953127268018</v>
      </c>
      <c r="BA45">
        <f>U45*AA45/1000</f>
        <v>3.1262405620312204</v>
      </c>
      <c r="BB45">
        <f>(AY45-BA45)</f>
        <v>1.216158076142563</v>
      </c>
      <c r="BC45">
        <f>1/(1.6/F45+1.37/N45)</f>
        <v>1.8142072908771583</v>
      </c>
      <c r="BD45">
        <f>G45*AA45*0.001</f>
        <v>33.337078785171265</v>
      </c>
      <c r="BE45">
        <f>G45/S45</f>
        <v>0.9762364087311195</v>
      </c>
      <c r="BF45">
        <f>(1-AP45*AA45/AU45/F45)*100</f>
        <v>90.034221945761175</v>
      </c>
      <c r="BG45">
        <f>(S45-E45/(N45/1.35))</f>
        <v>383.56305432414462</v>
      </c>
      <c r="BH45">
        <f>E45*BF45/100/BG45</f>
        <v>1.0011435242411E-2</v>
      </c>
    </row>
    <row r="46" spans="1:60" x14ac:dyDescent="0.35">
      <c r="A46" s="1" t="s">
        <v>9</v>
      </c>
      <c r="B46" s="1" t="s">
        <v>5069</v>
      </c>
      <c r="K46" s="1">
        <v>2.72</v>
      </c>
    </row>
    <row r="47" spans="1:60" x14ac:dyDescent="0.35">
      <c r="A47" s="1" t="s">
        <v>9</v>
      </c>
      <c r="B47" s="1" t="s">
        <v>5068</v>
      </c>
      <c r="K47" s="1">
        <v>2.72</v>
      </c>
    </row>
    <row r="48" spans="1:60" x14ac:dyDescent="0.35">
      <c r="A48" s="1">
        <v>11</v>
      </c>
      <c r="B48" s="1" t="s">
        <v>5067</v>
      </c>
      <c r="C48" s="1">
        <v>2472.5000009946525</v>
      </c>
      <c r="D48" s="1">
        <v>0</v>
      </c>
      <c r="E48">
        <f>(R48-S48*(1000-T48)/(1000-U48))*AO48</f>
        <v>4.4456106630811112</v>
      </c>
      <c r="F48">
        <f>IF(AZ48&lt;&gt;0,1/(1/AZ48-1/N48),0)</f>
        <v>7.1429542195814903</v>
      </c>
      <c r="G48">
        <f>((BC48-AP48/2)*S48-E48)/(BC48+AP48/2)</f>
        <v>375.36605663111573</v>
      </c>
      <c r="H48">
        <f>AP48*1000</f>
        <v>32.704931918730878</v>
      </c>
      <c r="I48">
        <f>(AU48-BA48)</f>
        <v>1.0386167031921949</v>
      </c>
      <c r="J48">
        <f>(P48+AT48*D48)</f>
        <v>29.929681777954102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31.164758682250977</v>
      </c>
      <c r="P48" s="1">
        <v>29.929681777954102</v>
      </c>
      <c r="Q48" s="1">
        <v>31.237995147705078</v>
      </c>
      <c r="R48" s="1">
        <v>399.9605712890625</v>
      </c>
      <c r="S48" s="1">
        <v>384.5455322265625</v>
      </c>
      <c r="T48" s="1">
        <v>7.5729227066040039</v>
      </c>
      <c r="U48" s="1">
        <v>36.120311737060547</v>
      </c>
      <c r="V48" s="1">
        <v>14.753896713256836</v>
      </c>
      <c r="W48" s="1">
        <v>70.37115478515625</v>
      </c>
      <c r="X48" s="1">
        <v>300.35757446289063</v>
      </c>
      <c r="Y48" s="1">
        <v>1599.936279296875</v>
      </c>
      <c r="Z48" s="1">
        <v>0.12805108726024628</v>
      </c>
      <c r="AA48" s="1">
        <v>88.721694946289063</v>
      </c>
      <c r="AB48" s="1">
        <v>5.7622084617614746</v>
      </c>
      <c r="AC48" s="1">
        <v>1.2345563154667616E-3</v>
      </c>
      <c r="AD48" s="1">
        <v>4.7144964337348938E-2</v>
      </c>
      <c r="AE48" s="1">
        <v>3.2381336204707623E-3</v>
      </c>
      <c r="AF48" s="1">
        <v>5.5418219417333603E-2</v>
      </c>
      <c r="AG48" s="1">
        <v>1.4192677102982998E-2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1.1042557884665094</v>
      </c>
      <c r="AP48">
        <f>(U48-T48)/(1000-U48)*AO48</f>
        <v>3.2704931918730876E-2</v>
      </c>
      <c r="AQ48">
        <f>(P48+273.15)</f>
        <v>303.07968177795408</v>
      </c>
      <c r="AR48">
        <f>(O48+273.15)</f>
        <v>304.31475868225095</v>
      </c>
      <c r="AS48">
        <f>(Y48*AK48+Z48*AL48)*AM48</f>
        <v>255.98979896568198</v>
      </c>
      <c r="AT48">
        <f>((AS48+0.00000010773*(AR48^4-AQ48^4))-AP48*44100)/(L48*0.92*2*29.3+0.00000043092*AQ48^3)</f>
        <v>-9.1961774862499066</v>
      </c>
      <c r="AU48">
        <f>0.61365*EXP(17.502*J48/(240.97+J48))</f>
        <v>4.2432719824925451</v>
      </c>
      <c r="AV48">
        <f>AU48*1000/AA48</f>
        <v>47.826768695766752</v>
      </c>
      <c r="AW48">
        <f>(AV48-U48)</f>
        <v>11.706456958706205</v>
      </c>
      <c r="AX48">
        <f>IF(D48,P48,(O48+P48)/2)</f>
        <v>30.547220230102539</v>
      </c>
      <c r="AY48">
        <f>0.61365*EXP(17.502*AX48/(240.97+AX48))</f>
        <v>4.3962120318804816</v>
      </c>
      <c r="AZ48">
        <f>IF(AW48&lt;&gt;0,(1000-(AV48+U48)/2)/AW48*AP48,0)</f>
        <v>2.6764878779367058</v>
      </c>
      <c r="BA48">
        <f>U48*AA48/1000</f>
        <v>3.2046552793003502</v>
      </c>
      <c r="BB48">
        <f>(AY48-BA48)</f>
        <v>1.1915567525801314</v>
      </c>
      <c r="BC48">
        <f>1/(1.6/F48+1.37/N48)</f>
        <v>1.8380177469367096</v>
      </c>
      <c r="BD48">
        <f>G48*AA48*0.001</f>
        <v>33.303112769617314</v>
      </c>
      <c r="BE48">
        <f>G48/S48</f>
        <v>0.97612902809636981</v>
      </c>
      <c r="BF48">
        <f>(1-AP48*AA48/AU48/F48)*100</f>
        <v>90.426641049502578</v>
      </c>
      <c r="BG48">
        <f>(S48-E48/(N48/1.35))</f>
        <v>383.14340923072382</v>
      </c>
      <c r="BH48">
        <f>E48*BF48/100/BG48</f>
        <v>1.0492197699117845E-2</v>
      </c>
    </row>
    <row r="49" spans="1:60" x14ac:dyDescent="0.35">
      <c r="A49" s="1" t="s">
        <v>9</v>
      </c>
      <c r="B49" s="1" t="s">
        <v>5066</v>
      </c>
      <c r="K49" s="1">
        <v>2.72</v>
      </c>
    </row>
    <row r="50" spans="1:60" x14ac:dyDescent="0.35">
      <c r="A50" s="1" t="s">
        <v>9</v>
      </c>
      <c r="B50" s="1" t="s">
        <v>5061</v>
      </c>
      <c r="K50" s="1">
        <v>2.72</v>
      </c>
    </row>
    <row r="51" spans="1:60" x14ac:dyDescent="0.35">
      <c r="A51" s="1">
        <v>12</v>
      </c>
      <c r="B51" s="1" t="s">
        <v>5065</v>
      </c>
      <c r="C51" s="1">
        <v>2679.5000009946525</v>
      </c>
      <c r="D51" s="1">
        <v>0</v>
      </c>
      <c r="E51">
        <f>(R51-S51*(1000-T51)/(1000-U51))*AO51</f>
        <v>5.042748698672586</v>
      </c>
      <c r="F51">
        <f>IF(AZ51&lt;&gt;0,1/(1/AZ51-1/N51),0)</f>
        <v>7.7242372000576731</v>
      </c>
      <c r="G51">
        <f>((BC51-AP51/2)*S51-E51)/(BC51+AP51/2)</f>
        <v>374.54084750671109</v>
      </c>
      <c r="H51">
        <f>AP51*1000</f>
        <v>33.145893340790856</v>
      </c>
      <c r="I51">
        <f>(AU51-BA51)</f>
        <v>1.0219783568770078</v>
      </c>
      <c r="J51">
        <f>(P51+AT51*D51)</f>
        <v>30.223691940307617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31.282464981079102</v>
      </c>
      <c r="P51" s="1">
        <v>30.223691940307617</v>
      </c>
      <c r="Q51" s="1">
        <v>31.330209732055664</v>
      </c>
      <c r="R51" s="1">
        <v>399.91644287109375</v>
      </c>
      <c r="S51" s="1">
        <v>383.8255615234375</v>
      </c>
      <c r="T51" s="1">
        <v>8.2137384414672852</v>
      </c>
      <c r="U51" s="1">
        <v>37.121604919433594</v>
      </c>
      <c r="V51" s="1">
        <v>15.895636558532715</v>
      </c>
      <c r="W51" s="1">
        <v>71.839584350585938</v>
      </c>
      <c r="X51" s="1">
        <v>300.29910278320313</v>
      </c>
      <c r="Y51" s="1">
        <v>2000.422607421875</v>
      </c>
      <c r="Z51" s="1">
        <v>0.26066994667053223</v>
      </c>
      <c r="AA51" s="1">
        <v>88.722457885742188</v>
      </c>
      <c r="AB51" s="1">
        <v>5.6183056831359863</v>
      </c>
      <c r="AC51" s="1">
        <v>-1.1391328647732735E-2</v>
      </c>
      <c r="AD51" s="1">
        <v>3.3466696739196777E-2</v>
      </c>
      <c r="AE51" s="1">
        <v>3.6072542425245047E-3</v>
      </c>
      <c r="AF51" s="1">
        <v>2.2072292864322662E-2</v>
      </c>
      <c r="AG51" s="1">
        <v>1.6828909516334534E-2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1.1040408190558937</v>
      </c>
      <c r="AP51">
        <f>(U51-T51)/(1000-U51)*AO51</f>
        <v>3.3145893340790857E-2</v>
      </c>
      <c r="AQ51">
        <f>(P51+273.15)</f>
        <v>303.37369194030759</v>
      </c>
      <c r="AR51">
        <f>(O51+273.15)</f>
        <v>304.43246498107908</v>
      </c>
      <c r="AS51">
        <f>(Y51*AK51+Z51*AL51)*AM51</f>
        <v>320.06761003343127</v>
      </c>
      <c r="AT51">
        <f>((AS51+0.00000010773*(AR51^4-AQ51^4))-AP51*44100)/(L51*0.92*2*29.3+0.00000043092*AQ51^3)</f>
        <v>-8.8598634472252868</v>
      </c>
      <c r="AU51">
        <f>0.61365*EXP(17.502*J51/(240.97+J51))</f>
        <v>4.3154983859926146</v>
      </c>
      <c r="AV51">
        <f>AU51*1000/AA51</f>
        <v>48.640428689995979</v>
      </c>
      <c r="AW51">
        <f>(AV51-U51)</f>
        <v>11.518823770562385</v>
      </c>
      <c r="AX51">
        <f>IF(D51,P51,(O51+P51)/2)</f>
        <v>30.753078460693359</v>
      </c>
      <c r="AY51">
        <f>0.61365*EXP(17.502*AX51/(240.97+AX51))</f>
        <v>4.4482513344816477</v>
      </c>
      <c r="AZ51">
        <f>IF(AW51&lt;&gt;0,(1000-(AV51+U51)/2)/AW51*AP51,0)</f>
        <v>2.7541495870882851</v>
      </c>
      <c r="BA51">
        <f>U51*AA51/1000</f>
        <v>3.2935200291156068</v>
      </c>
      <c r="BB51">
        <f>(AY51-BA51)</f>
        <v>1.1547313053660408</v>
      </c>
      <c r="BC51">
        <f>1/(1.6/F51+1.37/N51)</f>
        <v>1.896785912891026</v>
      </c>
      <c r="BD51">
        <f>G51*AA51*0.001</f>
        <v>33.230184569404358</v>
      </c>
      <c r="BE51">
        <f>G51/S51</f>
        <v>0.97581006856376484</v>
      </c>
      <c r="BF51">
        <f>(1-AP51*AA51/AU51/F51)*100</f>
        <v>91.17780337823595</v>
      </c>
      <c r="BG51">
        <f>(S51-E51/(N51/1.35))</f>
        <v>382.23510422780379</v>
      </c>
      <c r="BH51">
        <f>E51*BF51/100/BG51</f>
        <v>1.2028899079332111E-2</v>
      </c>
    </row>
    <row r="52" spans="1:60" x14ac:dyDescent="0.35">
      <c r="A52" s="1" t="s">
        <v>9</v>
      </c>
      <c r="B52" s="1" t="s">
        <v>5064</v>
      </c>
    </row>
    <row r="53" spans="1:60" x14ac:dyDescent="0.35">
      <c r="A53" s="1" t="s">
        <v>9</v>
      </c>
      <c r="B53" s="1" t="s">
        <v>5063</v>
      </c>
    </row>
    <row r="54" spans="1:60" x14ac:dyDescent="0.35">
      <c r="A54" s="1" t="s">
        <v>9</v>
      </c>
      <c r="B54" s="1" t="s">
        <v>5062</v>
      </c>
    </row>
    <row r="55" spans="1:60" x14ac:dyDescent="0.35">
      <c r="A55" s="1" t="s">
        <v>9</v>
      </c>
      <c r="B55" s="1" t="s">
        <v>5061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289-55CE-4FD5-A813-8E2896369EE6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4036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4035</v>
      </c>
    </row>
    <row r="12" spans="1:60" x14ac:dyDescent="0.35">
      <c r="A12" s="1" t="s">
        <v>9</v>
      </c>
      <c r="B12" s="1" t="s">
        <v>4034</v>
      </c>
    </row>
    <row r="13" spans="1:60" x14ac:dyDescent="0.35">
      <c r="A13" s="1" t="s">
        <v>9</v>
      </c>
      <c r="B13" s="1" t="s">
        <v>4033</v>
      </c>
    </row>
    <row r="14" spans="1:60" x14ac:dyDescent="0.35">
      <c r="A14" s="1" t="s">
        <v>9</v>
      </c>
      <c r="B14" s="1" t="s">
        <v>4032</v>
      </c>
    </row>
    <row r="15" spans="1:60" x14ac:dyDescent="0.35">
      <c r="A15" s="1" t="s">
        <v>9</v>
      </c>
      <c r="B15" s="1" t="s">
        <v>4031</v>
      </c>
    </row>
    <row r="16" spans="1:60" x14ac:dyDescent="0.35">
      <c r="A16" s="1" t="s">
        <v>9</v>
      </c>
      <c r="B16" s="1" t="s">
        <v>4030</v>
      </c>
    </row>
    <row r="17" spans="1:60" x14ac:dyDescent="0.35">
      <c r="A17" s="1" t="s">
        <v>9</v>
      </c>
      <c r="B17" s="1" t="s">
        <v>4029</v>
      </c>
    </row>
    <row r="18" spans="1:60" x14ac:dyDescent="0.35">
      <c r="A18" s="1">
        <v>1</v>
      </c>
      <c r="B18" s="1" t="s">
        <v>4028</v>
      </c>
      <c r="C18" s="1">
        <v>333.0000035315752</v>
      </c>
      <c r="D18" s="1">
        <v>0</v>
      </c>
      <c r="E18">
        <f>(R18-S18*(1000-T18)/(1000-U18))*AO18</f>
        <v>-6.2704448704236624</v>
      </c>
      <c r="F18">
        <f>IF(AZ18&lt;&gt;0,1/(1/AZ18-1/N18),0)</f>
        <v>6.2009374656042215</v>
      </c>
      <c r="G18">
        <f>((BC18-AP18/2)*S18-E18)/(BC18+AP18/2)</f>
        <v>387.99410358949802</v>
      </c>
      <c r="H18">
        <f>AP18*1000</f>
        <v>36.569729514161772</v>
      </c>
      <c r="I18">
        <f>(AU18-BA18)</f>
        <v>1.2278151448337198</v>
      </c>
      <c r="J18">
        <f>(P18+AT18*D18)</f>
        <v>29.37303352355957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30.896852493286133</v>
      </c>
      <c r="P18" s="1">
        <v>29.37303352355957</v>
      </c>
      <c r="Q18" s="1">
        <v>31.010221481323242</v>
      </c>
      <c r="R18" s="1">
        <v>399.94497680664063</v>
      </c>
      <c r="S18" s="1">
        <v>392.62057495117188</v>
      </c>
      <c r="T18" s="1">
        <v>0.51309692859649658</v>
      </c>
      <c r="U18" s="1">
        <v>32.553794860839844</v>
      </c>
      <c r="V18" s="1">
        <v>1.0126891136169434</v>
      </c>
      <c r="W18" s="1">
        <v>64.250778198242188</v>
      </c>
      <c r="X18" s="1">
        <v>300.34161376953125</v>
      </c>
      <c r="Y18" s="1">
        <v>0.18555989861488342</v>
      </c>
      <c r="Z18" s="1">
        <v>9.2608898878097534E-2</v>
      </c>
      <c r="AA18" s="1">
        <v>88.517852783203125</v>
      </c>
      <c r="AB18" s="1">
        <v>27.742151260375977</v>
      </c>
      <c r="AC18" s="1">
        <v>3.2757444381713867</v>
      </c>
      <c r="AD18" s="1">
        <v>9.8249472677707672E-2</v>
      </c>
      <c r="AE18" s="1">
        <v>2.2120719775557518E-2</v>
      </c>
      <c r="AF18" s="1">
        <v>2.2010659798979759E-2</v>
      </c>
      <c r="AG18" s="1">
        <v>6.2246681191027164E-3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1.1041971094468057</v>
      </c>
      <c r="AP18">
        <f>(U18-T18)/(1000-U18)*AO18</f>
        <v>3.6569729514161771E-2</v>
      </c>
      <c r="AQ18">
        <f>(P18+273.15)</f>
        <v>302.52303352355955</v>
      </c>
      <c r="AR18">
        <f>(O18+273.15)</f>
        <v>304.04685249328611</v>
      </c>
      <c r="AS18">
        <f>(Y18*AK18+Z18*AL18)*AM18</f>
        <v>2.9689583114767437E-2</v>
      </c>
      <c r="AT18">
        <f>((AS18+0.00000010773*(AR18^4-AQ18^4))-AP18*44100)/(L18*0.92*2*29.3+0.00000043092*AQ18^3)</f>
        <v>-12.523391178130955</v>
      </c>
      <c r="AU18">
        <f>0.61365*EXP(17.502*J18/(240.97+J18))</f>
        <v>4.1094071658601354</v>
      </c>
      <c r="AV18">
        <f>AU18*1000/AA18</f>
        <v>46.424614206637465</v>
      </c>
      <c r="AW18">
        <f>(AV18-U18)</f>
        <v>13.870819345797621</v>
      </c>
      <c r="AX18">
        <f>IF(D18,P18,(O18+P18)/2)</f>
        <v>30.134943008422852</v>
      </c>
      <c r="AY18">
        <f>0.61365*EXP(17.502*AX18/(240.97+AX18))</f>
        <v>4.2935843323934204</v>
      </c>
      <c r="AZ18">
        <f>IF(AW18&lt;&gt;0,(1000-(AV18+U18)/2)/AW18*AP18,0)</f>
        <v>2.5323392302903427</v>
      </c>
      <c r="BA18">
        <f>U18*AA18/1000</f>
        <v>2.8815920210264157</v>
      </c>
      <c r="BB18">
        <f>(AY18-BA18)</f>
        <v>1.4119923113670048</v>
      </c>
      <c r="BC18">
        <f>1/(1.6/F18+1.37/N18)</f>
        <v>1.7298256767311015</v>
      </c>
      <c r="BD18">
        <f>G18*AA18*0.001</f>
        <v>34.344404942286047</v>
      </c>
      <c r="BE18">
        <f>G18/S18</f>
        <v>0.98821643169808604</v>
      </c>
      <c r="BF18">
        <f>(1-AP18*AA18/AU18/F18)*100</f>
        <v>87.296713496170781</v>
      </c>
      <c r="BG18">
        <f>(S18-E18/(N18/1.35))</f>
        <v>394.5982413761634</v>
      </c>
      <c r="BH18">
        <f>E18*BF18/100/BG18</f>
        <v>-1.3872064595064728E-2</v>
      </c>
    </row>
    <row r="19" spans="1:60" x14ac:dyDescent="0.35">
      <c r="A19" s="1" t="s">
        <v>9</v>
      </c>
      <c r="B19" s="1" t="s">
        <v>4027</v>
      </c>
      <c r="K19" s="1">
        <v>2.72</v>
      </c>
    </row>
    <row r="20" spans="1:60" x14ac:dyDescent="0.35">
      <c r="A20" s="1" t="s">
        <v>9</v>
      </c>
      <c r="B20" s="1" t="s">
        <v>4026</v>
      </c>
      <c r="K20" s="1">
        <v>2.72</v>
      </c>
    </row>
    <row r="21" spans="1:60" x14ac:dyDescent="0.35">
      <c r="A21" s="1">
        <v>2</v>
      </c>
      <c r="B21" s="1" t="s">
        <v>4025</v>
      </c>
      <c r="C21" s="1">
        <v>539.00000355392694</v>
      </c>
      <c r="D21" s="1">
        <v>0</v>
      </c>
      <c r="E21">
        <f>(R21-S21*(1000-T21)/(1000-U21))*AO21</f>
        <v>-4.6032562814113138</v>
      </c>
      <c r="F21">
        <f>IF(AZ21&lt;&gt;0,1/(1/AZ21-1/N21),0)</f>
        <v>4.1475315322657611</v>
      </c>
      <c r="G21">
        <f>((BC21-AP21/2)*S21-E21)/(BC21+AP21/2)</f>
        <v>385.77053306282716</v>
      </c>
      <c r="H21">
        <f>AP21*1000</f>
        <v>34.277889809927224</v>
      </c>
      <c r="I21">
        <f>(AU21-BA21)</f>
        <v>1.3848327192420165</v>
      </c>
      <c r="J21">
        <f>(P21+AT21*D21)</f>
        <v>29.352714538574219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30.893791198730469</v>
      </c>
      <c r="P21" s="1">
        <v>29.352714538574219</v>
      </c>
      <c r="Q21" s="1">
        <v>31.051460266113281</v>
      </c>
      <c r="R21" s="1">
        <v>399.92877197265625</v>
      </c>
      <c r="S21" s="1">
        <v>391.92947387695313</v>
      </c>
      <c r="T21" s="1">
        <v>0.63257259130477905</v>
      </c>
      <c r="U21" s="1">
        <v>30.727226257324219</v>
      </c>
      <c r="V21" s="1">
        <v>1.2486454248428345</v>
      </c>
      <c r="W21" s="1">
        <v>60.652976989746094</v>
      </c>
      <c r="X21" s="1">
        <v>300.28915405273438</v>
      </c>
      <c r="Y21" s="1">
        <v>24.814552307128906</v>
      </c>
      <c r="Z21" s="1">
        <v>9.0324796736240387E-2</v>
      </c>
      <c r="AA21" s="1">
        <v>88.512985229492188</v>
      </c>
      <c r="AB21" s="1">
        <v>27.399755477905273</v>
      </c>
      <c r="AC21" s="1">
        <v>3.2216897010803223</v>
      </c>
      <c r="AD21" s="1">
        <v>4.8154976218938828E-2</v>
      </c>
      <c r="AE21" s="1">
        <v>1.9858045503497124E-2</v>
      </c>
      <c r="AF21" s="1">
        <v>4.1071180254220963E-2</v>
      </c>
      <c r="AG21" s="1">
        <v>4.7504324465990067E-3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1.1040042428409349</v>
      </c>
      <c r="AP21">
        <f>(U21-T21)/(1000-U21)*AO21</f>
        <v>3.4277889809927221E-2</v>
      </c>
      <c r="AQ21">
        <f>(P21+273.15)</f>
        <v>302.5027145385742</v>
      </c>
      <c r="AR21">
        <f>(O21+273.15)</f>
        <v>304.04379119873045</v>
      </c>
      <c r="AS21">
        <f>(Y21*AK21+Z21*AL21)*AM21</f>
        <v>3.9703282803968705</v>
      </c>
      <c r="AT21">
        <f>((AS21+0.00000010773*(AR21^4-AQ21^4))-AP21*44100)/(L21*0.92*2*29.3+0.00000043092*AQ21^3)</f>
        <v>-11.697168736060904</v>
      </c>
      <c r="AU21">
        <f>0.61365*EXP(17.502*J21/(240.97+J21))</f>
        <v>4.1045912430998195</v>
      </c>
      <c r="AV21">
        <f>AU21*1000/AA21</f>
        <v>46.372757990905335</v>
      </c>
      <c r="AW21">
        <f>(AV21-U21)</f>
        <v>15.645531733581116</v>
      </c>
      <c r="AX21">
        <f>IF(D21,P21,(O21+P21)/2)</f>
        <v>30.123252868652344</v>
      </c>
      <c r="AY21">
        <f>0.61365*EXP(17.502*AX21/(240.97+AX21))</f>
        <v>4.2907050215533564</v>
      </c>
      <c r="AZ21">
        <f>IF(AW21&lt;&gt;0,(1000-(AV21+U21)/2)/AW21*AP21,0)</f>
        <v>2.1064466193236773</v>
      </c>
      <c r="BA21">
        <f>U21*AA21/1000</f>
        <v>2.719758523857803</v>
      </c>
      <c r="BB21">
        <f>(AY21-BA21)</f>
        <v>1.5709464976955534</v>
      </c>
      <c r="BC21">
        <f>1/(1.6/F21+1.37/N21)</f>
        <v>1.4167535544596244</v>
      </c>
      <c r="BD21">
        <f>G21*AA21*0.001</f>
        <v>34.145701494963347</v>
      </c>
      <c r="BE21">
        <f>G21/S21</f>
        <v>0.98428558905457675</v>
      </c>
      <c r="BF21">
        <f>(1-AP21*AA21/AU21/F21)*100</f>
        <v>82.177794139683797</v>
      </c>
      <c r="BG21">
        <f>(S21-E21/(N21/1.35))</f>
        <v>393.38131749913674</v>
      </c>
      <c r="BH21">
        <f>E21*BF21/100/BG21</f>
        <v>-9.6162534985372149E-3</v>
      </c>
    </row>
    <row r="22" spans="1:60" x14ac:dyDescent="0.35">
      <c r="A22" s="1" t="s">
        <v>9</v>
      </c>
      <c r="B22" s="1" t="s">
        <v>4024</v>
      </c>
      <c r="K22" s="1">
        <v>2.72</v>
      </c>
    </row>
    <row r="23" spans="1:60" x14ac:dyDescent="0.35">
      <c r="A23" s="1" t="s">
        <v>9</v>
      </c>
      <c r="B23" s="1" t="s">
        <v>4023</v>
      </c>
      <c r="K23" s="1">
        <v>2.72</v>
      </c>
    </row>
    <row r="24" spans="1:60" x14ac:dyDescent="0.35">
      <c r="A24" s="1">
        <v>3</v>
      </c>
      <c r="B24" s="1" t="s">
        <v>4022</v>
      </c>
      <c r="C24" s="1">
        <v>745.00000355392694</v>
      </c>
      <c r="D24" s="1">
        <v>0</v>
      </c>
      <c r="E24">
        <f>(R24-S24*(1000-T24)/(1000-U24))*AO24</f>
        <v>-3.2922216463656429</v>
      </c>
      <c r="F24">
        <f>IF(AZ24&lt;&gt;0,1/(1/AZ24-1/N24),0)</f>
        <v>3.3613303937108192</v>
      </c>
      <c r="G24">
        <f>((BC24-AP24/2)*S24-E24)/(BC24+AP24/2)</f>
        <v>384.09565238686559</v>
      </c>
      <c r="H24">
        <f>AP24*1000</f>
        <v>32.698035012679213</v>
      </c>
      <c r="I24">
        <f>(AU24-BA24)</f>
        <v>1.4787462205849233</v>
      </c>
      <c r="J24">
        <f>(P24+AT24*D24)</f>
        <v>29.341291427612305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30.857406616210938</v>
      </c>
      <c r="P24" s="1">
        <v>29.341291427612305</v>
      </c>
      <c r="Q24" s="1">
        <v>31.036497116088867</v>
      </c>
      <c r="R24" s="1">
        <v>400.18484497070313</v>
      </c>
      <c r="S24" s="1">
        <v>391.570068359375</v>
      </c>
      <c r="T24" s="1">
        <v>0.89844495058059692</v>
      </c>
      <c r="U24" s="1">
        <v>29.636537551879883</v>
      </c>
      <c r="V24" s="1">
        <v>1.7770882844924927</v>
      </c>
      <c r="W24" s="1">
        <v>58.619888305664063</v>
      </c>
      <c r="X24" s="1">
        <v>300.30810546875</v>
      </c>
      <c r="Y24" s="1">
        <v>50.808490753173828</v>
      </c>
      <c r="Z24" s="1">
        <v>9.7182601690292358E-2</v>
      </c>
      <c r="AA24" s="1">
        <v>88.510330200195313</v>
      </c>
      <c r="AB24" s="1">
        <v>27.311477661132813</v>
      </c>
      <c r="AC24" s="1">
        <v>3.1833231449127197</v>
      </c>
      <c r="AD24" s="1">
        <v>8.3559490740299225E-2</v>
      </c>
      <c r="AE24" s="1">
        <v>1.0870030149817467E-2</v>
      </c>
      <c r="AF24" s="1">
        <v>5.0284538418054581E-2</v>
      </c>
      <c r="AG24" s="1">
        <v>1.0132981464266777E-2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1.1040739171645217</v>
      </c>
      <c r="AP24">
        <f>(U24-T24)/(1000-U24)*AO24</f>
        <v>3.2698035012679212E-2</v>
      </c>
      <c r="AQ24">
        <f>(P24+273.15)</f>
        <v>302.49129142761228</v>
      </c>
      <c r="AR24">
        <f>(O24+273.15)</f>
        <v>304.00740661621091</v>
      </c>
      <c r="AS24">
        <f>(Y24*AK24+Z24*AL24)*AM24</f>
        <v>8.1293583388024899</v>
      </c>
      <c r="AT24">
        <f>((AS24+0.00000010773*(AR24^4-AQ24^4))-AP24*44100)/(L24*0.92*2*29.3+0.00000043092*AQ24^3)</f>
        <v>-11.119747261246202</v>
      </c>
      <c r="AU24">
        <f>0.61365*EXP(17.502*J24/(240.97+J24))</f>
        <v>4.1018859452922998</v>
      </c>
      <c r="AV24">
        <f>AU24*1000/AA24</f>
        <v>46.343584257504538</v>
      </c>
      <c r="AW24">
        <f>(AV24-U24)</f>
        <v>16.707046705624656</v>
      </c>
      <c r="AX24">
        <f>IF(D24,P24,(O24+P24)/2)</f>
        <v>30.099349021911621</v>
      </c>
      <c r="AY24">
        <f>0.61365*EXP(17.502*AX24/(240.97+AX24))</f>
        <v>4.2848226815724546</v>
      </c>
      <c r="AZ24">
        <f>IF(AW24&lt;&gt;0,(1000-(AV24+U24)/2)/AW24*AP24,0)</f>
        <v>1.8827884559928676</v>
      </c>
      <c r="BA24">
        <f>U24*AA24/1000</f>
        <v>2.6231397247073764</v>
      </c>
      <c r="BB24">
        <f>(AY24-BA24)</f>
        <v>1.6616829568650782</v>
      </c>
      <c r="BC24">
        <f>1/(1.6/F24+1.37/N24)</f>
        <v>1.2561718314467809</v>
      </c>
      <c r="BD24">
        <f>G24*AA24*0.001</f>
        <v>33.996433021220909</v>
      </c>
      <c r="BE24">
        <f>G24/S24</f>
        <v>0.98091167692202275</v>
      </c>
      <c r="BF24">
        <f>(1-AP24*AA24/AU24/F24)*100</f>
        <v>79.009594305104741</v>
      </c>
      <c r="BG24">
        <f>(S24-E24/(N24/1.35))</f>
        <v>392.60841832467941</v>
      </c>
      <c r="BH24">
        <f>E24*BF24/100/BG24</f>
        <v>-6.6253570861214122E-3</v>
      </c>
    </row>
    <row r="25" spans="1:60" x14ac:dyDescent="0.35">
      <c r="A25" s="1" t="s">
        <v>9</v>
      </c>
      <c r="B25" s="1" t="s">
        <v>4021</v>
      </c>
      <c r="K25" s="1">
        <v>2.72</v>
      </c>
    </row>
    <row r="26" spans="1:60" x14ac:dyDescent="0.35">
      <c r="A26" s="1" t="s">
        <v>9</v>
      </c>
      <c r="B26" s="1" t="s">
        <v>4020</v>
      </c>
      <c r="K26" s="1">
        <v>2.72</v>
      </c>
    </row>
    <row r="27" spans="1:60" x14ac:dyDescent="0.35">
      <c r="A27" s="1">
        <v>4</v>
      </c>
      <c r="B27" s="1" t="s">
        <v>4019</v>
      </c>
      <c r="C27" s="1">
        <v>950.00000355392694</v>
      </c>
      <c r="D27" s="1">
        <v>0</v>
      </c>
      <c r="E27">
        <f>(R27-S27*(1000-T27)/(1000-U27))*AO27</f>
        <v>-2.2991391963555259</v>
      </c>
      <c r="F27">
        <f>IF(AZ27&lt;&gt;0,1/(1/AZ27-1/N27),0)</f>
        <v>2.8970619938666418</v>
      </c>
      <c r="G27">
        <f>((BC27-AP27/2)*S27-E27)/(BC27+AP27/2)</f>
        <v>382.34221592731592</v>
      </c>
      <c r="H27">
        <f>AP27*1000</f>
        <v>31.448177570385432</v>
      </c>
      <c r="I27">
        <f>(AU27-BA27)</f>
        <v>1.5502785795909184</v>
      </c>
      <c r="J27">
        <f>(P27+AT27*D27)</f>
        <v>29.415445327758789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30.838708877563477</v>
      </c>
      <c r="P27" s="1">
        <v>29.415445327758789</v>
      </c>
      <c r="Q27" s="1">
        <v>31.022233963012695</v>
      </c>
      <c r="R27" s="1">
        <v>399.99673461914063</v>
      </c>
      <c r="S27" s="1">
        <v>390.94366455078125</v>
      </c>
      <c r="T27" s="1">
        <v>1.3691763877868652</v>
      </c>
      <c r="U27" s="1">
        <v>29.025979995727539</v>
      </c>
      <c r="V27" s="1">
        <v>2.7111711502075195</v>
      </c>
      <c r="W27" s="1">
        <v>57.475723266601563</v>
      </c>
      <c r="X27" s="1">
        <v>300.31015014648438</v>
      </c>
      <c r="Y27" s="1">
        <v>100.82886505126953</v>
      </c>
      <c r="Z27" s="1">
        <v>7.4315465986728668E-2</v>
      </c>
      <c r="AA27" s="1">
        <v>88.513694763183594</v>
      </c>
      <c r="AB27" s="1">
        <v>27.259391784667969</v>
      </c>
      <c r="AC27" s="1">
        <v>3.1754803657531738</v>
      </c>
      <c r="AD27" s="1">
        <v>8.2679875195026398E-2</v>
      </c>
      <c r="AE27" s="1">
        <v>1.655503548681736E-2</v>
      </c>
      <c r="AF27" s="1">
        <v>6.8278968334197998E-2</v>
      </c>
      <c r="AG27" s="1">
        <v>4.6739806421101093E-3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1.1040814343620746</v>
      </c>
      <c r="AP27">
        <f>(U27-T27)/(1000-U27)*AO27</f>
        <v>3.1448177570385434E-2</v>
      </c>
      <c r="AQ27">
        <f>(P27+273.15)</f>
        <v>302.56544532775877</v>
      </c>
      <c r="AR27">
        <f>(O27+273.15)</f>
        <v>303.98870887756345</v>
      </c>
      <c r="AS27">
        <f>(Y27*AK27+Z27*AL27)*AM27</f>
        <v>16.132618047611004</v>
      </c>
      <c r="AT27">
        <f>((AS27+0.00000010773*(AR27^4-AQ27^4))-AP27*44100)/(L27*0.92*2*29.3+0.00000043092*AQ27^3)</f>
        <v>-10.631922113899565</v>
      </c>
      <c r="AU27">
        <f>0.61365*EXP(17.502*J27/(240.97+J27))</f>
        <v>4.1194753131350188</v>
      </c>
      <c r="AV27">
        <f>AU27*1000/AA27</f>
        <v>46.540541824138998</v>
      </c>
      <c r="AW27">
        <f>(AV27-U27)</f>
        <v>17.514561828411459</v>
      </c>
      <c r="AX27">
        <f>IF(D27,P27,(O27+P27)/2)</f>
        <v>30.127077102661133</v>
      </c>
      <c r="AY27">
        <f>0.61365*EXP(17.502*AX27/(240.97+AX27))</f>
        <v>4.2916467547650718</v>
      </c>
      <c r="AZ27">
        <f>IF(AW27&lt;&gt;0,(1000-(AV27+U27)/2)/AW27*AP27,0)</f>
        <v>1.7277031060528778</v>
      </c>
      <c r="BA27">
        <f>U27*AA27/1000</f>
        <v>2.5691967335441004</v>
      </c>
      <c r="BB27">
        <f>(AY27-BA27)</f>
        <v>1.7224500212209715</v>
      </c>
      <c r="BC27">
        <f>1/(1.6/F27+1.37/N27)</f>
        <v>1.1463274474161438</v>
      </c>
      <c r="BD27">
        <f>G27*AA27*0.001</f>
        <v>33.84252219566968</v>
      </c>
      <c r="BE27">
        <f>G27/S27</f>
        <v>0.97799824014708381</v>
      </c>
      <c r="BF27">
        <f>(1-AP27*AA27/AU27/F27)*100</f>
        <v>76.675826716182286</v>
      </c>
      <c r="BG27">
        <f>(S27-E27/(N27/1.35))</f>
        <v>391.66880136148205</v>
      </c>
      <c r="BH27">
        <f>E27*BF27/100/BG27</f>
        <v>-4.5009558587087309E-3</v>
      </c>
    </row>
    <row r="28" spans="1:60" x14ac:dyDescent="0.35">
      <c r="A28" s="1" t="s">
        <v>9</v>
      </c>
      <c r="B28" s="1" t="s">
        <v>4018</v>
      </c>
      <c r="K28" s="1">
        <v>2.72</v>
      </c>
    </row>
    <row r="29" spans="1:60" x14ac:dyDescent="0.35">
      <c r="A29" s="1" t="s">
        <v>9</v>
      </c>
      <c r="B29" s="1" t="s">
        <v>4017</v>
      </c>
      <c r="K29" s="1">
        <v>2.72</v>
      </c>
    </row>
    <row r="30" spans="1:60" x14ac:dyDescent="0.35">
      <c r="A30" s="1">
        <v>5</v>
      </c>
      <c r="B30" s="1" t="s">
        <v>1093</v>
      </c>
      <c r="C30" s="1">
        <v>1155.5000035651028</v>
      </c>
      <c r="D30" s="1">
        <v>0</v>
      </c>
      <c r="E30">
        <f>(R30-S30*(1000-T30)/(1000-U30))*AO30</f>
        <v>-2.38356901972872</v>
      </c>
      <c r="F30">
        <f>IF(AZ30&lt;&gt;0,1/(1/AZ30-1/N30),0)</f>
        <v>2.2768293989515396</v>
      </c>
      <c r="G30">
        <f>((BC30-AP30/2)*S30-E30)/(BC30+AP30/2)</f>
        <v>382.5657290907775</v>
      </c>
      <c r="H30">
        <f>AP30*1000</f>
        <v>29.198399661223334</v>
      </c>
      <c r="I30">
        <f>(AU30-BA30)</f>
        <v>1.6743447090261845</v>
      </c>
      <c r="J30">
        <f>(P30+AT30*D30)</f>
        <v>29.461820602416992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30.843835830688477</v>
      </c>
      <c r="P30" s="1">
        <v>29.461820602416992</v>
      </c>
      <c r="Q30" s="1">
        <v>31.022609710693359</v>
      </c>
      <c r="R30" s="1">
        <v>399.88900756835938</v>
      </c>
      <c r="S30" s="1">
        <v>391.68902587890625</v>
      </c>
      <c r="T30" s="1">
        <v>2.033808708190918</v>
      </c>
      <c r="U30" s="1">
        <v>27.746814727783203</v>
      </c>
      <c r="V30" s="1">
        <v>4.0263762474060059</v>
      </c>
      <c r="W30" s="1">
        <v>54.930984497070313</v>
      </c>
      <c r="X30" s="1">
        <v>300.29940795898438</v>
      </c>
      <c r="Y30" s="1">
        <v>149.53936767578125</v>
      </c>
      <c r="Z30" s="1">
        <v>0.1646369993686676</v>
      </c>
      <c r="AA30" s="1">
        <v>88.520584106445313</v>
      </c>
      <c r="AB30" s="1">
        <v>27.406349182128906</v>
      </c>
      <c r="AC30" s="1">
        <v>3.1452322006225586</v>
      </c>
      <c r="AD30" s="1">
        <v>8.5954330861568451E-2</v>
      </c>
      <c r="AE30" s="1">
        <v>3.2233133912086487E-2</v>
      </c>
      <c r="AF30" s="1">
        <v>2.8091678395867348E-2</v>
      </c>
      <c r="AG30" s="1">
        <v>1.5433960594236851E-2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1.1040419410256777</v>
      </c>
      <c r="AP30">
        <f>(U30-T30)/(1000-U30)*AO30</f>
        <v>2.9198399661223333E-2</v>
      </c>
      <c r="AQ30">
        <f>(P30+273.15)</f>
        <v>302.61182060241697</v>
      </c>
      <c r="AR30">
        <f>(O30+273.15)</f>
        <v>303.99383583068845</v>
      </c>
      <c r="AS30">
        <f>(Y30*AK30+Z30*AL30)*AM30</f>
        <v>23.926298293330547</v>
      </c>
      <c r="AT30">
        <f>((AS30+0.00000010773*(AR30^4-AQ30^4))-AP30*44100)/(L30*0.92*2*29.3+0.00000043092*AQ30^3)</f>
        <v>-9.7948689039280001</v>
      </c>
      <c r="AU30">
        <f>0.61365*EXP(17.502*J30/(240.97+J30))</f>
        <v>4.1305089558228731</v>
      </c>
      <c r="AV30">
        <f>AU30*1000/AA30</f>
        <v>46.661564623838991</v>
      </c>
      <c r="AW30">
        <f>(AV30-U30)</f>
        <v>18.914749896055788</v>
      </c>
      <c r="AX30">
        <f>IF(D30,P30,(O30+P30)/2)</f>
        <v>30.152828216552734</v>
      </c>
      <c r="AY30">
        <f>0.61365*EXP(17.502*AX30/(240.97+AX30))</f>
        <v>4.297992762818474</v>
      </c>
      <c r="AZ30">
        <f>IF(AW30&lt;&gt;0,(1000-(AV30+U30)/2)/AW30*AP30,0)</f>
        <v>1.4862526343982554</v>
      </c>
      <c r="BA30">
        <f>U30*AA30/1000</f>
        <v>2.4561642467966887</v>
      </c>
      <c r="BB30">
        <f>(AY30-BA30)</f>
        <v>1.8418285160217853</v>
      </c>
      <c r="BC30">
        <f>1/(1.6/F30+1.37/N30)</f>
        <v>0.97770916314830114</v>
      </c>
      <c r="BD30">
        <f>G30*AA30*0.001</f>
        <v>33.864941798223747</v>
      </c>
      <c r="BE30">
        <f>G30/S30</f>
        <v>0.97670780597527052</v>
      </c>
      <c r="BF30">
        <f>(1-AP30*AA30/AU30/F30)*100</f>
        <v>72.516675786856496</v>
      </c>
      <c r="BG30">
        <f>(S30-E30/(N30/1.35))</f>
        <v>392.44079142654738</v>
      </c>
      <c r="BH30">
        <f>E30*BF30/100/BG30</f>
        <v>-4.4044478962278E-3</v>
      </c>
    </row>
    <row r="31" spans="1:60" x14ac:dyDescent="0.35">
      <c r="A31" s="1" t="s">
        <v>9</v>
      </c>
      <c r="B31" s="1" t="s">
        <v>4016</v>
      </c>
      <c r="K31" s="1">
        <v>2.72</v>
      </c>
    </row>
    <row r="32" spans="1:60" x14ac:dyDescent="0.35">
      <c r="A32" s="1" t="s">
        <v>9</v>
      </c>
      <c r="B32" s="1" t="s">
        <v>4015</v>
      </c>
      <c r="K32" s="1">
        <v>2.72</v>
      </c>
    </row>
    <row r="33" spans="1:60" x14ac:dyDescent="0.35">
      <c r="A33" s="1">
        <v>6</v>
      </c>
      <c r="B33" s="1" t="s">
        <v>4014</v>
      </c>
      <c r="C33" s="1">
        <v>1360.0000035762787</v>
      </c>
      <c r="D33" s="1">
        <v>0</v>
      </c>
      <c r="E33">
        <f>(R33-S33*(1000-T33)/(1000-U33))*AO33</f>
        <v>-1.4038276478149028</v>
      </c>
      <c r="F33">
        <f>IF(AZ33&lt;&gt;0,1/(1/AZ33-1/N33),0)</f>
        <v>1.5804200178624292</v>
      </c>
      <c r="G33">
        <f>((BC33-AP33/2)*S33-E33)/(BC33+AP33/2)</f>
        <v>380.89273858955846</v>
      </c>
      <c r="H33">
        <f>AP33*1000</f>
        <v>25.724142066137819</v>
      </c>
      <c r="I33">
        <f>(AU33-BA33)</f>
        <v>1.9012865631588807</v>
      </c>
      <c r="J33">
        <f>(P33+AT33*D33)</f>
        <v>29.590873718261719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30.872951507568359</v>
      </c>
      <c r="P33" s="1">
        <v>29.590873718261719</v>
      </c>
      <c r="Q33" s="1">
        <v>31.038478851318359</v>
      </c>
      <c r="R33" s="1">
        <v>400.14102172851563</v>
      </c>
      <c r="S33" s="1">
        <v>392.2728271484375</v>
      </c>
      <c r="T33" s="1">
        <v>2.8267700672149658</v>
      </c>
      <c r="U33" s="1">
        <v>25.531240463256836</v>
      </c>
      <c r="V33" s="1">
        <v>5.5869817733764648</v>
      </c>
      <c r="W33" s="1">
        <v>50.461330413818359</v>
      </c>
      <c r="X33" s="1">
        <v>300.3076171875</v>
      </c>
      <c r="Y33" s="1">
        <v>301.33001708984375</v>
      </c>
      <c r="Z33" s="1">
        <v>7.2030588984489441E-2</v>
      </c>
      <c r="AA33" s="1">
        <v>88.521453857421875</v>
      </c>
      <c r="AB33" s="1">
        <v>27.166172027587891</v>
      </c>
      <c r="AC33" s="1">
        <v>3.0658268928527832</v>
      </c>
      <c r="AD33" s="1">
        <v>9.2504076659679413E-2</v>
      </c>
      <c r="AE33" s="1">
        <v>3.8629449903964996E-2</v>
      </c>
      <c r="AF33" s="1">
        <v>3.5074144601821899E-2</v>
      </c>
      <c r="AG33" s="1">
        <v>2.5318743661046028E-2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1.1040721220128673</v>
      </c>
      <c r="AP33">
        <f>(U33-T33)/(1000-U33)*AO33</f>
        <v>2.5724142066137819E-2</v>
      </c>
      <c r="AQ33">
        <f>(P33+273.15)</f>
        <v>302.7408737182617</v>
      </c>
      <c r="AR33">
        <f>(O33+273.15)</f>
        <v>304.02295150756834</v>
      </c>
      <c r="AS33">
        <f>(Y33*AK33+Z33*AL33)*AM33</f>
        <v>48.212801656734882</v>
      </c>
      <c r="AT33">
        <f>((AS33+0.00000010773*(AR33^4-AQ33^4))-AP33*44100)/(L33*0.92*2*29.3+0.00000043092*AQ33^3)</f>
        <v>-8.4090938974972573</v>
      </c>
      <c r="AU33">
        <f>0.61365*EXP(17.502*J33/(240.97+J33))</f>
        <v>4.1613490877498132</v>
      </c>
      <c r="AV33">
        <f>AU33*1000/AA33</f>
        <v>47.009497770476514</v>
      </c>
      <c r="AW33">
        <f>(AV33-U33)</f>
        <v>21.478257307219678</v>
      </c>
      <c r="AX33">
        <f>IF(D33,P33,(O33+P33)/2)</f>
        <v>30.231912612915039</v>
      </c>
      <c r="AY33">
        <f>0.61365*EXP(17.502*AX33/(240.97+AX33))</f>
        <v>4.3175331732209932</v>
      </c>
      <c r="AZ33">
        <f>IF(AW33&lt;&gt;0,(1000-(AV33+U33)/2)/AW33*AP33,0)</f>
        <v>1.1542425245949086</v>
      </c>
      <c r="BA33">
        <f>U33*AA33/1000</f>
        <v>2.2600625245909325</v>
      </c>
      <c r="BB33">
        <f>(AY33-BA33)</f>
        <v>2.0574706486300607</v>
      </c>
      <c r="BC33">
        <f>1/(1.6/F33+1.37/N33)</f>
        <v>0.75049352514629075</v>
      </c>
      <c r="BD33">
        <f>G33*AA33*0.001</f>
        <v>33.717178983682651</v>
      </c>
      <c r="BE33">
        <f>G33/S33</f>
        <v>0.9709893528909338</v>
      </c>
      <c r="BF33">
        <f>(1-AP33*AA33/AU33/F33)*100</f>
        <v>65.375559357961421</v>
      </c>
      <c r="BG33">
        <f>(S33-E33/(N33/1.35))</f>
        <v>392.71558724966309</v>
      </c>
      <c r="BH33">
        <f>E33*BF33/100/BG33</f>
        <v>-2.336958875526509E-3</v>
      </c>
    </row>
    <row r="34" spans="1:60" x14ac:dyDescent="0.35">
      <c r="A34" s="1" t="s">
        <v>9</v>
      </c>
      <c r="B34" s="1" t="s">
        <v>4013</v>
      </c>
      <c r="K34" s="1">
        <v>2.72</v>
      </c>
    </row>
    <row r="35" spans="1:60" x14ac:dyDescent="0.35">
      <c r="A35" s="1" t="s">
        <v>9</v>
      </c>
      <c r="B35" s="1" t="s">
        <v>4012</v>
      </c>
      <c r="K35" s="1">
        <v>2.72</v>
      </c>
    </row>
    <row r="36" spans="1:60" x14ac:dyDescent="0.35">
      <c r="A36" s="1">
        <v>7</v>
      </c>
      <c r="B36" s="1" t="s">
        <v>4011</v>
      </c>
      <c r="C36" s="1">
        <v>1563.5000035874546</v>
      </c>
      <c r="D36" s="1">
        <v>0</v>
      </c>
      <c r="E36">
        <f>(R36-S36*(1000-T36)/(1000-U36))*AO36</f>
        <v>-1.3764909859250145</v>
      </c>
      <c r="F36">
        <f>IF(AZ36&lt;&gt;0,1/(1/AZ36-1/N36),0)</f>
        <v>1.0572289662933758</v>
      </c>
      <c r="G36">
        <f>((BC36-AP36/2)*S36-E36)/(BC36+AP36/2)</f>
        <v>380.52693545877509</v>
      </c>
      <c r="H36">
        <f>AP36*1000</f>
        <v>21.678216297910485</v>
      </c>
      <c r="I36">
        <f>(AU36-BA36)</f>
        <v>2.1838256880992573</v>
      </c>
      <c r="J36">
        <f>(P36+AT36*D36)</f>
        <v>29.78459358215332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30.92645263671875</v>
      </c>
      <c r="P36" s="1">
        <v>29.78459358215332</v>
      </c>
      <c r="Q36" s="1">
        <v>31.073915481567383</v>
      </c>
      <c r="R36" s="1">
        <v>399.85983276367188</v>
      </c>
      <c r="S36" s="1">
        <v>393.38314819335938</v>
      </c>
      <c r="T36" s="1">
        <v>3.6818950176239014</v>
      </c>
      <c r="U36" s="1">
        <v>22.866025924682617</v>
      </c>
      <c r="V36" s="1">
        <v>7.2551312446594238</v>
      </c>
      <c r="W36" s="1">
        <v>45.057239532470703</v>
      </c>
      <c r="X36" s="1">
        <v>300.33395385742188</v>
      </c>
      <c r="Y36" s="1">
        <v>500.26483154296875</v>
      </c>
      <c r="Z36" s="1">
        <v>9.7183071076869965E-2</v>
      </c>
      <c r="AA36" s="1">
        <v>88.524078369140625</v>
      </c>
      <c r="AB36" s="1">
        <v>27.020957946777344</v>
      </c>
      <c r="AC36" s="1">
        <v>2.9645941257476807</v>
      </c>
      <c r="AD36" s="1">
        <v>0.13461881875991821</v>
      </c>
      <c r="AE36" s="1">
        <v>4.7847505658864975E-2</v>
      </c>
      <c r="AF36" s="1">
        <v>6.3421010971069336E-2</v>
      </c>
      <c r="AG36" s="1">
        <v>3.6496363580226898E-2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1.1041689480052272</v>
      </c>
      <c r="AP36">
        <f>(U36-T36)/(1000-U36)*AO36</f>
        <v>2.1678216297910485E-2</v>
      </c>
      <c r="AQ36">
        <f>(P36+273.15)</f>
        <v>302.9345935821533</v>
      </c>
      <c r="AR36">
        <f>(O36+273.15)</f>
        <v>304.07645263671873</v>
      </c>
      <c r="AS36">
        <f>(Y36*AK36+Z36*AL36)*AM36</f>
        <v>80.042371257788545</v>
      </c>
      <c r="AT36">
        <f>((AS36+0.00000010773*(AR36^4-AQ36^4))-AP36*44100)/(L36*0.92*2*29.3+0.00000043092*AQ36^3)</f>
        <v>-6.7698314510524042</v>
      </c>
      <c r="AU36">
        <f>0.61365*EXP(17.502*J36/(240.97+J36))</f>
        <v>4.2080195590466625</v>
      </c>
      <c r="AV36">
        <f>AU36*1000/AA36</f>
        <v>47.535310579562868</v>
      </c>
      <c r="AW36">
        <f>(AV36-U36)</f>
        <v>24.669284654880251</v>
      </c>
      <c r="AX36">
        <f>IF(D36,P36,(O36+P36)/2)</f>
        <v>30.355523109436035</v>
      </c>
      <c r="AY36">
        <f>0.61365*EXP(17.502*AX36/(240.97+AX36))</f>
        <v>4.3482302930537609</v>
      </c>
      <c r="AZ36">
        <f>IF(AW36&lt;&gt;0,(1000-(AV36+U36)/2)/AW36*AP36,0)</f>
        <v>0.84782063567345478</v>
      </c>
      <c r="BA36">
        <f>U36*AA36/1000</f>
        <v>2.0241938709474052</v>
      </c>
      <c r="BB36">
        <f>(AY36-BA36)</f>
        <v>2.3240364221063556</v>
      </c>
      <c r="BC36">
        <f>1/(1.6/F36+1.37/N36)</f>
        <v>0.54541755438478434</v>
      </c>
      <c r="BD36">
        <f>G36*AA36*0.001</f>
        <v>33.685796256121527</v>
      </c>
      <c r="BE36">
        <f>G36/S36</f>
        <v>0.96731885238697346</v>
      </c>
      <c r="BF36">
        <f>(1-AP36*AA36/AU36/F36)*100</f>
        <v>56.864170306134113</v>
      </c>
      <c r="BG36">
        <f>(S36-E36/(N36/1.35))</f>
        <v>393.81728645044024</v>
      </c>
      <c r="BH36">
        <f>E36*BF36/100/BG36</f>
        <v>-1.9875465232618407E-3</v>
      </c>
    </row>
    <row r="37" spans="1:60" x14ac:dyDescent="0.35">
      <c r="A37" s="1" t="s">
        <v>9</v>
      </c>
      <c r="B37" s="1" t="s">
        <v>4010</v>
      </c>
      <c r="K37" s="1">
        <v>2.72</v>
      </c>
    </row>
    <row r="38" spans="1:60" x14ac:dyDescent="0.35">
      <c r="A38" s="1" t="s">
        <v>9</v>
      </c>
      <c r="B38" s="1" t="s">
        <v>4009</v>
      </c>
      <c r="K38" s="1">
        <v>2.72</v>
      </c>
    </row>
    <row r="39" spans="1:60" x14ac:dyDescent="0.35">
      <c r="A39" s="1">
        <v>8</v>
      </c>
      <c r="B39" s="1" t="s">
        <v>4008</v>
      </c>
      <c r="C39" s="1">
        <v>1766.5000036098063</v>
      </c>
      <c r="D39" s="1">
        <v>0</v>
      </c>
      <c r="E39">
        <f>(R39-S39*(1000-T39)/(1000-U39))*AO39</f>
        <v>-0.81754772234552076</v>
      </c>
      <c r="F39">
        <f>IF(AZ39&lt;&gt;0,1/(1/AZ39-1/N39),0)</f>
        <v>0.64348889410965215</v>
      </c>
      <c r="G39">
        <f>((BC39-AP39/2)*S39-E39)/(BC39+AP39/2)</f>
        <v>378.95671002744223</v>
      </c>
      <c r="H39">
        <f>AP39*1000</f>
        <v>16.675634749000938</v>
      </c>
      <c r="I39">
        <f>(AU39-BA39)</f>
        <v>2.5499597447656077</v>
      </c>
      <c r="J39">
        <f>(P39+AT39*D39)</f>
        <v>30.004194259643555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31.012130737304688</v>
      </c>
      <c r="P39" s="1">
        <v>30.004194259643555</v>
      </c>
      <c r="Q39" s="1">
        <v>31.129323959350586</v>
      </c>
      <c r="R39" s="1">
        <v>399.989501953125</v>
      </c>
      <c r="S39" s="1">
        <v>394.76754760742188</v>
      </c>
      <c r="T39" s="1">
        <v>4.5218091011047363</v>
      </c>
      <c r="U39" s="1">
        <v>19.333459854125977</v>
      </c>
      <c r="V39" s="1">
        <v>8.8669471740722656</v>
      </c>
      <c r="W39" s="1">
        <v>37.911544799804688</v>
      </c>
      <c r="X39" s="1">
        <v>300.3095703125</v>
      </c>
      <c r="Y39" s="1">
        <v>749.9202880859375</v>
      </c>
      <c r="Z39" s="1">
        <v>0.11318904161453247</v>
      </c>
      <c r="AA39" s="1">
        <v>88.526138305664063</v>
      </c>
      <c r="AB39" s="1">
        <v>27.198047637939453</v>
      </c>
      <c r="AC39" s="1">
        <v>2.8212783336639404</v>
      </c>
      <c r="AD39" s="1">
        <v>5.6618716567754745E-2</v>
      </c>
      <c r="AE39" s="1">
        <v>5.6112095713615417E-2</v>
      </c>
      <c r="AF39" s="1">
        <v>3.313039243221283E-2</v>
      </c>
      <c r="AG39" s="1">
        <v>4.6862456947565079E-2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1.1040793026194851</v>
      </c>
      <c r="AP39">
        <f>(U39-T39)/(1000-U39)*AO39</f>
        <v>1.6675634749000939E-2</v>
      </c>
      <c r="AQ39">
        <f>(P39+273.15)</f>
        <v>303.15419425964353</v>
      </c>
      <c r="AR39">
        <f>(O39+273.15)</f>
        <v>304.16213073730466</v>
      </c>
      <c r="AS39">
        <f>(Y39*AK39+Z39*AL39)*AM39</f>
        <v>119.98724341182606</v>
      </c>
      <c r="AT39">
        <f>((AS39+0.00000010773*(AR39^4-AQ39^4))-AP39*44100)/(L39*0.92*2*29.3+0.00000043092*AQ39^3)</f>
        <v>-4.7355532854183471</v>
      </c>
      <c r="AU39">
        <f>0.61365*EXP(17.502*J39/(240.97+J39))</f>
        <v>4.2614762857389676</v>
      </c>
      <c r="AV39">
        <f>AU39*1000/AA39</f>
        <v>48.138056932122055</v>
      </c>
      <c r="AW39">
        <f>(AV39-U39)</f>
        <v>28.804597077996078</v>
      </c>
      <c r="AX39">
        <f>IF(D39,P39,(O39+P39)/2)</f>
        <v>30.508162498474121</v>
      </c>
      <c r="AY39">
        <f>0.61365*EXP(17.502*AX39/(240.97+AX39))</f>
        <v>4.3863986466089306</v>
      </c>
      <c r="AZ39">
        <f>IF(AW39&lt;&gt;0,(1000-(AV39+U39)/2)/AW39*AP39,0)</f>
        <v>0.5593922914605004</v>
      </c>
      <c r="BA39">
        <f>U39*AA39/1000</f>
        <v>1.7115165409733599</v>
      </c>
      <c r="BB39">
        <f>(AY39-BA39)</f>
        <v>2.6748821056355707</v>
      </c>
      <c r="BC39">
        <f>1/(1.6/F39+1.37/N39)</f>
        <v>0.3563140666986836</v>
      </c>
      <c r="BD39">
        <f>G39*AA39*0.001</f>
        <v>33.547574123748781</v>
      </c>
      <c r="BE39">
        <f>G39/S39</f>
        <v>0.95994899358925323</v>
      </c>
      <c r="BF39">
        <f>(1-AP39*AA39/AU39/F39)*100</f>
        <v>46.166481966389881</v>
      </c>
      <c r="BG39">
        <f>(S39-E39/(N39/1.35))</f>
        <v>395.02539800156813</v>
      </c>
      <c r="BH39">
        <f>E39*BF39/100/BG39</f>
        <v>-9.5546520226979874E-4</v>
      </c>
    </row>
    <row r="40" spans="1:60" x14ac:dyDescent="0.35">
      <c r="A40" s="1" t="s">
        <v>9</v>
      </c>
      <c r="B40" s="1" t="s">
        <v>4007</v>
      </c>
      <c r="K40" s="1">
        <v>2.72</v>
      </c>
    </row>
    <row r="41" spans="1:60" x14ac:dyDescent="0.35">
      <c r="A41" s="1" t="s">
        <v>9</v>
      </c>
      <c r="B41" s="1" t="s">
        <v>4006</v>
      </c>
      <c r="K41" s="1">
        <v>2.72</v>
      </c>
    </row>
    <row r="42" spans="1:60" x14ac:dyDescent="0.35">
      <c r="A42" s="1">
        <v>9</v>
      </c>
      <c r="B42" s="1" t="s">
        <v>4005</v>
      </c>
      <c r="C42" s="1">
        <v>1969.5000036098063</v>
      </c>
      <c r="D42" s="1">
        <v>0</v>
      </c>
      <c r="E42">
        <f>(R42-S42*(1000-T42)/(1000-U42))*AO42</f>
        <v>-0.28162193901602078</v>
      </c>
      <c r="F42">
        <f>IF(AZ42&lt;&gt;0,1/(1/AZ42-1/N42),0)</f>
        <v>0.37027061716215631</v>
      </c>
      <c r="G42">
        <f>((BC42-AP42/2)*S42-E42)/(BC42+AP42/2)</f>
        <v>376.47630159154841</v>
      </c>
      <c r="H42">
        <f>AP42*1000</f>
        <v>11.7162120888289</v>
      </c>
      <c r="I42">
        <f>(AU42-BA42)</f>
        <v>2.9448382514155398</v>
      </c>
      <c r="J42">
        <f>(P42+AT42*D42)</f>
        <v>30.327943801879883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31.113527297973633</v>
      </c>
      <c r="P42" s="1">
        <v>30.327943801879883</v>
      </c>
      <c r="Q42" s="1">
        <v>31.205503463745117</v>
      </c>
      <c r="R42" s="1">
        <v>400.12591552734375</v>
      </c>
      <c r="S42" s="1">
        <v>396.1767578125</v>
      </c>
      <c r="T42" s="1">
        <v>5.3307552337646484</v>
      </c>
      <c r="U42" s="1">
        <v>15.775373458862305</v>
      </c>
      <c r="V42" s="1">
        <v>10.39295482635498</v>
      </c>
      <c r="W42" s="1">
        <v>30.756006240844727</v>
      </c>
      <c r="X42" s="1">
        <v>300.30169677734375</v>
      </c>
      <c r="Y42" s="1">
        <v>999.79168701171875</v>
      </c>
      <c r="Z42" s="1">
        <v>7.4315376579761505E-2</v>
      </c>
      <c r="AA42" s="1">
        <v>88.525741577148438</v>
      </c>
      <c r="AB42" s="1">
        <v>26.442419052124023</v>
      </c>
      <c r="AC42" s="1">
        <v>2.6417388916015625</v>
      </c>
      <c r="AD42" s="1">
        <v>0.12728650867938995</v>
      </c>
      <c r="AE42" s="1">
        <v>4.8236571252346039E-2</v>
      </c>
      <c r="AF42" s="1">
        <v>2.902129665017128E-2</v>
      </c>
      <c r="AG42" s="1">
        <v>4.1793312877416611E-2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1.1040503557990575</v>
      </c>
      <c r="AP42">
        <f>(U42-T42)/(1000-U42)*AO42</f>
        <v>1.1716212088828901E-2</v>
      </c>
      <c r="AQ42">
        <f>(P42+273.15)</f>
        <v>303.47794380187986</v>
      </c>
      <c r="AR42">
        <f>(O42+273.15)</f>
        <v>304.26352729797361</v>
      </c>
      <c r="AS42">
        <f>(Y42*AK42+Z42*AL42)*AM42</f>
        <v>159.9666663463413</v>
      </c>
      <c r="AT42">
        <f>((AS42+0.00000010773*(AR42^4-AQ42^4))-AP42*44100)/(L42*0.92*2*29.3+0.00000043092*AQ42^3)</f>
        <v>-2.7248894534799866</v>
      </c>
      <c r="AU42">
        <f>0.61365*EXP(17.502*J42/(240.97+J42))</f>
        <v>4.3413648855177902</v>
      </c>
      <c r="AV42">
        <f>AU42*1000/AA42</f>
        <v>49.040706219155204</v>
      </c>
      <c r="AW42">
        <f>(AV42-U42)</f>
        <v>33.2653327602929</v>
      </c>
      <c r="AX42">
        <f>IF(D42,P42,(O42+P42)/2)</f>
        <v>30.720735549926758</v>
      </c>
      <c r="AY42">
        <f>0.61365*EXP(17.502*AX42/(240.97+AX42))</f>
        <v>4.4400399466780627</v>
      </c>
      <c r="AZ42">
        <f>IF(AW42&lt;&gt;0,(1000-(AV42+U42)/2)/AW42*AP42,0)</f>
        <v>0.34079059729784711</v>
      </c>
      <c r="BA42">
        <f>U42*AA42/1000</f>
        <v>1.3965266341022506</v>
      </c>
      <c r="BB42">
        <f>(AY42-BA42)</f>
        <v>3.0435133125758123</v>
      </c>
      <c r="BC42">
        <f>1/(1.6/F42+1.37/N42)</f>
        <v>0.21546006706179308</v>
      </c>
      <c r="BD42">
        <f>G42*AA42*0.001</f>
        <v>33.327843784614011</v>
      </c>
      <c r="BE42">
        <f>G42/S42</f>
        <v>0.95027356897530246</v>
      </c>
      <c r="BF42">
        <f>(1-AP42*AA42/AU42/F42)*100</f>
        <v>35.47748918292708</v>
      </c>
      <c r="BG42">
        <f>(S42-E42/(N42/1.35))</f>
        <v>396.26557993993151</v>
      </c>
      <c r="BH42">
        <f>E42*BF42/100/BG42</f>
        <v>-2.5213492669815945E-4</v>
      </c>
    </row>
    <row r="43" spans="1:60" x14ac:dyDescent="0.35">
      <c r="A43" s="1" t="s">
        <v>9</v>
      </c>
      <c r="B43" s="1" t="s">
        <v>4004</v>
      </c>
      <c r="K43" s="1">
        <v>2.72</v>
      </c>
    </row>
    <row r="44" spans="1:60" x14ac:dyDescent="0.35">
      <c r="A44" s="1" t="s">
        <v>9</v>
      </c>
      <c r="B44" s="1" t="s">
        <v>4003</v>
      </c>
      <c r="K44" s="1">
        <v>2.72</v>
      </c>
    </row>
    <row r="45" spans="1:60" x14ac:dyDescent="0.35">
      <c r="A45" s="1">
        <v>10</v>
      </c>
      <c r="B45" s="1" t="s">
        <v>4002</v>
      </c>
      <c r="C45" s="1">
        <v>2172.0000036209822</v>
      </c>
      <c r="D45" s="1">
        <v>0</v>
      </c>
      <c r="E45">
        <f>(R45-S45*(1000-T45)/(1000-U45))*AO45</f>
        <v>-0.43042387239709018</v>
      </c>
      <c r="F45">
        <f>IF(AZ45&lt;&gt;0,1/(1/AZ45-1/N45),0)</f>
        <v>0.19988777612587447</v>
      </c>
      <c r="G45">
        <f>((BC45-AP45/2)*S45-E45)/(BC45+AP45/2)</f>
        <v>377.62534203655969</v>
      </c>
      <c r="H45">
        <f>AP45*1000</f>
        <v>7.3451737922686551</v>
      </c>
      <c r="I45">
        <f>(AU45-BA45)</f>
        <v>3.2980811712656051</v>
      </c>
      <c r="J45">
        <f>(P45+AT45*D45)</f>
        <v>30.655902862548828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31.233894348144531</v>
      </c>
      <c r="P45" s="1">
        <v>30.655902862548828</v>
      </c>
      <c r="Q45" s="1">
        <v>31.297517776489258</v>
      </c>
      <c r="R45" s="1">
        <v>400.00350952148438</v>
      </c>
      <c r="S45" s="1">
        <v>397.74746704101563</v>
      </c>
      <c r="T45" s="1">
        <v>6.1472024917602539</v>
      </c>
      <c r="U45" s="1">
        <v>12.714713096618652</v>
      </c>
      <c r="V45" s="1">
        <v>11.90241813659668</v>
      </c>
      <c r="W45" s="1">
        <v>24.61865234375</v>
      </c>
      <c r="X45" s="1">
        <v>300.33978271484375</v>
      </c>
      <c r="Y45" s="1">
        <v>1249.4088134765625</v>
      </c>
      <c r="Z45" s="1">
        <v>0.18293553590774536</v>
      </c>
      <c r="AA45" s="1">
        <v>88.52252197265625</v>
      </c>
      <c r="AB45" s="1">
        <v>26.475717544555664</v>
      </c>
      <c r="AC45" s="1">
        <v>2.4753327369689941</v>
      </c>
      <c r="AD45" s="1">
        <v>6.8105198442935944E-2</v>
      </c>
      <c r="AE45" s="1">
        <v>3.874921053647995E-2</v>
      </c>
      <c r="AF45" s="1">
        <v>3.7316977977752686E-2</v>
      </c>
      <c r="AG45" s="1">
        <v>3.3859748393297195E-2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1.1041903776281017</v>
      </c>
      <c r="AP45">
        <f>(U45-T45)/(1000-U45)*AO45</f>
        <v>7.3451737922686552E-3</v>
      </c>
      <c r="AQ45">
        <f>(P45+273.15)</f>
        <v>303.80590286254881</v>
      </c>
      <c r="AR45">
        <f>(O45+273.15)</f>
        <v>304.38389434814451</v>
      </c>
      <c r="AS45">
        <f>(Y45*AK45+Z45*AL45)*AM45</f>
        <v>199.90540568801589</v>
      </c>
      <c r="AT45">
        <f>((AS45+0.00000010773*(AR45^4-AQ45^4))-AP45*44100)/(L45*0.92*2*29.3+0.00000043092*AQ45^3)</f>
        <v>-0.91800381358882299</v>
      </c>
      <c r="AU45">
        <f>0.61365*EXP(17.502*J45/(240.97+J45))</f>
        <v>4.4236196407370496</v>
      </c>
      <c r="AV45">
        <f>AU45*1000/AA45</f>
        <v>49.971685647449846</v>
      </c>
      <c r="AW45">
        <f>(AV45-U45)</f>
        <v>37.256972550831193</v>
      </c>
      <c r="AX45">
        <f>IF(D45,P45,(O45+P45)/2)</f>
        <v>30.94489860534668</v>
      </c>
      <c r="AY45">
        <f>0.61365*EXP(17.502*AX45/(240.97+AX45))</f>
        <v>4.4972240778461154</v>
      </c>
      <c r="AZ45">
        <f>IF(AW45&lt;&gt;0,(1000-(AV45+U45)/2)/AW45*AP45,0)</f>
        <v>0.19096969126968436</v>
      </c>
      <c r="BA45">
        <f>U45*AA45/1000</f>
        <v>1.1255384694714448</v>
      </c>
      <c r="BB45">
        <f>(AY45-BA45)</f>
        <v>3.3716856083746709</v>
      </c>
      <c r="BC45">
        <f>1/(1.6/F45+1.37/N45)</f>
        <v>0.12012648491671703</v>
      </c>
      <c r="BD45">
        <f>G45*AA45*0.001</f>
        <v>33.42834763786319</v>
      </c>
      <c r="BE45">
        <f>G45/S45</f>
        <v>0.94940979724106966</v>
      </c>
      <c r="BF45">
        <f>(1-AP45*AA45/AU45/F45)*100</f>
        <v>26.465382042781904</v>
      </c>
      <c r="BG45">
        <f>(S45-E45/(N45/1.35))</f>
        <v>397.88322054153195</v>
      </c>
      <c r="BH45">
        <f>E45*BF45/100/BG45</f>
        <v>-2.8629838191765483E-4</v>
      </c>
    </row>
    <row r="46" spans="1:60" x14ac:dyDescent="0.35">
      <c r="A46" s="1" t="s">
        <v>9</v>
      </c>
      <c r="B46" s="1" t="s">
        <v>4001</v>
      </c>
      <c r="K46" s="1">
        <v>2.72</v>
      </c>
    </row>
    <row r="47" spans="1:60" x14ac:dyDescent="0.35">
      <c r="A47" s="1" t="s">
        <v>9</v>
      </c>
      <c r="B47" s="1" t="s">
        <v>4000</v>
      </c>
      <c r="K47" s="1">
        <v>2.72</v>
      </c>
    </row>
    <row r="48" spans="1:60" x14ac:dyDescent="0.35">
      <c r="A48" s="1">
        <v>11</v>
      </c>
      <c r="B48" s="1" t="s">
        <v>3999</v>
      </c>
      <c r="C48" s="1">
        <v>2374.500003632158</v>
      </c>
      <c r="D48" s="1">
        <v>0</v>
      </c>
      <c r="E48">
        <f>(R48-S48*(1000-T48)/(1000-U48))*AO48</f>
        <v>-0.21682342677137695</v>
      </c>
      <c r="F48">
        <f>IF(AZ48&lt;&gt;0,1/(1/AZ48-1/N48),0)</f>
        <v>0.10031493350557998</v>
      </c>
      <c r="G48">
        <f>((BC48-AP48/2)*S48-E48)/(BC48+AP48/2)</f>
        <v>376.36096470678484</v>
      </c>
      <c r="H48">
        <f>AP48*1000</f>
        <v>4.0933048644078198</v>
      </c>
      <c r="I48">
        <f>(AU48-BA48)</f>
        <v>3.5824377587186249</v>
      </c>
      <c r="J48">
        <f>(P48+AT48*D48)</f>
        <v>31.05821418762207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31.380010604858398</v>
      </c>
      <c r="P48" s="1">
        <v>31.05821418762207</v>
      </c>
      <c r="Q48" s="1">
        <v>31.409259796142578</v>
      </c>
      <c r="R48" s="1">
        <v>399.92120361328125</v>
      </c>
      <c r="S48" s="1">
        <v>398.63980102539063</v>
      </c>
      <c r="T48" s="1">
        <v>6.9960813522338867</v>
      </c>
      <c r="U48" s="1">
        <v>10.663567543029785</v>
      </c>
      <c r="V48" s="1">
        <v>13.433494567871094</v>
      </c>
      <c r="W48" s="1">
        <v>20.475603103637695</v>
      </c>
      <c r="X48" s="1">
        <v>300.34368896484375</v>
      </c>
      <c r="Y48" s="1">
        <v>1598.9376220703125</v>
      </c>
      <c r="Z48" s="1">
        <v>0</v>
      </c>
      <c r="AA48" s="1">
        <v>88.519767761230469</v>
      </c>
      <c r="AB48" s="1">
        <v>26.236227035522461</v>
      </c>
      <c r="AC48" s="1">
        <v>2.3542096614837646</v>
      </c>
      <c r="AD48" s="1">
        <v>6.1184342950582504E-2</v>
      </c>
      <c r="AE48" s="1">
        <v>1.9841283559799194E-2</v>
      </c>
      <c r="AF48" s="1">
        <v>4.1076049208641052E-2</v>
      </c>
      <c r="AG48" s="1">
        <v>1.843179389834404E-2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1.104204738841337</v>
      </c>
      <c r="AP48">
        <f>(U48-T48)/(1000-U48)*AO48</f>
        <v>4.0933048644078195E-3</v>
      </c>
      <c r="AQ48">
        <f>(P48+273.15)</f>
        <v>304.20821418762205</v>
      </c>
      <c r="AR48">
        <f>(O48+273.15)</f>
        <v>304.53001060485838</v>
      </c>
      <c r="AS48">
        <f>(Y48*AK48+Z48*AL48)*AM48</f>
        <v>255.83001381300346</v>
      </c>
      <c r="AT48">
        <f>((AS48+0.00000010773*(AR48^4-AQ48^4))-AP48*44100)/(L48*0.92*2*29.3+0.00000043092*AQ48^3)</f>
        <v>0.62131434379270012</v>
      </c>
      <c r="AU48">
        <f>0.61365*EXP(17.502*J48/(240.97+J48))</f>
        <v>4.5263742811338163</v>
      </c>
      <c r="AV48">
        <f>AU48*1000/AA48</f>
        <v>51.13405056984638</v>
      </c>
      <c r="AW48">
        <f>(AV48-U48)</f>
        <v>40.470483026816595</v>
      </c>
      <c r="AX48">
        <f>IF(D48,P48,(O48+P48)/2)</f>
        <v>31.219112396240234</v>
      </c>
      <c r="AY48">
        <f>0.61365*EXP(17.502*AX48/(240.97+AX48))</f>
        <v>4.5680477097509655</v>
      </c>
      <c r="AZ48">
        <f>IF(AW48&lt;&gt;0,(1000-(AV48+U48)/2)/AW48*AP48,0)</f>
        <v>9.801777301160923E-2</v>
      </c>
      <c r="BA48">
        <f>U48*AA48/1000</f>
        <v>0.94393652241519155</v>
      </c>
      <c r="BB48">
        <f>(AY48-BA48)</f>
        <v>3.6241111873357741</v>
      </c>
      <c r="BC48">
        <f>1/(1.6/F48+1.37/N48)</f>
        <v>6.1463433538074513E-2</v>
      </c>
      <c r="BD48">
        <f>G48*AA48*0.001</f>
        <v>33.315385190237251</v>
      </c>
      <c r="BE48">
        <f>G48/S48</f>
        <v>0.94411286514467541</v>
      </c>
      <c r="BF48">
        <f>(1-AP48*AA48/AU48/F48)*100</f>
        <v>20.20084265483657</v>
      </c>
      <c r="BG48">
        <f>(S48-E48/(N48/1.35))</f>
        <v>398.70818603158051</v>
      </c>
      <c r="BH48">
        <f>E48*BF48/100/BG48</f>
        <v>-1.0985517934021391E-4</v>
      </c>
    </row>
    <row r="49" spans="1:60" x14ac:dyDescent="0.35">
      <c r="A49" s="1" t="s">
        <v>9</v>
      </c>
      <c r="B49" s="1" t="s">
        <v>3998</v>
      </c>
      <c r="K49" s="1">
        <v>2.72</v>
      </c>
    </row>
    <row r="50" spans="1:60" x14ac:dyDescent="0.35">
      <c r="A50" s="1" t="s">
        <v>9</v>
      </c>
      <c r="B50" s="1" t="s">
        <v>3993</v>
      </c>
      <c r="K50" s="1">
        <v>2.72</v>
      </c>
    </row>
    <row r="51" spans="1:60" x14ac:dyDescent="0.35">
      <c r="A51" s="1">
        <v>12</v>
      </c>
      <c r="B51" s="1" t="s">
        <v>3997</v>
      </c>
      <c r="C51" s="1">
        <v>2576.500003632158</v>
      </c>
      <c r="D51" s="1">
        <v>0</v>
      </c>
      <c r="E51">
        <f>(R51-S51*(1000-T51)/(1000-U51))*AO51</f>
        <v>-1.1127401972641379E-2</v>
      </c>
      <c r="F51">
        <f>IF(AZ51&lt;&gt;0,1/(1/AZ51-1/N51),0)</f>
        <v>4.8489363790516708E-2</v>
      </c>
      <c r="G51">
        <f>((BC51-AP51/2)*S51-E51)/(BC51+AP51/2)</f>
        <v>372.49135692938779</v>
      </c>
      <c r="H51">
        <f>AP51*1000</f>
        <v>2.1124975370784442</v>
      </c>
      <c r="I51">
        <f>(AU51-BA51)</f>
        <v>3.7789404093166561</v>
      </c>
      <c r="J51">
        <f>(P51+AT51*D51)</f>
        <v>31.50135612487793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31.561511993408203</v>
      </c>
      <c r="P51" s="1">
        <v>31.50135612487793</v>
      </c>
      <c r="Q51" s="1">
        <v>31.550043106079102</v>
      </c>
      <c r="R51" s="1">
        <v>400.03390502929688</v>
      </c>
      <c r="S51" s="1">
        <v>399.28005981445313</v>
      </c>
      <c r="T51" s="1">
        <v>7.8546919822692871</v>
      </c>
      <c r="U51" s="1">
        <v>9.7492904663085938</v>
      </c>
      <c r="V51" s="1">
        <v>14.92762565612793</v>
      </c>
      <c r="W51" s="1">
        <v>18.528257369995117</v>
      </c>
      <c r="X51" s="1">
        <v>300.32611083984375</v>
      </c>
      <c r="Y51" s="1">
        <v>2000.2310791015625</v>
      </c>
      <c r="Z51" s="1">
        <v>0.12119370698928833</v>
      </c>
      <c r="AA51" s="1">
        <v>88.521049499511719</v>
      </c>
      <c r="AB51" s="1">
        <v>26.187112808227539</v>
      </c>
      <c r="AC51" s="1">
        <v>2.3044435977935791</v>
      </c>
      <c r="AD51" s="1">
        <v>6.505025178194046E-2</v>
      </c>
      <c r="AE51" s="1">
        <v>8.428182452917099E-3</v>
      </c>
      <c r="AF51" s="1">
        <v>2.4150989949703217E-2</v>
      </c>
      <c r="AG51" s="1">
        <v>6.3079260289669037E-3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1.1041401133817781</v>
      </c>
      <c r="AP51">
        <f>(U51-T51)/(1000-U51)*AO51</f>
        <v>2.1124975370784443E-3</v>
      </c>
      <c r="AQ51">
        <f>(P51+273.15)</f>
        <v>304.65135612487791</v>
      </c>
      <c r="AR51">
        <f>(O51+273.15)</f>
        <v>304.71151199340818</v>
      </c>
      <c r="AS51">
        <f>(Y51*AK51+Z51*AL51)*AM51</f>
        <v>320.03696550286622</v>
      </c>
      <c r="AT51">
        <f>((AS51+0.00000010773*(AR51^4-AQ51^4))-AP51*44100)/(L51*0.92*2*29.3+0.00000043092*AQ51^3)</f>
        <v>1.7842518853279068</v>
      </c>
      <c r="AU51">
        <f>0.61365*EXP(17.502*J51/(240.97+J51))</f>
        <v>4.6419578332698768</v>
      </c>
      <c r="AV51">
        <f>AU51*1000/AA51</f>
        <v>52.439028451594233</v>
      </c>
      <c r="AW51">
        <f>(AV51-U51)</f>
        <v>42.689737985285639</v>
      </c>
      <c r="AX51">
        <f>IF(D51,P51,(O51+P51)/2)</f>
        <v>31.531434059143066</v>
      </c>
      <c r="AY51">
        <f>0.61365*EXP(17.502*AX51/(240.97+AX51))</f>
        <v>4.6498952878370252</v>
      </c>
      <c r="AZ51">
        <f>IF(AW51&lt;&gt;0,(1000-(AV51+U51)/2)/AW51*AP51,0)</f>
        <v>4.7946211394161824E-2</v>
      </c>
      <c r="BA51">
        <f>U51*AA51/1000</f>
        <v>0.86301742395322067</v>
      </c>
      <c r="BB51">
        <f>(AY51-BA51)</f>
        <v>3.7868778638838045</v>
      </c>
      <c r="BC51">
        <f>1/(1.6/F51+1.37/N51)</f>
        <v>3.001471217201299E-2</v>
      </c>
      <c r="BD51">
        <f>G51*AA51*0.001</f>
        <v>32.973325844886624</v>
      </c>
      <c r="BE51">
        <f>G51/S51</f>
        <v>0.93290748629542342</v>
      </c>
      <c r="BF51">
        <f>(1-AP51*AA51/AU51/F51)*100</f>
        <v>16.920267694979962</v>
      </c>
      <c r="BG51">
        <f>(S51-E51/(N51/1.35))</f>
        <v>399.28356934044905</v>
      </c>
      <c r="BH51">
        <f>E51*BF51/100/BG51</f>
        <v>-4.7154111659977798E-6</v>
      </c>
    </row>
    <row r="52" spans="1:60" x14ac:dyDescent="0.35">
      <c r="A52" s="1" t="s">
        <v>9</v>
      </c>
      <c r="B52" s="1" t="s">
        <v>3996</v>
      </c>
    </row>
    <row r="53" spans="1:60" x14ac:dyDescent="0.35">
      <c r="A53" s="1" t="s">
        <v>9</v>
      </c>
      <c r="B53" s="1" t="s">
        <v>3995</v>
      </c>
    </row>
    <row r="54" spans="1:60" x14ac:dyDescent="0.35">
      <c r="A54" s="1" t="s">
        <v>9</v>
      </c>
      <c r="B54" s="1" t="s">
        <v>3994</v>
      </c>
    </row>
    <row r="55" spans="1:60" x14ac:dyDescent="0.35">
      <c r="A55" s="1" t="s">
        <v>9</v>
      </c>
      <c r="B55" s="1" t="s">
        <v>3993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90179-04CC-4840-A3FA-0A76AD59186C}">
  <dimension ref="A1:BD55"/>
  <sheetViews>
    <sheetView zoomScale="3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5546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5545</v>
      </c>
    </row>
    <row r="12" spans="1:56" x14ac:dyDescent="0.35">
      <c r="A12" s="1" t="s">
        <v>9</v>
      </c>
      <c r="B12" s="1" t="s">
        <v>5544</v>
      </c>
    </row>
    <row r="13" spans="1:56" x14ac:dyDescent="0.35">
      <c r="A13" s="1" t="s">
        <v>9</v>
      </c>
      <c r="B13" s="1" t="s">
        <v>5543</v>
      </c>
    </row>
    <row r="14" spans="1:56" x14ac:dyDescent="0.35">
      <c r="A14" s="1" t="s">
        <v>9</v>
      </c>
      <c r="B14" s="1" t="s">
        <v>5542</v>
      </c>
    </row>
    <row r="15" spans="1:56" x14ac:dyDescent="0.35">
      <c r="A15" s="1" t="s">
        <v>9</v>
      </c>
      <c r="B15" s="1" t="s">
        <v>5541</v>
      </c>
    </row>
    <row r="16" spans="1:56" x14ac:dyDescent="0.35">
      <c r="A16" s="1" t="s">
        <v>9</v>
      </c>
      <c r="B16" s="1" t="s">
        <v>5540</v>
      </c>
    </row>
    <row r="17" spans="1:56" x14ac:dyDescent="0.35">
      <c r="A17" s="1" t="s">
        <v>9</v>
      </c>
      <c r="B17" s="1" t="s">
        <v>5539</v>
      </c>
    </row>
    <row r="18" spans="1:56" x14ac:dyDescent="0.35">
      <c r="A18" s="1">
        <v>1</v>
      </c>
      <c r="B18" s="1" t="s">
        <v>5538</v>
      </c>
      <c r="C18" s="1">
        <v>347.00000145286322</v>
      </c>
      <c r="D18" s="1">
        <v>0</v>
      </c>
      <c r="E18">
        <f>(R18-S18*(1000-T18)/(1000-U18))*AK18</f>
        <v>-10.17648622271261</v>
      </c>
      <c r="F18">
        <f>IF(AV18&lt;&gt;0,1/(1/AV18-1/N18),0)</f>
        <v>0.1669474451280476</v>
      </c>
      <c r="G18">
        <f>((AY18-AL18/2)*S18-E18)/(AY18+AL18/2)</f>
        <v>373.12135022869717</v>
      </c>
      <c r="H18">
        <f>AL18*1000</f>
        <v>32.762882721211369</v>
      </c>
      <c r="I18">
        <f>(AQ18-AW18)</f>
        <v>15.99710909169022</v>
      </c>
      <c r="J18">
        <f>(P18+AP18*D18)</f>
        <v>58.042694091796875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30.8133544921875</v>
      </c>
      <c r="P18" s="1">
        <v>58.042694091796875</v>
      </c>
      <c r="Q18" s="1">
        <v>30.889808654785156</v>
      </c>
      <c r="R18" s="1">
        <v>400.01950073242188</v>
      </c>
      <c r="S18" s="1">
        <v>397.43701171875</v>
      </c>
      <c r="T18" s="1">
        <v>-2.4781332015991211</v>
      </c>
      <c r="U18" s="1">
        <v>26.477348327636719</v>
      </c>
      <c r="V18" s="1">
        <v>-4.911776065826416</v>
      </c>
      <c r="W18" s="1">
        <v>52.479343414306641</v>
      </c>
      <c r="X18" s="1">
        <v>299.61688232421875</v>
      </c>
      <c r="Y18" s="1">
        <v>0.26968222856521606</v>
      </c>
      <c r="Z18" s="1">
        <v>0.31431859731674194</v>
      </c>
      <c r="AA18" s="1">
        <v>88.470436096191406</v>
      </c>
      <c r="AB18" s="1">
        <v>5.9894242286682129</v>
      </c>
      <c r="AC18" s="1">
        <v>-0.13337133824825287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1.101532655603745</v>
      </c>
      <c r="AL18">
        <f>(U18-T18)/(1000-U18)*AK18</f>
        <v>3.2762882721211369E-2</v>
      </c>
      <c r="AM18">
        <f>(P18+273.15)</f>
        <v>331.19269409179685</v>
      </c>
      <c r="AN18">
        <f>(O18+273.15)</f>
        <v>303.96335449218748</v>
      </c>
      <c r="AO18">
        <f>(Y18*AG18+Z18*AH18)*AI18</f>
        <v>4.3149155605975764E-2</v>
      </c>
      <c r="AP18">
        <f>((AO18+0.00000010773*(AN18^4-AM18^4))-AL18*44100)/(L18*51.4+0.00000043092*AM18^3)</f>
        <v>-14.494058629891915</v>
      </c>
      <c r="AQ18">
        <f>0.61365*EXP(17.502*J18/(240.97+J18))</f>
        <v>18.339571644907004</v>
      </c>
      <c r="AR18">
        <f>AQ18*1000/AA18</f>
        <v>207.29604661343484</v>
      </c>
      <c r="AS18">
        <f>(AR18-U18)</f>
        <v>180.81869828579812</v>
      </c>
      <c r="AT18">
        <f>IF(D18,P18,(O18+P18)/2)</f>
        <v>44.428024291992188</v>
      </c>
      <c r="AU18">
        <f>0.61365*EXP(17.502*AT18/(240.97+AT18))</f>
        <v>9.3578239166922241</v>
      </c>
      <c r="AV18">
        <f>IF(AS18&lt;&gt;0,(1000-(AR18+U18)/2)/AS18*AL18,0)</f>
        <v>0.16001297340711459</v>
      </c>
      <c r="AW18">
        <f>U18*AA18/1000</f>
        <v>2.3424625532167846</v>
      </c>
      <c r="AX18">
        <f>(AU18-AW18)</f>
        <v>7.0153613634754395</v>
      </c>
      <c r="AY18">
        <f>1/(1.6/F18+1.37/N18)</f>
        <v>0.10060883597407494</v>
      </c>
      <c r="AZ18">
        <f>G18*AA18*0.001</f>
        <v>33.010208571532601</v>
      </c>
      <c r="BA18">
        <f>G18/S18</f>
        <v>0.93881882971870767</v>
      </c>
      <c r="BB18">
        <f>(1-AL18*AA18/AQ18/F18)*100</f>
        <v>5.3302325445811256</v>
      </c>
      <c r="BC18">
        <f>(S18-E18/(N18/1.35))</f>
        <v>401.00324727884134</v>
      </c>
      <c r="BD18">
        <f>E18*BB18/100/BC18</f>
        <v>-1.3526832618406656E-3</v>
      </c>
    </row>
    <row r="19" spans="1:56" x14ac:dyDescent="0.35">
      <c r="A19" s="1" t="s">
        <v>9</v>
      </c>
      <c r="B19" s="1" t="s">
        <v>5537</v>
      </c>
      <c r="K19" s="1">
        <v>2.72</v>
      </c>
    </row>
    <row r="20" spans="1:56" x14ac:dyDescent="0.35">
      <c r="A20" s="1" t="s">
        <v>9</v>
      </c>
      <c r="B20" s="1" t="s">
        <v>3552</v>
      </c>
      <c r="K20" s="1">
        <v>2.72</v>
      </c>
    </row>
    <row r="21" spans="1:56" x14ac:dyDescent="0.35">
      <c r="A21" s="1">
        <v>2</v>
      </c>
      <c r="B21" s="1" t="s">
        <v>5536</v>
      </c>
      <c r="C21" s="1">
        <v>551.00000145286322</v>
      </c>
      <c r="D21" s="1">
        <v>0</v>
      </c>
      <c r="E21">
        <f>(R21-S21*(1000-T21)/(1000-U21))*AK21</f>
        <v>-8.5682279188278319</v>
      </c>
      <c r="F21">
        <f>IF(AV21&lt;&gt;0,1/(1/AV21-1/N21),0)</f>
        <v>0.21625121372211215</v>
      </c>
      <c r="G21">
        <f>((AY21-AL21/2)*S21-E21)/(AY21+AL21/2)</f>
        <v>368.21107241773285</v>
      </c>
      <c r="H21">
        <f>AL21*1000</f>
        <v>31.884676097612253</v>
      </c>
      <c r="I21">
        <f>(AQ21-AW21)</f>
        <v>12.452537379513894</v>
      </c>
      <c r="J21">
        <f>(P21+AP21*D21)</f>
        <v>53.468341827392578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30.786666870117188</v>
      </c>
      <c r="P21" s="1">
        <v>53.468341827392578</v>
      </c>
      <c r="Q21" s="1">
        <v>30.890382766723633</v>
      </c>
      <c r="R21" s="1">
        <v>399.970458984375</v>
      </c>
      <c r="S21" s="1">
        <v>396.27841186523438</v>
      </c>
      <c r="T21" s="1">
        <v>-2.4498188495635986</v>
      </c>
      <c r="U21" s="1">
        <v>25.750076293945313</v>
      </c>
      <c r="V21" s="1">
        <v>-4.8631558418273926</v>
      </c>
      <c r="W21" s="1">
        <v>51.116691589355469</v>
      </c>
      <c r="X21" s="1">
        <v>299.6220703125</v>
      </c>
      <c r="Y21" s="1">
        <v>25.866277694702148</v>
      </c>
      <c r="Z21" s="1">
        <v>0.26193571090698242</v>
      </c>
      <c r="AA21" s="1">
        <v>88.47216796875</v>
      </c>
      <c r="AB21" s="1">
        <v>6.05548095703125</v>
      </c>
      <c r="AC21" s="1">
        <v>-9.9110588431358337E-2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1.1015517290900734</v>
      </c>
      <c r="AL21">
        <f>(U21-T21)/(1000-U21)*AK21</f>
        <v>3.1884676097612252E-2</v>
      </c>
      <c r="AM21">
        <f>(P21+273.15)</f>
        <v>326.61834182739256</v>
      </c>
      <c r="AN21">
        <f>(O21+273.15)</f>
        <v>303.93666687011716</v>
      </c>
      <c r="AO21">
        <f>(Y21*AG21+Z21*AH21)*AI21</f>
        <v>4.1386043386473261</v>
      </c>
      <c r="AP21">
        <f>((AO21+0.00000010773*(AN21^4-AM21^4))-AL21*44100)/(L21*51.4+0.00000043092*AM21^3)</f>
        <v>-13.667242270466792</v>
      </c>
      <c r="AQ21">
        <f>0.61365*EXP(17.502*J21/(240.97+J21))</f>
        <v>14.730702454599951</v>
      </c>
      <c r="AR21">
        <f>AQ21*1000/AA21</f>
        <v>166.50097757074414</v>
      </c>
      <c r="AS21">
        <f>(AR21-U21)</f>
        <v>140.75090127679883</v>
      </c>
      <c r="AT21">
        <f>IF(D21,P21,(O21+P21)/2)</f>
        <v>42.127504348754883</v>
      </c>
      <c r="AU21">
        <f>0.61365*EXP(17.502*AT21/(240.97+AT21))</f>
        <v>8.2989377833467817</v>
      </c>
      <c r="AV21">
        <f>IF(AS21&lt;&gt;0,(1000-(AR21+U21)/2)/AS21*AL21,0)</f>
        <v>0.20475708890833755</v>
      </c>
      <c r="AW21">
        <f>U21*AA21/1000</f>
        <v>2.2781650750860574</v>
      </c>
      <c r="AX21">
        <f>(AU21-AW21)</f>
        <v>6.0207727082607239</v>
      </c>
      <c r="AY21">
        <f>1/(1.6/F21+1.37/N21)</f>
        <v>0.12895849573269361</v>
      </c>
      <c r="AZ21">
        <f>G21*AA21*0.001</f>
        <v>32.576431846895233</v>
      </c>
      <c r="BA21">
        <f>G21/S21</f>
        <v>0.92917267606026788</v>
      </c>
      <c r="BB21">
        <f>(1-AL21*AA21/AQ21/F21)*100</f>
        <v>11.446308900737767</v>
      </c>
      <c r="BC21">
        <f>(S21-E21/(N21/1.35))</f>
        <v>399.28105132470648</v>
      </c>
      <c r="BD21">
        <f>E21*BB21/100/BC21</f>
        <v>-2.4562794343844746E-3</v>
      </c>
    </row>
    <row r="22" spans="1:56" x14ac:dyDescent="0.35">
      <c r="A22" s="1" t="s">
        <v>9</v>
      </c>
      <c r="B22" s="1" t="s">
        <v>5535</v>
      </c>
      <c r="K22" s="1">
        <v>2.72</v>
      </c>
    </row>
    <row r="23" spans="1:56" x14ac:dyDescent="0.35">
      <c r="A23" s="1" t="s">
        <v>9</v>
      </c>
      <c r="B23" s="1" t="s">
        <v>5534</v>
      </c>
      <c r="K23" s="1">
        <v>2.72</v>
      </c>
    </row>
    <row r="24" spans="1:56" x14ac:dyDescent="0.35">
      <c r="A24" s="1">
        <v>3</v>
      </c>
      <c r="B24" s="1" t="s">
        <v>3548</v>
      </c>
      <c r="C24" s="1">
        <v>755.00000145286322</v>
      </c>
      <c r="D24" s="1">
        <v>0</v>
      </c>
      <c r="E24">
        <f>(R24-S24*(1000-T24)/(1000-U24))*AK24</f>
        <v>-7.6708818040394888</v>
      </c>
      <c r="F24">
        <f>IF(AV24&lt;&gt;0,1/(1/AV24-1/N24),0)</f>
        <v>0.21655167657993638</v>
      </c>
      <c r="G24">
        <f>((AY24-AL24/2)*S24-E24)/(AY24+AL24/2)</f>
        <v>363.22743446879821</v>
      </c>
      <c r="H24">
        <f>AL24*1000</f>
        <v>31.249062109203862</v>
      </c>
      <c r="I24">
        <f>(AQ24-AW24)</f>
        <v>12.212869933579334</v>
      </c>
      <c r="J24">
        <f>(P24+AP24*D24)</f>
        <v>53.067619323730469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30.714670181274414</v>
      </c>
      <c r="P24" s="1">
        <v>53.067619323730469</v>
      </c>
      <c r="Q24" s="1">
        <v>30.839519500732422</v>
      </c>
      <c r="R24" s="1">
        <v>399.90597534179688</v>
      </c>
      <c r="S24" s="1">
        <v>395.64572143554688</v>
      </c>
      <c r="T24" s="1">
        <v>-2.4121072292327881</v>
      </c>
      <c r="U24" s="1">
        <v>25.241323471069336</v>
      </c>
      <c r="V24" s="1">
        <v>-4.8078370094299316</v>
      </c>
      <c r="W24" s="1">
        <v>50.311264038085938</v>
      </c>
      <c r="X24" s="1">
        <v>299.6083984375</v>
      </c>
      <c r="Y24" s="1">
        <v>50.474483489990234</v>
      </c>
      <c r="Z24" s="1">
        <v>0.27110007405281067</v>
      </c>
      <c r="AA24" s="1">
        <v>88.468666076660156</v>
      </c>
      <c r="AB24" s="1">
        <v>6.0823850631713867</v>
      </c>
      <c r="AC24" s="1">
        <v>-9.5478139817714691E-2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1.1015014648437498</v>
      </c>
      <c r="AL24">
        <f>(U24-T24)/(1000-U24)*AK24</f>
        <v>3.1249062109203862E-2</v>
      </c>
      <c r="AM24">
        <f>(P24+273.15)</f>
        <v>326.21761932373045</v>
      </c>
      <c r="AN24">
        <f>(O24+273.15)</f>
        <v>303.86467018127439</v>
      </c>
      <c r="AO24">
        <f>(Y24*AG24+Z24*AH24)*AI24</f>
        <v>8.075917177887618</v>
      </c>
      <c r="AP24">
        <f>((AO24+0.00000010773*(AN24^4-AM24^4))-AL24*44100)/(L24*51.4+0.00000043092*AM24^3)</f>
        <v>-13.376372276047265</v>
      </c>
      <c r="AQ24">
        <f>0.61365*EXP(17.502*J24/(240.97+J24))</f>
        <v>14.445936151074331</v>
      </c>
      <c r="AR24">
        <f>AQ24*1000/AA24</f>
        <v>163.28873025571102</v>
      </c>
      <c r="AS24">
        <f>(AR24-U24)</f>
        <v>138.04740678464168</v>
      </c>
      <c r="AT24">
        <f>IF(D24,P24,(O24+P24)/2)</f>
        <v>41.891144752502441</v>
      </c>
      <c r="AU24">
        <f>0.61365*EXP(17.502*AT24/(240.97+AT24))</f>
        <v>8.1962693980238619</v>
      </c>
      <c r="AV24">
        <f>IF(AS24&lt;&gt;0,(1000-(AR24+U24)/2)/AS24*AL24,0)</f>
        <v>0.20502644047619209</v>
      </c>
      <c r="AW24">
        <f>U24*AA24/1000</f>
        <v>2.2330662174949976</v>
      </c>
      <c r="AX24">
        <f>(AU24-AW24)</f>
        <v>5.9632031805288648</v>
      </c>
      <c r="AY24">
        <f>1/(1.6/F24+1.37/N24)</f>
        <v>0.12912944447636746</v>
      </c>
      <c r="AZ24">
        <f>G24*AA24*0.001</f>
        <v>32.134246609902071</v>
      </c>
      <c r="BA24">
        <f>G24/S24</f>
        <v>0.91806233402670623</v>
      </c>
      <c r="BB24">
        <f>(1-AL24*AA24/AQ24/F24)*100</f>
        <v>11.627075988949898</v>
      </c>
      <c r="BC24">
        <f>(S24-E24/(N24/1.35))</f>
        <v>398.33389600465972</v>
      </c>
      <c r="BD24">
        <f>E24*BB24/100/BC24</f>
        <v>-2.239074468238999E-3</v>
      </c>
    </row>
    <row r="25" spans="1:56" x14ac:dyDescent="0.35">
      <c r="A25" s="1" t="s">
        <v>9</v>
      </c>
      <c r="B25" s="1" t="s">
        <v>5533</v>
      </c>
      <c r="K25" s="1">
        <v>2.72</v>
      </c>
    </row>
    <row r="26" spans="1:56" x14ac:dyDescent="0.35">
      <c r="A26" s="1" t="s">
        <v>9</v>
      </c>
      <c r="B26" s="1" t="s">
        <v>3542</v>
      </c>
      <c r="K26" s="1">
        <v>2.72</v>
      </c>
    </row>
    <row r="27" spans="1:56" x14ac:dyDescent="0.35">
      <c r="A27" s="1">
        <v>4</v>
      </c>
      <c r="B27" s="1" t="s">
        <v>3546</v>
      </c>
      <c r="C27" s="1">
        <v>959.00000145286322</v>
      </c>
      <c r="D27" s="1">
        <v>0</v>
      </c>
      <c r="E27">
        <f>(R27-S27*(1000-T27)/(1000-U27))*AK27</f>
        <v>-6.6656545718600624</v>
      </c>
      <c r="F27">
        <f>IF(AV27&lt;&gt;0,1/(1/AV27-1/N27),0)</f>
        <v>0.21028589722374016</v>
      </c>
      <c r="G27">
        <f>((AY27-AL27/2)*S27-E27)/(AY27+AL27/2)</f>
        <v>355.40824641031321</v>
      </c>
      <c r="H27">
        <f>AL27*1000</f>
        <v>30.998664674896283</v>
      </c>
      <c r="I27">
        <f>(AQ27-AW27)</f>
        <v>12.440500413664212</v>
      </c>
      <c r="J27">
        <f>(P27+AP27*D27)</f>
        <v>53.368759155273438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30.651147842407227</v>
      </c>
      <c r="P27" s="1">
        <v>53.368759155273438</v>
      </c>
      <c r="Q27" s="1">
        <v>30.779661178588867</v>
      </c>
      <c r="R27" s="1">
        <v>400.00918579101563</v>
      </c>
      <c r="S27" s="1">
        <v>394.94577026367188</v>
      </c>
      <c r="T27" s="1">
        <v>-2.3537702560424805</v>
      </c>
      <c r="U27" s="1">
        <v>25.083608627319336</v>
      </c>
      <c r="V27" s="1">
        <v>-4.7083563804626465</v>
      </c>
      <c r="W27" s="1">
        <v>50.175910949707031</v>
      </c>
      <c r="X27" s="1">
        <v>299.596435546875</v>
      </c>
      <c r="Y27" s="1">
        <v>100.52565765380859</v>
      </c>
      <c r="Z27" s="1">
        <v>0.18073491752147675</v>
      </c>
      <c r="AA27" s="1">
        <v>88.463676452636719</v>
      </c>
      <c r="AB27" s="1">
        <v>6.1272201538085938</v>
      </c>
      <c r="AC27" s="1">
        <v>-9.9509604275226593E-2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1.1014574836282167</v>
      </c>
      <c r="AL27">
        <f>(U27-T27)/(1000-U27)*AK27</f>
        <v>3.0998664674896283E-2</v>
      </c>
      <c r="AM27">
        <f>(P27+273.15)</f>
        <v>326.51875915527341</v>
      </c>
      <c r="AN27">
        <f>(O27+273.15)</f>
        <v>303.8011478424072</v>
      </c>
      <c r="AO27">
        <f>(Y27*AG27+Z27*AH27)*AI27</f>
        <v>16.084104865101608</v>
      </c>
      <c r="AP27">
        <f>((AO27+0.00000010773*(AN27^4-AM27^4))-AL27*44100)/(L27*51.4+0.00000043092*AM27^3)</f>
        <v>-13.261766025617932</v>
      </c>
      <c r="AQ27">
        <f>0.61365*EXP(17.502*J27/(240.97+J27))</f>
        <v>14.659488651535957</v>
      </c>
      <c r="AR27">
        <f>AQ27*1000/AA27</f>
        <v>165.71195364443869</v>
      </c>
      <c r="AS27">
        <f>(AR27-U27)</f>
        <v>140.62834501711936</v>
      </c>
      <c r="AT27">
        <f>IF(D27,P27,(O27+P27)/2)</f>
        <v>42.009953498840332</v>
      </c>
      <c r="AU27">
        <f>0.61365*EXP(17.502*AT27/(240.97+AT27))</f>
        <v>8.2477384734746995</v>
      </c>
      <c r="AV27">
        <f>IF(AS27&lt;&gt;0,(1000-(AR27+U27)/2)/AS27*AL27,0)</f>
        <v>0.19940120068484349</v>
      </c>
      <c r="AW27">
        <f>U27*AA27/1000</f>
        <v>2.2189882378717449</v>
      </c>
      <c r="AX27">
        <f>(AU27-AW27)</f>
        <v>6.0287502356029545</v>
      </c>
      <c r="AY27">
        <f>1/(1.6/F27+1.37/N27)</f>
        <v>0.12556000526794289</v>
      </c>
      <c r="AZ27">
        <f>G27*AA27*0.001</f>
        <v>31.440720119040932</v>
      </c>
      <c r="BA27">
        <f>G27/S27</f>
        <v>0.89989125892660449</v>
      </c>
      <c r="BB27">
        <f>(1-AL27*AA27/AQ27/F27)*100</f>
        <v>11.043230903744172</v>
      </c>
      <c r="BC27">
        <f>(S27-E27/(N27/1.35))</f>
        <v>397.28167421374047</v>
      </c>
      <c r="BD27">
        <f>E27*BB27/100/BC27</f>
        <v>-1.8528506935873853E-3</v>
      </c>
    </row>
    <row r="28" spans="1:56" x14ac:dyDescent="0.35">
      <c r="A28" s="1" t="s">
        <v>9</v>
      </c>
      <c r="B28" s="1" t="s">
        <v>5532</v>
      </c>
      <c r="K28" s="1">
        <v>2.72</v>
      </c>
    </row>
    <row r="29" spans="1:56" x14ac:dyDescent="0.35">
      <c r="A29" s="1" t="s">
        <v>9</v>
      </c>
      <c r="B29" s="1" t="s">
        <v>5531</v>
      </c>
      <c r="K29" s="1">
        <v>2.72</v>
      </c>
    </row>
    <row r="30" spans="1:56" x14ac:dyDescent="0.35">
      <c r="A30" s="1">
        <v>5</v>
      </c>
      <c r="B30" s="1" t="s">
        <v>5530</v>
      </c>
      <c r="C30" s="1">
        <v>1163.0000014528632</v>
      </c>
      <c r="D30" s="1">
        <v>0</v>
      </c>
      <c r="E30">
        <f>(R30-S30*(1000-T30)/(1000-U30))*AK30</f>
        <v>-6.2447051676903582</v>
      </c>
      <c r="F30">
        <f>IF(AV30&lt;&gt;0,1/(1/AV30-1/N30),0)</f>
        <v>0.22548313531642952</v>
      </c>
      <c r="G30">
        <f>((AY30-AL30/2)*S30-E30)/(AY30+AL30/2)</f>
        <v>354.73879163916484</v>
      </c>
      <c r="H30">
        <f>AL30*1000</f>
        <v>30.923723668664014</v>
      </c>
      <c r="I30">
        <f>(AQ30-AW30)</f>
        <v>11.672892158104467</v>
      </c>
      <c r="J30">
        <f>(P30+AP30*D30)</f>
        <v>52.270053863525391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30.603643417358398</v>
      </c>
      <c r="P30" s="1">
        <v>52.270053863525391</v>
      </c>
      <c r="Q30" s="1">
        <v>30.732337951660156</v>
      </c>
      <c r="R30" s="1">
        <v>399.93954467773438</v>
      </c>
      <c r="S30" s="1">
        <v>394.53305053710938</v>
      </c>
      <c r="T30" s="1">
        <v>-2.2686960697174072</v>
      </c>
      <c r="U30" s="1">
        <v>25.098699569702148</v>
      </c>
      <c r="V30" s="1">
        <v>-4.5505547523498535</v>
      </c>
      <c r="W30" s="1">
        <v>50.343021392822266</v>
      </c>
      <c r="X30" s="1">
        <v>299.63177490234375</v>
      </c>
      <c r="Y30" s="1">
        <v>150.18037414550781</v>
      </c>
      <c r="Z30" s="1">
        <v>6.9412380456924438E-2</v>
      </c>
      <c r="AA30" s="1">
        <v>88.464332580566406</v>
      </c>
      <c r="AB30" s="1">
        <v>6.2088699340820313</v>
      </c>
      <c r="AC30" s="1">
        <v>-0.10617874562740326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1.1015874077292047</v>
      </c>
      <c r="AL30">
        <f>(U30-T30)/(1000-U30)*AK30</f>
        <v>3.0923723668664013E-2</v>
      </c>
      <c r="AM30">
        <f>(P30+273.15)</f>
        <v>325.42005386352537</v>
      </c>
      <c r="AN30">
        <f>(O30+273.15)</f>
        <v>303.75364341735838</v>
      </c>
      <c r="AO30">
        <f>(Y30*AG30+Z30*AH30)*AI30</f>
        <v>24.028859326194379</v>
      </c>
      <c r="AP30">
        <f>((AO30+0.00000010773*(AN30^4-AM30^4))-AL30*44100)/(L30*51.4+0.00000043092*AM30^3)</f>
        <v>-13.060949024601518</v>
      </c>
      <c r="AQ30">
        <f>0.61365*EXP(17.502*J30/(240.97+J30))</f>
        <v>13.893231864178317</v>
      </c>
      <c r="AR30">
        <f>AQ30*1000/AA30</f>
        <v>157.04896492069778</v>
      </c>
      <c r="AS30">
        <f>(AR30-U30)</f>
        <v>131.95026535099564</v>
      </c>
      <c r="AT30">
        <f>IF(D30,P30,(O30+P30)/2)</f>
        <v>41.436848640441895</v>
      </c>
      <c r="AU30">
        <f>0.61365*EXP(17.502*AT30/(240.97+AT30))</f>
        <v>8.0020200817637335</v>
      </c>
      <c r="AV30">
        <f>IF(AS30&lt;&gt;0,(1000-(AR30+U30)/2)/AS30*AL30,0)</f>
        <v>0.21301496872401024</v>
      </c>
      <c r="AW30">
        <f>U30*AA30/1000</f>
        <v>2.2203397060738497</v>
      </c>
      <c r="AX30">
        <f>(AU30-AW30)</f>
        <v>5.7816803756898842</v>
      </c>
      <c r="AY30">
        <f>1/(1.6/F30+1.37/N30)</f>
        <v>0.13420108026362729</v>
      </c>
      <c r="AZ30">
        <f>G30*AA30*0.001</f>
        <v>31.381730442795327</v>
      </c>
      <c r="BA30">
        <f>G30/S30</f>
        <v>0.89913580410115346</v>
      </c>
      <c r="BB30">
        <f>(1-AL30*AA30/AQ30/F30)*100</f>
        <v>12.674186434413937</v>
      </c>
      <c r="BC30">
        <f>(S30-E30/(N30/1.35))</f>
        <v>396.72143748560239</v>
      </c>
      <c r="BD30">
        <f>E30*BB30/100/BC30</f>
        <v>-1.9950158989360915E-3</v>
      </c>
    </row>
    <row r="31" spans="1:56" x14ac:dyDescent="0.35">
      <c r="A31" s="1" t="s">
        <v>9</v>
      </c>
      <c r="B31" s="1" t="s">
        <v>5529</v>
      </c>
      <c r="K31" s="1">
        <v>2.72</v>
      </c>
    </row>
    <row r="32" spans="1:56" x14ac:dyDescent="0.35">
      <c r="A32" s="1" t="s">
        <v>9</v>
      </c>
      <c r="B32" s="1" t="s">
        <v>5528</v>
      </c>
      <c r="K32" s="1">
        <v>2.72</v>
      </c>
    </row>
    <row r="33" spans="1:56" x14ac:dyDescent="0.35">
      <c r="A33" s="1">
        <v>6</v>
      </c>
      <c r="B33" s="1" t="s">
        <v>5527</v>
      </c>
      <c r="C33" s="1">
        <v>1367.0000014528632</v>
      </c>
      <c r="D33" s="1">
        <v>0</v>
      </c>
      <c r="E33">
        <f>(R33-S33*(1000-T33)/(1000-U33))*AK33</f>
        <v>-5.6844662613110044</v>
      </c>
      <c r="F33">
        <f>IF(AV33&lt;&gt;0,1/(1/AV33-1/N33),0)</f>
        <v>0.23015960978821082</v>
      </c>
      <c r="G33">
        <f>((AY33-AL33/2)*S33-E33)/(AY33+AL33/2)</f>
        <v>350.9350952912838</v>
      </c>
      <c r="H33">
        <f>AL33*1000</f>
        <v>31.053097128923682</v>
      </c>
      <c r="I33">
        <f>(AQ33-AW33)</f>
        <v>11.505480807562929</v>
      </c>
      <c r="J33">
        <f>(P33+AP33*D33)</f>
        <v>52.052738189697266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30.578777313232422</v>
      </c>
      <c r="P33" s="1">
        <v>52.052738189697266</v>
      </c>
      <c r="Q33" s="1">
        <v>30.704147338867188</v>
      </c>
      <c r="R33" s="1">
        <v>399.8480224609375</v>
      </c>
      <c r="S33" s="1">
        <v>393.904541015625</v>
      </c>
      <c r="T33" s="1">
        <v>-2.1489608287811279</v>
      </c>
      <c r="U33" s="1">
        <v>25.325588226318359</v>
      </c>
      <c r="V33" s="1">
        <v>-4.3164019584655762</v>
      </c>
      <c r="W33" s="1">
        <v>50.868968963623047</v>
      </c>
      <c r="X33" s="1">
        <v>299.64208984375</v>
      </c>
      <c r="Y33" s="1">
        <v>299.94073486328125</v>
      </c>
      <c r="Z33" s="1">
        <v>0.31694114208221436</v>
      </c>
      <c r="AA33" s="1">
        <v>88.461837768554688</v>
      </c>
      <c r="AB33" s="1">
        <v>6.3924942016601563</v>
      </c>
      <c r="AC33" s="1">
        <v>-0.11732214689254761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1.1016253303079042</v>
      </c>
      <c r="AL33">
        <f>(U33-T33)/(1000-U33)*AK33</f>
        <v>3.1053097128923682E-2</v>
      </c>
      <c r="AM33">
        <f>(P33+273.15)</f>
        <v>325.20273818969724</v>
      </c>
      <c r="AN33">
        <f>(O33+273.15)</f>
        <v>303.7287773132324</v>
      </c>
      <c r="AO33">
        <f>(Y33*AG33+Z33*AH33)*AI33</f>
        <v>47.990516505453343</v>
      </c>
      <c r="AP33">
        <f>((AO33+0.00000010773*(AN33^4-AM33^4))-AL33*44100)/(L33*51.4+0.00000043092*AM33^3)</f>
        <v>-12.894383206581496</v>
      </c>
      <c r="AQ33">
        <f>0.61365*EXP(17.502*J33/(240.97+J33))</f>
        <v>13.745828884632722</v>
      </c>
      <c r="AR33">
        <f>AQ33*1000/AA33</f>
        <v>155.38710512205657</v>
      </c>
      <c r="AS33">
        <f>(AR33-U33)</f>
        <v>130.06151689573821</v>
      </c>
      <c r="AT33">
        <f>IF(D33,P33,(O33+P33)/2)</f>
        <v>41.315757751464844</v>
      </c>
      <c r="AU33">
        <f>0.61365*EXP(17.502*AT33/(240.97+AT33))</f>
        <v>7.9509216899443045</v>
      </c>
      <c r="AV33">
        <f>IF(AS33&lt;&gt;0,(1000-(AR33+U33)/2)/AS33*AL33,0)</f>
        <v>0.21718378651603309</v>
      </c>
      <c r="AW33">
        <f>U33*AA33/1000</f>
        <v>2.2403480770697932</v>
      </c>
      <c r="AX33">
        <f>(AU33-AW33)</f>
        <v>5.7105736128745113</v>
      </c>
      <c r="AY33">
        <f>1/(1.6/F33+1.37/N33)</f>
        <v>0.13684892661329445</v>
      </c>
      <c r="AZ33">
        <f>G33*AA33*0.001</f>
        <v>31.044363466949829</v>
      </c>
      <c r="BA33">
        <f>G33/S33</f>
        <v>0.89091406356080383</v>
      </c>
      <c r="BB33">
        <f>(1-AL33*AA33/AQ33/F33)*100</f>
        <v>13.171792926375536</v>
      </c>
      <c r="BC33">
        <f>(S33-E33/(N33/1.35))</f>
        <v>395.89659851735701</v>
      </c>
      <c r="BD33">
        <f>E33*BB33/100/BC33</f>
        <v>-1.8912668805785157E-3</v>
      </c>
    </row>
    <row r="34" spans="1:56" x14ac:dyDescent="0.35">
      <c r="A34" s="1" t="s">
        <v>9</v>
      </c>
      <c r="B34" s="1" t="s">
        <v>5526</v>
      </c>
      <c r="K34" s="1">
        <v>2.72</v>
      </c>
    </row>
    <row r="35" spans="1:56" x14ac:dyDescent="0.35">
      <c r="A35" s="1" t="s">
        <v>9</v>
      </c>
      <c r="B35" s="1" t="s">
        <v>5525</v>
      </c>
      <c r="K35" s="1">
        <v>2.72</v>
      </c>
    </row>
    <row r="36" spans="1:56" x14ac:dyDescent="0.35">
      <c r="A36" s="1">
        <v>7</v>
      </c>
      <c r="B36" s="1" t="s">
        <v>5524</v>
      </c>
      <c r="C36" s="1">
        <v>1571.5000014416873</v>
      </c>
      <c r="D36" s="1">
        <v>0</v>
      </c>
      <c r="E36">
        <f>(R36-S36*(1000-T36)/(1000-U36))*AK36</f>
        <v>-5.66292874738848</v>
      </c>
      <c r="F36">
        <f>IF(AV36&lt;&gt;0,1/(1/AV36-1/N36),0)</f>
        <v>0.25297649767463598</v>
      </c>
      <c r="G36">
        <f>((AY36-AL36/2)*S36-E36)/(AY36+AL36/2)</f>
        <v>353.44349917680768</v>
      </c>
      <c r="H36">
        <f>AL36*1000</f>
        <v>31.36957667202725</v>
      </c>
      <c r="I36">
        <f>(AQ36-AW36)</f>
        <v>10.682530791330407</v>
      </c>
      <c r="J36">
        <f>(P36+AP36*D36)</f>
        <v>50.861026763916016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30.588455200195313</v>
      </c>
      <c r="P36" s="1">
        <v>50.861026763916016</v>
      </c>
      <c r="Q36" s="1">
        <v>30.699008941650391</v>
      </c>
      <c r="R36" s="1">
        <v>399.99917602539063</v>
      </c>
      <c r="S36" s="1">
        <v>393.921875</v>
      </c>
      <c r="T36" s="1">
        <v>-1.9854142665863037</v>
      </c>
      <c r="U36" s="1">
        <v>25.75958251953125</v>
      </c>
      <c r="V36" s="1">
        <v>-3.9855861663818359</v>
      </c>
      <c r="W36" s="1">
        <v>51.710636138916016</v>
      </c>
      <c r="X36" s="1">
        <v>299.61187744140625</v>
      </c>
      <c r="Y36" s="1">
        <v>501.23422241210938</v>
      </c>
      <c r="Z36" s="1">
        <v>0.20954780280590057</v>
      </c>
      <c r="AA36" s="1">
        <v>88.45941162109375</v>
      </c>
      <c r="AB36" s="1">
        <v>6.5142378807067871</v>
      </c>
      <c r="AC36" s="1">
        <v>-0.12956723570823669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1.1015142552992874</v>
      </c>
      <c r="AL36">
        <f>(U36-T36)/(1000-U36)*AK36</f>
        <v>3.136957667202725E-2</v>
      </c>
      <c r="AM36">
        <f>(P36+273.15)</f>
        <v>324.01102676391599</v>
      </c>
      <c r="AN36">
        <f>(O36+273.15)</f>
        <v>303.73845520019529</v>
      </c>
      <c r="AO36">
        <f>(Y36*AG36+Z36*AH36)*AI36</f>
        <v>80.197473793384233</v>
      </c>
      <c r="AP36">
        <f>((AO36+0.00000010773*(AN36^4-AM36^4))-AL36*44100)/(L36*51.4+0.00000043092*AM36^3)</f>
        <v>-12.622942106685176</v>
      </c>
      <c r="AQ36">
        <f>0.61365*EXP(17.502*J36/(240.97+J36))</f>
        <v>12.961208304613153</v>
      </c>
      <c r="AR36">
        <f>AQ36*1000/AA36</f>
        <v>146.52152967206109</v>
      </c>
      <c r="AS36">
        <f>(AR36-U36)</f>
        <v>120.76194715252984</v>
      </c>
      <c r="AT36">
        <f>IF(D36,P36,(O36+P36)/2)</f>
        <v>40.724740982055664</v>
      </c>
      <c r="AU36">
        <f>0.61365*EXP(17.502*AT36/(240.97+AT36))</f>
        <v>7.7055574297769702</v>
      </c>
      <c r="AV36">
        <f>IF(AS36&lt;&gt;0,(1000-(AR36+U36)/2)/AS36*AL36,0)</f>
        <v>0.23738755931784059</v>
      </c>
      <c r="AW36">
        <f>U36*AA36/1000</f>
        <v>2.2786775132827461</v>
      </c>
      <c r="AX36">
        <f>(AU36-AW36)</f>
        <v>5.4268799164942241</v>
      </c>
      <c r="AY36">
        <f>1/(1.6/F36+1.37/N36)</f>
        <v>0.1496932333131967</v>
      </c>
      <c r="AZ36">
        <f>G36*AA36*0.001</f>
        <v>31.26540397848094</v>
      </c>
      <c r="BA36">
        <f>G36/S36</f>
        <v>0.89724263009462901</v>
      </c>
      <c r="BB36">
        <f>(1-AL36*AA36/AQ36/F36)*100</f>
        <v>15.369474361445889</v>
      </c>
      <c r="BC36">
        <f>(S36-E36/(N36/1.35))</f>
        <v>395.90638492132501</v>
      </c>
      <c r="BD36">
        <f>E36*BB36/100/BC36</f>
        <v>-2.1984045094644803E-3</v>
      </c>
    </row>
    <row r="37" spans="1:56" x14ac:dyDescent="0.35">
      <c r="A37" s="1" t="s">
        <v>9</v>
      </c>
      <c r="B37" s="1" t="s">
        <v>5523</v>
      </c>
      <c r="K37" s="1">
        <v>2.72</v>
      </c>
    </row>
    <row r="38" spans="1:56" x14ac:dyDescent="0.35">
      <c r="A38" s="1" t="s">
        <v>9</v>
      </c>
      <c r="B38" s="1" t="s">
        <v>5280</v>
      </c>
      <c r="K38" s="1">
        <v>2.72</v>
      </c>
    </row>
    <row r="39" spans="1:56" x14ac:dyDescent="0.35">
      <c r="A39" s="1">
        <v>8</v>
      </c>
      <c r="B39" s="1" t="s">
        <v>5522</v>
      </c>
      <c r="C39" s="1">
        <v>1775.5000014416873</v>
      </c>
      <c r="D39" s="1">
        <v>0</v>
      </c>
      <c r="E39">
        <f>(R39-S39*(1000-T39)/(1000-U39))*AK39</f>
        <v>-6.0841775470352095</v>
      </c>
      <c r="F39">
        <f>IF(AV39&lt;&gt;0,1/(1/AV39-1/N39),0)</f>
        <v>0.24803693810839336</v>
      </c>
      <c r="G39">
        <f>((AY39-AL39/2)*S39-E39)/(AY39+AL39/2)</f>
        <v>354.52019007263272</v>
      </c>
      <c r="H39">
        <f>AL39*1000</f>
        <v>31.77539588454243</v>
      </c>
      <c r="I39">
        <f>(AQ39-AW39)</f>
        <v>10.994620355942212</v>
      </c>
      <c r="J39">
        <f>(P39+AP39*D39)</f>
        <v>51.417255401611328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30.594446182250977</v>
      </c>
      <c r="P39" s="1">
        <v>51.417255401611328</v>
      </c>
      <c r="Q39" s="1">
        <v>30.707492828369141</v>
      </c>
      <c r="R39" s="1">
        <v>399.90194702148438</v>
      </c>
      <c r="S39" s="1">
        <v>394.05792236328125</v>
      </c>
      <c r="T39" s="1">
        <v>-1.7719496488571167</v>
      </c>
      <c r="U39" s="1">
        <v>26.316383361816406</v>
      </c>
      <c r="V39" s="1">
        <v>-3.5557534694671631</v>
      </c>
      <c r="W39" s="1">
        <v>52.808822631835938</v>
      </c>
      <c r="X39" s="1">
        <v>299.60687255859375</v>
      </c>
      <c r="Y39" s="1">
        <v>749.24542236328125</v>
      </c>
      <c r="Z39" s="1">
        <v>0.12572658061981201</v>
      </c>
      <c r="AA39" s="1">
        <v>88.456962585449219</v>
      </c>
      <c r="AB39" s="1">
        <v>6.7199387550354004</v>
      </c>
      <c r="AC39" s="1">
        <v>-0.14567956328392029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1.1014958549948297</v>
      </c>
      <c r="AL39">
        <f>(U39-T39)/(1000-U39)*AK39</f>
        <v>3.177539588454243E-2</v>
      </c>
      <c r="AM39">
        <f>(P39+273.15)</f>
        <v>324.56725540161131</v>
      </c>
      <c r="AN39">
        <f>(O39+273.15)</f>
        <v>303.74444618225095</v>
      </c>
      <c r="AO39">
        <f>(Y39*AG39+Z39*AH39)*AI39</f>
        <v>119.87926489861457</v>
      </c>
      <c r="AP39">
        <f>((AO39+0.00000010773*(AN39^4-AM39^4))-AL39*44100)/(L39*51.4+0.00000043092*AM39^3)</f>
        <v>-12.505594224426011</v>
      </c>
      <c r="AQ39">
        <f>0.61365*EXP(17.502*J39/(240.97+J39))</f>
        <v>13.322487694362744</v>
      </c>
      <c r="AR39">
        <f>AQ39*1000/AA39</f>
        <v>150.60982544469863</v>
      </c>
      <c r="AS39">
        <f>(AR39-U39)</f>
        <v>124.29344208288222</v>
      </c>
      <c r="AT39">
        <f>IF(D39,P39,(O39+P39)/2)</f>
        <v>41.005850791931152</v>
      </c>
      <c r="AU39">
        <f>0.61365*EXP(17.502*AT39/(240.97+AT39))</f>
        <v>7.8214312114499158</v>
      </c>
      <c r="AV39">
        <f>IF(AS39&lt;&gt;0,(1000-(AR39+U39)/2)/AS39*AL39,0)</f>
        <v>0.23303277498453251</v>
      </c>
      <c r="AW39">
        <f>U39*AA39/1000</f>
        <v>2.3278673384205324</v>
      </c>
      <c r="AX39">
        <f>(AU39-AW39)</f>
        <v>5.4935638730293839</v>
      </c>
      <c r="AY39">
        <f>1/(1.6/F39+1.37/N39)</f>
        <v>0.14692307962528434</v>
      </c>
      <c r="AZ39">
        <f>G39*AA39*0.001</f>
        <v>31.35977918904122</v>
      </c>
      <c r="BA39">
        <f>G39/S39</f>
        <v>0.89966517598852191</v>
      </c>
      <c r="BB39">
        <f>(1-AL39*AA39/AQ39/F39)*100</f>
        <v>14.940798127571419</v>
      </c>
      <c r="BC39">
        <f>(S39-E39/(N39/1.35))</f>
        <v>396.19005420597171</v>
      </c>
      <c r="BD39">
        <f>E39*BB39/100/BC39</f>
        <v>-2.2944157112863126E-3</v>
      </c>
    </row>
    <row r="40" spans="1:56" x14ac:dyDescent="0.35">
      <c r="A40" s="1" t="s">
        <v>9</v>
      </c>
      <c r="B40" s="1" t="s">
        <v>5521</v>
      </c>
      <c r="K40" s="1">
        <v>2.72</v>
      </c>
    </row>
    <row r="41" spans="1:56" x14ac:dyDescent="0.35">
      <c r="A41" s="1" t="s">
        <v>9</v>
      </c>
      <c r="B41" s="1" t="s">
        <v>5520</v>
      </c>
      <c r="K41" s="1">
        <v>2.72</v>
      </c>
    </row>
    <row r="42" spans="1:56" x14ac:dyDescent="0.35">
      <c r="A42" s="1">
        <v>9</v>
      </c>
      <c r="B42" s="1" t="s">
        <v>5519</v>
      </c>
      <c r="C42" s="1">
        <v>1981.0000014305115</v>
      </c>
      <c r="D42" s="1">
        <v>0</v>
      </c>
      <c r="E42">
        <f>(R42-S42*(1000-T42)/(1000-U42))*AK42</f>
        <v>-6.7574269107355276</v>
      </c>
      <c r="F42">
        <f>IF(AV42&lt;&gt;0,1/(1/AV42-1/N42),0)</f>
        <v>0.26134594624853347</v>
      </c>
      <c r="G42">
        <f>((AY42-AL42/2)*S42-E42)/(AY42+AL42/2)</f>
        <v>359.34932722276397</v>
      </c>
      <c r="H42">
        <f>AL42*1000</f>
        <v>32.353867550490342</v>
      </c>
      <c r="I42">
        <f>(AQ42-AW42)</f>
        <v>10.671630216100997</v>
      </c>
      <c r="J42">
        <f>(P42+AP42*D42)</f>
        <v>51.023979187011719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30.665786743164063</v>
      </c>
      <c r="P42" s="1">
        <v>51.023979187011719</v>
      </c>
      <c r="Q42" s="1">
        <v>30.745101928710938</v>
      </c>
      <c r="R42" s="1">
        <v>400.03604125976563</v>
      </c>
      <c r="S42" s="1">
        <v>394.5810546875</v>
      </c>
      <c r="T42" s="1">
        <v>-1.5066053867340088</v>
      </c>
      <c r="U42" s="1">
        <v>27.070215225219727</v>
      </c>
      <c r="V42" s="1">
        <v>-3.0109641551971436</v>
      </c>
      <c r="W42" s="1">
        <v>54.100063323974609</v>
      </c>
      <c r="X42" s="1">
        <v>299.61441040039063</v>
      </c>
      <c r="Y42" s="1">
        <v>998.9056396484375</v>
      </c>
      <c r="Z42" s="1">
        <v>3.5361055284738541E-2</v>
      </c>
      <c r="AA42" s="1">
        <v>88.456382751464844</v>
      </c>
      <c r="AB42" s="1">
        <v>6.9066786766052246</v>
      </c>
      <c r="AC42" s="1">
        <v>-0.15941876173019409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1.1015235676484947</v>
      </c>
      <c r="AL42">
        <f>(U42-T42)/(1000-U42)*AK42</f>
        <v>3.2353867550490342E-2</v>
      </c>
      <c r="AM42">
        <f>(P42+273.15)</f>
        <v>324.1739791870117</v>
      </c>
      <c r="AN42">
        <f>(O42+273.15)</f>
        <v>303.81578674316404</v>
      </c>
      <c r="AO42">
        <f>(Y42*AG42+Z42*AH42)*AI42</f>
        <v>159.82489877138505</v>
      </c>
      <c r="AP42">
        <f>((AO42+0.00000010773*(AN42^4-AM42^4))-AL42*44100)/(L42*51.4+0.00000043092*AM42^3)</f>
        <v>-12.3418877953288</v>
      </c>
      <c r="AQ42">
        <f>0.61365*EXP(17.502*J42/(240.97+J42))</f>
        <v>13.066163535227565</v>
      </c>
      <c r="AR42">
        <f>AQ42*1000/AA42</f>
        <v>147.7130663588116</v>
      </c>
      <c r="AS42">
        <f>(AR42-U42)</f>
        <v>120.64285113359188</v>
      </c>
      <c r="AT42">
        <f>IF(D42,P42,(O42+P42)/2)</f>
        <v>40.844882965087891</v>
      </c>
      <c r="AU42">
        <f>0.61365*EXP(17.502*AT42/(240.97+AT42))</f>
        <v>7.7548967962010336</v>
      </c>
      <c r="AV42">
        <f>IF(AS42&lt;&gt;0,(1000-(AR42+U42)/2)/AS42*AL42,0)</f>
        <v>0.24474230923629162</v>
      </c>
      <c r="AW42">
        <f>U42*AA42/1000</f>
        <v>2.3945333191265674</v>
      </c>
      <c r="AX42">
        <f>(AU42-AW42)</f>
        <v>5.3603634770744666</v>
      </c>
      <c r="AY42">
        <f>1/(1.6/F42+1.37/N42)</f>
        <v>0.15437378011100808</v>
      </c>
      <c r="AZ42">
        <f>G42*AA42*0.001</f>
        <v>31.786741630298195</v>
      </c>
      <c r="BA42">
        <f>G42/S42</f>
        <v>0.91071105151604703</v>
      </c>
      <c r="BB42">
        <f>(1-AL42*AA42/AQ42/F42)*100</f>
        <v>16.190833518143222</v>
      </c>
      <c r="BC42">
        <f>(S42-E42/(N42/1.35))</f>
        <v>396.94911922533606</v>
      </c>
      <c r="BD42">
        <f>E42*BB42/100/BC42</f>
        <v>-2.7562316887427564E-3</v>
      </c>
    </row>
    <row r="43" spans="1:56" x14ac:dyDescent="0.35">
      <c r="A43" s="1" t="s">
        <v>9</v>
      </c>
      <c r="B43" s="1" t="s">
        <v>5518</v>
      </c>
      <c r="K43" s="1">
        <v>2.72</v>
      </c>
    </row>
    <row r="44" spans="1:56" x14ac:dyDescent="0.35">
      <c r="A44" s="1" t="s">
        <v>9</v>
      </c>
      <c r="B44" s="1" t="s">
        <v>5517</v>
      </c>
      <c r="K44" s="1">
        <v>2.72</v>
      </c>
    </row>
    <row r="45" spans="1:56" x14ac:dyDescent="0.35">
      <c r="A45" s="1">
        <v>10</v>
      </c>
      <c r="B45" s="1" t="s">
        <v>5516</v>
      </c>
      <c r="C45" s="1">
        <v>2186.0000014305115</v>
      </c>
      <c r="D45" s="1">
        <v>0</v>
      </c>
      <c r="E45">
        <f>(R45-S45*(1000-T45)/(1000-U45))*AK45</f>
        <v>-7.4376990926883728</v>
      </c>
      <c r="F45">
        <f>IF(AV45&lt;&gt;0,1/(1/AV45-1/N45),0)</f>
        <v>0.2728136817940367</v>
      </c>
      <c r="G45">
        <f>((AY45-AL45/2)*S45-E45)/(AY45+AL45/2)</f>
        <v>363.74845321628527</v>
      </c>
      <c r="H45">
        <f>AL45*1000</f>
        <v>32.889531622516664</v>
      </c>
      <c r="I45">
        <f>(AQ45-AW45)</f>
        <v>10.428038812826196</v>
      </c>
      <c r="J45">
        <f>(P45+AP45*D45)</f>
        <v>50.750553131103516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30.732276916503906</v>
      </c>
      <c r="P45" s="1">
        <v>50.750553131103516</v>
      </c>
      <c r="Q45" s="1">
        <v>30.796072006225586</v>
      </c>
      <c r="R45" s="1">
        <v>400.15460205078125</v>
      </c>
      <c r="S45" s="1">
        <v>395.1090087890625</v>
      </c>
      <c r="T45" s="1">
        <v>-1.1918421983718872</v>
      </c>
      <c r="U45" s="1">
        <v>27.838251113891602</v>
      </c>
      <c r="V45" s="1">
        <v>-2.3728334903717041</v>
      </c>
      <c r="W45" s="1">
        <v>55.423053741455078</v>
      </c>
      <c r="X45" s="1">
        <v>299.58267211914063</v>
      </c>
      <c r="Y45" s="1">
        <v>1249.6343994140625</v>
      </c>
      <c r="Z45" s="1">
        <v>0.23705056309700012</v>
      </c>
      <c r="AA45" s="1">
        <v>88.454872131347656</v>
      </c>
      <c r="AB45" s="1">
        <v>7.1758923530578613</v>
      </c>
      <c r="AC45" s="1">
        <v>-0.17988023161888123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1.101406882790958</v>
      </c>
      <c r="AL45">
        <f>(U45-T45)/(1000-U45)*AK45</f>
        <v>3.2889531622516663E-2</v>
      </c>
      <c r="AM45">
        <f>(P45+273.15)</f>
        <v>323.90055313110349</v>
      </c>
      <c r="AN45">
        <f>(O45+273.15)</f>
        <v>303.88227691650388</v>
      </c>
      <c r="AO45">
        <f>(Y45*AG45+Z45*AH45)*AI45</f>
        <v>199.94149943720913</v>
      </c>
      <c r="AP45">
        <f>((AO45+0.00000010773*(AN45^4-AM45^4))-AL45*44100)/(L45*51.4+0.00000043092*AM45^3)</f>
        <v>-12.174629790371375</v>
      </c>
      <c r="AQ45">
        <f>0.61365*EXP(17.502*J45/(240.97+J45))</f>
        <v>12.890467755465824</v>
      </c>
      <c r="AR45">
        <f>AQ45*1000/AA45</f>
        <v>145.72931309340001</v>
      </c>
      <c r="AS45">
        <f>(AR45-U45)</f>
        <v>117.89106197950841</v>
      </c>
      <c r="AT45">
        <f>IF(D45,P45,(O45+P45)/2)</f>
        <v>40.741415023803711</v>
      </c>
      <c r="AU45">
        <f>0.61365*EXP(17.502*AT45/(240.97+AT45))</f>
        <v>7.7123887533843476</v>
      </c>
      <c r="AV45">
        <f>IF(AS45&lt;&gt;0,(1000-(AR45+U45)/2)/AS45*AL45,0)</f>
        <v>0.25477125383702015</v>
      </c>
      <c r="AW45">
        <f>U45*AA45/1000</f>
        <v>2.4624289426396282</v>
      </c>
      <c r="AX45">
        <f>(AU45-AW45)</f>
        <v>5.2499598107447198</v>
      </c>
      <c r="AY45">
        <f>1/(1.6/F45+1.37/N45)</f>
        <v>0.16076035841953604</v>
      </c>
      <c r="AZ45">
        <f>G45*AA45*0.001</f>
        <v>32.175322917222012</v>
      </c>
      <c r="BA45">
        <f>G45/S45</f>
        <v>0.92062809281698832</v>
      </c>
      <c r="BB45">
        <f>(1-AL45*AA45/AQ45/F45)*100</f>
        <v>17.273505009872636</v>
      </c>
      <c r="BC45">
        <f>(S45-E45/(N45/1.35))</f>
        <v>397.71546709000381</v>
      </c>
      <c r="BD45">
        <f>E45*BB45/100/BC45</f>
        <v>-3.2303277888461796E-3</v>
      </c>
    </row>
    <row r="46" spans="1:56" x14ac:dyDescent="0.35">
      <c r="A46" s="1" t="s">
        <v>9</v>
      </c>
      <c r="B46" s="1" t="s">
        <v>5515</v>
      </c>
      <c r="K46" s="1">
        <v>2.72</v>
      </c>
    </row>
    <row r="47" spans="1:56" x14ac:dyDescent="0.35">
      <c r="A47" s="1" t="s">
        <v>9</v>
      </c>
      <c r="B47" s="1" t="s">
        <v>5514</v>
      </c>
      <c r="K47" s="1">
        <v>2.72</v>
      </c>
    </row>
    <row r="48" spans="1:56" x14ac:dyDescent="0.35">
      <c r="A48" s="1">
        <v>11</v>
      </c>
      <c r="B48" s="1" t="s">
        <v>5513</v>
      </c>
      <c r="C48" s="1">
        <v>2391.5000014193356</v>
      </c>
      <c r="D48" s="1">
        <v>0</v>
      </c>
      <c r="E48">
        <f>(R48-S48*(1000-T48)/(1000-U48))*AK48</f>
        <v>-8.2111576684522056</v>
      </c>
      <c r="F48">
        <f>IF(AV48&lt;&gt;0,1/(1/AV48-1/N48),0)</f>
        <v>0.29873219967471071</v>
      </c>
      <c r="G48">
        <f>((AY48-AL48/2)*S48-E48)/(AY48+AL48/2)</f>
        <v>368.6466031818365</v>
      </c>
      <c r="H48">
        <f>AL48*1000</f>
        <v>33.707493775618609</v>
      </c>
      <c r="I48">
        <f>(AQ48-AW48)</f>
        <v>9.8454336238222684</v>
      </c>
      <c r="J48">
        <f>(P48+AP48*D48)</f>
        <v>49.972358703613281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30.817543029785156</v>
      </c>
      <c r="P48" s="1">
        <v>49.972358703613281</v>
      </c>
      <c r="Q48" s="1">
        <v>30.864704132080078</v>
      </c>
      <c r="R48" s="1">
        <v>399.92718505859375</v>
      </c>
      <c r="S48" s="1">
        <v>395.28524780273438</v>
      </c>
      <c r="T48" s="1">
        <v>-0.82099288702011108</v>
      </c>
      <c r="U48" s="1">
        <v>28.897184371948242</v>
      </c>
      <c r="V48" s="1">
        <v>-1.626563549041748</v>
      </c>
      <c r="W48" s="1">
        <v>57.251541137695313</v>
      </c>
      <c r="X48" s="1">
        <v>299.59765625</v>
      </c>
      <c r="Y48" s="1">
        <v>1599.0179443359375</v>
      </c>
      <c r="Z48" s="1">
        <v>1.8335223197937012E-2</v>
      </c>
      <c r="AA48" s="1">
        <v>88.4544677734375</v>
      </c>
      <c r="AB48" s="1">
        <v>7.5677366256713867</v>
      </c>
      <c r="AC48" s="1">
        <v>-0.21839618682861328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1.1014619715073528</v>
      </c>
      <c r="AL48">
        <f>(U48-T48)/(1000-U48)*AK48</f>
        <v>3.3707493775618609E-2</v>
      </c>
      <c r="AM48">
        <f>(P48+273.15)</f>
        <v>323.12235870361326</v>
      </c>
      <c r="AN48">
        <f>(O48+273.15)</f>
        <v>303.96754302978513</v>
      </c>
      <c r="AO48">
        <f>(Y48*AG48+Z48*AH48)*AI48</f>
        <v>255.84286537521621</v>
      </c>
      <c r="AP48">
        <f>((AO48+0.00000010773*(AN48^4-AM48^4))-AL48*44100)/(L48*51.4+0.00000043092*AM48^3)</f>
        <v>-11.926256978526201</v>
      </c>
      <c r="AQ48">
        <f>0.61365*EXP(17.502*J48/(240.97+J48))</f>
        <v>12.401518687593846</v>
      </c>
      <c r="AR48">
        <f>AQ48*1000/AA48</f>
        <v>140.20228711746282</v>
      </c>
      <c r="AS48">
        <f>(AR48-U48)</f>
        <v>111.30510274551457</v>
      </c>
      <c r="AT48">
        <f>IF(D48,P48,(O48+P48)/2)</f>
        <v>40.394950866699219</v>
      </c>
      <c r="AU48">
        <f>0.61365*EXP(17.502*AT48/(240.97+AT48))</f>
        <v>7.571516143996381</v>
      </c>
      <c r="AV48">
        <f>IF(AS48&lt;&gt;0,(1000-(AR48+U48)/2)/AS48*AL48,0)</f>
        <v>0.27723377745605882</v>
      </c>
      <c r="AW48">
        <f>U48*AA48/1000</f>
        <v>2.5560850637715777</v>
      </c>
      <c r="AX48">
        <f>(AU48-AW48)</f>
        <v>5.0154310802248032</v>
      </c>
      <c r="AY48">
        <f>1/(1.6/F48+1.37/N48)</f>
        <v>0.17508234574061482</v>
      </c>
      <c r="AZ48">
        <f>G48*AA48*0.001</f>
        <v>32.608439080934957</v>
      </c>
      <c r="BA48">
        <f>G48/S48</f>
        <v>0.93260905948559003</v>
      </c>
      <c r="BB48">
        <f>(1-AL48*AA48/AQ48/F48)*100</f>
        <v>19.519747937989919</v>
      </c>
      <c r="BC48">
        <f>(S48-E48/(N48/1.35))</f>
        <v>398.16275599425489</v>
      </c>
      <c r="BD48">
        <f>E48*BB48/100/BC48</f>
        <v>-4.0254826840105742E-3</v>
      </c>
    </row>
    <row r="49" spans="1:56" x14ac:dyDescent="0.35">
      <c r="A49" s="1" t="s">
        <v>9</v>
      </c>
      <c r="B49" s="1" t="s">
        <v>5512</v>
      </c>
      <c r="K49" s="1">
        <v>2.72</v>
      </c>
    </row>
    <row r="50" spans="1:56" x14ac:dyDescent="0.35">
      <c r="A50" s="1" t="s">
        <v>9</v>
      </c>
      <c r="B50" s="1" t="s">
        <v>5507</v>
      </c>
      <c r="K50" s="1">
        <v>2.72</v>
      </c>
    </row>
    <row r="51" spans="1:56" x14ac:dyDescent="0.35">
      <c r="A51" s="1">
        <v>12</v>
      </c>
      <c r="B51" s="1" t="s">
        <v>5511</v>
      </c>
      <c r="C51" s="1">
        <v>2597.0000014081597</v>
      </c>
      <c r="D51" s="1">
        <v>0</v>
      </c>
      <c r="E51">
        <f>(R51-S51*(1000-T51)/(1000-U51))*AK51</f>
        <v>-8.6402671999621834</v>
      </c>
      <c r="F51">
        <f>IF(AV51&lt;&gt;0,1/(1/AV51-1/N51),0)</f>
        <v>0.33371232634341164</v>
      </c>
      <c r="G51">
        <f>((AY51-AL51/2)*S51-E51)/(AY51+AL51/2)</f>
        <v>371.62031779447392</v>
      </c>
      <c r="H51">
        <f>AL51*1000</f>
        <v>34.651490684363424</v>
      </c>
      <c r="I51">
        <f>(AQ51-AW51)</f>
        <v>9.162388102380902</v>
      </c>
      <c r="J51">
        <f>(P51+AP51*D51)</f>
        <v>49.026493072509766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30.940263748168945</v>
      </c>
      <c r="P51" s="1">
        <v>49.026493072509766</v>
      </c>
      <c r="Q51" s="1">
        <v>30.960407257080078</v>
      </c>
      <c r="R51" s="1">
        <v>400.1793212890625</v>
      </c>
      <c r="S51" s="1">
        <v>395.57913208007813</v>
      </c>
      <c r="T51" s="1">
        <v>-0.36441001296043396</v>
      </c>
      <c r="U51" s="1">
        <v>30.145528793334961</v>
      </c>
      <c r="V51" s="1">
        <v>-0.71691489219665527</v>
      </c>
      <c r="W51" s="1">
        <v>59.306217193603516</v>
      </c>
      <c r="X51" s="1">
        <v>299.60983276367188</v>
      </c>
      <c r="Y51" s="1">
        <v>1999.919677734375</v>
      </c>
      <c r="Z51" s="1">
        <v>0.20561677217483521</v>
      </c>
      <c r="AA51" s="1">
        <v>88.451866149902344</v>
      </c>
      <c r="AB51" s="1">
        <v>8.1538572311401367</v>
      </c>
      <c r="AC51" s="1">
        <v>-0.24970570206642151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1.1015067381017347</v>
      </c>
      <c r="AL51">
        <f>(U51-T51)/(1000-U51)*AK51</f>
        <v>3.4651490684363427E-2</v>
      </c>
      <c r="AM51">
        <f>(P51+273.15)</f>
        <v>322.17649307250974</v>
      </c>
      <c r="AN51">
        <f>(O51+273.15)</f>
        <v>304.09026374816892</v>
      </c>
      <c r="AO51">
        <f>(Y51*AG51+Z51*AH51)*AI51</f>
        <v>319.98714128522988</v>
      </c>
      <c r="AP51">
        <f>((AO51+0.00000010773*(AN51^4-AM51^4))-AL51*44100)/(L51*51.4+0.00000043092*AM51^3)</f>
        <v>-11.635517147737499</v>
      </c>
      <c r="AQ51">
        <f>0.61365*EXP(17.502*J51/(240.97+J51))</f>
        <v>11.828816380226993</v>
      </c>
      <c r="AR51">
        <f>AQ51*1000/AA51</f>
        <v>133.73167684422057</v>
      </c>
      <c r="AS51">
        <f>(AR51-U51)</f>
        <v>103.58614805088561</v>
      </c>
      <c r="AT51">
        <f>IF(D51,P51,(O51+P51)/2)</f>
        <v>39.983378410339355</v>
      </c>
      <c r="AU51">
        <f>0.61365*EXP(17.502*AT51/(240.97+AT51))</f>
        <v>7.407072851658242</v>
      </c>
      <c r="AV51">
        <f>IF(AS51&lt;&gt;0,(1000-(AR51+U51)/2)/AS51*AL51,0)</f>
        <v>0.30710859077867614</v>
      </c>
      <c r="AW51">
        <f>U51*AA51/1000</f>
        <v>2.6664282778460913</v>
      </c>
      <c r="AX51">
        <f>(AU51-AW51)</f>
        <v>4.7406445738121512</v>
      </c>
      <c r="AY51">
        <f>1/(1.6/F51+1.37/N51)</f>
        <v>0.19416800179553997</v>
      </c>
      <c r="AZ51">
        <f>G51*AA51*0.001</f>
        <v>32.870510608140975</v>
      </c>
      <c r="BA51">
        <f>G51/S51</f>
        <v>0.93943357386012427</v>
      </c>
      <c r="BB51">
        <f>(1-AL51*AA51/AQ51/F51)*100</f>
        <v>22.35466220111363</v>
      </c>
      <c r="BC51">
        <f>(S51-E51/(N51/1.35))</f>
        <v>398.60701689835901</v>
      </c>
      <c r="BD51">
        <f>E51*BB51/100/BC51</f>
        <v>-4.84563107005635E-3</v>
      </c>
    </row>
    <row r="52" spans="1:56" x14ac:dyDescent="0.35">
      <c r="A52" s="1" t="s">
        <v>9</v>
      </c>
      <c r="B52" s="1" t="s">
        <v>5510</v>
      </c>
      <c r="K52" s="1">
        <v>1.85504</v>
      </c>
    </row>
    <row r="53" spans="1:56" x14ac:dyDescent="0.35">
      <c r="A53" s="1" t="s">
        <v>9</v>
      </c>
      <c r="B53" s="1" t="s">
        <v>5509</v>
      </c>
    </row>
    <row r="54" spans="1:56" x14ac:dyDescent="0.35">
      <c r="A54" s="1" t="s">
        <v>9</v>
      </c>
      <c r="B54" s="1" t="s">
        <v>5508</v>
      </c>
    </row>
    <row r="55" spans="1:56" x14ac:dyDescent="0.35">
      <c r="A55" s="1" t="s">
        <v>9</v>
      </c>
      <c r="B55" s="1" t="s">
        <v>5507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64A5-BD27-4DE9-8687-A6FFCB157857}">
  <dimension ref="A1:BH55"/>
  <sheetViews>
    <sheetView topLeftCell="A2"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3856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3855</v>
      </c>
    </row>
    <row r="12" spans="1:60" x14ac:dyDescent="0.35">
      <c r="A12" s="1" t="s">
        <v>9</v>
      </c>
      <c r="B12" s="1" t="s">
        <v>3854</v>
      </c>
    </row>
    <row r="13" spans="1:60" x14ac:dyDescent="0.35">
      <c r="A13" s="1" t="s">
        <v>9</v>
      </c>
      <c r="B13" s="1" t="s">
        <v>3853</v>
      </c>
    </row>
    <row r="14" spans="1:60" x14ac:dyDescent="0.35">
      <c r="A14" s="1" t="s">
        <v>9</v>
      </c>
      <c r="B14" s="1" t="s">
        <v>3852</v>
      </c>
    </row>
    <row r="15" spans="1:60" x14ac:dyDescent="0.35">
      <c r="A15" s="1" t="s">
        <v>9</v>
      </c>
      <c r="B15" s="1" t="s">
        <v>3851</v>
      </c>
    </row>
    <row r="16" spans="1:60" x14ac:dyDescent="0.35">
      <c r="A16" s="1" t="s">
        <v>9</v>
      </c>
      <c r="B16" s="1" t="s">
        <v>3850</v>
      </c>
    </row>
    <row r="17" spans="1:60" x14ac:dyDescent="0.35">
      <c r="A17" s="1" t="s">
        <v>9</v>
      </c>
      <c r="B17" s="1" t="s">
        <v>3849</v>
      </c>
    </row>
    <row r="18" spans="1:60" x14ac:dyDescent="0.35">
      <c r="A18" s="1">
        <v>1</v>
      </c>
      <c r="B18" s="1" t="s">
        <v>3848</v>
      </c>
      <c r="C18" s="1">
        <v>329.5000030733645</v>
      </c>
      <c r="D18" s="1">
        <v>0</v>
      </c>
      <c r="E18">
        <f>(R18-S18*(1000-T18)/(1000-U18))*AO18</f>
        <v>-0.93473393571382468</v>
      </c>
      <c r="F18">
        <f>IF(AZ18&lt;&gt;0,1/(1/AZ18-1/N18),0)</f>
        <v>11.699863612642197</v>
      </c>
      <c r="G18">
        <f>((BC18-AP18/2)*S18-E18)/(BC18+AP18/2)</f>
        <v>386.66912227254164</v>
      </c>
      <c r="H18">
        <f>AP18*1000</f>
        <v>27.373004275895443</v>
      </c>
      <c r="I18">
        <f>(AU18-BA18)</f>
        <v>0.73817859401810759</v>
      </c>
      <c r="J18">
        <f>(P18+AT18*D18)</f>
        <v>30.378274917602539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31.583091735839844</v>
      </c>
      <c r="P18" s="1">
        <v>30.378274917602539</v>
      </c>
      <c r="Q18" s="1">
        <v>31.696926116943359</v>
      </c>
      <c r="R18" s="1">
        <v>399.95455932617188</v>
      </c>
      <c r="S18" s="1">
        <v>391.10498046875</v>
      </c>
      <c r="T18" s="1">
        <v>17.078474044799805</v>
      </c>
      <c r="U18" s="1">
        <v>40.857276916503906</v>
      </c>
      <c r="V18" s="1">
        <v>32.408405303955078</v>
      </c>
      <c r="W18" s="1">
        <v>77.531463623046875</v>
      </c>
      <c r="X18" s="1">
        <v>300.32025146484375</v>
      </c>
      <c r="Y18" s="1">
        <v>0.20035967230796814</v>
      </c>
      <c r="Z18" s="1">
        <v>0.34872004389762878</v>
      </c>
      <c r="AA18" s="1">
        <v>88.496414184570313</v>
      </c>
      <c r="AB18" s="1">
        <v>27.308391571044922</v>
      </c>
      <c r="AC18" s="1">
        <v>3.5587036609649658</v>
      </c>
      <c r="AD18" s="1">
        <v>9.9871203303337097E-2</v>
      </c>
      <c r="AE18" s="1">
        <v>7.8158993273973465E-3</v>
      </c>
      <c r="AF18" s="1">
        <v>4.2002502828836441E-2</v>
      </c>
      <c r="AG18" s="1">
        <v>1.5149599872529507E-2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1.1041185715619253</v>
      </c>
      <c r="AP18">
        <f>(U18-T18)/(1000-U18)*AO18</f>
        <v>2.7373004275895445E-2</v>
      </c>
      <c r="AQ18">
        <f>(P18+273.15)</f>
        <v>303.52827491760252</v>
      </c>
      <c r="AR18">
        <f>(O18+273.15)</f>
        <v>304.73309173583982</v>
      </c>
      <c r="AS18">
        <f>(Y18*AK18+Z18*AL18)*AM18</f>
        <v>3.2057546852732877E-2</v>
      </c>
      <c r="AT18">
        <f>((AS18+0.00000010773*(AR18^4-AQ18^4))-AP18*44100)/(L18*0.92*2*29.3+0.00000043092*AQ18^3)</f>
        <v>-9.358084547384987</v>
      </c>
      <c r="AU18">
        <f>0.61365*EXP(17.502*J18/(240.97+J18))</f>
        <v>4.353901094474721</v>
      </c>
      <c r="AV18">
        <f>AU18*1000/AA18</f>
        <v>49.198615950631812</v>
      </c>
      <c r="AW18">
        <f>(AV18-U18)</f>
        <v>8.3413390341279054</v>
      </c>
      <c r="AX18">
        <f>IF(D18,P18,(O18+P18)/2)</f>
        <v>30.980683326721191</v>
      </c>
      <c r="AY18">
        <f>0.61365*EXP(17.502*AX18/(240.97+AX18))</f>
        <v>4.5064119072086992</v>
      </c>
      <c r="AZ18">
        <f>IF(AW18&lt;&gt;0,(1000-(AV18+U18)/2)/AW18*AP18,0)</f>
        <v>3.13384385872377</v>
      </c>
      <c r="BA18">
        <f>U18*AA18/1000</f>
        <v>3.6157225004566134</v>
      </c>
      <c r="BB18">
        <f>(AY18-BA18)</f>
        <v>0.89068940675208585</v>
      </c>
      <c r="BC18">
        <f>1/(1.6/F18+1.37/N18)</f>
        <v>2.1890404415080642</v>
      </c>
      <c r="BD18">
        <f>G18*AA18*0.001</f>
        <v>34.218830797015109</v>
      </c>
      <c r="BE18">
        <f>G18/S18</f>
        <v>0.98865813932900604</v>
      </c>
      <c r="BF18">
        <f>(1-AP18*AA18/AU18/F18)*100</f>
        <v>95.244581087009522</v>
      </c>
      <c r="BG18">
        <f>(S18-E18/(N18/1.35))</f>
        <v>391.3997907986647</v>
      </c>
      <c r="BH18">
        <f>E18*BF18/100/BG18</f>
        <v>-2.2746139427721598E-3</v>
      </c>
    </row>
    <row r="19" spans="1:60" x14ac:dyDescent="0.35">
      <c r="A19" s="1" t="s">
        <v>9</v>
      </c>
      <c r="B19" s="1" t="s">
        <v>3847</v>
      </c>
      <c r="K19" s="1">
        <v>2.72</v>
      </c>
    </row>
    <row r="20" spans="1:60" x14ac:dyDescent="0.35">
      <c r="A20" s="1" t="s">
        <v>9</v>
      </c>
      <c r="B20" s="1" t="s">
        <v>3846</v>
      </c>
      <c r="K20" s="1">
        <v>2.72</v>
      </c>
    </row>
    <row r="21" spans="1:60" x14ac:dyDescent="0.35">
      <c r="A21" s="1">
        <v>2</v>
      </c>
      <c r="B21" s="1" t="s">
        <v>3591</v>
      </c>
      <c r="C21" s="1">
        <v>536.50000309571624</v>
      </c>
      <c r="D21" s="1">
        <v>0</v>
      </c>
      <c r="E21">
        <f>(R21-S21*(1000-T21)/(1000-U21))*AO21</f>
        <v>-3.7757634786937985E-2</v>
      </c>
      <c r="F21">
        <f>IF(AZ21&lt;&gt;0,1/(1/AZ21-1/N21),0)</f>
        <v>8.9933759695518454</v>
      </c>
      <c r="G21">
        <f>((BC21-AP21/2)*S21-E21)/(BC21+AP21/2)</f>
        <v>385.71252819978304</v>
      </c>
      <c r="H21">
        <f>AP21*1000</f>
        <v>26.313716734519513</v>
      </c>
      <c r="I21">
        <f>(AU21-BA21)</f>
        <v>0.76713895159687606</v>
      </c>
      <c r="J21">
        <f>(P21+AT21*D21)</f>
        <v>30.28520393371582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31.544879913330078</v>
      </c>
      <c r="P21" s="1">
        <v>30.28520393371582</v>
      </c>
      <c r="Q21" s="1">
        <v>31.703407287597656</v>
      </c>
      <c r="R21" s="1">
        <v>400.0599365234375</v>
      </c>
      <c r="S21" s="1">
        <v>390.78115844726563</v>
      </c>
      <c r="T21" s="1">
        <v>17.397132873535156</v>
      </c>
      <c r="U21" s="1">
        <v>40.269138336181641</v>
      </c>
      <c r="V21" s="1">
        <v>33.084159851074219</v>
      </c>
      <c r="W21" s="1">
        <v>76.579887390136719</v>
      </c>
      <c r="X21" s="1">
        <v>300.32833862304688</v>
      </c>
      <c r="Y21" s="1">
        <v>25.462940216064453</v>
      </c>
      <c r="Z21" s="1">
        <v>3.2012868672609329E-2</v>
      </c>
      <c r="AA21" s="1">
        <v>88.494697570800781</v>
      </c>
      <c r="AB21" s="1">
        <v>27.400136947631836</v>
      </c>
      <c r="AC21" s="1">
        <v>3.5654795169830322</v>
      </c>
      <c r="AD21" s="1">
        <v>7.0456430315971375E-2</v>
      </c>
      <c r="AE21" s="1">
        <v>1.5141652897000313E-2</v>
      </c>
      <c r="AF21" s="1">
        <v>2.6359561830759048E-2</v>
      </c>
      <c r="AG21" s="1">
        <v>1.1689880862832069E-2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1.1041483037612014</v>
      </c>
      <c r="AP21">
        <f>(U21-T21)/(1000-U21)*AO21</f>
        <v>2.6313716734519512E-2</v>
      </c>
      <c r="AQ21">
        <f>(P21+273.15)</f>
        <v>303.4352039337158</v>
      </c>
      <c r="AR21">
        <f>(O21+273.15)</f>
        <v>304.69487991333006</v>
      </c>
      <c r="AS21">
        <f>(Y21*AK21+Z21*AL21)*AM21</f>
        <v>4.0740703435077421</v>
      </c>
      <c r="AT21">
        <f>((AS21+0.00000010773*(AR21^4-AQ21^4))-AP21*44100)/(L21*0.92*2*29.3+0.00000043092*AQ21^3)</f>
        <v>-8.9554165850607106</v>
      </c>
      <c r="AU21">
        <f>0.61365*EXP(17.502*J21/(240.97+J21))</f>
        <v>4.3307441700940101</v>
      </c>
      <c r="AV21">
        <f>AU21*1000/AA21</f>
        <v>48.937894461181344</v>
      </c>
      <c r="AW21">
        <f>(AV21-U21)</f>
        <v>8.6687561249997032</v>
      </c>
      <c r="AX21">
        <f>IF(D21,P21,(O21+P21)/2)</f>
        <v>30.915041923522949</v>
      </c>
      <c r="AY21">
        <f>0.61365*EXP(17.502*AX21/(240.97+AX21))</f>
        <v>4.4895707801675382</v>
      </c>
      <c r="AZ21">
        <f>IF(AW21&lt;&gt;0,(1000-(AV21+U21)/2)/AW21*AP21,0)</f>
        <v>2.9000737909952421</v>
      </c>
      <c r="BA21">
        <f>U21*AA21/1000</f>
        <v>3.5636052184971341</v>
      </c>
      <c r="BB21">
        <f>(AY21-BA21)</f>
        <v>0.92596556167040411</v>
      </c>
      <c r="BC21">
        <f>1/(1.6/F21+1.37/N21)</f>
        <v>2.0081282963094305</v>
      </c>
      <c r="BD21">
        <f>G21*AA21*0.001</f>
        <v>34.133513532308768</v>
      </c>
      <c r="BE21">
        <f>G21/S21</f>
        <v>0.98702949172978982</v>
      </c>
      <c r="BF21">
        <f>(1-AP21*AA21/AU21/F21)*100</f>
        <v>94.021198075266199</v>
      </c>
      <c r="BG21">
        <f>(S21-E21/(N21/1.35))</f>
        <v>390.79306701326823</v>
      </c>
      <c r="BH21">
        <f>E21*BF21/100/BG21</f>
        <v>-9.084137767049299E-5</v>
      </c>
    </row>
    <row r="22" spans="1:60" x14ac:dyDescent="0.35">
      <c r="A22" s="1" t="s">
        <v>9</v>
      </c>
      <c r="B22" s="1" t="s">
        <v>3845</v>
      </c>
      <c r="K22" s="1">
        <v>2.72</v>
      </c>
    </row>
    <row r="23" spans="1:60" x14ac:dyDescent="0.35">
      <c r="A23" s="1" t="s">
        <v>9</v>
      </c>
      <c r="B23" s="1" t="s">
        <v>3844</v>
      </c>
      <c r="K23" s="1">
        <v>2.72</v>
      </c>
    </row>
    <row r="24" spans="1:60" x14ac:dyDescent="0.35">
      <c r="A24" s="1">
        <v>3</v>
      </c>
      <c r="B24" s="1" t="s">
        <v>3843</v>
      </c>
      <c r="C24" s="1">
        <v>743.50000309571624</v>
      </c>
      <c r="D24" s="1">
        <v>0</v>
      </c>
      <c r="E24">
        <f>(R24-S24*(1000-T24)/(1000-U24))*AO24</f>
        <v>-0.13474670410870696</v>
      </c>
      <c r="F24">
        <f>IF(AZ24&lt;&gt;0,1/(1/AZ24-1/N24),0)</f>
        <v>8.1783878964772487</v>
      </c>
      <c r="G24">
        <f>((BC24-AP24/2)*S24-E24)/(BC24+AP24/2)</f>
        <v>385.98264551419743</v>
      </c>
      <c r="H24">
        <f>AP24*1000</f>
        <v>25.62366070432256</v>
      </c>
      <c r="I24">
        <f>(AU24-BA24)</f>
        <v>0.77126583146430194</v>
      </c>
      <c r="J24">
        <f>(P24+AT24*D24)</f>
        <v>30.190975189208984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31.48516845703125</v>
      </c>
      <c r="P24" s="1">
        <v>30.190975189208984</v>
      </c>
      <c r="Q24" s="1">
        <v>31.661142349243164</v>
      </c>
      <c r="R24" s="1">
        <v>400.00030517578125</v>
      </c>
      <c r="S24" s="1">
        <v>391.04708862304688</v>
      </c>
      <c r="T24" s="1">
        <v>17.678178787231445</v>
      </c>
      <c r="U24" s="1">
        <v>39.958423614501953</v>
      </c>
      <c r="V24" s="1">
        <v>33.733169555664063</v>
      </c>
      <c r="W24" s="1">
        <v>76.247917175292969</v>
      </c>
      <c r="X24" s="1">
        <v>300.31716918945313</v>
      </c>
      <c r="Y24" s="1">
        <v>50.740070343017578</v>
      </c>
      <c r="Z24" s="1">
        <v>2.0579848438501358E-2</v>
      </c>
      <c r="AA24" s="1">
        <v>88.495552062988281</v>
      </c>
      <c r="AB24" s="1">
        <v>27.221878051757813</v>
      </c>
      <c r="AC24" s="1">
        <v>3.5452921390533447</v>
      </c>
      <c r="AD24" s="1">
        <v>4.4047631323337555E-2</v>
      </c>
      <c r="AE24" s="1">
        <v>1.1365868151187897E-2</v>
      </c>
      <c r="AF24" s="1">
        <v>5.6892719119787216E-2</v>
      </c>
      <c r="AG24" s="1">
        <v>1.4108960516750813E-2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1.1041072396671068</v>
      </c>
      <c r="AP24">
        <f>(U24-T24)/(1000-U24)*AO24</f>
        <v>2.5623660704322562E-2</v>
      </c>
      <c r="AQ24">
        <f>(P24+273.15)</f>
        <v>303.34097518920896</v>
      </c>
      <c r="AR24">
        <f>(O24+273.15)</f>
        <v>304.63516845703123</v>
      </c>
      <c r="AS24">
        <f>(Y24*AK24+Z24*AL24)*AM24</f>
        <v>8.1184110734221804</v>
      </c>
      <c r="AT24">
        <f>((AS24+0.00000010773*(AR24^4-AQ24^4))-AP24*44100)/(L24*0.92*2*29.3+0.00000043092*AQ24^3)</f>
        <v>-8.6824243868145476</v>
      </c>
      <c r="AU24">
        <f>0.61365*EXP(17.502*J24/(240.97+J24))</f>
        <v>4.3074085887963998</v>
      </c>
      <c r="AV24">
        <f>AU24*1000/AA24</f>
        <v>48.673729790741639</v>
      </c>
      <c r="AW24">
        <f>(AV24-U24)</f>
        <v>8.715306176239686</v>
      </c>
      <c r="AX24">
        <f>IF(D24,P24,(O24+P24)/2)</f>
        <v>30.838071823120117</v>
      </c>
      <c r="AY24">
        <f>0.61365*EXP(17.502*AX24/(240.97+AX24))</f>
        <v>4.4698929880140001</v>
      </c>
      <c r="AZ24">
        <f>IF(AW24&lt;&gt;0,(1000-(AV24+U24)/2)/AW24*AP24,0)</f>
        <v>2.8097831672178284</v>
      </c>
      <c r="BA24">
        <f>U24*AA24/1000</f>
        <v>3.5361427573320978</v>
      </c>
      <c r="BB24">
        <f>(AY24-BA24)</f>
        <v>0.93375023068190233</v>
      </c>
      <c r="BC24">
        <f>1/(1.6/F24+1.37/N24)</f>
        <v>1.9390930487663696</v>
      </c>
      <c r="BD24">
        <f>G24*AA24*0.001</f>
        <v>34.157747301511613</v>
      </c>
      <c r="BE24">
        <f>G24/S24</f>
        <v>0.98704901978254755</v>
      </c>
      <c r="BF24">
        <f>(1-AP24*AA24/AU24/F24)*100</f>
        <v>93.563069158142824</v>
      </c>
      <c r="BG24">
        <f>(S24-E24/(N24/1.35))</f>
        <v>391.08958704829433</v>
      </c>
      <c r="BH24">
        <f>E24*BF24/100/BG24</f>
        <v>-3.2236386784181809E-4</v>
      </c>
    </row>
    <row r="25" spans="1:60" x14ac:dyDescent="0.35">
      <c r="A25" s="1" t="s">
        <v>9</v>
      </c>
      <c r="B25" s="1" t="s">
        <v>3842</v>
      </c>
      <c r="K25" s="1">
        <v>2.72</v>
      </c>
    </row>
    <row r="26" spans="1:60" x14ac:dyDescent="0.35">
      <c r="A26" s="1" t="s">
        <v>9</v>
      </c>
      <c r="B26" s="1" t="s">
        <v>3841</v>
      </c>
      <c r="K26" s="1">
        <v>2.72</v>
      </c>
    </row>
    <row r="27" spans="1:60" x14ac:dyDescent="0.35">
      <c r="A27" s="1">
        <v>4</v>
      </c>
      <c r="B27" s="1" t="s">
        <v>3840</v>
      </c>
      <c r="C27" s="1">
        <v>950.00000308454037</v>
      </c>
      <c r="D27" s="1">
        <v>0</v>
      </c>
      <c r="E27">
        <f>(R27-S27*(1000-T27)/(1000-U27))*AO27</f>
        <v>0.16720357005767267</v>
      </c>
      <c r="F27">
        <f>IF(AZ27&lt;&gt;0,1/(1/AZ27-1/N27),0)</f>
        <v>7.9463791581185665</v>
      </c>
      <c r="G27">
        <f>((BC27-AP27/2)*S27-E27)/(BC27+AP27/2)</f>
        <v>385.786591647036</v>
      </c>
      <c r="H27">
        <f>AP27*1000</f>
        <v>25.188432254742835</v>
      </c>
      <c r="I27">
        <f>(AU27-BA27)</f>
        <v>0.7658224854605038</v>
      </c>
      <c r="J27">
        <f>(P27+AT27*D27)</f>
        <v>30.144969940185547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31.444358825683594</v>
      </c>
      <c r="P27" s="1">
        <v>30.144969940185547</v>
      </c>
      <c r="Q27" s="1">
        <v>31.625358581542969</v>
      </c>
      <c r="R27" s="1">
        <v>400.04666137695313</v>
      </c>
      <c r="S27" s="1">
        <v>390.97463989257813</v>
      </c>
      <c r="T27" s="1">
        <v>17.986934661865234</v>
      </c>
      <c r="U27" s="1">
        <v>39.892951965332031</v>
      </c>
      <c r="V27" s="1">
        <v>34.400886535644531</v>
      </c>
      <c r="W27" s="1">
        <v>76.297210693359375</v>
      </c>
      <c r="X27" s="1">
        <v>300.2799072265625</v>
      </c>
      <c r="Y27" s="1">
        <v>100.64680480957031</v>
      </c>
      <c r="Z27" s="1">
        <v>2.2866532206535339E-2</v>
      </c>
      <c r="AA27" s="1">
        <v>88.492645263671875</v>
      </c>
      <c r="AB27" s="1">
        <v>27.373092651367188</v>
      </c>
      <c r="AC27" s="1">
        <v>3.544414758682251</v>
      </c>
      <c r="AD27" s="1">
        <v>0.13605856895446777</v>
      </c>
      <c r="AE27" s="1">
        <v>6.1211115680634975E-3</v>
      </c>
      <c r="AF27" s="1">
        <v>6.0954432934522629E-2</v>
      </c>
      <c r="AG27" s="1">
        <v>1.4426255598664284E-2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1.1039702471564796</v>
      </c>
      <c r="AP27">
        <f>(U27-T27)/(1000-U27)*AO27</f>
        <v>2.5188432254742835E-2</v>
      </c>
      <c r="AQ27">
        <f>(P27+273.15)</f>
        <v>303.29496994018552</v>
      </c>
      <c r="AR27">
        <f>(O27+273.15)</f>
        <v>304.59435882568357</v>
      </c>
      <c r="AS27">
        <f>(Y27*AK27+Z27*AL27)*AM27</f>
        <v>16.103488409590227</v>
      </c>
      <c r="AT27">
        <f>((AS27+0.00000010773*(AR27^4-AQ27^4))-AP27*44100)/(L27*0.92*2*29.3+0.00000043092*AQ27^3)</f>
        <v>-8.46902912617856</v>
      </c>
      <c r="AU27">
        <f>0.61365*EXP(17.502*J27/(240.97+J27))</f>
        <v>4.2960553322493329</v>
      </c>
      <c r="AV27">
        <f>AU27*1000/AA27</f>
        <v>48.547032574841062</v>
      </c>
      <c r="AW27">
        <f>(AV27-U27)</f>
        <v>8.6540806095090304</v>
      </c>
      <c r="AX27">
        <f>IF(D27,P27,(O27+P27)/2)</f>
        <v>30.79466438293457</v>
      </c>
      <c r="AY27">
        <f>0.61365*EXP(17.502*AX27/(240.97+AX27))</f>
        <v>4.458828824914324</v>
      </c>
      <c r="AZ27">
        <f>IF(AW27&lt;&gt;0,(1000-(AV27+U27)/2)/AW27*AP27,0)</f>
        <v>2.7818784064351725</v>
      </c>
      <c r="BA27">
        <f>U27*AA27/1000</f>
        <v>3.5302328467888291</v>
      </c>
      <c r="BB27">
        <f>(AY27-BA27)</f>
        <v>0.92859597812549488</v>
      </c>
      <c r="BC27">
        <f>1/(1.6/F27+1.37/N27)</f>
        <v>1.9178507848265112</v>
      </c>
      <c r="BD27">
        <f>G27*AA27*0.001</f>
        <v>34.1392760021022</v>
      </c>
      <c r="BE27">
        <f>G27/S27</f>
        <v>0.98673047375408396</v>
      </c>
      <c r="BF27">
        <f>(1-AP27*AA27/AU27/F27)*100</f>
        <v>93.470661786191059</v>
      </c>
      <c r="BG27">
        <f>(S27-E27/(N27/1.35))</f>
        <v>390.9219047368635</v>
      </c>
      <c r="BH27">
        <f>E27*BF27/100/BG27</f>
        <v>3.9978901557906642E-4</v>
      </c>
    </row>
    <row r="28" spans="1:60" x14ac:dyDescent="0.35">
      <c r="A28" s="1" t="s">
        <v>9</v>
      </c>
      <c r="B28" s="1" t="s">
        <v>3839</v>
      </c>
      <c r="K28" s="1">
        <v>2.72</v>
      </c>
    </row>
    <row r="29" spans="1:60" x14ac:dyDescent="0.35">
      <c r="A29" s="1" t="s">
        <v>9</v>
      </c>
      <c r="B29" s="1" t="s">
        <v>3838</v>
      </c>
      <c r="K29" s="1">
        <v>2.72</v>
      </c>
    </row>
    <row r="30" spans="1:60" x14ac:dyDescent="0.35">
      <c r="A30" s="1">
        <v>5</v>
      </c>
      <c r="B30" s="1" t="s">
        <v>3837</v>
      </c>
      <c r="C30" s="1">
        <v>1157.0000030845404</v>
      </c>
      <c r="D30" s="1">
        <v>0</v>
      </c>
      <c r="E30">
        <f>(R30-S30*(1000-T30)/(1000-U30))*AO30</f>
        <v>0.81039146131649153</v>
      </c>
      <c r="F30">
        <f>IF(AZ30&lt;&gt;0,1/(1/AZ30-1/N30),0)</f>
        <v>7.6677434340058426</v>
      </c>
      <c r="G30">
        <f>((BC30-AP30/2)*S30-E30)/(BC30+AP30/2)</f>
        <v>384.95823299943243</v>
      </c>
      <c r="H30">
        <f>AP30*1000</f>
        <v>24.842811655699695</v>
      </c>
      <c r="I30">
        <f>(AU30-BA30)</f>
        <v>0.76490237683829543</v>
      </c>
      <c r="J30">
        <f>(P30+AT30*D30)</f>
        <v>30.140802383422852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31.405872344970703</v>
      </c>
      <c r="P30" s="1">
        <v>30.140802383422852</v>
      </c>
      <c r="Q30" s="1">
        <v>31.589397430419922</v>
      </c>
      <c r="R30" s="1">
        <v>399.99935913085938</v>
      </c>
      <c r="S30" s="1">
        <v>390.4794921875</v>
      </c>
      <c r="T30" s="1">
        <v>18.290369033813477</v>
      </c>
      <c r="U30" s="1">
        <v>39.893028259277344</v>
      </c>
      <c r="V30" s="1">
        <v>35.056697845458984</v>
      </c>
      <c r="W30" s="1">
        <v>76.461982727050781</v>
      </c>
      <c r="X30" s="1">
        <v>300.3184814453125</v>
      </c>
      <c r="Y30" s="1">
        <v>150.98503112792969</v>
      </c>
      <c r="Z30" s="1">
        <v>4.0016278624534607E-2</v>
      </c>
      <c r="AA30" s="1">
        <v>88.489791870117188</v>
      </c>
      <c r="AB30" s="1">
        <v>27.286016464233398</v>
      </c>
      <c r="AC30" s="1">
        <v>3.5634863376617432</v>
      </c>
      <c r="AD30" s="1">
        <v>7.4174150824546814E-2</v>
      </c>
      <c r="AE30" s="1">
        <v>8.1612402573227882E-3</v>
      </c>
      <c r="AF30" s="1">
        <v>4.9641165882349014E-2</v>
      </c>
      <c r="AG30" s="1">
        <v>1.4442397281527519E-2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1.104112064137178</v>
      </c>
      <c r="AP30">
        <f>(U30-T30)/(1000-U30)*AO30</f>
        <v>2.4842811655699695E-2</v>
      </c>
      <c r="AQ30">
        <f>(P30+273.15)</f>
        <v>303.29080238342283</v>
      </c>
      <c r="AR30">
        <f>(O30+273.15)</f>
        <v>304.55587234497068</v>
      </c>
      <c r="AS30">
        <f>(Y30*AK30+Z30*AL30)*AM30</f>
        <v>24.157604440504201</v>
      </c>
      <c r="AT30">
        <f>((AS30+0.00000010773*(AR30^4-AQ30^4))-AP30*44100)/(L30*0.92*2*29.3+0.00000043092*AQ30^3)</f>
        <v>-8.2894940573580005</v>
      </c>
      <c r="AU30">
        <f>0.61365*EXP(17.502*J30/(240.97+J30))</f>
        <v>4.295028144570451</v>
      </c>
      <c r="AV30">
        <f>AU30*1000/AA30</f>
        <v>48.536990016595048</v>
      </c>
      <c r="AW30">
        <f>(AV30-U30)</f>
        <v>8.6439617573177046</v>
      </c>
      <c r="AX30">
        <f>IF(D30,P30,(O30+P30)/2)</f>
        <v>30.773337364196777</v>
      </c>
      <c r="AY30">
        <f>0.61365*EXP(17.502*AX30/(240.97+AX30))</f>
        <v>4.4534015069263964</v>
      </c>
      <c r="AZ30">
        <f>IF(AW30&lt;&gt;0,(1000-(AV30+U30)/2)/AW30*AP30,0)</f>
        <v>2.7469333134461933</v>
      </c>
      <c r="BA30">
        <f>U30*AA30/1000</f>
        <v>3.5301257677321556</v>
      </c>
      <c r="BB30">
        <f>(AY30-BA30)</f>
        <v>0.92327573919424077</v>
      </c>
      <c r="BC30">
        <f>1/(1.6/F30+1.37/N30)</f>
        <v>1.8913109825845507</v>
      </c>
      <c r="BD30">
        <f>G30*AA30*0.001</f>
        <v>34.064873916807855</v>
      </c>
      <c r="BE30">
        <f>G30/S30</f>
        <v>0.98586030944381486</v>
      </c>
      <c r="BF30">
        <f>(1-AP30*AA30/AU30/F30)*100</f>
        <v>93.324860693353259</v>
      </c>
      <c r="BG30">
        <f>(S30-E30/(N30/1.35))</f>
        <v>390.22389884169053</v>
      </c>
      <c r="BH30">
        <f>E30*BF30/100/BG30</f>
        <v>1.9381096457428062E-3</v>
      </c>
    </row>
    <row r="31" spans="1:60" x14ac:dyDescent="0.35">
      <c r="A31" s="1" t="s">
        <v>9</v>
      </c>
      <c r="B31" s="1" t="s">
        <v>3836</v>
      </c>
      <c r="K31" s="1">
        <v>2.72</v>
      </c>
    </row>
    <row r="32" spans="1:60" x14ac:dyDescent="0.35">
      <c r="A32" s="1" t="s">
        <v>9</v>
      </c>
      <c r="B32" s="1" t="s">
        <v>3835</v>
      </c>
      <c r="K32" s="1">
        <v>2.72</v>
      </c>
    </row>
    <row r="33" spans="1:60" x14ac:dyDescent="0.35">
      <c r="A33" s="1">
        <v>6</v>
      </c>
      <c r="B33" s="1" t="s">
        <v>3834</v>
      </c>
      <c r="C33" s="1">
        <v>1363.5000030957162</v>
      </c>
      <c r="D33" s="1">
        <v>0</v>
      </c>
      <c r="E33">
        <f>(R33-S33*(1000-T33)/(1000-U33))*AO33</f>
        <v>1.5202110195924146</v>
      </c>
      <c r="F33">
        <f>IF(AZ33&lt;&gt;0,1/(1/AZ33-1/N33),0)</f>
        <v>7.8988686699905593</v>
      </c>
      <c r="G33">
        <f>((BC33-AP33/2)*S33-E33)/(BC33+AP33/2)</f>
        <v>384.15648249967472</v>
      </c>
      <c r="H33">
        <f>AP33*1000</f>
        <v>24.766152778101052</v>
      </c>
      <c r="I33">
        <f>(AU33-BA33)</f>
        <v>0.75441012850990719</v>
      </c>
      <c r="J33">
        <f>(P33+AT33*D33)</f>
        <v>30.181320190429688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31.396945953369141</v>
      </c>
      <c r="P33" s="1">
        <v>30.181320190429688</v>
      </c>
      <c r="Q33" s="1">
        <v>31.567649841308594</v>
      </c>
      <c r="R33" s="1">
        <v>400.084716796875</v>
      </c>
      <c r="S33" s="1">
        <v>389.96087646484375</v>
      </c>
      <c r="T33" s="1">
        <v>18.594249725341797</v>
      </c>
      <c r="U33" s="1">
        <v>40.124691009521484</v>
      </c>
      <c r="V33" s="1">
        <v>35.657108306884766</v>
      </c>
      <c r="W33" s="1">
        <v>76.944778442382813</v>
      </c>
      <c r="X33" s="1">
        <v>300.32351684570313</v>
      </c>
      <c r="Y33" s="1">
        <v>300.52630615234375</v>
      </c>
      <c r="Z33" s="1">
        <v>0.1074727326631546</v>
      </c>
      <c r="AA33" s="1">
        <v>88.489494323730469</v>
      </c>
      <c r="AB33" s="1">
        <v>27.272668838500977</v>
      </c>
      <c r="AC33" s="1">
        <v>3.5655956268310547</v>
      </c>
      <c r="AD33" s="1">
        <v>8.5519775748252869E-2</v>
      </c>
      <c r="AE33" s="1">
        <v>9.7817322239279747E-3</v>
      </c>
      <c r="AF33" s="1">
        <v>5.1624797284603119E-2</v>
      </c>
      <c r="AG33" s="1">
        <v>1.7604976892471313E-2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1.1041305766386142</v>
      </c>
      <c r="AP33">
        <f>(U33-T33)/(1000-U33)*AO33</f>
        <v>2.4766152778101052E-2</v>
      </c>
      <c r="AQ33">
        <f>(P33+273.15)</f>
        <v>303.33132019042966</v>
      </c>
      <c r="AR33">
        <f>(O33+273.15)</f>
        <v>304.54694595336912</v>
      </c>
      <c r="AS33">
        <f>(Y33*AK33+Z33*AL33)*AM33</f>
        <v>48.084207909609177</v>
      </c>
      <c r="AT33">
        <f>((AS33+0.00000010773*(AR33^4-AQ33^4))-AP33*44100)/(L33*0.92*2*29.3+0.00000043092*AQ33^3)</f>
        <v>-8.0795277435050501</v>
      </c>
      <c r="AU33">
        <f>0.61365*EXP(17.502*J33/(240.97+J33))</f>
        <v>4.3050237458383975</v>
      </c>
      <c r="AV33">
        <f>AU33*1000/AA33</f>
        <v>48.650111278621097</v>
      </c>
      <c r="AW33">
        <f>(AV33-U33)</f>
        <v>8.5254202690996124</v>
      </c>
      <c r="AX33">
        <f>IF(D33,P33,(O33+P33)/2)</f>
        <v>30.789133071899414</v>
      </c>
      <c r="AY33">
        <f>0.61365*EXP(17.502*AX33/(240.97+AX33))</f>
        <v>4.457420659045173</v>
      </c>
      <c r="AZ33">
        <f>IF(AW33&lt;&gt;0,(1000-(AV33+U33)/2)/AW33*AP33,0)</f>
        <v>2.7760329547300584</v>
      </c>
      <c r="BA33">
        <f>U33*AA33/1000</f>
        <v>3.5506136173284903</v>
      </c>
      <c r="BB33">
        <f>(AY33-BA33)</f>
        <v>0.90680704171668269</v>
      </c>
      <c r="BC33">
        <f>1/(1.6/F33+1.37/N33)</f>
        <v>1.9134065462106509</v>
      </c>
      <c r="BD33">
        <f>G33*AA33*0.001</f>
        <v>33.993812877579231</v>
      </c>
      <c r="BE33">
        <f>G33/S33</f>
        <v>0.98511544538060269</v>
      </c>
      <c r="BF33">
        <f>(1-AP33*AA33/AU33/F33)*100</f>
        <v>93.555194478884843</v>
      </c>
      <c r="BG33">
        <f>(S33-E33/(N33/1.35))</f>
        <v>389.48140964000476</v>
      </c>
      <c r="BH33">
        <f>E33*BF33/100/BG33</f>
        <v>3.651615560248911E-3</v>
      </c>
    </row>
    <row r="34" spans="1:60" x14ac:dyDescent="0.35">
      <c r="A34" s="1" t="s">
        <v>9</v>
      </c>
      <c r="B34" s="1" t="s">
        <v>3833</v>
      </c>
      <c r="K34" s="1">
        <v>2.72</v>
      </c>
    </row>
    <row r="35" spans="1:60" x14ac:dyDescent="0.35">
      <c r="A35" s="1" t="s">
        <v>9</v>
      </c>
      <c r="B35" s="1" t="s">
        <v>3832</v>
      </c>
      <c r="K35" s="1">
        <v>2.72</v>
      </c>
    </row>
    <row r="36" spans="1:60" x14ac:dyDescent="0.35">
      <c r="A36" s="1">
        <v>7</v>
      </c>
      <c r="B36" s="1" t="s">
        <v>3831</v>
      </c>
      <c r="C36" s="1">
        <v>1569.5000030957162</v>
      </c>
      <c r="D36" s="1">
        <v>0</v>
      </c>
      <c r="E36">
        <f>(R36-S36*(1000-T36)/(1000-U36))*AO36</f>
        <v>2.524349862094351</v>
      </c>
      <c r="F36">
        <f>IF(AZ36&lt;&gt;0,1/(1/AZ36-1/N36),0)</f>
        <v>8.0523266928054493</v>
      </c>
      <c r="G36">
        <f>((BC36-AP36/2)*S36-E36)/(BC36+AP36/2)</f>
        <v>382.73382483619787</v>
      </c>
      <c r="H36">
        <f>AP36*1000</f>
        <v>24.831393988101077</v>
      </c>
      <c r="I36">
        <f>(AU36-BA36)</f>
        <v>0.7510137459198738</v>
      </c>
      <c r="J36">
        <f>(P36+AT36*D36)</f>
        <v>30.290058135986328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31.406753540039063</v>
      </c>
      <c r="P36" s="1">
        <v>30.290058135986328</v>
      </c>
      <c r="Q36" s="1">
        <v>31.567314147949219</v>
      </c>
      <c r="R36" s="1">
        <v>400.04812622070313</v>
      </c>
      <c r="S36" s="1">
        <v>389.01409912109375</v>
      </c>
      <c r="T36" s="1">
        <v>18.893186569213867</v>
      </c>
      <c r="U36" s="1">
        <v>40.470607757568359</v>
      </c>
      <c r="V36" s="1">
        <v>36.207252502441406</v>
      </c>
      <c r="W36" s="1">
        <v>77.558624267578125</v>
      </c>
      <c r="X36" s="1">
        <v>300.35076904296875</v>
      </c>
      <c r="Y36" s="1">
        <v>500.05474853515625</v>
      </c>
      <c r="Z36" s="1">
        <v>4.0015637874603271E-2</v>
      </c>
      <c r="AA36" s="1">
        <v>88.482376098632813</v>
      </c>
      <c r="AB36" s="1">
        <v>27.425298690795898</v>
      </c>
      <c r="AC36" s="1">
        <v>3.5653154850006104</v>
      </c>
      <c r="AD36" s="1">
        <v>6.151849776506424E-2</v>
      </c>
      <c r="AE36" s="1">
        <v>1.0093420743942261E-2</v>
      </c>
      <c r="AF36" s="1">
        <v>6.5709464251995087E-2</v>
      </c>
      <c r="AG36" s="1">
        <v>1.7424101009964943E-2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1.1042307685403261</v>
      </c>
      <c r="AP36">
        <f>(U36-T36)/(1000-U36)*AO36</f>
        <v>2.4831393988101077E-2</v>
      </c>
      <c r="AQ36">
        <f>(P36+273.15)</f>
        <v>303.44005813598631</v>
      </c>
      <c r="AR36">
        <f>(O36+273.15)</f>
        <v>304.55675354003904</v>
      </c>
      <c r="AS36">
        <f>(Y36*AK36+Z36*AL36)*AM36</f>
        <v>80.008757977289861</v>
      </c>
      <c r="AT36">
        <f>((AS36+0.00000010773*(AR36^4-AQ36^4))-AP36*44100)/(L36*0.92*2*29.3+0.00000043092*AQ36^3)</f>
        <v>-7.8600747479694952</v>
      </c>
      <c r="AU36">
        <f>0.61365*EXP(17.502*J36/(240.97+J36))</f>
        <v>4.3319492824652839</v>
      </c>
      <c r="AV36">
        <f>AU36*1000/AA36</f>
        <v>48.958329030816103</v>
      </c>
      <c r="AW36">
        <f>(AV36-U36)</f>
        <v>8.4877212732477432</v>
      </c>
      <c r="AX36">
        <f>IF(D36,P36,(O36+P36)/2)</f>
        <v>30.848405838012695</v>
      </c>
      <c r="AY36">
        <f>0.61365*EXP(17.502*AX36/(240.97+AX36))</f>
        <v>4.4725305565712423</v>
      </c>
      <c r="AZ36">
        <f>IF(AW36&lt;&gt;0,(1000-(AV36+U36)/2)/AW36*AP36,0)</f>
        <v>2.7947514583451634</v>
      </c>
      <c r="BA36">
        <f>U36*AA36/1000</f>
        <v>3.5809355365454101</v>
      </c>
      <c r="BB36">
        <f>(AY36-BA36)</f>
        <v>0.89159502002583224</v>
      </c>
      <c r="BC36">
        <f>1/(1.6/F36+1.37/N36)</f>
        <v>1.9276448276870763</v>
      </c>
      <c r="BD36">
        <f>G36*AA36*0.001</f>
        <v>33.86519823482471</v>
      </c>
      <c r="BE36">
        <f>G36/S36</f>
        <v>0.98385592116305032</v>
      </c>
      <c r="BF36">
        <f>(1-AP36*AA36/AU36/F36)*100</f>
        <v>93.701268039444031</v>
      </c>
      <c r="BG36">
        <f>(S36-E36/(N36/1.35))</f>
        <v>388.21793201168441</v>
      </c>
      <c r="BH36">
        <f>E36*BF36/100/BG36</f>
        <v>6.0928350688941703E-3</v>
      </c>
    </row>
    <row r="37" spans="1:60" x14ac:dyDescent="0.35">
      <c r="A37" s="1" t="s">
        <v>9</v>
      </c>
      <c r="B37" s="1" t="s">
        <v>3830</v>
      </c>
      <c r="K37" s="1">
        <v>2.72</v>
      </c>
    </row>
    <row r="38" spans="1:60" x14ac:dyDescent="0.35">
      <c r="A38" s="1" t="s">
        <v>9</v>
      </c>
      <c r="B38" s="1" t="s">
        <v>3829</v>
      </c>
      <c r="K38" s="1">
        <v>2.72</v>
      </c>
    </row>
    <row r="39" spans="1:60" x14ac:dyDescent="0.35">
      <c r="A39" s="1">
        <v>8</v>
      </c>
      <c r="B39" s="1" t="s">
        <v>3828</v>
      </c>
      <c r="C39" s="1">
        <v>1776.5000030957162</v>
      </c>
      <c r="D39" s="1">
        <v>0</v>
      </c>
      <c r="E39">
        <f>(R39-S39*(1000-T39)/(1000-U39))*AO39</f>
        <v>3.3939132574863429</v>
      </c>
      <c r="F39">
        <f>IF(AZ39&lt;&gt;0,1/(1/AZ39-1/N39),0)</f>
        <v>8.5095500568418014</v>
      </c>
      <c r="G39">
        <f>((BC39-AP39/2)*S39-E39)/(BC39+AP39/2)</f>
        <v>381.79445484406688</v>
      </c>
      <c r="H39">
        <f>AP39*1000</f>
        <v>24.988362805147357</v>
      </c>
      <c r="I39">
        <f>(AU39-BA39)</f>
        <v>0.74132732948469826</v>
      </c>
      <c r="J39">
        <f>(P39+AT39*D39)</f>
        <v>30.40397834777832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31.438909530639648</v>
      </c>
      <c r="P39" s="1">
        <v>30.40397834777832</v>
      </c>
      <c r="Q39" s="1">
        <v>31.585659027099609</v>
      </c>
      <c r="R39" s="1">
        <v>400.27236938476563</v>
      </c>
      <c r="S39" s="1">
        <v>388.40826416015625</v>
      </c>
      <c r="T39" s="1">
        <v>19.197359085083008</v>
      </c>
      <c r="U39" s="1">
        <v>40.903228759765625</v>
      </c>
      <c r="V39" s="1">
        <v>36.720691680908203</v>
      </c>
      <c r="W39" s="1">
        <v>78.239662170410156</v>
      </c>
      <c r="X39" s="1">
        <v>300.3253173828125</v>
      </c>
      <c r="Y39" s="1">
        <v>749.7376708984375</v>
      </c>
      <c r="Z39" s="1">
        <v>3.8872901350259781E-2</v>
      </c>
      <c r="AA39" s="1">
        <v>88.476829528808594</v>
      </c>
      <c r="AB39" s="1">
        <v>27.374477386474609</v>
      </c>
      <c r="AC39" s="1">
        <v>3.5710902214050293</v>
      </c>
      <c r="AD39" s="1">
        <v>5.8855652809143066E-2</v>
      </c>
      <c r="AE39" s="1">
        <v>4.3226913549005985E-3</v>
      </c>
      <c r="AF39" s="1">
        <v>2.4774791672825813E-2</v>
      </c>
      <c r="AG39" s="1">
        <v>1.6024142503738403E-2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1.1041371962603397</v>
      </c>
      <c r="AP39">
        <f>(U39-T39)/(1000-U39)*AO39</f>
        <v>2.4988362805147359E-2</v>
      </c>
      <c r="AQ39">
        <f>(P39+273.15)</f>
        <v>303.5539783477783</v>
      </c>
      <c r="AR39">
        <f>(O39+273.15)</f>
        <v>304.58890953063963</v>
      </c>
      <c r="AS39">
        <f>(Y39*AK39+Z39*AL39)*AM39</f>
        <v>119.95802466247915</v>
      </c>
      <c r="AT39">
        <f>((AS39+0.00000010773*(AR39^4-AQ39^4))-AP39*44100)/(L39*0.92*2*29.3+0.00000043092*AQ39^3)</f>
        <v>-7.6077665056663299</v>
      </c>
      <c r="AU39">
        <f>0.61365*EXP(17.502*J39/(240.97+J39))</f>
        <v>4.3603153276403424</v>
      </c>
      <c r="AV39">
        <f>AU39*1000/AA39</f>
        <v>49.282002427772319</v>
      </c>
      <c r="AW39">
        <f>(AV39-U39)</f>
        <v>8.3787736680066942</v>
      </c>
      <c r="AX39">
        <f>IF(D39,P39,(O39+P39)/2)</f>
        <v>30.921443939208984</v>
      </c>
      <c r="AY39">
        <f>0.61365*EXP(17.502*AX39/(240.97+AX39))</f>
        <v>4.4912108814661655</v>
      </c>
      <c r="AZ39">
        <f>IF(AW39&lt;&gt;0,(1000-(AV39+U39)/2)/AW39*AP39,0)</f>
        <v>2.8478597360816251</v>
      </c>
      <c r="BA39">
        <f>U39*AA39/1000</f>
        <v>3.6189879981556441</v>
      </c>
      <c r="BB39">
        <f>(AY39-BA39)</f>
        <v>0.87222288331052145</v>
      </c>
      <c r="BC39">
        <f>1/(1.6/F39+1.37/N39)</f>
        <v>1.9681495373346027</v>
      </c>
      <c r="BD39">
        <f>G39*AA39*0.001</f>
        <v>33.779962896282917</v>
      </c>
      <c r="BE39">
        <f>G39/S39</f>
        <v>0.98297201700795367</v>
      </c>
      <c r="BF39">
        <f>(1-AP39*AA39/AU39/F39)*100</f>
        <v>94.041418831811455</v>
      </c>
      <c r="BG39">
        <f>(S39-E39/(N39/1.35))</f>
        <v>387.3378411778375</v>
      </c>
      <c r="BH39">
        <f>E39*BF39/100/BG39</f>
        <v>8.2400525896350954E-3</v>
      </c>
    </row>
    <row r="40" spans="1:60" x14ac:dyDescent="0.35">
      <c r="A40" s="1" t="s">
        <v>9</v>
      </c>
      <c r="B40" s="1" t="s">
        <v>3827</v>
      </c>
      <c r="K40" s="1">
        <v>2.72</v>
      </c>
    </row>
    <row r="41" spans="1:60" x14ac:dyDescent="0.35">
      <c r="A41" s="1" t="s">
        <v>9</v>
      </c>
      <c r="B41" s="1" t="s">
        <v>3826</v>
      </c>
      <c r="K41" s="1">
        <v>2.72</v>
      </c>
    </row>
    <row r="42" spans="1:60" x14ac:dyDescent="0.35">
      <c r="A42" s="1">
        <v>9</v>
      </c>
      <c r="B42" s="1" t="s">
        <v>3825</v>
      </c>
      <c r="C42" s="1">
        <v>1984.0000030845404</v>
      </c>
      <c r="D42" s="1">
        <v>0</v>
      </c>
      <c r="E42">
        <f>(R42-S42*(1000-T42)/(1000-U42))*AO42</f>
        <v>3.7290437950755591</v>
      </c>
      <c r="F42">
        <f>IF(AZ42&lt;&gt;0,1/(1/AZ42-1/N42),0)</f>
        <v>9.1207285686638429</v>
      </c>
      <c r="G42">
        <f>((BC42-AP42/2)*S42-E42)/(BC42+AP42/2)</f>
        <v>381.24706636168276</v>
      </c>
      <c r="H42">
        <f>AP42*1000</f>
        <v>25.22850055075801</v>
      </c>
      <c r="I42">
        <f>(AU42-BA42)</f>
        <v>0.73134244916762636</v>
      </c>
      <c r="J42">
        <f>(P42+AT42*D42)</f>
        <v>30.536081314086914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31.493644714355469</v>
      </c>
      <c r="P42" s="1">
        <v>30.536081314086914</v>
      </c>
      <c r="Q42" s="1">
        <v>31.618600845336914</v>
      </c>
      <c r="R42" s="1">
        <v>400.14315795898438</v>
      </c>
      <c r="S42" s="1">
        <v>387.90216064453125</v>
      </c>
      <c r="T42" s="1">
        <v>19.485681533813477</v>
      </c>
      <c r="U42" s="1">
        <v>41.389846801757813</v>
      </c>
      <c r="V42" s="1">
        <v>37.156723022460938</v>
      </c>
      <c r="W42" s="1">
        <v>78.925178527832031</v>
      </c>
      <c r="X42" s="1">
        <v>300.31405639648438</v>
      </c>
      <c r="Y42" s="1">
        <v>1000.2115478515625</v>
      </c>
      <c r="Z42" s="1">
        <v>5.6021422147750854E-2</v>
      </c>
      <c r="AA42" s="1">
        <v>88.477470397949219</v>
      </c>
      <c r="AB42" s="1">
        <v>27.378511428833008</v>
      </c>
      <c r="AC42" s="1">
        <v>3.5927095413208008</v>
      </c>
      <c r="AD42" s="1">
        <v>3.674694150686264E-2</v>
      </c>
      <c r="AE42" s="1">
        <v>7.1201738901436329E-3</v>
      </c>
      <c r="AF42" s="1">
        <v>2.8714518994092941E-2</v>
      </c>
      <c r="AG42" s="1">
        <v>1.8342169001698494E-2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1.1040957955753099</v>
      </c>
      <c r="AP42">
        <f>(U42-T42)/(1000-U42)*AO42</f>
        <v>2.522850055075801E-2</v>
      </c>
      <c r="AQ42">
        <f>(P42+273.15)</f>
        <v>303.68608131408689</v>
      </c>
      <c r="AR42">
        <f>(O42+273.15)</f>
        <v>304.64364471435545</v>
      </c>
      <c r="AS42">
        <f>(Y42*AK42+Z42*AL42)*AM42</f>
        <v>160.03384407921476</v>
      </c>
      <c r="AT42">
        <f>((AS42+0.00000010773*(AR42^4-AQ42^4))-AP42*44100)/(L42*0.92*2*29.3+0.00000043092*AQ42^3)</f>
        <v>-7.3827458852873908</v>
      </c>
      <c r="AU42">
        <f>0.61365*EXP(17.502*J42/(240.97+J42))</f>
        <v>4.3934113943458062</v>
      </c>
      <c r="AV42">
        <f>AU42*1000/AA42</f>
        <v>49.655707544365313</v>
      </c>
      <c r="AW42">
        <f>(AV42-U42)</f>
        <v>8.2658607426075008</v>
      </c>
      <c r="AX42">
        <f>IF(D42,P42,(O42+P42)/2)</f>
        <v>31.014863014221191</v>
      </c>
      <c r="AY42">
        <f>0.61365*EXP(17.502*AX42/(240.97+AX42))</f>
        <v>4.5152029016023079</v>
      </c>
      <c r="AZ42">
        <f>IF(AW42&lt;&gt;0,(1000-(AV42+U42)/2)/AW42*AP42,0)</f>
        <v>2.913190760358642</v>
      </c>
      <c r="BA42">
        <f>U42*AA42/1000</f>
        <v>3.6620689451781798</v>
      </c>
      <c r="BB42">
        <f>(AY42-BA42)</f>
        <v>0.85313395642412804</v>
      </c>
      <c r="BC42">
        <f>1/(1.6/F42+1.37/N42)</f>
        <v>2.0181959973522199</v>
      </c>
      <c r="BD42">
        <f>G42*AA42*0.001</f>
        <v>33.731776028320766</v>
      </c>
      <c r="BE42">
        <f>G42/S42</f>
        <v>0.98284336887479429</v>
      </c>
      <c r="BF42">
        <f>(1-AP42*AA42/AU42/F42)*100</f>
        <v>94.429518539238643</v>
      </c>
      <c r="BG42">
        <f>(S42-E42/(N42/1.35))</f>
        <v>386.72603919489865</v>
      </c>
      <c r="BH42">
        <f>E42*BF42/100/BG42</f>
        <v>9.1054590198736563E-3</v>
      </c>
    </row>
    <row r="43" spans="1:60" x14ac:dyDescent="0.35">
      <c r="A43" s="1" t="s">
        <v>9</v>
      </c>
      <c r="B43" s="1" t="s">
        <v>3824</v>
      </c>
      <c r="K43" s="1">
        <v>2.72</v>
      </c>
    </row>
    <row r="44" spans="1:60" x14ac:dyDescent="0.35">
      <c r="A44" s="1" t="s">
        <v>9</v>
      </c>
      <c r="B44" s="1" t="s">
        <v>3823</v>
      </c>
      <c r="K44" s="1">
        <v>2.72</v>
      </c>
    </row>
    <row r="45" spans="1:60" x14ac:dyDescent="0.35">
      <c r="A45" s="1">
        <v>10</v>
      </c>
      <c r="B45" s="1" t="s">
        <v>3822</v>
      </c>
      <c r="C45" s="1">
        <v>2191.0000030845404</v>
      </c>
      <c r="D45" s="1">
        <v>0</v>
      </c>
      <c r="E45">
        <f>(R45-S45*(1000-T45)/(1000-U45))*AO45</f>
        <v>4.1871150493010392</v>
      </c>
      <c r="F45">
        <f>IF(AZ45&lt;&gt;0,1/(1/AZ45-1/N45),0)</f>
        <v>9.178278887919836</v>
      </c>
      <c r="G45">
        <f>((BC45-AP45/2)*S45-E45)/(BC45+AP45/2)</f>
        <v>380.4458066357779</v>
      </c>
      <c r="H45">
        <f>AP45*1000</f>
        <v>25.311422917933236</v>
      </c>
      <c r="I45">
        <f>(AU45-BA45)</f>
        <v>0.73199318715406525</v>
      </c>
      <c r="J45">
        <f>(P45+AT45*D45)</f>
        <v>30.665754318237305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31.568187713623047</v>
      </c>
      <c r="P45" s="1">
        <v>30.665754318237305</v>
      </c>
      <c r="Q45" s="1">
        <v>31.669937133789063</v>
      </c>
      <c r="R45" s="1">
        <v>399.9921875</v>
      </c>
      <c r="S45" s="1">
        <v>387.3197021484375</v>
      </c>
      <c r="T45" s="1">
        <v>19.782949447631836</v>
      </c>
      <c r="U45" s="1">
        <v>41.752231597900391</v>
      </c>
      <c r="V45" s="1">
        <v>37.564060211181641</v>
      </c>
      <c r="W45" s="1">
        <v>79.279548645019531</v>
      </c>
      <c r="X45" s="1">
        <v>300.29452514648438</v>
      </c>
      <c r="Y45" s="1">
        <v>1250.0894775390625</v>
      </c>
      <c r="Z45" s="1">
        <v>0.16120707988739014</v>
      </c>
      <c r="AA45" s="1">
        <v>88.477142333984375</v>
      </c>
      <c r="AB45" s="1">
        <v>27.472360610961914</v>
      </c>
      <c r="AC45" s="1">
        <v>3.6014871597290039</v>
      </c>
      <c r="AD45" s="1">
        <v>5.1069639623165131E-2</v>
      </c>
      <c r="AE45" s="1">
        <v>5.1847272552549839E-3</v>
      </c>
      <c r="AF45" s="1">
        <v>2.2719340398907661E-2</v>
      </c>
      <c r="AG45" s="1">
        <v>1.8305834382772446E-2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1.1040239895091335</v>
      </c>
      <c r="AP45">
        <f>(U45-T45)/(1000-U45)*AO45</f>
        <v>2.5311422917933236E-2</v>
      </c>
      <c r="AQ45">
        <f>(P45+273.15)</f>
        <v>303.81575431823728</v>
      </c>
      <c r="AR45">
        <f>(O45+273.15)</f>
        <v>304.71818771362302</v>
      </c>
      <c r="AS45">
        <f>(Y45*AK45+Z45*AL45)*AM45</f>
        <v>200.01431193558165</v>
      </c>
      <c r="AT45">
        <f>((AS45+0.00000010773*(AR45^4-AQ45^4))-AP45*44100)/(L45*0.92*2*29.3+0.00000043092*AQ45^3)</f>
        <v>-7.102040320841124</v>
      </c>
      <c r="AU45">
        <f>0.61365*EXP(17.502*J45/(240.97+J45))</f>
        <v>4.426111325002978</v>
      </c>
      <c r="AV45">
        <f>AU45*1000/AA45</f>
        <v>50.025477860657496</v>
      </c>
      <c r="AW45">
        <f>(AV45-U45)</f>
        <v>8.2732462627571053</v>
      </c>
      <c r="AX45">
        <f>IF(D45,P45,(O45+P45)/2)</f>
        <v>31.116971015930176</v>
      </c>
      <c r="AY45">
        <f>0.61365*EXP(17.502*AX45/(240.97+AX45))</f>
        <v>4.5415540438421855</v>
      </c>
      <c r="AZ45">
        <f>IF(AW45&lt;&gt;0,(1000-(AV45+U45)/2)/AW45*AP45,0)</f>
        <v>2.9190368498245047</v>
      </c>
      <c r="BA45">
        <f>U45*AA45/1000</f>
        <v>3.6941181378489127</v>
      </c>
      <c r="BB45">
        <f>(AY45-BA45)</f>
        <v>0.84743590599327279</v>
      </c>
      <c r="BC45">
        <f>1/(1.6/F45+1.37/N45)</f>
        <v>2.0226862295206942</v>
      </c>
      <c r="BD45">
        <f>G45*AA45*0.001</f>
        <v>33.660757784081213</v>
      </c>
      <c r="BE45">
        <f>G45/S45</f>
        <v>0.98225265723759847</v>
      </c>
      <c r="BF45">
        <f>(1-AP45*AA45/AU45/F45)*100</f>
        <v>94.487303735815956</v>
      </c>
      <c r="BG45">
        <f>(S45-E45/(N45/1.35))</f>
        <v>385.99910735465539</v>
      </c>
      <c r="BH45">
        <f>E45*BF45/100/BG45</f>
        <v>1.0249485138746961E-2</v>
      </c>
    </row>
    <row r="46" spans="1:60" x14ac:dyDescent="0.35">
      <c r="A46" s="1" t="s">
        <v>9</v>
      </c>
      <c r="B46" s="1" t="s">
        <v>3821</v>
      </c>
      <c r="K46" s="1">
        <v>2.72</v>
      </c>
    </row>
    <row r="47" spans="1:60" x14ac:dyDescent="0.35">
      <c r="A47" s="1" t="s">
        <v>9</v>
      </c>
      <c r="B47" s="1" t="s">
        <v>1501</v>
      </c>
      <c r="K47" s="1">
        <v>2.72</v>
      </c>
    </row>
    <row r="48" spans="1:60" x14ac:dyDescent="0.35">
      <c r="A48" s="1">
        <v>11</v>
      </c>
      <c r="B48" s="1" t="s">
        <v>3820</v>
      </c>
      <c r="C48" s="1">
        <v>2398.0000030845404</v>
      </c>
      <c r="D48" s="1">
        <v>0</v>
      </c>
      <c r="E48">
        <f>(R48-S48*(1000-T48)/(1000-U48))*AO48</f>
        <v>4.0803195980702345</v>
      </c>
      <c r="F48">
        <f>IF(AZ48&lt;&gt;0,1/(1/AZ48-1/N48),0)</f>
        <v>8.9506796872720429</v>
      </c>
      <c r="G48">
        <f>((BC48-AP48/2)*S48-E48)/(BC48+AP48/2)</f>
        <v>380.50373376636412</v>
      </c>
      <c r="H48">
        <f>AP48*1000</f>
        <v>25.467546281866419</v>
      </c>
      <c r="I48">
        <f>(AU48-BA48)</f>
        <v>0.74205646628015387</v>
      </c>
      <c r="J48">
        <f>(P48+AT48*D48)</f>
        <v>30.853925704956055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31.659727096557617</v>
      </c>
      <c r="P48" s="1">
        <v>30.853925704956055</v>
      </c>
      <c r="Q48" s="1">
        <v>31.742830276489258</v>
      </c>
      <c r="R48" s="1">
        <v>400.04837036132813</v>
      </c>
      <c r="S48" s="1">
        <v>387.4168701171875</v>
      </c>
      <c r="T48" s="1">
        <v>20.08808708190918</v>
      </c>
      <c r="U48" s="1">
        <v>42.180778503417969</v>
      </c>
      <c r="V48" s="1">
        <v>37.944248199462891</v>
      </c>
      <c r="W48" s="1">
        <v>79.674972534179688</v>
      </c>
      <c r="X48" s="1">
        <v>300.32461547851563</v>
      </c>
      <c r="Y48" s="1">
        <v>1600.953125</v>
      </c>
      <c r="Z48" s="1">
        <v>5.7165846228599548E-3</v>
      </c>
      <c r="AA48" s="1">
        <v>88.473556518554688</v>
      </c>
      <c r="AB48" s="1">
        <v>27.676294326782227</v>
      </c>
      <c r="AC48" s="1">
        <v>3.6090290546417236</v>
      </c>
      <c r="AD48" s="1">
        <v>7.1036897599697113E-2</v>
      </c>
      <c r="AE48" s="1">
        <v>7.6436353847384453E-3</v>
      </c>
      <c r="AF48" s="1">
        <v>4.8958264291286469E-2</v>
      </c>
      <c r="AG48" s="1">
        <v>1.1584258638322353E-2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1.1041346157298366</v>
      </c>
      <c r="AP48">
        <f>(U48-T48)/(1000-U48)*AO48</f>
        <v>2.546754628186642E-2</v>
      </c>
      <c r="AQ48">
        <f>(P48+273.15)</f>
        <v>304.00392570495603</v>
      </c>
      <c r="AR48">
        <f>(O48+273.15)</f>
        <v>304.80972709655759</v>
      </c>
      <c r="AS48">
        <f>(Y48*AK48+Z48*AL48)*AM48</f>
        <v>256.15249427454546</v>
      </c>
      <c r="AT48">
        <f>((AS48+0.00000010773*(AR48^4-AQ48^4))-AP48*44100)/(L48*0.92*2*29.3+0.00000043092*AQ48^3)</f>
        <v>-6.7235479095408426</v>
      </c>
      <c r="AU48">
        <f>0.61365*EXP(17.502*J48/(240.97+J48))</f>
        <v>4.4739399571989402</v>
      </c>
      <c r="AV48">
        <f>AU48*1000/AA48</f>
        <v>50.568103433941474</v>
      </c>
      <c r="AW48">
        <f>(AV48-U48)</f>
        <v>8.3873249305235049</v>
      </c>
      <c r="AX48">
        <f>IF(D48,P48,(O48+P48)/2)</f>
        <v>31.256826400756836</v>
      </c>
      <c r="AY48">
        <f>0.61365*EXP(17.502*AX48/(240.97+AX48))</f>
        <v>4.5778640246026612</v>
      </c>
      <c r="AZ48">
        <f>IF(AW48&lt;&gt;0,(1000-(AV48+U48)/2)/AW48*AP48,0)</f>
        <v>2.8956196715136704</v>
      </c>
      <c r="BA48">
        <f>U48*AA48/1000</f>
        <v>3.7318834909187864</v>
      </c>
      <c r="BB48">
        <f>(AY48-BA48)</f>
        <v>0.84598053368387482</v>
      </c>
      <c r="BC48">
        <f>1/(1.6/F48+1.37/N48)</f>
        <v>2.0047118492782583</v>
      </c>
      <c r="BD48">
        <f>G48*AA48*0.001</f>
        <v>33.664518594899498</v>
      </c>
      <c r="BE48">
        <f>G48/S48</f>
        <v>0.98215582003764512</v>
      </c>
      <c r="BF48">
        <f>(1-AP48*AA48/AU48/F48)*100</f>
        <v>94.373291417130304</v>
      </c>
      <c r="BG48">
        <f>(S48-E48/(N48/1.35))</f>
        <v>386.12995806563583</v>
      </c>
      <c r="BH48">
        <f>E48*BF48/100/BG48</f>
        <v>9.9726318163133564E-3</v>
      </c>
    </row>
    <row r="49" spans="1:60" x14ac:dyDescent="0.35">
      <c r="A49" s="1" t="s">
        <v>9</v>
      </c>
      <c r="B49" s="1" t="s">
        <v>3819</v>
      </c>
      <c r="K49" s="1">
        <v>2.72</v>
      </c>
    </row>
    <row r="50" spans="1:60" x14ac:dyDescent="0.35">
      <c r="A50" s="1" t="s">
        <v>9</v>
      </c>
      <c r="B50" s="1" t="s">
        <v>3815</v>
      </c>
      <c r="K50" s="1">
        <v>2.72</v>
      </c>
    </row>
    <row r="51" spans="1:60" x14ac:dyDescent="0.35">
      <c r="A51" s="1">
        <v>12</v>
      </c>
      <c r="B51" s="1" t="s">
        <v>1497</v>
      </c>
      <c r="C51" s="1">
        <v>2605.0000030845404</v>
      </c>
      <c r="D51" s="1">
        <v>0</v>
      </c>
      <c r="E51">
        <f>(R51-S51*(1000-T51)/(1000-U51))*AO51</f>
        <v>4.3218295089132353</v>
      </c>
      <c r="F51">
        <f>IF(AZ51&lt;&gt;0,1/(1/AZ51-1/N51),0)</f>
        <v>9.2488781343848583</v>
      </c>
      <c r="G51">
        <f>((BC51-AP51/2)*S51-E51)/(BC51+AP51/2)</f>
        <v>380.18865843965989</v>
      </c>
      <c r="H51">
        <f>AP51*1000</f>
        <v>25.810113415822354</v>
      </c>
      <c r="I51">
        <f>(AU51-BA51)</f>
        <v>0.74366916740742539</v>
      </c>
      <c r="J51">
        <f>(P51+AT51*D51)</f>
        <v>31.057483673095703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31.773883819580078</v>
      </c>
      <c r="P51" s="1">
        <v>31.057483673095703</v>
      </c>
      <c r="Q51" s="1">
        <v>31.825422286987305</v>
      </c>
      <c r="R51" s="1">
        <v>400.16583251953125</v>
      </c>
      <c r="S51" s="1">
        <v>387.20248413085938</v>
      </c>
      <c r="T51" s="1">
        <v>20.384147644042969</v>
      </c>
      <c r="U51" s="1">
        <v>42.756965637207031</v>
      </c>
      <c r="V51" s="1">
        <v>38.251495361328125</v>
      </c>
      <c r="W51" s="1">
        <v>80.234786987304688</v>
      </c>
      <c r="X51" s="1">
        <v>300.37261962890625</v>
      </c>
      <c r="Y51" s="1">
        <v>2001.20703125</v>
      </c>
      <c r="Z51" s="1">
        <v>0.1326289176940918</v>
      </c>
      <c r="AA51" s="1">
        <v>88.465507507324219</v>
      </c>
      <c r="AB51" s="1">
        <v>27.615318298339844</v>
      </c>
      <c r="AC51" s="1">
        <v>3.6240925788879395</v>
      </c>
      <c r="AD51" s="1">
        <v>0.10811393707990646</v>
      </c>
      <c r="AE51" s="1">
        <v>5.1592960953712463E-3</v>
      </c>
      <c r="AF51" s="1">
        <v>2.5331402197480202E-2</v>
      </c>
      <c r="AG51" s="1">
        <v>1.9861392676830292E-2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1.104311101576861</v>
      </c>
      <c r="AP51">
        <f>(U51-T51)/(1000-U51)*AO51</f>
        <v>2.5810113415822355E-2</v>
      </c>
      <c r="AQ51">
        <f>(P51+273.15)</f>
        <v>304.20748367309568</v>
      </c>
      <c r="AR51">
        <f>(O51+273.15)</f>
        <v>304.92388381958006</v>
      </c>
      <c r="AS51">
        <f>(Y51*AK51+Z51*AL51)*AM51</f>
        <v>320.19311784312595</v>
      </c>
      <c r="AT51">
        <f>((AS51+0.00000010773*(AR51^4-AQ51^4))-AP51*44100)/(L51*0.92*2*29.3+0.00000043092*AQ51^3)</f>
        <v>-6.3469255939585336</v>
      </c>
      <c r="AU51">
        <f>0.61365*EXP(17.502*J51/(240.97+J51))</f>
        <v>4.5261858319761679</v>
      </c>
      <c r="AV51">
        <f>AU51*1000/AA51</f>
        <v>51.16328340287243</v>
      </c>
      <c r="AW51">
        <f>(AV51-U51)</f>
        <v>8.4063177656653991</v>
      </c>
      <c r="AX51">
        <f>IF(D51,P51,(O51+P51)/2)</f>
        <v>31.415683746337891</v>
      </c>
      <c r="AY51">
        <f>0.61365*EXP(17.502*AX51/(240.97+AX51))</f>
        <v>4.6194138418436825</v>
      </c>
      <c r="AZ51">
        <f>IF(AW51&lt;&gt;0,(1000-(AV51+U51)/2)/AW51*AP51,0)</f>
        <v>2.9261405482917691</v>
      </c>
      <c r="BA51">
        <f>U51*AA51/1000</f>
        <v>3.7825166645687425</v>
      </c>
      <c r="BB51">
        <f>(AY51-BA51)</f>
        <v>0.83689717727494006</v>
      </c>
      <c r="BC51">
        <f>1/(1.6/F51+1.37/N51)</f>
        <v>2.0281450305762894</v>
      </c>
      <c r="BD51">
        <f>G51*AA51*0.001</f>
        <v>33.633582617393259</v>
      </c>
      <c r="BE51">
        <f>G51/S51</f>
        <v>0.9818858969695321</v>
      </c>
      <c r="BF51">
        <f>(1-AP51*AA51/AU51/F51)*100</f>
        <v>94.545656963203172</v>
      </c>
      <c r="BG51">
        <f>(S51-E51/(N51/1.35))</f>
        <v>385.83940108157998</v>
      </c>
      <c r="BH51">
        <f>E51*BF51/100/BG51</f>
        <v>1.0590162877553428E-2</v>
      </c>
    </row>
    <row r="52" spans="1:60" x14ac:dyDescent="0.35">
      <c r="A52" s="1" t="s">
        <v>9</v>
      </c>
      <c r="B52" s="1" t="s">
        <v>3818</v>
      </c>
      <c r="K52" s="1">
        <v>1.7163200000000001</v>
      </c>
    </row>
    <row r="53" spans="1:60" x14ac:dyDescent="0.35">
      <c r="A53" s="1" t="s">
        <v>9</v>
      </c>
      <c r="B53" s="1" t="s">
        <v>3817</v>
      </c>
      <c r="K53" s="1">
        <v>1.7163200000000001</v>
      </c>
    </row>
    <row r="54" spans="1:60" x14ac:dyDescent="0.35">
      <c r="A54" s="1" t="s">
        <v>9</v>
      </c>
      <c r="B54" s="1" t="s">
        <v>3816</v>
      </c>
      <c r="K54" s="1">
        <v>1.7163200000000001</v>
      </c>
    </row>
    <row r="55" spans="1:60" x14ac:dyDescent="0.35">
      <c r="A55" s="1" t="s">
        <v>9</v>
      </c>
      <c r="B55" s="1" t="s">
        <v>3815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FF64-4DA7-4088-914D-AB2D29BCF764}">
  <dimension ref="A1:BH55"/>
  <sheetViews>
    <sheetView zoomScale="4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3900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3899</v>
      </c>
    </row>
    <row r="12" spans="1:60" x14ac:dyDescent="0.35">
      <c r="A12" s="1" t="s">
        <v>9</v>
      </c>
      <c r="B12" s="1" t="s">
        <v>3898</v>
      </c>
    </row>
    <row r="13" spans="1:60" x14ac:dyDescent="0.35">
      <c r="A13" s="1" t="s">
        <v>9</v>
      </c>
      <c r="B13" s="1" t="s">
        <v>3897</v>
      </c>
    </row>
    <row r="14" spans="1:60" x14ac:dyDescent="0.35">
      <c r="A14" s="1" t="s">
        <v>9</v>
      </c>
      <c r="B14" s="1" t="s">
        <v>3896</v>
      </c>
    </row>
    <row r="15" spans="1:60" x14ac:dyDescent="0.35">
      <c r="A15" s="1" t="s">
        <v>9</v>
      </c>
      <c r="B15" s="1" t="s">
        <v>3895</v>
      </c>
    </row>
    <row r="16" spans="1:60" x14ac:dyDescent="0.35">
      <c r="A16" s="1" t="s">
        <v>9</v>
      </c>
      <c r="B16" s="1" t="s">
        <v>3894</v>
      </c>
    </row>
    <row r="17" spans="1:60" x14ac:dyDescent="0.35">
      <c r="A17" s="1" t="s">
        <v>9</v>
      </c>
      <c r="B17" s="1" t="s">
        <v>3893</v>
      </c>
    </row>
    <row r="18" spans="1:60" x14ac:dyDescent="0.35">
      <c r="A18" s="1">
        <v>1</v>
      </c>
      <c r="B18" s="1" t="s">
        <v>1195</v>
      </c>
      <c r="C18" s="1">
        <v>428.0000044927001</v>
      </c>
      <c r="D18" s="1">
        <v>0</v>
      </c>
      <c r="E18">
        <f>(R18-S18*(1000-T18)/(1000-U18))*AO18</f>
        <v>-1.8858853577670507</v>
      </c>
      <c r="F18">
        <f>IF(AZ18&lt;&gt;0,1/(1/AZ18-1/N18),0)</f>
        <v>3.9320988645138022</v>
      </c>
      <c r="G18">
        <f>((BC18-AP18/2)*S18-E18)/(BC18+AP18/2)</f>
        <v>389.43368121210653</v>
      </c>
      <c r="H18">
        <f>AP18*1000</f>
        <v>21.377777877583096</v>
      </c>
      <c r="I18">
        <f>(AU18-BA18)</f>
        <v>0.88117517935908163</v>
      </c>
      <c r="J18">
        <f>(P18+AT18*D18)</f>
        <v>30.640262603759766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31.851940155029297</v>
      </c>
      <c r="P18" s="1">
        <v>30.640262603759766</v>
      </c>
      <c r="Q18" s="1">
        <v>31.966699600219727</v>
      </c>
      <c r="R18" s="1">
        <v>400.074951171875</v>
      </c>
      <c r="S18" s="1">
        <v>394.15158081054688</v>
      </c>
      <c r="T18" s="1">
        <v>21.416460037231445</v>
      </c>
      <c r="U18" s="1">
        <v>40.003494262695313</v>
      </c>
      <c r="V18" s="1">
        <v>40.006305694580078</v>
      </c>
      <c r="W18" s="1">
        <v>74.727195739746094</v>
      </c>
      <c r="X18" s="1">
        <v>300.32467651367188</v>
      </c>
      <c r="Y18" s="1">
        <v>8.5074499249458313E-2</v>
      </c>
      <c r="Z18" s="1">
        <v>0.1440591961145401</v>
      </c>
      <c r="AA18" s="1">
        <v>88.454551696777344</v>
      </c>
      <c r="AB18" s="1">
        <v>27.262054443359375</v>
      </c>
      <c r="AC18" s="1">
        <v>3.5998804569244385</v>
      </c>
      <c r="AD18" s="1">
        <v>7.9758189618587494E-2</v>
      </c>
      <c r="AE18" s="1">
        <v>3.2968658488243818E-3</v>
      </c>
      <c r="AF18" s="1">
        <v>5.7247448712587357E-2</v>
      </c>
      <c r="AG18" s="1">
        <v>1.0054940357804298E-2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1.1041348401237936</v>
      </c>
      <c r="AP18">
        <f>(U18-T18)/(1000-U18)*AO18</f>
        <v>2.1377777877583097E-2</v>
      </c>
      <c r="AQ18">
        <f>(P18+273.15)</f>
        <v>303.79026260375974</v>
      </c>
      <c r="AR18">
        <f>(O18+273.15)</f>
        <v>305.00194015502927</v>
      </c>
      <c r="AS18">
        <f>(Y18*AK18+Z18*AL18)*AM18</f>
        <v>1.3611919575663212E-2</v>
      </c>
      <c r="AT18">
        <f>((AS18+0.00000010773*(AR18^4-AQ18^4))-AP18*44100)/(L18*0.92*2*29.3+0.00000043092*AQ18^3)</f>
        <v>-7.2807286664793889</v>
      </c>
      <c r="AU18">
        <f>0.61365*EXP(17.502*J18/(240.97+J18))</f>
        <v>4.4196663306703998</v>
      </c>
      <c r="AV18">
        <f>AU18*1000/AA18</f>
        <v>49.965391784710391</v>
      </c>
      <c r="AW18">
        <f>(AV18-U18)</f>
        <v>9.9618975220150787</v>
      </c>
      <c r="AX18">
        <f>IF(D18,P18,(O18+P18)/2)</f>
        <v>31.246101379394531</v>
      </c>
      <c r="AY18">
        <f>0.61365*EXP(17.502*AX18/(240.97+AX18))</f>
        <v>4.5750706161366725</v>
      </c>
      <c r="AZ18">
        <f>IF(AW18&lt;&gt;0,(1000-(AV18+U18)/2)/AW18*AP18,0)</f>
        <v>2.049419842109141</v>
      </c>
      <c r="BA18">
        <f>U18*AA18/1000</f>
        <v>3.5384911513113182</v>
      </c>
      <c r="BB18">
        <f>(AY18-BA18)</f>
        <v>1.0365794648253543</v>
      </c>
      <c r="BC18">
        <f>1/(1.6/F18+1.37/N18)</f>
        <v>1.375563499531091</v>
      </c>
      <c r="BD18">
        <f>G18*AA18*0.001</f>
        <v>34.447181687242583</v>
      </c>
      <c r="BE18">
        <f>G18/S18</f>
        <v>0.98803024057714472</v>
      </c>
      <c r="BF18">
        <f>(1-AP18*AA18/AU18/F18)*100</f>
        <v>89.118999395242142</v>
      </c>
      <c r="BG18">
        <f>(S18-E18/(N18/1.35))</f>
        <v>394.74637946207974</v>
      </c>
      <c r="BH18">
        <f>E18*BF18/100/BG18</f>
        <v>-4.2576252703663579E-3</v>
      </c>
    </row>
    <row r="19" spans="1:60" x14ac:dyDescent="0.35">
      <c r="A19" s="1" t="s">
        <v>9</v>
      </c>
      <c r="B19" s="1" t="s">
        <v>3892</v>
      </c>
      <c r="K19" s="1">
        <v>2.72</v>
      </c>
    </row>
    <row r="20" spans="1:60" x14ac:dyDescent="0.35">
      <c r="A20" s="1" t="s">
        <v>9</v>
      </c>
      <c r="B20" s="1" t="s">
        <v>3891</v>
      </c>
      <c r="K20" s="1">
        <v>2.72</v>
      </c>
    </row>
    <row r="21" spans="1:60" x14ac:dyDescent="0.35">
      <c r="A21" s="1">
        <v>2</v>
      </c>
      <c r="B21" s="1" t="s">
        <v>3890</v>
      </c>
      <c r="C21" s="1">
        <v>633.50000450387597</v>
      </c>
      <c r="D21" s="1">
        <v>0</v>
      </c>
      <c r="E21">
        <f>(R21-S21*(1000-T21)/(1000-U21))*AO21</f>
        <v>-0.59316311915472775</v>
      </c>
      <c r="F21">
        <f>IF(AZ21&lt;&gt;0,1/(1/AZ21-1/N21),0)</f>
        <v>3.0944232678937196</v>
      </c>
      <c r="G21">
        <f>((BC21-AP21/2)*S21-E21)/(BC21+AP21/2)</f>
        <v>387.57574105204856</v>
      </c>
      <c r="H21">
        <f>AP21*1000</f>
        <v>19.812473892322142</v>
      </c>
      <c r="I21">
        <f>(AU21-BA21)</f>
        <v>0.93257779015039288</v>
      </c>
      <c r="J21">
        <f>(P21+AT21*D21)</f>
        <v>30.47352409362793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31.755918502807617</v>
      </c>
      <c r="P21" s="1">
        <v>30.47352409362793</v>
      </c>
      <c r="Q21" s="1">
        <v>31.924465179443359</v>
      </c>
      <c r="R21" s="1">
        <v>400.08181762695313</v>
      </c>
      <c r="S21" s="1">
        <v>393.55694580078125</v>
      </c>
      <c r="T21" s="1">
        <v>21.704557418823242</v>
      </c>
      <c r="U21" s="1">
        <v>38.949928283691406</v>
      </c>
      <c r="V21" s="1">
        <v>40.763801574707031</v>
      </c>
      <c r="W21" s="1">
        <v>73.1527099609375</v>
      </c>
      <c r="X21" s="1">
        <v>300.31781005859375</v>
      </c>
      <c r="Y21" s="1">
        <v>25.549831390380859</v>
      </c>
      <c r="Z21" s="1">
        <v>1.3720112852752209E-2</v>
      </c>
      <c r="AA21" s="1">
        <v>88.450325012207031</v>
      </c>
      <c r="AB21" s="1">
        <v>27.194299697875977</v>
      </c>
      <c r="AC21" s="1">
        <v>3.5891175270080566</v>
      </c>
      <c r="AD21" s="1">
        <v>4.2653713375329971E-2</v>
      </c>
      <c r="AE21" s="1">
        <v>1.0212752968072891E-2</v>
      </c>
      <c r="AF21" s="1">
        <v>3.70464026927948E-2</v>
      </c>
      <c r="AG21" s="1">
        <v>2.3815562017261982E-3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1.1041095958036533</v>
      </c>
      <c r="AP21">
        <f>(U21-T21)/(1000-U21)*AO21</f>
        <v>1.9812473892322144E-2</v>
      </c>
      <c r="AQ21">
        <f>(P21+273.15)</f>
        <v>303.62352409362791</v>
      </c>
      <c r="AR21">
        <f>(O21+273.15)</f>
        <v>304.90591850280759</v>
      </c>
      <c r="AS21">
        <f>(Y21*AK21+Z21*AL21)*AM21</f>
        <v>4.0879729310876201</v>
      </c>
      <c r="AT21">
        <f>((AS21+0.00000010773*(AR21^4-AQ21^4))-AP21*44100)/(L21*0.92*2*29.3+0.00000043092*AQ21^3)</f>
        <v>-6.7016536341871422</v>
      </c>
      <c r="AU21">
        <f>0.61365*EXP(17.502*J21/(240.97+J21))</f>
        <v>4.3777116060450529</v>
      </c>
      <c r="AV21">
        <f>AU21*1000/AA21</f>
        <v>49.493448502771294</v>
      </c>
      <c r="AW21">
        <f>(AV21-U21)</f>
        <v>10.543520219079888</v>
      </c>
      <c r="AX21">
        <f>IF(D21,P21,(O21+P21)/2)</f>
        <v>31.114721298217773</v>
      </c>
      <c r="AY21">
        <f>0.61365*EXP(17.502*AX21/(240.97+AX21))</f>
        <v>4.5409720164289284</v>
      </c>
      <c r="AZ21">
        <f>IF(AW21&lt;&gt;0,(1000-(AV21+U21)/2)/AW21*AP21,0)</f>
        <v>1.7960161741131824</v>
      </c>
      <c r="BA21">
        <f>U21*AA21/1000</f>
        <v>3.4451338158946601</v>
      </c>
      <c r="BB21">
        <f>(AY21-BA21)</f>
        <v>1.0958382005342684</v>
      </c>
      <c r="BC21">
        <f>1/(1.6/F21+1.37/N21)</f>
        <v>1.1945624106439017</v>
      </c>
      <c r="BD21">
        <f>G21*AA21*0.001</f>
        <v>34.28120026290069</v>
      </c>
      <c r="BE21">
        <f>G21/S21</f>
        <v>0.98480218730084268</v>
      </c>
      <c r="BF21">
        <f>(1-AP21*AA21/AU21/F21)*100</f>
        <v>87.063664375364496</v>
      </c>
      <c r="BG21">
        <f>(S21-E21/(N21/1.35))</f>
        <v>393.7440264321458</v>
      </c>
      <c r="BH21">
        <f>E21*BF21/100/BG21</f>
        <v>-1.3115870021924313E-3</v>
      </c>
    </row>
    <row r="22" spans="1:60" x14ac:dyDescent="0.35">
      <c r="A22" s="1" t="s">
        <v>9</v>
      </c>
      <c r="B22" s="1" t="s">
        <v>3889</v>
      </c>
      <c r="K22" s="1">
        <v>2.72</v>
      </c>
    </row>
    <row r="23" spans="1:60" x14ac:dyDescent="0.35">
      <c r="A23" s="1" t="s">
        <v>9</v>
      </c>
      <c r="B23" s="1" t="s">
        <v>3888</v>
      </c>
      <c r="K23" s="1">
        <v>2.72</v>
      </c>
    </row>
    <row r="24" spans="1:60" x14ac:dyDescent="0.35">
      <c r="A24" s="1">
        <v>3</v>
      </c>
      <c r="B24" s="1" t="s">
        <v>3887</v>
      </c>
      <c r="C24" s="1">
        <v>839.50000450387597</v>
      </c>
      <c r="D24" s="1">
        <v>0</v>
      </c>
      <c r="E24">
        <f>(R24-S24*(1000-T24)/(1000-U24))*AO24</f>
        <v>-3.3421098324741091E-2</v>
      </c>
      <c r="F24">
        <f>IF(AZ24&lt;&gt;0,1/(1/AZ24-1/N24),0)</f>
        <v>2.5555356647734611</v>
      </c>
      <c r="G24">
        <f>((BC24-AP24/2)*S24-E24)/(BC24+AP24/2)</f>
        <v>386.59926988731996</v>
      </c>
      <c r="H24">
        <f>AP24*1000</f>
        <v>18.497636044977952</v>
      </c>
      <c r="I24">
        <f>(AU24-BA24)</f>
        <v>0.97774755991229778</v>
      </c>
      <c r="J24">
        <f>(P24+AT24*D24)</f>
        <v>30.385637283325195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31.626882553100586</v>
      </c>
      <c r="P24" s="1">
        <v>30.385637283325195</v>
      </c>
      <c r="Q24" s="1">
        <v>31.818641662597656</v>
      </c>
      <c r="R24" s="1">
        <v>399.95358276367188</v>
      </c>
      <c r="S24" s="1">
        <v>393.39324951171875</v>
      </c>
      <c r="T24" s="1">
        <v>22.078149795532227</v>
      </c>
      <c r="U24" s="1">
        <v>38.191535949707031</v>
      </c>
      <c r="V24" s="1">
        <v>41.769298553466797</v>
      </c>
      <c r="W24" s="1">
        <v>72.253959655761719</v>
      </c>
      <c r="X24" s="1">
        <v>300.32183837890625</v>
      </c>
      <c r="Y24" s="1">
        <v>50.993717193603516</v>
      </c>
      <c r="Z24" s="1">
        <v>5.0307180732488632E-2</v>
      </c>
      <c r="AA24" s="1">
        <v>88.448654174804688</v>
      </c>
      <c r="AB24" s="1">
        <v>27.214424133300781</v>
      </c>
      <c r="AC24" s="1">
        <v>3.5789544582366943</v>
      </c>
      <c r="AD24" s="1">
        <v>6.9754861295223236E-2</v>
      </c>
      <c r="AE24" s="1">
        <v>1.7058813944458961E-2</v>
      </c>
      <c r="AF24" s="1">
        <v>3.7022005766630173E-2</v>
      </c>
      <c r="AG24" s="1">
        <v>6.2531395815312862E-3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1.1041244058048021</v>
      </c>
      <c r="AP24">
        <f>(U24-T24)/(1000-U24)*AO24</f>
        <v>1.8497636044977953E-2</v>
      </c>
      <c r="AQ24">
        <f>(P24+273.15)</f>
        <v>303.53563728332517</v>
      </c>
      <c r="AR24">
        <f>(O24+273.15)</f>
        <v>304.77688255310056</v>
      </c>
      <c r="AS24">
        <f>(Y24*AK24+Z24*AL24)*AM24</f>
        <v>8.1589945686088186</v>
      </c>
      <c r="AT24">
        <f>((AS24+0.00000010773*(AR24^4-AQ24^4))-AP24*44100)/(L24*0.92*2*29.3+0.00000043092*AQ24^3)</f>
        <v>-6.2192822749454466</v>
      </c>
      <c r="AU24">
        <f>0.61365*EXP(17.502*J24/(240.97+J24))</f>
        <v>4.3557375155325557</v>
      </c>
      <c r="AV24">
        <f>AU24*1000/AA24</f>
        <v>49.245944510632498</v>
      </c>
      <c r="AW24">
        <f>(AV24-U24)</f>
        <v>11.054408560925467</v>
      </c>
      <c r="AX24">
        <f>IF(D24,P24,(O24+P24)/2)</f>
        <v>31.006259918212891</v>
      </c>
      <c r="AY24">
        <f>0.61365*EXP(17.502*AX24/(240.97+AX24))</f>
        <v>4.5129887851352404</v>
      </c>
      <c r="AZ24">
        <f>IF(AW24&lt;&gt;0,(1000-(AV24+U24)/2)/AW24*AP24,0)</f>
        <v>1.6001708822651326</v>
      </c>
      <c r="BA24">
        <f>U24*AA24/1000</f>
        <v>3.3779899556202579</v>
      </c>
      <c r="BB24">
        <f>(AY24-BA24)</f>
        <v>1.1349988295149824</v>
      </c>
      <c r="BC24">
        <f>1/(1.6/F24+1.37/N24)</f>
        <v>1.0569045198064031</v>
      </c>
      <c r="BD24">
        <f>G24*AA24*0.001</f>
        <v>34.194185126495547</v>
      </c>
      <c r="BE24">
        <f>G24/S24</f>
        <v>0.98272980120316888</v>
      </c>
      <c r="BF24">
        <f>(1-AP24*AA24/AU24/F24)*100</f>
        <v>85.301811512087681</v>
      </c>
      <c r="BG24">
        <f>(S24-E24/(N24/1.35))</f>
        <v>393.40379035617383</v>
      </c>
      <c r="BH24">
        <f>E24*BF24/100/BG24</f>
        <v>-7.2467024967983365E-5</v>
      </c>
    </row>
    <row r="25" spans="1:60" x14ac:dyDescent="0.35">
      <c r="A25" s="1" t="s">
        <v>9</v>
      </c>
      <c r="B25" s="1" t="s">
        <v>3886</v>
      </c>
      <c r="K25" s="1">
        <v>2.72</v>
      </c>
    </row>
    <row r="26" spans="1:60" x14ac:dyDescent="0.35">
      <c r="A26" s="1" t="s">
        <v>9</v>
      </c>
      <c r="B26" s="1" t="s">
        <v>3885</v>
      </c>
      <c r="K26" s="1">
        <v>2.72</v>
      </c>
    </row>
    <row r="27" spans="1:60" x14ac:dyDescent="0.35">
      <c r="A27" s="1">
        <v>4</v>
      </c>
      <c r="B27" s="1" t="s">
        <v>3884</v>
      </c>
      <c r="C27" s="1">
        <v>1045.0000045150518</v>
      </c>
      <c r="D27" s="1">
        <v>0</v>
      </c>
      <c r="E27">
        <f>(R27-S27*(1000-T27)/(1000-U27))*AO27</f>
        <v>0.57043440034400428</v>
      </c>
      <c r="F27">
        <f>IF(AZ27&lt;&gt;0,1/(1/AZ27-1/N27),0)</f>
        <v>2.2615802223122934</v>
      </c>
      <c r="G27">
        <f>((BC27-AP27/2)*S27-E27)/(BC27+AP27/2)</f>
        <v>385.57121180127746</v>
      </c>
      <c r="H27">
        <f>AP27*1000</f>
        <v>17.5828329914373</v>
      </c>
      <c r="I27">
        <f>(AU27-BA27)</f>
        <v>1.0052676331585699</v>
      </c>
      <c r="J27">
        <f>(P27+AT27*D27)</f>
        <v>30.347892761230469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31.523193359375</v>
      </c>
      <c r="P27" s="1">
        <v>30.347892761230469</v>
      </c>
      <c r="Q27" s="1">
        <v>31.717636108398438</v>
      </c>
      <c r="R27" s="1">
        <v>399.97064208984375</v>
      </c>
      <c r="S27" s="1">
        <v>393.19232177734375</v>
      </c>
      <c r="T27" s="1">
        <v>22.451889038085938</v>
      </c>
      <c r="U27" s="1">
        <v>37.775501251220703</v>
      </c>
      <c r="V27" s="1">
        <v>42.725521087646484</v>
      </c>
      <c r="W27" s="1">
        <v>71.886062622070313</v>
      </c>
      <c r="X27" s="1">
        <v>300.31222534179688</v>
      </c>
      <c r="Y27" s="1">
        <v>101.18770599365234</v>
      </c>
      <c r="Z27" s="1">
        <v>2.9727106913924217E-2</v>
      </c>
      <c r="AA27" s="1">
        <v>88.445213317871094</v>
      </c>
      <c r="AB27" s="1">
        <v>27.345932006835938</v>
      </c>
      <c r="AC27" s="1">
        <v>3.5731132030487061</v>
      </c>
      <c r="AD27" s="1">
        <v>0.12384864687919617</v>
      </c>
      <c r="AE27" s="1">
        <v>8.1479866057634354E-3</v>
      </c>
      <c r="AF27" s="1">
        <v>3.8239963352680206E-2</v>
      </c>
      <c r="AG27" s="1">
        <v>6.4520398154854774E-3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1.1040890637566059</v>
      </c>
      <c r="AP27">
        <f>(U27-T27)/(1000-U27)*AO27</f>
        <v>1.75828329914373E-2</v>
      </c>
      <c r="AQ27">
        <f>(P27+273.15)</f>
        <v>303.49789276123045</v>
      </c>
      <c r="AR27">
        <f>(O27+273.15)</f>
        <v>304.67319335937498</v>
      </c>
      <c r="AS27">
        <f>(Y27*AK27+Z27*AL27)*AM27</f>
        <v>16.190032597108939</v>
      </c>
      <c r="AT27">
        <f>((AS27+0.00000010773*(AR27^4-AQ27^4))-AP27*44100)/(L27*0.92*2*29.3+0.00000043092*AQ27^3)</f>
        <v>-5.8462363560672008</v>
      </c>
      <c r="AU27">
        <f>0.61365*EXP(17.502*J27/(240.97+J27))</f>
        <v>4.3463298995122912</v>
      </c>
      <c r="AV27">
        <f>AU27*1000/AA27</f>
        <v>49.141493773005344</v>
      </c>
      <c r="AW27">
        <f>(AV27-U27)</f>
        <v>11.365992521784641</v>
      </c>
      <c r="AX27">
        <f>IF(D27,P27,(O27+P27)/2)</f>
        <v>30.935543060302734</v>
      </c>
      <c r="AY27">
        <f>0.61365*EXP(17.502*AX27/(240.97+AX27))</f>
        <v>4.4948247072371164</v>
      </c>
      <c r="AZ27">
        <f>IF(AW27&lt;&gt;0,(1000-(AV27+U27)/2)/AW27*AP27,0)</f>
        <v>1.4797396228606898</v>
      </c>
      <c r="BA27">
        <f>U27*AA27/1000</f>
        <v>3.3410622663537213</v>
      </c>
      <c r="BB27">
        <f>(AY27-BA27)</f>
        <v>1.1537624408833951</v>
      </c>
      <c r="BC27">
        <f>1/(1.6/F27+1.37/N27)</f>
        <v>0.97320062287561948</v>
      </c>
      <c r="BD27">
        <f>G27*AA27*0.001</f>
        <v>34.101928076994035</v>
      </c>
      <c r="BE27">
        <f>G27/S27</f>
        <v>0.98061734791356892</v>
      </c>
      <c r="BF27">
        <f>(1-AP27*AA27/AU27/F27)*100</f>
        <v>84.179197839765081</v>
      </c>
      <c r="BG27">
        <f>(S27-E27/(N27/1.35))</f>
        <v>393.01240966830954</v>
      </c>
      <c r="BH27">
        <f>E27*BF27/100/BG27</f>
        <v>1.2218115525077697E-3</v>
      </c>
    </row>
    <row r="28" spans="1:60" x14ac:dyDescent="0.35">
      <c r="A28" s="1" t="s">
        <v>9</v>
      </c>
      <c r="B28" s="1" t="s">
        <v>3883</v>
      </c>
      <c r="K28" s="1">
        <v>2.72</v>
      </c>
    </row>
    <row r="29" spans="1:60" x14ac:dyDescent="0.35">
      <c r="A29" s="1" t="s">
        <v>9</v>
      </c>
      <c r="B29" s="1" t="s">
        <v>3882</v>
      </c>
      <c r="K29" s="1">
        <v>2.72</v>
      </c>
    </row>
    <row r="30" spans="1:60" x14ac:dyDescent="0.35">
      <c r="A30" s="1">
        <v>5</v>
      </c>
      <c r="B30" s="1" t="s">
        <v>3881</v>
      </c>
      <c r="C30" s="1">
        <v>1250.0000045150518</v>
      </c>
      <c r="D30" s="1">
        <v>0</v>
      </c>
      <c r="E30">
        <f>(R30-S30*(1000-T30)/(1000-U30))*AO30</f>
        <v>1.2603905817509076</v>
      </c>
      <c r="F30">
        <f>IF(AZ30&lt;&gt;0,1/(1/AZ30-1/N30),0)</f>
        <v>1.9726496615678235</v>
      </c>
      <c r="G30">
        <f>((BC30-AP30/2)*S30-E30)/(BC30+AP30/2)</f>
        <v>384.14212894777808</v>
      </c>
      <c r="H30">
        <f>AP30*1000</f>
        <v>16.727293309171309</v>
      </c>
      <c r="I30">
        <f>(AU30-BA30)</f>
        <v>1.0481327974350814</v>
      </c>
      <c r="J30">
        <f>(P30+AT30*D30)</f>
        <v>30.381052017211914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31.453981399536133</v>
      </c>
      <c r="P30" s="1">
        <v>30.381052017211914</v>
      </c>
      <c r="Q30" s="1">
        <v>31.642101287841797</v>
      </c>
      <c r="R30" s="1">
        <v>400.01425170898438</v>
      </c>
      <c r="S30" s="1">
        <v>392.9193115234375</v>
      </c>
      <c r="T30" s="1">
        <v>22.80047607421875</v>
      </c>
      <c r="U30" s="1">
        <v>37.385463714599609</v>
      </c>
      <c r="V30" s="1">
        <v>43.558441162109375</v>
      </c>
      <c r="W30" s="1">
        <v>71.421867370605469</v>
      </c>
      <c r="X30" s="1">
        <v>300.2900390625</v>
      </c>
      <c r="Y30" s="1">
        <v>149.69036865234375</v>
      </c>
      <c r="Z30" s="1">
        <v>3.4300357103347778E-2</v>
      </c>
      <c r="AA30" s="1">
        <v>88.442420959472656</v>
      </c>
      <c r="AB30" s="1">
        <v>27.246524810791016</v>
      </c>
      <c r="AC30" s="1">
        <v>3.5651419162750244</v>
      </c>
      <c r="AD30" s="1">
        <v>3.6061439663171768E-2</v>
      </c>
      <c r="AE30" s="1">
        <v>9.8368776962161064E-3</v>
      </c>
      <c r="AF30" s="1">
        <v>4.7134872525930405E-2</v>
      </c>
      <c r="AG30" s="1">
        <v>4.3313219211995602E-3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1.1040074965533084</v>
      </c>
      <c r="AP30">
        <f>(U30-T30)/(1000-U30)*AO30</f>
        <v>1.6727293309171307E-2</v>
      </c>
      <c r="AQ30">
        <f>(P30+273.15)</f>
        <v>303.53105201721189</v>
      </c>
      <c r="AR30">
        <f>(O30+273.15)</f>
        <v>304.60398139953611</v>
      </c>
      <c r="AS30">
        <f>(Y30*AK30+Z30*AL30)*AM30</f>
        <v>23.950458449040525</v>
      </c>
      <c r="AT30">
        <f>((AS30+0.00000010773*(AR30^4-AQ30^4))-AP30*44100)/(L30*0.92*2*29.3+0.00000043092*AQ30^3)</f>
        <v>-5.4988335796346979</v>
      </c>
      <c r="AU30">
        <f>0.61365*EXP(17.502*J30/(240.97+J30))</f>
        <v>4.3545937170467903</v>
      </c>
      <c r="AV30">
        <f>AU30*1000/AA30</f>
        <v>49.236482558999761</v>
      </c>
      <c r="AW30">
        <f>(AV30-U30)</f>
        <v>11.851018844400151</v>
      </c>
      <c r="AX30">
        <f>IF(D30,P30,(O30+P30)/2)</f>
        <v>30.917516708374023</v>
      </c>
      <c r="AY30">
        <f>0.61365*EXP(17.502*AX30/(240.97+AX30))</f>
        <v>4.4902047214087268</v>
      </c>
      <c r="AZ30">
        <f>IF(AW30&lt;&gt;0,(1000-(AV30+U30)/2)/AW30*AP30,0)</f>
        <v>1.3503326733437842</v>
      </c>
      <c r="BA30">
        <f>U30*AA30/1000</f>
        <v>3.306460919611709</v>
      </c>
      <c r="BB30">
        <f>(AY30-BA30)</f>
        <v>1.1837438017970179</v>
      </c>
      <c r="BC30">
        <f>1/(1.6/F30+1.37/N30)</f>
        <v>0.88404881997940366</v>
      </c>
      <c r="BD30">
        <f>G30*AA30*0.001</f>
        <v>33.974459876667417</v>
      </c>
      <c r="BE30">
        <f>G30/S30</f>
        <v>0.97766161571028842</v>
      </c>
      <c r="BF30">
        <f>(1-AP30*AA30/AU30/F30)*100</f>
        <v>82.777797538467965</v>
      </c>
      <c r="BG30">
        <f>(S30-E30/(N30/1.35))</f>
        <v>392.52179074342689</v>
      </c>
      <c r="BH30">
        <f>E30*BF30/100/BG30</f>
        <v>2.6580016410799891E-3</v>
      </c>
    </row>
    <row r="31" spans="1:60" x14ac:dyDescent="0.35">
      <c r="A31" s="1" t="s">
        <v>9</v>
      </c>
      <c r="B31" s="1" t="s">
        <v>3880</v>
      </c>
      <c r="K31" s="1">
        <v>2.72</v>
      </c>
    </row>
    <row r="32" spans="1:60" x14ac:dyDescent="0.35">
      <c r="A32" s="1" t="s">
        <v>9</v>
      </c>
      <c r="B32" s="1" t="s">
        <v>3879</v>
      </c>
      <c r="K32" s="1">
        <v>2.72</v>
      </c>
    </row>
    <row r="33" spans="1:60" x14ac:dyDescent="0.35">
      <c r="A33" s="1">
        <v>6</v>
      </c>
      <c r="B33" s="1" t="s">
        <v>3878</v>
      </c>
      <c r="C33" s="1">
        <v>1455.0000045150518</v>
      </c>
      <c r="D33" s="1">
        <v>0</v>
      </c>
      <c r="E33">
        <f>(R33-S33*(1000-T33)/(1000-U33))*AO33</f>
        <v>1.926622175162185</v>
      </c>
      <c r="F33">
        <f>IF(AZ33&lt;&gt;0,1/(1/AZ33-1/N33),0)</f>
        <v>1.8325946875690042</v>
      </c>
      <c r="G33">
        <f>((BC33-AP33/2)*S33-E33)/(BC33+AP33/2)</f>
        <v>382.79002894180564</v>
      </c>
      <c r="H33">
        <f>AP33*1000</f>
        <v>16.147705902431746</v>
      </c>
      <c r="I33">
        <f>(AU33-BA33)</f>
        <v>1.0647024451137241</v>
      </c>
      <c r="J33">
        <f>(P33+AT33*D33)</f>
        <v>30.395984649658203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31.408788681030273</v>
      </c>
      <c r="P33" s="1">
        <v>30.395984649658203</v>
      </c>
      <c r="Q33" s="1">
        <v>31.587814331054688</v>
      </c>
      <c r="R33" s="1">
        <v>400.04458618164063</v>
      </c>
      <c r="S33" s="1">
        <v>392.55792236328125</v>
      </c>
      <c r="T33" s="1">
        <v>23.162342071533203</v>
      </c>
      <c r="U33" s="1">
        <v>37.243705749511719</v>
      </c>
      <c r="V33" s="1">
        <v>44.359439849853516</v>
      </c>
      <c r="W33" s="1">
        <v>71.327407836914063</v>
      </c>
      <c r="X33" s="1">
        <v>300.29727172851563</v>
      </c>
      <c r="Y33" s="1">
        <v>301.06393432617188</v>
      </c>
      <c r="Z33" s="1">
        <v>0.21494288742542267</v>
      </c>
      <c r="AA33" s="1">
        <v>88.434196472167969</v>
      </c>
      <c r="AB33" s="1">
        <v>27.2672119140625</v>
      </c>
      <c r="AC33" s="1">
        <v>3.5674989223480225</v>
      </c>
      <c r="AD33" s="1">
        <v>4.6837743371725082E-2</v>
      </c>
      <c r="AE33" s="1">
        <v>5.3877397440373898E-3</v>
      </c>
      <c r="AF33" s="1">
        <v>2.3872828111052513E-2</v>
      </c>
      <c r="AG33" s="1">
        <v>3.4944114740937948E-3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1.1040340872371894</v>
      </c>
      <c r="AP33">
        <f>(U33-T33)/(1000-U33)*AO33</f>
        <v>1.6147705902431746E-2</v>
      </c>
      <c r="AQ33">
        <f>(P33+273.15)</f>
        <v>303.54598464965818</v>
      </c>
      <c r="AR33">
        <f>(O33+273.15)</f>
        <v>304.55878868103025</v>
      </c>
      <c r="AS33">
        <f>(Y33*AK33+Z33*AL33)*AM33</f>
        <v>48.170228415498968</v>
      </c>
      <c r="AT33">
        <f>((AS33+0.00000010773*(AR33^4-AQ33^4))-AP33*44100)/(L33*0.92*2*29.3+0.00000043092*AQ33^3)</f>
        <v>-5.1138549228583416</v>
      </c>
      <c r="AU33">
        <f>0.61365*EXP(17.502*J33/(240.97+J33))</f>
        <v>4.3583196367176553</v>
      </c>
      <c r="AV33">
        <f>AU33*1000/AA33</f>
        <v>49.28319372573602</v>
      </c>
      <c r="AW33">
        <f>(AV33-U33)</f>
        <v>12.039487976224301</v>
      </c>
      <c r="AX33">
        <f>IF(D33,P33,(O33+P33)/2)</f>
        <v>30.902386665344238</v>
      </c>
      <c r="AY33">
        <f>0.61365*EXP(17.502*AX33/(240.97+AX33))</f>
        <v>4.4863302259527691</v>
      </c>
      <c r="AZ33">
        <f>IF(AW33&lt;&gt;0,(1000-(AV33+U33)/2)/AW33*AP33,0)</f>
        <v>1.2832024476666277</v>
      </c>
      <c r="BA33">
        <f>U33*AA33/1000</f>
        <v>3.2936171916039312</v>
      </c>
      <c r="BB33">
        <f>(AY33-BA33)</f>
        <v>1.1927130343488379</v>
      </c>
      <c r="BC33">
        <f>1/(1.6/F33+1.37/N33)</f>
        <v>0.83812007019106427</v>
      </c>
      <c r="BD33">
        <f>G33*AA33*0.001</f>
        <v>33.851728627026503</v>
      </c>
      <c r="BE33">
        <f>G33/S33</f>
        <v>0.97511731934316637</v>
      </c>
      <c r="BF33">
        <f>(1-AP33*AA33/AU33/F33)*100</f>
        <v>82.120903688341102</v>
      </c>
      <c r="BG33">
        <f>(S33-E33/(N33/1.35))</f>
        <v>391.9502755267012</v>
      </c>
      <c r="BH33">
        <f>E33*BF33/100/BG33</f>
        <v>4.0366333172672493E-3</v>
      </c>
    </row>
    <row r="34" spans="1:60" x14ac:dyDescent="0.35">
      <c r="A34" s="1" t="s">
        <v>9</v>
      </c>
      <c r="B34" s="1" t="s">
        <v>3877</v>
      </c>
      <c r="K34" s="1">
        <v>2.72</v>
      </c>
    </row>
    <row r="35" spans="1:60" x14ac:dyDescent="0.35">
      <c r="A35" s="1" t="s">
        <v>9</v>
      </c>
      <c r="B35" s="1" t="s">
        <v>3876</v>
      </c>
      <c r="K35" s="1">
        <v>2.72</v>
      </c>
    </row>
    <row r="36" spans="1:60" x14ac:dyDescent="0.35">
      <c r="A36" s="1">
        <v>7</v>
      </c>
      <c r="B36" s="1" t="s">
        <v>3875</v>
      </c>
      <c r="C36" s="1">
        <v>1660.0000045150518</v>
      </c>
      <c r="D36" s="1">
        <v>0</v>
      </c>
      <c r="E36">
        <f>(R36-S36*(1000-T36)/(1000-U36))*AO36</f>
        <v>2.2097598595805596</v>
      </c>
      <c r="F36">
        <f>IF(AZ36&lt;&gt;0,1/(1/AZ36-1/N36),0)</f>
        <v>1.716319573592221</v>
      </c>
      <c r="G36">
        <f>((BC36-AP36/2)*S36-E36)/(BC36+AP36/2)</f>
        <v>382.01088123192</v>
      </c>
      <c r="H36">
        <f>AP36*1000</f>
        <v>15.787948217725907</v>
      </c>
      <c r="I36">
        <f>(AU36-BA36)</f>
        <v>1.0900961454337943</v>
      </c>
      <c r="J36">
        <f>(P36+AT36*D36)</f>
        <v>30.502874374389648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31.395097732543945</v>
      </c>
      <c r="P36" s="1">
        <v>30.502874374389648</v>
      </c>
      <c r="Q36" s="1">
        <v>31.556369781494141</v>
      </c>
      <c r="R36" s="1">
        <v>400.046630859375</v>
      </c>
      <c r="S36" s="1">
        <v>392.43399047851563</v>
      </c>
      <c r="T36" s="1">
        <v>23.495906829833984</v>
      </c>
      <c r="U36" s="1">
        <v>37.261859893798828</v>
      </c>
      <c r="V36" s="1">
        <v>45.029926300048828</v>
      </c>
      <c r="W36" s="1">
        <v>71.412384033203125</v>
      </c>
      <c r="X36" s="1">
        <v>300.32846069335938</v>
      </c>
      <c r="Y36" s="1">
        <v>501.14434814453125</v>
      </c>
      <c r="Z36" s="1">
        <v>0.19893987476825714</v>
      </c>
      <c r="AA36" s="1">
        <v>88.427558898925781</v>
      </c>
      <c r="AB36" s="1">
        <v>27.186870574951172</v>
      </c>
      <c r="AC36" s="1">
        <v>3.573338508605957</v>
      </c>
      <c r="AD36" s="1">
        <v>4.6962108463048935E-2</v>
      </c>
      <c r="AE36" s="1">
        <v>6.0020256787538528E-3</v>
      </c>
      <c r="AF36" s="1">
        <v>1.9374169409275055E-2</v>
      </c>
      <c r="AG36" s="1">
        <v>7.2187436744570732E-3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1.1041487525491152</v>
      </c>
      <c r="AP36">
        <f>(U36-T36)/(1000-U36)*AO36</f>
        <v>1.5787948217725906E-2</v>
      </c>
      <c r="AQ36">
        <f>(P36+273.15)</f>
        <v>303.65287437438963</v>
      </c>
      <c r="AR36">
        <f>(O36+273.15)</f>
        <v>304.54509773254392</v>
      </c>
      <c r="AS36">
        <f>(Y36*AK36+Z36*AL36)*AM36</f>
        <v>80.183093910893149</v>
      </c>
      <c r="AT36">
        <f>((AS36+0.00000010773*(AR36^4-AQ36^4))-AP36*44100)/(L36*0.92*2*29.3+0.00000043092*AQ36^3)</f>
        <v>-4.7490912312263251</v>
      </c>
      <c r="AU36">
        <f>0.61365*EXP(17.502*J36/(240.97+J36))</f>
        <v>4.3850714558762105</v>
      </c>
      <c r="AV36">
        <f>AU36*1000/AA36</f>
        <v>49.589421108960188</v>
      </c>
      <c r="AW36">
        <f>(AV36-U36)</f>
        <v>12.32756121516136</v>
      </c>
      <c r="AX36">
        <f>IF(D36,P36,(O36+P36)/2)</f>
        <v>30.948986053466797</v>
      </c>
      <c r="AY36">
        <f>0.61365*EXP(17.502*AX36/(240.97+AX36))</f>
        <v>4.4982727156979401</v>
      </c>
      <c r="AZ36">
        <f>IF(AW36&lt;&gt;0,(1000-(AV36+U36)/2)/AW36*AP36,0)</f>
        <v>1.2250879302545703</v>
      </c>
      <c r="BA36">
        <f>U36*AA36/1000</f>
        <v>3.2949753104424162</v>
      </c>
      <c r="BB36">
        <f>(AY36-BA36)</f>
        <v>1.2032974052555239</v>
      </c>
      <c r="BC36">
        <f>1/(1.6/F36+1.37/N36)</f>
        <v>0.79853404859235877</v>
      </c>
      <c r="BD36">
        <f>G36*AA36*0.001</f>
        <v>33.780289700166151</v>
      </c>
      <c r="BE36">
        <f>G36/S36</f>
        <v>0.97343984084078405</v>
      </c>
      <c r="BF36">
        <f>(1-AP36*AA36/AU36/F36)*100</f>
        <v>81.450231269444657</v>
      </c>
      <c r="BG36">
        <f>(S36-E36/(N36/1.35))</f>
        <v>391.73704345611225</v>
      </c>
      <c r="BH36">
        <f>E36*BF36/100/BG36</f>
        <v>4.5945476594412638E-3</v>
      </c>
    </row>
    <row r="37" spans="1:60" x14ac:dyDescent="0.35">
      <c r="A37" s="1" t="s">
        <v>9</v>
      </c>
      <c r="B37" s="1" t="s">
        <v>3874</v>
      </c>
      <c r="K37" s="1">
        <v>2.72</v>
      </c>
    </row>
    <row r="38" spans="1:60" x14ac:dyDescent="0.35">
      <c r="A38" s="1" t="s">
        <v>9</v>
      </c>
      <c r="B38" s="1" t="s">
        <v>3873</v>
      </c>
      <c r="K38" s="1">
        <v>2.72</v>
      </c>
    </row>
    <row r="39" spans="1:60" x14ac:dyDescent="0.35">
      <c r="A39" s="1">
        <v>8</v>
      </c>
      <c r="B39" s="1" t="s">
        <v>3872</v>
      </c>
      <c r="C39" s="1">
        <v>1864.5000045262277</v>
      </c>
      <c r="D39" s="1">
        <v>0</v>
      </c>
      <c r="E39">
        <f>(R39-S39*(1000-T39)/(1000-U39))*AO39</f>
        <v>1.8742870155343707</v>
      </c>
      <c r="F39">
        <f>IF(AZ39&lt;&gt;0,1/(1/AZ39-1/N39),0)</f>
        <v>1.6115877476365503</v>
      </c>
      <c r="G39">
        <f>((BC39-AP39/2)*S39-E39)/(BC39+AP39/2)</f>
        <v>382.46223221208982</v>
      </c>
      <c r="H39">
        <f>AP39*1000</f>
        <v>15.439388818771587</v>
      </c>
      <c r="I39">
        <f>(AU39-BA39)</f>
        <v>1.1152844001257072</v>
      </c>
      <c r="J39">
        <f>(P39+AT39*D39)</f>
        <v>30.606977462768555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31.409328460693359</v>
      </c>
      <c r="P39" s="1">
        <v>30.606977462768555</v>
      </c>
      <c r="Q39" s="1">
        <v>31.551860809326172</v>
      </c>
      <c r="R39" s="1">
        <v>399.96994018554688</v>
      </c>
      <c r="S39" s="1">
        <v>392.780029296875</v>
      </c>
      <c r="T39" s="1">
        <v>23.811559677124023</v>
      </c>
      <c r="U39" s="1">
        <v>37.273700714111328</v>
      </c>
      <c r="V39" s="1">
        <v>45.597366333007813</v>
      </c>
      <c r="W39" s="1">
        <v>71.376365661621094</v>
      </c>
      <c r="X39" s="1">
        <v>300.3223876953125</v>
      </c>
      <c r="Y39" s="1">
        <v>749.9537353515625</v>
      </c>
      <c r="Z39" s="1">
        <v>7.6603583991527557E-2</v>
      </c>
      <c r="AA39" s="1">
        <v>88.4263916015625</v>
      </c>
      <c r="AB39" s="1">
        <v>27.324831008911133</v>
      </c>
      <c r="AC39" s="1">
        <v>3.5835888385772705</v>
      </c>
      <c r="AD39" s="1">
        <v>5.9406358748674393E-2</v>
      </c>
      <c r="AE39" s="1">
        <v>5.4873661138117313E-3</v>
      </c>
      <c r="AF39" s="1">
        <v>5.8172516524791718E-2</v>
      </c>
      <c r="AG39" s="1">
        <v>6.3043734990060329E-3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1.1041264253504133</v>
      </c>
      <c r="AP39">
        <f>(U39-T39)/(1000-U39)*AO39</f>
        <v>1.5439388818771587E-2</v>
      </c>
      <c r="AQ39">
        <f>(P39+273.15)</f>
        <v>303.75697746276853</v>
      </c>
      <c r="AR39">
        <f>(O39+273.15)</f>
        <v>304.55932846069334</v>
      </c>
      <c r="AS39">
        <f>(Y39*AK39+Z39*AL39)*AM39</f>
        <v>119.99259497420644</v>
      </c>
      <c r="AT39">
        <f>((AS39+0.00000010773*(AR39^4-AQ39^4))-AP39*44100)/(L39*0.92*2*29.3+0.00000043092*AQ39^3)</f>
        <v>-4.3241961846542756</v>
      </c>
      <c r="AU39">
        <f>0.61365*EXP(17.502*J39/(240.97+J39))</f>
        <v>4.4112632559111553</v>
      </c>
      <c r="AV39">
        <f>AU39*1000/AA39</f>
        <v>49.886274629272648</v>
      </c>
      <c r="AW39">
        <f>(AV39-U39)</f>
        <v>12.61257391516132</v>
      </c>
      <c r="AX39">
        <f>IF(D39,P39,(O39+P39)/2)</f>
        <v>31.008152961730957</v>
      </c>
      <c r="AY39">
        <f>0.61365*EXP(17.502*AX39/(240.97+AX39))</f>
        <v>4.5134759028560518</v>
      </c>
      <c r="AZ39">
        <f>IF(AW39&lt;&gt;0,(1000-(AV39+U39)/2)/AW39*AP39,0)</f>
        <v>1.1707792987948717</v>
      </c>
      <c r="BA39">
        <f>U39*AA39/1000</f>
        <v>3.2959788557854481</v>
      </c>
      <c r="BB39">
        <f>(AY39-BA39)</f>
        <v>1.2174970470706037</v>
      </c>
      <c r="BC39">
        <f>1/(1.6/F39+1.37/N39)</f>
        <v>0.76168588149631733</v>
      </c>
      <c r="BD39">
        <f>G39*AA39*0.001</f>
        <v>33.819755118393985</v>
      </c>
      <c r="BE39">
        <f>G39/S39</f>
        <v>0.97373136026478913</v>
      </c>
      <c r="BF39">
        <f>(1-AP39*AA39/AU39/F39)*100</f>
        <v>80.795850673617181</v>
      </c>
      <c r="BG39">
        <f>(S39-E39/(N39/1.35))</f>
        <v>392.18888870350122</v>
      </c>
      <c r="BH39">
        <f>E39*BF39/100/BG39</f>
        <v>3.8612673175731078E-3</v>
      </c>
    </row>
    <row r="40" spans="1:60" x14ac:dyDescent="0.35">
      <c r="A40" s="1" t="s">
        <v>9</v>
      </c>
      <c r="B40" s="1" t="s">
        <v>3871</v>
      </c>
      <c r="K40" s="1">
        <v>2.72</v>
      </c>
    </row>
    <row r="41" spans="1:60" x14ac:dyDescent="0.35">
      <c r="A41" s="1" t="s">
        <v>9</v>
      </c>
      <c r="B41" s="1" t="s">
        <v>3870</v>
      </c>
      <c r="K41" s="1">
        <v>2.72</v>
      </c>
    </row>
    <row r="42" spans="1:60" x14ac:dyDescent="0.35">
      <c r="A42" s="1">
        <v>9</v>
      </c>
      <c r="B42" s="1" t="s">
        <v>3869</v>
      </c>
      <c r="C42" s="1">
        <v>2069.5000045262277</v>
      </c>
      <c r="D42" s="1">
        <v>0</v>
      </c>
      <c r="E42">
        <f>(R42-S42*(1000-T42)/(1000-U42))*AO42</f>
        <v>1.2630994740635333</v>
      </c>
      <c r="F42">
        <f>IF(AZ42&lt;&gt;0,1/(1/AZ42-1/N42),0)</f>
        <v>1.4506725019716915</v>
      </c>
      <c r="G42">
        <f>((BC42-AP42/2)*S42-E42)/(BC42+AP42/2)</f>
        <v>383.37747495200477</v>
      </c>
      <c r="H42">
        <f>AP42*1000</f>
        <v>14.899275376347843</v>
      </c>
      <c r="I42">
        <f>(AU42-BA42)</f>
        <v>1.1628950108659826</v>
      </c>
      <c r="J42">
        <f>(P42+AT42*D42)</f>
        <v>30.735231399536133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31.453235626220703</v>
      </c>
      <c r="P42" s="1">
        <v>30.735231399536133</v>
      </c>
      <c r="Q42" s="1">
        <v>31.573602676391602</v>
      </c>
      <c r="R42" s="1">
        <v>399.86245727539063</v>
      </c>
      <c r="S42" s="1">
        <v>393.40948486328125</v>
      </c>
      <c r="T42" s="1">
        <v>24.107814788818359</v>
      </c>
      <c r="U42" s="1">
        <v>37.101844787597656</v>
      </c>
      <c r="V42" s="1">
        <v>46.050193786621094</v>
      </c>
      <c r="W42" s="1">
        <v>70.87109375</v>
      </c>
      <c r="X42" s="1">
        <v>300.31051635742188</v>
      </c>
      <c r="Y42" s="1">
        <v>1001.2843627929688</v>
      </c>
      <c r="Z42" s="1">
        <v>8.0033138394355774E-2</v>
      </c>
      <c r="AA42" s="1">
        <v>88.427505493164063</v>
      </c>
      <c r="AB42" s="1">
        <v>27.386964797973633</v>
      </c>
      <c r="AC42" s="1">
        <v>3.5930008888244629</v>
      </c>
      <c r="AD42" s="1">
        <v>4.9541696906089783E-2</v>
      </c>
      <c r="AE42" s="1">
        <v>1.2497992254793644E-2</v>
      </c>
      <c r="AF42" s="1">
        <v>4.3456826359033585E-2</v>
      </c>
      <c r="AG42" s="1">
        <v>3.3721360377967358E-3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1.1040827807258153</v>
      </c>
      <c r="AP42">
        <f>(U42-T42)/(1000-U42)*AO42</f>
        <v>1.4899275376347844E-2</v>
      </c>
      <c r="AQ42">
        <f>(P42+273.15)</f>
        <v>303.88523139953611</v>
      </c>
      <c r="AR42">
        <f>(O42+273.15)</f>
        <v>304.60323562622068</v>
      </c>
      <c r="AS42">
        <f>(Y42*AK42+Z42*AL42)*AM42</f>
        <v>160.20549446600307</v>
      </c>
      <c r="AT42">
        <f>((AS42+0.00000010773*(AR42^4-AQ42^4))-AP42*44100)/(L42*0.92*2*29.3+0.00000043092*AQ42^3)</f>
        <v>-3.829328020439084</v>
      </c>
      <c r="AU42">
        <f>0.61365*EXP(17.502*J42/(240.97+J42))</f>
        <v>4.4437185946277946</v>
      </c>
      <c r="AV42">
        <f>AU42*1000/AA42</f>
        <v>50.252673869346218</v>
      </c>
      <c r="AW42">
        <f>(AV42-U42)</f>
        <v>13.150829081748562</v>
      </c>
      <c r="AX42">
        <f>IF(D42,P42,(O42+P42)/2)</f>
        <v>31.094233512878418</v>
      </c>
      <c r="AY42">
        <f>0.61365*EXP(17.502*AX42/(240.97+AX42))</f>
        <v>4.5356745837397838</v>
      </c>
      <c r="AZ42">
        <f>IF(AW42&lt;&gt;0,(1000-(AV42+U42)/2)/AW42*AP42,0)</f>
        <v>1.0834690173035288</v>
      </c>
      <c r="BA42">
        <f>U42*AA42/1000</f>
        <v>3.280823583761812</v>
      </c>
      <c r="BB42">
        <f>(AY42-BA42)</f>
        <v>1.2548509999779718</v>
      </c>
      <c r="BC42">
        <f>1/(1.6/F42+1.37/N42)</f>
        <v>0.70273862844385671</v>
      </c>
      <c r="BD42">
        <f>G42*AA42*0.001</f>
        <v>33.901113772273767</v>
      </c>
      <c r="BE42">
        <f>G42/S42</f>
        <v>0.97449982703197202</v>
      </c>
      <c r="BF42">
        <f>(1-AP42*AA42/AU42/F42)*100</f>
        <v>79.562084779163683</v>
      </c>
      <c r="BG42">
        <f>(S42-E42/(N42/1.35))</f>
        <v>393.01110971241081</v>
      </c>
      <c r="BH42">
        <f>E42*BF42/100/BG42</f>
        <v>2.5570480059329071E-3</v>
      </c>
    </row>
    <row r="43" spans="1:60" x14ac:dyDescent="0.35">
      <c r="A43" s="1" t="s">
        <v>9</v>
      </c>
      <c r="B43" s="1" t="s">
        <v>3868</v>
      </c>
      <c r="K43" s="1">
        <v>2.72</v>
      </c>
    </row>
    <row r="44" spans="1:60" x14ac:dyDescent="0.35">
      <c r="A44" s="1" t="s">
        <v>9</v>
      </c>
      <c r="B44" s="1" t="s">
        <v>3867</v>
      </c>
      <c r="K44" s="1">
        <v>2.72</v>
      </c>
    </row>
    <row r="45" spans="1:60" x14ac:dyDescent="0.35">
      <c r="A45" s="1">
        <v>10</v>
      </c>
      <c r="B45" s="1" t="s">
        <v>3866</v>
      </c>
      <c r="C45" s="1">
        <v>2274.5000045262277</v>
      </c>
      <c r="D45" s="1">
        <v>0</v>
      </c>
      <c r="E45">
        <f>(R45-S45*(1000-T45)/(1000-U45))*AO45</f>
        <v>0.17124266473644065</v>
      </c>
      <c r="F45">
        <f>IF(AZ45&lt;&gt;0,1/(1/AZ45-1/N45),0)</f>
        <v>1.2155955834192682</v>
      </c>
      <c r="G45">
        <f>((BC45-AP45/2)*S45-E45)/(BC45+AP45/2)</f>
        <v>385.65491096074214</v>
      </c>
      <c r="H45">
        <f>AP45*1000</f>
        <v>13.982629119606681</v>
      </c>
      <c r="I45">
        <f>(AU45-BA45)</f>
        <v>1.2489584853661806</v>
      </c>
      <c r="J45">
        <f>(P45+AT45*D45)</f>
        <v>30.899993896484375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31.521093368530273</v>
      </c>
      <c r="P45" s="1">
        <v>30.899993896484375</v>
      </c>
      <c r="Q45" s="1">
        <v>31.619548797607422</v>
      </c>
      <c r="R45" s="1">
        <v>400.01953125</v>
      </c>
      <c r="S45" s="1">
        <v>394.8641357421875</v>
      </c>
      <c r="T45" s="1">
        <v>24.40467643737793</v>
      </c>
      <c r="U45" s="1">
        <v>36.604507446289063</v>
      </c>
      <c r="V45" s="1">
        <v>46.436634063720703</v>
      </c>
      <c r="W45" s="1">
        <v>69.650184631347656</v>
      </c>
      <c r="X45" s="1">
        <v>300.3367919921875</v>
      </c>
      <c r="Y45" s="1">
        <v>1250.0113525390625</v>
      </c>
      <c r="Z45" s="1">
        <v>0.13491490483283997</v>
      </c>
      <c r="AA45" s="1">
        <v>88.425155639648438</v>
      </c>
      <c r="AB45" s="1">
        <v>27.472423553466797</v>
      </c>
      <c r="AC45" s="1">
        <v>3.5967700481414795</v>
      </c>
      <c r="AD45" s="1">
        <v>7.8957907855510712E-2</v>
      </c>
      <c r="AE45" s="1">
        <v>1.2106092646718025E-2</v>
      </c>
      <c r="AF45" s="1">
        <v>3.5519104450941086E-2</v>
      </c>
      <c r="AG45" s="1">
        <v>6.6121662966907024E-3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1.1041793823242185</v>
      </c>
      <c r="AP45">
        <f>(U45-T45)/(1000-U45)*AO45</f>
        <v>1.3982629119606682E-2</v>
      </c>
      <c r="AQ45">
        <f>(P45+273.15)</f>
        <v>304.04999389648435</v>
      </c>
      <c r="AR45">
        <f>(O45+273.15)</f>
        <v>304.67109336853025</v>
      </c>
      <c r="AS45">
        <f>(Y45*AK45+Z45*AL45)*AM45</f>
        <v>200.00181193586104</v>
      </c>
      <c r="AT45">
        <f>((AS45+0.00000010773*(AR45^4-AQ45^4))-AP45*44100)/(L45*0.92*2*29.3+0.00000043092*AQ45^3)</f>
        <v>-3.2086813355532917</v>
      </c>
      <c r="AU45">
        <f>0.61365*EXP(17.502*J45/(240.97+J45))</f>
        <v>4.485717753416961</v>
      </c>
      <c r="AV45">
        <f>AU45*1000/AA45</f>
        <v>50.728977754896221</v>
      </c>
      <c r="AW45">
        <f>(AV45-U45)</f>
        <v>14.124470308607158</v>
      </c>
      <c r="AX45">
        <f>IF(D45,P45,(O45+P45)/2)</f>
        <v>31.210543632507324</v>
      </c>
      <c r="AY45">
        <f>0.61365*EXP(17.502*AX45/(240.97+AX45))</f>
        <v>4.5658199635588739</v>
      </c>
      <c r="AZ45">
        <f>IF(AW45&lt;&gt;0,(1000-(AV45+U45)/2)/AW45*AP45,0)</f>
        <v>0.94672953822647876</v>
      </c>
      <c r="BA45">
        <f>U45*AA45/1000</f>
        <v>3.2367592680507804</v>
      </c>
      <c r="BB45">
        <f>(AY45-BA45)</f>
        <v>1.3290606955080935</v>
      </c>
      <c r="BC45">
        <f>1/(1.6/F45+1.37/N45)</f>
        <v>0.61113687348514367</v>
      </c>
      <c r="BD45">
        <f>G45*AA45*0.001</f>
        <v>34.101595524898379</v>
      </c>
      <c r="BE45">
        <f>G45/S45</f>
        <v>0.97667748486669803</v>
      </c>
      <c r="BF45">
        <f>(1-AP45*AA45/AU45/F45)*100</f>
        <v>77.325192225275458</v>
      </c>
      <c r="BG45">
        <f>(S45-E45/(N45/1.35))</f>
        <v>394.81012667655125</v>
      </c>
      <c r="BH45">
        <f>E45*BF45/100/BG45</f>
        <v>3.3538582405110611E-4</v>
      </c>
    </row>
    <row r="46" spans="1:60" x14ac:dyDescent="0.35">
      <c r="A46" s="1" t="s">
        <v>9</v>
      </c>
      <c r="B46" s="1" t="s">
        <v>3865</v>
      </c>
      <c r="K46" s="1">
        <v>2.72</v>
      </c>
    </row>
    <row r="47" spans="1:60" x14ac:dyDescent="0.35">
      <c r="A47" s="1" t="s">
        <v>9</v>
      </c>
      <c r="B47" s="1" t="s">
        <v>3864</v>
      </c>
      <c r="K47" s="1">
        <v>2.72</v>
      </c>
    </row>
    <row r="48" spans="1:60" x14ac:dyDescent="0.35">
      <c r="A48" s="1">
        <v>11</v>
      </c>
      <c r="B48" s="1" t="s">
        <v>3863</v>
      </c>
      <c r="C48" s="1">
        <v>2477.5000045485795</v>
      </c>
      <c r="D48" s="1">
        <v>0</v>
      </c>
      <c r="E48">
        <f>(R48-S48*(1000-T48)/(1000-U48))*AO48</f>
        <v>-0.3173180416886221</v>
      </c>
      <c r="F48">
        <f>IF(AZ48&lt;&gt;0,1/(1/AZ48-1/N48),0)</f>
        <v>0.94841021313289298</v>
      </c>
      <c r="G48">
        <f>((BC48-AP48/2)*S48-E48)/(BC48+AP48/2)</f>
        <v>386.46383538690174</v>
      </c>
      <c r="H48">
        <f>AP48*1000</f>
        <v>12.640323287216404</v>
      </c>
      <c r="I48">
        <f>(AU48-BA48)</f>
        <v>1.3769029617749804</v>
      </c>
      <c r="J48">
        <f>(P48+AT48*D48)</f>
        <v>31.0992431640625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31.624540328979492</v>
      </c>
      <c r="P48" s="1">
        <v>31.0992431640625</v>
      </c>
      <c r="Q48" s="1">
        <v>31.688810348510742</v>
      </c>
      <c r="R48" s="1">
        <v>399.992919921875</v>
      </c>
      <c r="S48" s="1">
        <v>395.74948120117188</v>
      </c>
      <c r="T48" s="1">
        <v>24.699836730957031</v>
      </c>
      <c r="U48" s="1">
        <v>35.739433288574219</v>
      </c>
      <c r="V48" s="1">
        <v>46.7200927734375</v>
      </c>
      <c r="W48" s="1">
        <v>67.601646423339844</v>
      </c>
      <c r="X48" s="1">
        <v>300.3089599609375</v>
      </c>
      <c r="Y48" s="1">
        <v>1600.5391845703125</v>
      </c>
      <c r="Z48" s="1">
        <v>0.11204797774553299</v>
      </c>
      <c r="AA48" s="1">
        <v>88.419601440429688</v>
      </c>
      <c r="AB48" s="1">
        <v>27.627769470214844</v>
      </c>
      <c r="AC48" s="1">
        <v>3.6127853393554688</v>
      </c>
      <c r="AD48" s="1">
        <v>5.9457145631313324E-2</v>
      </c>
      <c r="AE48" s="1">
        <v>2.6508372277021408E-2</v>
      </c>
      <c r="AF48" s="1">
        <v>4.1803240776062012E-2</v>
      </c>
      <c r="AG48" s="1">
        <v>1.8436722457408905E-2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1.1040770586799171</v>
      </c>
      <c r="AP48">
        <f>(U48-T48)/(1000-U48)*AO48</f>
        <v>1.2640323287216404E-2</v>
      </c>
      <c r="AQ48">
        <f>(P48+273.15)</f>
        <v>304.24924316406248</v>
      </c>
      <c r="AR48">
        <f>(O48+273.15)</f>
        <v>304.77454032897947</v>
      </c>
      <c r="AS48">
        <f>(Y48*AK48+Z48*AL48)*AM48</f>
        <v>256.08626380727583</v>
      </c>
      <c r="AT48">
        <f>((AS48+0.00000010773*(AR48^4-AQ48^4))-AP48*44100)/(L48*0.92*2*29.3+0.00000043092*AQ48^3)</f>
        <v>-2.3130998516475305</v>
      </c>
      <c r="AU48">
        <f>0.61365*EXP(17.502*J48/(240.97+J48))</f>
        <v>4.5369694088575381</v>
      </c>
      <c r="AV48">
        <f>AU48*1000/AA48</f>
        <v>51.311805696321741</v>
      </c>
      <c r="AW48">
        <f>(AV48-U48)</f>
        <v>15.572372407747523</v>
      </c>
      <c r="AX48">
        <f>IF(D48,P48,(O48+P48)/2)</f>
        <v>31.361891746520996</v>
      </c>
      <c r="AY48">
        <f>0.61365*EXP(17.502*AX48/(240.97+AX48))</f>
        <v>4.6053076918486688</v>
      </c>
      <c r="AZ48">
        <f>IF(AW48&lt;&gt;0,(1000-(AV48+U48)/2)/AW48*AP48,0)</f>
        <v>0.77638429578915269</v>
      </c>
      <c r="BA48">
        <f>U48*AA48/1000</f>
        <v>3.1600664470825577</v>
      </c>
      <c r="BB48">
        <f>(AY48-BA48)</f>
        <v>1.4452412447661112</v>
      </c>
      <c r="BC48">
        <f>1/(1.6/F48+1.37/N48)</f>
        <v>0.49823099561056666</v>
      </c>
      <c r="BD48">
        <f>G48*AA48*0.001</f>
        <v>34.170978296049682</v>
      </c>
      <c r="BE48">
        <f>G48/S48</f>
        <v>0.97653655593916</v>
      </c>
      <c r="BF48">
        <f>(1-AP48*AA48/AU48/F48)*100</f>
        <v>74.025651607764928</v>
      </c>
      <c r="BG48">
        <f>(S48-E48/(N48/1.35))</f>
        <v>395.84956169786068</v>
      </c>
      <c r="BH48">
        <f>E48*BF48/100/BG48</f>
        <v>-5.9339903528373957E-4</v>
      </c>
    </row>
    <row r="49" spans="1:60" x14ac:dyDescent="0.35">
      <c r="A49" s="1" t="s">
        <v>9</v>
      </c>
      <c r="B49" s="1" t="s">
        <v>3862</v>
      </c>
      <c r="K49" s="1">
        <v>2.72</v>
      </c>
    </row>
    <row r="50" spans="1:60" x14ac:dyDescent="0.35">
      <c r="A50" s="1" t="s">
        <v>9</v>
      </c>
      <c r="B50" s="1" t="s">
        <v>3857</v>
      </c>
      <c r="K50" s="1">
        <v>2.72</v>
      </c>
    </row>
    <row r="51" spans="1:60" x14ac:dyDescent="0.35">
      <c r="A51" s="1">
        <v>12</v>
      </c>
      <c r="B51" s="1" t="s">
        <v>3861</v>
      </c>
      <c r="C51" s="1">
        <v>2681.0000045597553</v>
      </c>
      <c r="D51" s="1">
        <v>0</v>
      </c>
      <c r="E51">
        <f>(R51-S51*(1000-T51)/(1000-U51))*AO51</f>
        <v>-0.36643010115557434</v>
      </c>
      <c r="F51">
        <f>IF(AZ51&lt;&gt;0,1/(1/AZ51-1/N51),0)</f>
        <v>0.62176451774456176</v>
      </c>
      <c r="G51">
        <f>((BC51-AP51/2)*S51-E51)/(BC51+AP51/2)</f>
        <v>386.06156698297195</v>
      </c>
      <c r="H51">
        <f>AP51*1000</f>
        <v>10.217657079818306</v>
      </c>
      <c r="I51">
        <f>(AU51-BA51)</f>
        <v>1.5925023988391018</v>
      </c>
      <c r="J51">
        <f>(P51+AT51*D51)</f>
        <v>31.311592102050781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31.75146484375</v>
      </c>
      <c r="P51" s="1">
        <v>31.311592102050781</v>
      </c>
      <c r="Q51" s="1">
        <v>31.779916763305664</v>
      </c>
      <c r="R51" s="1">
        <v>399.90817260742188</v>
      </c>
      <c r="S51" s="1">
        <v>396.570068359375</v>
      </c>
      <c r="T51" s="1">
        <v>24.987922668457031</v>
      </c>
      <c r="U51" s="1">
        <v>33.928260803222656</v>
      </c>
      <c r="V51" s="1">
        <v>46.921611785888672</v>
      </c>
      <c r="W51" s="1">
        <v>63.709526062011719</v>
      </c>
      <c r="X51" s="1">
        <v>300.31405639648438</v>
      </c>
      <c r="Y51" s="1">
        <v>1998.9697265625</v>
      </c>
      <c r="Z51" s="1">
        <v>9.3752756714820862E-2</v>
      </c>
      <c r="AA51" s="1">
        <v>88.411514282226563</v>
      </c>
      <c r="AB51" s="1">
        <v>27.682712554931641</v>
      </c>
      <c r="AC51" s="1">
        <v>3.5806038379669189</v>
      </c>
      <c r="AD51" s="1">
        <v>5.8716777712106705E-2</v>
      </c>
      <c r="AE51" s="1">
        <v>4.6478003263473511E-2</v>
      </c>
      <c r="AF51" s="1">
        <v>3.8579206913709641E-2</v>
      </c>
      <c r="AG51" s="1">
        <v>3.5342898219823837E-2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1.1040957955753099</v>
      </c>
      <c r="AP51">
        <f>(U51-T51)/(1000-U51)*AO51</f>
        <v>1.0217657079818306E-2</v>
      </c>
      <c r="AQ51">
        <f>(P51+273.15)</f>
        <v>304.46159210205076</v>
      </c>
      <c r="AR51">
        <f>(O51+273.15)</f>
        <v>304.90146484374998</v>
      </c>
      <c r="AS51">
        <f>(Y51*AK51+Z51*AL51)*AM51</f>
        <v>319.83514910112717</v>
      </c>
      <c r="AT51">
        <f>((AS51+0.00000010773*(AR51^4-AQ51^4))-AP51*44100)/(L51*0.92*2*29.3+0.00000043092*AQ51^3)</f>
        <v>-0.98321790827224465</v>
      </c>
      <c r="AU51">
        <f>0.61365*EXP(17.502*J51/(240.97+J51))</f>
        <v>4.5921513134143295</v>
      </c>
      <c r="AV51">
        <f>AU51*1000/AA51</f>
        <v>51.940647671244484</v>
      </c>
      <c r="AW51">
        <f>(AV51-U51)</f>
        <v>18.012386868021828</v>
      </c>
      <c r="AX51">
        <f>IF(D51,P51,(O51+P51)/2)</f>
        <v>31.531528472900391</v>
      </c>
      <c r="AY51">
        <f>0.61365*EXP(17.502*AX51/(240.97+AX51))</f>
        <v>4.6499202218706719</v>
      </c>
      <c r="AZ51">
        <f>IF(AW51&lt;&gt;0,(1000-(AV51+U51)/2)/AW51*AP51,0)</f>
        <v>0.54290237163816013</v>
      </c>
      <c r="BA51">
        <f>U51*AA51/1000</f>
        <v>2.9996489145752276</v>
      </c>
      <c r="BB51">
        <f>(AY51-BA51)</f>
        <v>1.6502713072954442</v>
      </c>
      <c r="BC51">
        <f>1/(1.6/F51+1.37/N51)</f>
        <v>0.34561547870875631</v>
      </c>
      <c r="BD51">
        <f>G51*AA51*0.001</f>
        <v>34.132287743133794</v>
      </c>
      <c r="BE51">
        <f>G51/S51</f>
        <v>0.97350152667881085</v>
      </c>
      <c r="BF51">
        <f>(1-AP51*AA51/AU51/F51)*100</f>
        <v>68.361343911070364</v>
      </c>
      <c r="BG51">
        <f>(S51-E51/(N51/1.35))</f>
        <v>396.68563854986974</v>
      </c>
      <c r="BH51">
        <f>E51*BF51/100/BG51</f>
        <v>-6.3147368420083034E-4</v>
      </c>
    </row>
    <row r="52" spans="1:60" x14ac:dyDescent="0.35">
      <c r="A52" s="1" t="s">
        <v>9</v>
      </c>
      <c r="B52" s="1" t="s">
        <v>3860</v>
      </c>
      <c r="K52" s="1">
        <v>0.60111999999999999</v>
      </c>
    </row>
    <row r="53" spans="1:60" x14ac:dyDescent="0.35">
      <c r="A53" s="1" t="s">
        <v>9</v>
      </c>
      <c r="B53" s="1" t="s">
        <v>3859</v>
      </c>
      <c r="K53" s="1">
        <v>0.60111999999999999</v>
      </c>
    </row>
    <row r="54" spans="1:60" x14ac:dyDescent="0.35">
      <c r="A54" s="1" t="s">
        <v>9</v>
      </c>
      <c r="B54" s="1" t="s">
        <v>3858</v>
      </c>
    </row>
    <row r="55" spans="1:60" x14ac:dyDescent="0.35">
      <c r="A55" s="1" t="s">
        <v>9</v>
      </c>
      <c r="B55" s="1" t="s">
        <v>3857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B2C14-78A5-4621-BDBA-DACF1D95EB85}">
  <dimension ref="A1:BH55"/>
  <sheetViews>
    <sheetView topLeftCell="A5"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3944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3943</v>
      </c>
    </row>
    <row r="12" spans="1:60" x14ac:dyDescent="0.35">
      <c r="A12" s="1" t="s">
        <v>9</v>
      </c>
      <c r="B12" s="1" t="s">
        <v>3942</v>
      </c>
    </row>
    <row r="13" spans="1:60" x14ac:dyDescent="0.35">
      <c r="A13" s="1" t="s">
        <v>9</v>
      </c>
      <c r="B13" s="1" t="s">
        <v>3941</v>
      </c>
    </row>
    <row r="14" spans="1:60" x14ac:dyDescent="0.35">
      <c r="A14" s="1" t="s">
        <v>9</v>
      </c>
      <c r="B14" s="1" t="s">
        <v>3940</v>
      </c>
    </row>
    <row r="15" spans="1:60" x14ac:dyDescent="0.35">
      <c r="A15" s="1" t="s">
        <v>9</v>
      </c>
      <c r="B15" s="1" t="s">
        <v>3939</v>
      </c>
    </row>
    <row r="16" spans="1:60" x14ac:dyDescent="0.35">
      <c r="A16" s="1" t="s">
        <v>9</v>
      </c>
      <c r="B16" s="1" t="s">
        <v>3938</v>
      </c>
    </row>
    <row r="17" spans="1:60" x14ac:dyDescent="0.35">
      <c r="A17" s="1" t="s">
        <v>9</v>
      </c>
      <c r="B17" s="1" t="s">
        <v>3497</v>
      </c>
    </row>
    <row r="18" spans="1:60" x14ac:dyDescent="0.35">
      <c r="A18" s="1">
        <v>1</v>
      </c>
      <c r="B18" s="1" t="s">
        <v>3937</v>
      </c>
      <c r="C18" s="1">
        <v>302.50000215694308</v>
      </c>
      <c r="D18" s="1">
        <v>0</v>
      </c>
      <c r="E18">
        <f>(R18-S18*(1000-T18)/(1000-U18))*AO18</f>
        <v>-2.2561634392257282</v>
      </c>
      <c r="F18">
        <f>IF(AZ18&lt;&gt;0,1/(1/AZ18-1/N18),0)</f>
        <v>8.4466745362689597</v>
      </c>
      <c r="G18">
        <f>((BC18-AP18/2)*S18-E18)/(BC18+AP18/2)</f>
        <v>391.88392669518862</v>
      </c>
      <c r="H18">
        <f>AP18*1000</f>
        <v>20.21557636133997</v>
      </c>
      <c r="I18">
        <f>(AU18-BA18)</f>
        <v>0.59982730362917369</v>
      </c>
      <c r="J18">
        <f>(P18+AT18*D18)</f>
        <v>30.629602432250977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31.845630645751953</v>
      </c>
      <c r="P18" s="1">
        <v>30.629602432250977</v>
      </c>
      <c r="Q18" s="1">
        <v>31.926328659057617</v>
      </c>
      <c r="R18" s="1">
        <v>399.96990966796875</v>
      </c>
      <c r="S18" s="1">
        <v>394.78564453125</v>
      </c>
      <c r="T18" s="1">
        <v>25.659906387329102</v>
      </c>
      <c r="U18" s="1">
        <v>43.176742553710938</v>
      </c>
      <c r="V18" s="1">
        <v>47.924747467041016</v>
      </c>
      <c r="W18" s="1">
        <v>80.640762329101563</v>
      </c>
      <c r="X18" s="1">
        <v>300.35238647460938</v>
      </c>
      <c r="Y18" s="1">
        <v>0.22871935367584229</v>
      </c>
      <c r="Z18" s="1">
        <v>0.2595403790473938</v>
      </c>
      <c r="AA18" s="1">
        <v>88.407463073730469</v>
      </c>
      <c r="AB18" s="1">
        <v>26.104084014892578</v>
      </c>
      <c r="AC18" s="1">
        <v>3.5927791595458984</v>
      </c>
      <c r="AD18" s="1">
        <v>5.839858204126358E-2</v>
      </c>
      <c r="AE18" s="1">
        <v>7.8653562813997269E-3</v>
      </c>
      <c r="AF18" s="1">
        <v>7.1829117834568024E-2</v>
      </c>
      <c r="AG18" s="1">
        <v>2.166140079498291E-2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1.1042367149801813</v>
      </c>
      <c r="AP18">
        <f>(U18-T18)/(1000-U18)*AO18</f>
        <v>2.0215576361339971E-2</v>
      </c>
      <c r="AQ18">
        <f>(P18+273.15)</f>
        <v>303.77960243225095</v>
      </c>
      <c r="AR18">
        <f>(O18+273.15)</f>
        <v>304.99563064575193</v>
      </c>
      <c r="AS18">
        <f>(Y18*AK18+Z18*AL18)*AM18</f>
        <v>3.6595095770170616E-2</v>
      </c>
      <c r="AT18">
        <f>((AS18+0.00000010773*(AR18^4-AQ18^4))-AP18*44100)/(L18*0.92*2*29.3+0.00000043092*AQ18^3)</f>
        <v>-6.8781085256644241</v>
      </c>
      <c r="AU18">
        <f>0.61365*EXP(17.502*J18/(240.97+J18))</f>
        <v>4.4169735765903404</v>
      </c>
      <c r="AV18">
        <f>AU18*1000/AA18</f>
        <v>49.961546491913836</v>
      </c>
      <c r="AW18">
        <f>(AV18-U18)</f>
        <v>6.7848039382028986</v>
      </c>
      <c r="AX18">
        <f>IF(D18,P18,(O18+P18)/2)</f>
        <v>31.237616539001465</v>
      </c>
      <c r="AY18">
        <f>0.61365*EXP(17.502*AX18/(240.97+AX18))</f>
        <v>4.5728617307003994</v>
      </c>
      <c r="AZ18">
        <f>IF(AW18&lt;&gt;0,(1000-(AV18+U18)/2)/AW18*AP18,0)</f>
        <v>2.8407827904400662</v>
      </c>
      <c r="BA18">
        <f>U18*AA18/1000</f>
        <v>3.8171462729611667</v>
      </c>
      <c r="BB18">
        <f>(AY18-BA18)</f>
        <v>0.75571545773923265</v>
      </c>
      <c r="BC18">
        <f>1/(1.6/F18+1.37/N18)</f>
        <v>1.9627428567072875</v>
      </c>
      <c r="BD18">
        <f>G18*AA18*0.001</f>
        <v>34.645463778493387</v>
      </c>
      <c r="BE18">
        <f>G18/S18</f>
        <v>0.992649890196725</v>
      </c>
      <c r="BF18">
        <f>(1-AP18*AA18/AU18/F18)*100</f>
        <v>95.209680345291076</v>
      </c>
      <c r="BG18">
        <f>(S18-E18/(N18/1.35))</f>
        <v>395.49722700669702</v>
      </c>
      <c r="BH18">
        <f>E18*BF18/100/BG18</f>
        <v>-5.4313553973863067E-3</v>
      </c>
    </row>
    <row r="19" spans="1:60" x14ac:dyDescent="0.35">
      <c r="A19" s="1" t="s">
        <v>9</v>
      </c>
      <c r="B19" s="1" t="s">
        <v>3936</v>
      </c>
      <c r="K19" s="1">
        <v>2.72</v>
      </c>
    </row>
    <row r="20" spans="1:60" x14ac:dyDescent="0.35">
      <c r="A20" s="1" t="s">
        <v>9</v>
      </c>
      <c r="B20" s="1" t="s">
        <v>3935</v>
      </c>
      <c r="K20" s="1">
        <v>2.72</v>
      </c>
    </row>
    <row r="21" spans="1:60" x14ac:dyDescent="0.35">
      <c r="A21" s="1">
        <v>2</v>
      </c>
      <c r="B21" s="1" t="s">
        <v>3934</v>
      </c>
      <c r="C21" s="1">
        <v>508.00000216811895</v>
      </c>
      <c r="D21" s="1">
        <v>0</v>
      </c>
      <c r="E21">
        <f>(R21-S21*(1000-T21)/(1000-U21))*AO21</f>
        <v>-1.8344998732167195</v>
      </c>
      <c r="F21">
        <f>IF(AZ21&lt;&gt;0,1/(1/AZ21-1/N21),0)</f>
        <v>6.653832512856928</v>
      </c>
      <c r="G21">
        <f>((BC21-AP21/2)*S21-E21)/(BC21+AP21/2)</f>
        <v>391.57902613815708</v>
      </c>
      <c r="H21">
        <f>AP21*1000</f>
        <v>19.048547356943157</v>
      </c>
      <c r="I21">
        <f>(AU21-BA21)</f>
        <v>0.61674143000630943</v>
      </c>
      <c r="J21">
        <f>(P21+AT21*D21)</f>
        <v>30.456073760986328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31.794361114501953</v>
      </c>
      <c r="P21" s="1">
        <v>30.456073760986328</v>
      </c>
      <c r="Q21" s="1">
        <v>31.929283142089844</v>
      </c>
      <c r="R21" s="1">
        <v>399.89764404296875</v>
      </c>
      <c r="S21" s="1">
        <v>394.7486572265625</v>
      </c>
      <c r="T21" s="1">
        <v>25.975948333740234</v>
      </c>
      <c r="U21" s="1">
        <v>42.495658874511719</v>
      </c>
      <c r="V21" s="1">
        <v>48.651859283447266</v>
      </c>
      <c r="W21" s="1">
        <v>79.592582702636719</v>
      </c>
      <c r="X21" s="1">
        <v>300.30950927734375</v>
      </c>
      <c r="Y21" s="1">
        <v>26.384124755859375</v>
      </c>
      <c r="Z21" s="1">
        <v>0.22410194575786591</v>
      </c>
      <c r="AA21" s="1">
        <v>88.399604797363281</v>
      </c>
      <c r="AB21" s="1">
        <v>26.345611572265625</v>
      </c>
      <c r="AC21" s="1">
        <v>3.6174602508544922</v>
      </c>
      <c r="AD21" s="1">
        <v>4.8387914896011353E-2</v>
      </c>
      <c r="AE21" s="1">
        <v>1.1843797750771046E-2</v>
      </c>
      <c r="AF21" s="1">
        <v>4.3110266327857971E-2</v>
      </c>
      <c r="AG21" s="1">
        <v>7.7977762557566166E-3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1.1040790782255281</v>
      </c>
      <c r="AP21">
        <f>(U21-T21)/(1000-U21)*AO21</f>
        <v>1.9048547356943158E-2</v>
      </c>
      <c r="AQ21">
        <f>(P21+273.15)</f>
        <v>303.60607376098631</v>
      </c>
      <c r="AR21">
        <f>(O21+273.15)</f>
        <v>304.94436111450193</v>
      </c>
      <c r="AS21">
        <f>(Y21*AK21+Z21*AL21)*AM21</f>
        <v>4.221459866580517</v>
      </c>
      <c r="AT21">
        <f>((AS21+0.00000010773*(AR21^4-AQ21^4))-AP21*44100)/(L21*0.92*2*29.3+0.00000043092*AQ21^3)</f>
        <v>-6.4310267160733794</v>
      </c>
      <c r="AU21">
        <f>0.61365*EXP(17.502*J21/(240.97+J21))</f>
        <v>4.3733408801167091</v>
      </c>
      <c r="AV21">
        <f>AU21*1000/AA21</f>
        <v>49.472403073991501</v>
      </c>
      <c r="AW21">
        <f>(AV21-U21)</f>
        <v>6.9767441994797821</v>
      </c>
      <c r="AX21">
        <f>IF(D21,P21,(O21+P21)/2)</f>
        <v>31.125217437744141</v>
      </c>
      <c r="AY21">
        <f>0.61365*EXP(17.502*AX21/(240.97+AX21))</f>
        <v>4.5436880420431898</v>
      </c>
      <c r="AZ21">
        <f>IF(AW21&lt;&gt;0,(1000-(AV21+U21)/2)/AW21*AP21,0)</f>
        <v>2.6047419606730053</v>
      </c>
      <c r="BA21">
        <f>U21*AA21/1000</f>
        <v>3.7565994501103996</v>
      </c>
      <c r="BB21">
        <f>(AY21-BA21)</f>
        <v>0.78708859193279013</v>
      </c>
      <c r="BC21">
        <f>1/(1.6/F21+1.37/N21)</f>
        <v>1.7840247102548825</v>
      </c>
      <c r="BD21">
        <f>G21*AA21*0.001</f>
        <v>34.615431157549473</v>
      </c>
      <c r="BE21">
        <f>G21/S21</f>
        <v>0.99197050824523458</v>
      </c>
      <c r="BF21">
        <f>(1-AP21*AA21/AU21/F21)*100</f>
        <v>94.213352990445813</v>
      </c>
      <c r="BG21">
        <f>(S21-E21/(N21/1.35))</f>
        <v>395.32724915757916</v>
      </c>
      <c r="BH21">
        <f>E21*BF21/100/BG21</f>
        <v>-4.3719319749548138E-3</v>
      </c>
    </row>
    <row r="22" spans="1:60" x14ac:dyDescent="0.35">
      <c r="A22" s="1" t="s">
        <v>9</v>
      </c>
      <c r="B22" s="1" t="s">
        <v>3933</v>
      </c>
      <c r="K22" s="1">
        <v>2.72</v>
      </c>
    </row>
    <row r="23" spans="1:60" x14ac:dyDescent="0.35">
      <c r="A23" s="1" t="s">
        <v>9</v>
      </c>
      <c r="B23" s="1" t="s">
        <v>3932</v>
      </c>
      <c r="K23" s="1">
        <v>2.72</v>
      </c>
    </row>
    <row r="24" spans="1:60" x14ac:dyDescent="0.35">
      <c r="A24" s="1">
        <v>3</v>
      </c>
      <c r="B24" s="1" t="s">
        <v>3931</v>
      </c>
      <c r="C24" s="1">
        <v>714.00000216811895</v>
      </c>
      <c r="D24" s="1">
        <v>0</v>
      </c>
      <c r="E24">
        <f>(R24-S24*(1000-T24)/(1000-U24))*AO24</f>
        <v>-0.38517807840045515</v>
      </c>
      <c r="F24">
        <f>IF(AZ24&lt;&gt;0,1/(1/AZ24-1/N24),0)</f>
        <v>5.619701108109278</v>
      </c>
      <c r="G24">
        <f>((BC24-AP24/2)*S24-E24)/(BC24+AP24/2)</f>
        <v>390.00387662474725</v>
      </c>
      <c r="H24">
        <f>AP24*1000</f>
        <v>18.005740762434414</v>
      </c>
      <c r="I24">
        <f>(AU24-BA24)</f>
        <v>0.62527197204975815</v>
      </c>
      <c r="J24">
        <f>(P24+AT24*D24)</f>
        <v>30.276338577270508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31.680353164672852</v>
      </c>
      <c r="P24" s="1">
        <v>30.276338577270508</v>
      </c>
      <c r="Q24" s="1">
        <v>31.848564147949219</v>
      </c>
      <c r="R24" s="1">
        <v>400.1168212890625</v>
      </c>
      <c r="S24" s="1">
        <v>394.03985595703125</v>
      </c>
      <c r="T24" s="1">
        <v>26.272310256958008</v>
      </c>
      <c r="U24" s="1">
        <v>41.8966064453125</v>
      </c>
      <c r="V24" s="1">
        <v>49.521141052246094</v>
      </c>
      <c r="W24" s="1">
        <v>78.971649169921875</v>
      </c>
      <c r="X24" s="1">
        <v>300.32522583007813</v>
      </c>
      <c r="Y24" s="1">
        <v>50.865085601806641</v>
      </c>
      <c r="Z24" s="1">
        <v>1.8293373286724091E-2</v>
      </c>
      <c r="AA24" s="1">
        <v>88.390739440917969</v>
      </c>
      <c r="AB24" s="1">
        <v>26.178892135620117</v>
      </c>
      <c r="AC24" s="1">
        <v>3.6108925342559814</v>
      </c>
      <c r="AD24" s="1">
        <v>7.1355432271957397E-2</v>
      </c>
      <c r="AE24" s="1">
        <v>6.9520045071840286E-3</v>
      </c>
      <c r="AF24" s="1">
        <v>4.2598851025104523E-2</v>
      </c>
      <c r="AG24" s="1">
        <v>1.5275564976036549E-2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1.1041368596694046</v>
      </c>
      <c r="AP24">
        <f>(U24-T24)/(1000-U24)*AO24</f>
        <v>1.8005740762434413E-2</v>
      </c>
      <c r="AQ24">
        <f>(P24+273.15)</f>
        <v>303.42633857727049</v>
      </c>
      <c r="AR24">
        <f>(O24+273.15)</f>
        <v>304.83035316467283</v>
      </c>
      <c r="AS24">
        <f>(Y24*AK24+Z24*AL24)*AM24</f>
        <v>8.138413514381341</v>
      </c>
      <c r="AT24">
        <f>((AS24+0.00000010773*(AR24^4-AQ24^4))-AP24*44100)/(L24*0.92*2*29.3+0.00000043092*AQ24^3)</f>
        <v>-6.0343806003536837</v>
      </c>
      <c r="AU24">
        <f>0.61365*EXP(17.502*J24/(240.97+J24))</f>
        <v>4.3285439958160596</v>
      </c>
      <c r="AV24">
        <f>AU24*1000/AA24</f>
        <v>48.970559848176627</v>
      </c>
      <c r="AW24">
        <f>(AV24-U24)</f>
        <v>7.0739534028641273</v>
      </c>
      <c r="AX24">
        <f>IF(D24,P24,(O24+P24)/2)</f>
        <v>30.97834587097168</v>
      </c>
      <c r="AY24">
        <f>0.61365*EXP(17.502*AX24/(240.97+AX24))</f>
        <v>4.5058112600592031</v>
      </c>
      <c r="AZ24">
        <f>IF(AW24&lt;&gt;0,(1000-(AV24+U24)/2)/AW24*AP24,0)</f>
        <v>2.4297128442246474</v>
      </c>
      <c r="BA24">
        <f>U24*AA24/1000</f>
        <v>3.7032720237663015</v>
      </c>
      <c r="BB24">
        <f>(AY24-BA24)</f>
        <v>0.80253923629290158</v>
      </c>
      <c r="BC24">
        <f>1/(1.6/F24+1.37/N24)</f>
        <v>1.6534936058412426</v>
      </c>
      <c r="BD24">
        <f>G24*AA24*0.001</f>
        <v>34.472731039685954</v>
      </c>
      <c r="BE24">
        <f>G24/S24</f>
        <v>0.98975743374364622</v>
      </c>
      <c r="BF24">
        <f>(1-AP24*AA24/AU24/F24)*100</f>
        <v>93.457214139770954</v>
      </c>
      <c r="BG24">
        <f>(S24-E24/(N24/1.35))</f>
        <v>394.16133916420978</v>
      </c>
      <c r="BH24">
        <f>E24*BF24/100/BG24</f>
        <v>-9.1327247444782989E-4</v>
      </c>
    </row>
    <row r="25" spans="1:60" x14ac:dyDescent="0.35">
      <c r="A25" s="1" t="s">
        <v>9</v>
      </c>
      <c r="B25" s="1" t="s">
        <v>3930</v>
      </c>
      <c r="K25" s="1">
        <v>2.72</v>
      </c>
    </row>
    <row r="26" spans="1:60" x14ac:dyDescent="0.35">
      <c r="A26" s="1" t="s">
        <v>9</v>
      </c>
      <c r="B26" s="1" t="s">
        <v>3929</v>
      </c>
      <c r="K26" s="1">
        <v>2.72</v>
      </c>
    </row>
    <row r="27" spans="1:60" x14ac:dyDescent="0.35">
      <c r="A27" s="1">
        <v>4</v>
      </c>
      <c r="B27" s="1" t="s">
        <v>3928</v>
      </c>
      <c r="C27" s="1">
        <v>920.00000216811895</v>
      </c>
      <c r="D27" s="1">
        <v>0</v>
      </c>
      <c r="E27">
        <f>(R27-S27*(1000-T27)/(1000-U27))*AO27</f>
        <v>0.65302659640239347</v>
      </c>
      <c r="F27">
        <f>IF(AZ27&lt;&gt;0,1/(1/AZ27-1/N27),0)</f>
        <v>5.5553231848451867</v>
      </c>
      <c r="G27">
        <f>((BC27-AP27/2)*S27-E27)/(BC27+AP27/2)</f>
        <v>388.55333772720201</v>
      </c>
      <c r="H27">
        <f>AP27*1000</f>
        <v>17.565465207120329</v>
      </c>
      <c r="I27">
        <f>(AU27-BA27)</f>
        <v>0.61312756311185357</v>
      </c>
      <c r="J27">
        <f>(P27+AT27*D27)</f>
        <v>30.184219360351563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31.592023849487305</v>
      </c>
      <c r="P27" s="1">
        <v>30.184219360351563</v>
      </c>
      <c r="Q27" s="1">
        <v>31.763622283935547</v>
      </c>
      <c r="R27" s="1">
        <v>399.97048950195313</v>
      </c>
      <c r="S27" s="1">
        <v>393.12506103515625</v>
      </c>
      <c r="T27" s="1">
        <v>26.53434944152832</v>
      </c>
      <c r="U27" s="1">
        <v>41.778160095214844</v>
      </c>
      <c r="V27" s="1">
        <v>50.263816833496094</v>
      </c>
      <c r="W27" s="1">
        <v>79.140052795410156</v>
      </c>
      <c r="X27" s="1">
        <v>300.33163452148438</v>
      </c>
      <c r="Y27" s="1">
        <v>100.92328643798828</v>
      </c>
      <c r="Z27" s="1">
        <v>1.0290033183991909E-2</v>
      </c>
      <c r="AA27" s="1">
        <v>88.386184692382813</v>
      </c>
      <c r="AB27" s="1">
        <v>26.111286163330078</v>
      </c>
      <c r="AC27" s="1">
        <v>3.6101920604705811</v>
      </c>
      <c r="AD27" s="1">
        <v>9.8619371652603149E-2</v>
      </c>
      <c r="AE27" s="1">
        <v>6.8464651703834534E-3</v>
      </c>
      <c r="AF27" s="1">
        <v>3.883376345038414E-2</v>
      </c>
      <c r="AG27" s="1">
        <v>1.6287010163068771E-2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1.1041604210348688</v>
      </c>
      <c r="AP27">
        <f>(U27-T27)/(1000-U27)*AO27</f>
        <v>1.756546520712033E-2</v>
      </c>
      <c r="AQ27">
        <f>(P27+273.15)</f>
        <v>303.33421936035154</v>
      </c>
      <c r="AR27">
        <f>(O27+273.15)</f>
        <v>304.74202384948728</v>
      </c>
      <c r="AS27">
        <f>(Y27*AK27+Z27*AL27)*AM27</f>
        <v>16.147725469148327</v>
      </c>
      <c r="AT27">
        <f>((AS27+0.00000010773*(AR27^4-AQ27^4))-AP27*44100)/(L27*0.92*2*29.3+0.00000043092*AQ27^3)</f>
        <v>-5.8194015910052999</v>
      </c>
      <c r="AU27">
        <f>0.61365*EXP(17.502*J27/(240.97+J27))</f>
        <v>4.3057397373954505</v>
      </c>
      <c r="AV27">
        <f>AU27*1000/AA27</f>
        <v>48.715076370600741</v>
      </c>
      <c r="AW27">
        <f>(AV27-U27)</f>
        <v>6.9369162753858973</v>
      </c>
      <c r="AX27">
        <f>IF(D27,P27,(O27+P27)/2)</f>
        <v>30.888121604919434</v>
      </c>
      <c r="AY27">
        <f>0.61365*EXP(17.502*AX27/(240.97+AX27))</f>
        <v>4.4826799024385613</v>
      </c>
      <c r="AZ27">
        <f>IF(AW27&lt;&gt;0,(1000-(AV27+U27)/2)/AW27*AP27,0)</f>
        <v>2.4175997868559231</v>
      </c>
      <c r="BA27">
        <f>U27*AA27/1000</f>
        <v>3.6926121742835969</v>
      </c>
      <c r="BB27">
        <f>(AY27-BA27)</f>
        <v>0.7900677281549644</v>
      </c>
      <c r="BC27">
        <f>1/(1.6/F27+1.37/N27)</f>
        <v>1.6445218680732923</v>
      </c>
      <c r="BD27">
        <f>G27*AA27*0.001</f>
        <v>34.342747071198268</v>
      </c>
      <c r="BE27">
        <f>G27/S27</f>
        <v>0.9883708169204064</v>
      </c>
      <c r="BF27">
        <f>(1-AP27*AA27/AU27/F27)*100</f>
        <v>93.50936870995136</v>
      </c>
      <c r="BG27">
        <f>(S27-E27/(N27/1.35))</f>
        <v>392.91909976749196</v>
      </c>
      <c r="BH27">
        <f>E27*BF27/100/BG27</f>
        <v>1.5541139337978329E-3</v>
      </c>
    </row>
    <row r="28" spans="1:60" x14ac:dyDescent="0.35">
      <c r="A28" s="1" t="s">
        <v>9</v>
      </c>
      <c r="B28" s="1" t="s">
        <v>3927</v>
      </c>
      <c r="K28" s="1">
        <v>2.72</v>
      </c>
    </row>
    <row r="29" spans="1:60" x14ac:dyDescent="0.35">
      <c r="A29" s="1" t="s">
        <v>9</v>
      </c>
      <c r="B29" s="1" t="s">
        <v>3926</v>
      </c>
      <c r="K29" s="1">
        <v>2.72</v>
      </c>
    </row>
    <row r="30" spans="1:60" x14ac:dyDescent="0.35">
      <c r="A30" s="1">
        <v>5</v>
      </c>
      <c r="B30" s="1" t="s">
        <v>3925</v>
      </c>
      <c r="C30" s="1">
        <v>1126.000002168119</v>
      </c>
      <c r="D30" s="1">
        <v>0</v>
      </c>
      <c r="E30">
        <f>(R30-S30*(1000-T30)/(1000-U30))*AO30</f>
        <v>1.3530412144179356</v>
      </c>
      <c r="F30">
        <f>IF(AZ30&lt;&gt;0,1/(1/AZ30-1/N30),0)</f>
        <v>5.6728648777696487</v>
      </c>
      <c r="G30">
        <f>((BC30-AP30/2)*S30-E30)/(BC30+AP30/2)</f>
        <v>387.63993668547505</v>
      </c>
      <c r="H30">
        <f>AP30*1000</f>
        <v>17.326858171251846</v>
      </c>
      <c r="I30">
        <f>(AU30-BA30)</f>
        <v>0.59934850300489906</v>
      </c>
      <c r="J30">
        <f>(P30+AT30*D30)</f>
        <v>30.137054443359375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31.522798538208008</v>
      </c>
      <c r="P30" s="1">
        <v>30.137054443359375</v>
      </c>
      <c r="Q30" s="1">
        <v>31.695444107055664</v>
      </c>
      <c r="R30" s="1">
        <v>399.909423828125</v>
      </c>
      <c r="S30" s="1">
        <v>392.52423095703125</v>
      </c>
      <c r="T30" s="1">
        <v>26.767786026000977</v>
      </c>
      <c r="U30" s="1">
        <v>41.804454803466797</v>
      </c>
      <c r="V30" s="1">
        <v>50.903244018554688</v>
      </c>
      <c r="W30" s="1">
        <v>79.497886657714844</v>
      </c>
      <c r="X30" s="1">
        <v>300.3248291015625</v>
      </c>
      <c r="Y30" s="1">
        <v>151.19989013671875</v>
      </c>
      <c r="Z30" s="1">
        <v>8.2320377230644226E-2</v>
      </c>
      <c r="AA30" s="1">
        <v>88.381874084472656</v>
      </c>
      <c r="AB30" s="1">
        <v>26.105216979980469</v>
      </c>
      <c r="AC30" s="1">
        <v>3.6085884571075439</v>
      </c>
      <c r="AD30" s="1">
        <v>0.10832929611206055</v>
      </c>
      <c r="AE30" s="1">
        <v>5.1207486540079117E-3</v>
      </c>
      <c r="AF30" s="1">
        <v>4.1246920824050903E-2</v>
      </c>
      <c r="AG30" s="1">
        <v>2.015286311507225E-2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1.1041354011086855</v>
      </c>
      <c r="AP30">
        <f>(U30-T30)/(1000-U30)*AO30</f>
        <v>1.7326858171251847E-2</v>
      </c>
      <c r="AQ30">
        <f>(P30+273.15)</f>
        <v>303.28705444335935</v>
      </c>
      <c r="AR30">
        <f>(O30+273.15)</f>
        <v>304.67279853820799</v>
      </c>
      <c r="AS30">
        <f>(Y30*AK30+Z30*AL30)*AM30</f>
        <v>24.191981881142055</v>
      </c>
      <c r="AT30">
        <f>((AS30+0.00000010773*(AR30^4-AQ30^4))-AP30*44100)/(L30*0.92*2*29.3+0.00000043092*AQ30^3)</f>
        <v>-5.6760970007280385</v>
      </c>
      <c r="AU30">
        <f>0.61365*EXP(17.502*J30/(240.97+J30))</f>
        <v>4.2941045636149298</v>
      </c>
      <c r="AV30">
        <f>AU30*1000/AA30</f>
        <v>48.585805722005375</v>
      </c>
      <c r="AW30">
        <f>(AV30-U30)</f>
        <v>6.7813509185385783</v>
      </c>
      <c r="AX30">
        <f>IF(D30,P30,(O30+P30)/2)</f>
        <v>30.829926490783691</v>
      </c>
      <c r="AY30">
        <f>0.61365*EXP(17.502*AX30/(240.97+AX30))</f>
        <v>4.4678149956912412</v>
      </c>
      <c r="AZ30">
        <f>IF(AW30&lt;&gt;0,(1000-(AV30+U30)/2)/AW30*AP30,0)</f>
        <v>2.4395977671545492</v>
      </c>
      <c r="BA30">
        <f>U30*AA30/1000</f>
        <v>3.6947560606100307</v>
      </c>
      <c r="BB30">
        <f>(AY30-BA30)</f>
        <v>0.77305893508121049</v>
      </c>
      <c r="BC30">
        <f>1/(1.6/F30+1.37/N30)</f>
        <v>1.6608209302980079</v>
      </c>
      <c r="BD30">
        <f>G30*AA30*0.001</f>
        <v>34.260344074248607</v>
      </c>
      <c r="BE30">
        <f>G30/S30</f>
        <v>0.987556706347408</v>
      </c>
      <c r="BF30">
        <f>(1-AP30*AA30/AU30/F30)*100</f>
        <v>93.713513720162965</v>
      </c>
      <c r="BG30">
        <f>(S30-E30/(N30/1.35))</f>
        <v>392.09748863863445</v>
      </c>
      <c r="BH30">
        <f>E30*BF30/100/BG30</f>
        <v>3.2338449004492651E-3</v>
      </c>
    </row>
    <row r="31" spans="1:60" x14ac:dyDescent="0.35">
      <c r="A31" s="1" t="s">
        <v>9</v>
      </c>
      <c r="B31" s="1" t="s">
        <v>3924</v>
      </c>
      <c r="K31" s="1">
        <v>2.72</v>
      </c>
    </row>
    <row r="32" spans="1:60" x14ac:dyDescent="0.35">
      <c r="A32" s="1" t="s">
        <v>9</v>
      </c>
      <c r="B32" s="1" t="s">
        <v>3923</v>
      </c>
      <c r="K32" s="1">
        <v>2.72</v>
      </c>
    </row>
    <row r="33" spans="1:60" x14ac:dyDescent="0.35">
      <c r="A33" s="1">
        <v>6</v>
      </c>
      <c r="B33" s="1" t="s">
        <v>3922</v>
      </c>
      <c r="C33" s="1">
        <v>1332.5000021569431</v>
      </c>
      <c r="D33" s="1">
        <v>0</v>
      </c>
      <c r="E33">
        <f>(R33-S33*(1000-T33)/(1000-U33))*AO33</f>
        <v>2.0492227402478647</v>
      </c>
      <c r="F33">
        <f>IF(AZ33&lt;&gt;0,1/(1/AZ33-1/N33),0)</f>
        <v>6.2707351931858923</v>
      </c>
      <c r="G33">
        <f>((BC33-AP33/2)*S33-E33)/(BC33+AP33/2)</f>
        <v>386.58234128763655</v>
      </c>
      <c r="H33">
        <f>AP33*1000</f>
        <v>17.459700084514502</v>
      </c>
      <c r="I33">
        <f>(AU33-BA33)</f>
        <v>0.57901549091145732</v>
      </c>
      <c r="J33">
        <f>(P33+AT33*D33)</f>
        <v>30.173755645751953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31.490615844726563</v>
      </c>
      <c r="P33" s="1">
        <v>30.173755645751953</v>
      </c>
      <c r="Q33" s="1">
        <v>31.651983261108398</v>
      </c>
      <c r="R33" s="1">
        <v>399.71914672851563</v>
      </c>
      <c r="S33" s="1">
        <v>391.66915893554688</v>
      </c>
      <c r="T33" s="1">
        <v>26.99151611328125</v>
      </c>
      <c r="U33" s="1">
        <v>42.139244079589844</v>
      </c>
      <c r="V33" s="1">
        <v>51.419803619384766</v>
      </c>
      <c r="W33" s="1">
        <v>80.276763916015625</v>
      </c>
      <c r="X33" s="1">
        <v>300.30361938476563</v>
      </c>
      <c r="Y33" s="1">
        <v>300.99514770507813</v>
      </c>
      <c r="Z33" s="1">
        <v>0.12233886867761612</v>
      </c>
      <c r="AA33" s="1">
        <v>88.37701416015625</v>
      </c>
      <c r="AB33" s="1">
        <v>25.996149063110352</v>
      </c>
      <c r="AC33" s="1">
        <v>3.6102793216705322</v>
      </c>
      <c r="AD33" s="1">
        <v>5.076155811548233E-2</v>
      </c>
      <c r="AE33" s="1">
        <v>5.7594780810177326E-3</v>
      </c>
      <c r="AF33" s="1">
        <v>3.3900108188390732E-2</v>
      </c>
      <c r="AG33" s="1">
        <v>1.616738922894001E-2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1.1040574242086969</v>
      </c>
      <c r="AP33">
        <f>(U33-T33)/(1000-U33)*AO33</f>
        <v>1.7459700084514501E-2</v>
      </c>
      <c r="AQ33">
        <f>(P33+273.15)</f>
        <v>303.32375564575193</v>
      </c>
      <c r="AR33">
        <f>(O33+273.15)</f>
        <v>304.64061584472654</v>
      </c>
      <c r="AS33">
        <f>(Y33*AK33+Z33*AL33)*AM33</f>
        <v>48.159222556369969</v>
      </c>
      <c r="AT33">
        <f>((AS33+0.00000010773*(AR33^4-AQ33^4))-AP33*44100)/(L33*0.92*2*29.3+0.00000043092*AQ33^3)</f>
        <v>-5.5403095938259268</v>
      </c>
      <c r="AU33">
        <f>0.61365*EXP(17.502*J33/(240.97+J33))</f>
        <v>4.3031560616316495</v>
      </c>
      <c r="AV33">
        <f>AU33*1000/AA33</f>
        <v>48.690896637823698</v>
      </c>
      <c r="AW33">
        <f>(AV33-U33)</f>
        <v>6.5516525582338545</v>
      </c>
      <c r="AX33">
        <f>IF(D33,P33,(O33+P33)/2)</f>
        <v>30.832185745239258</v>
      </c>
      <c r="AY33">
        <f>0.61365*EXP(17.502*AX33/(240.97+AX33))</f>
        <v>4.4683912798925016</v>
      </c>
      <c r="AZ33">
        <f>IF(AW33&lt;&gt;0,(1000-(AV33+U33)/2)/AW33*AP33,0)</f>
        <v>2.5439026915107443</v>
      </c>
      <c r="BA33">
        <f>U33*AA33/1000</f>
        <v>3.7241405707201922</v>
      </c>
      <c r="BB33">
        <f>(AY33-BA33)</f>
        <v>0.7442507091723094</v>
      </c>
      <c r="BC33">
        <f>1/(1.6/F33+1.37/N33)</f>
        <v>1.7384624817425376</v>
      </c>
      <c r="BD33">
        <f>G33*AA33*0.001</f>
        <v>34.164993050043812</v>
      </c>
      <c r="BE33">
        <f>G33/S33</f>
        <v>0.9870124631162307</v>
      </c>
      <c r="BF33">
        <f>(1-AP33*AA33/AU33/F33)*100</f>
        <v>94.281652470335047</v>
      </c>
      <c r="BG33">
        <f>(S33-E33/(N33/1.35))</f>
        <v>391.02284450420041</v>
      </c>
      <c r="BH33">
        <f>E33*BF33/100/BG33</f>
        <v>4.9409928076026115E-3</v>
      </c>
    </row>
    <row r="34" spans="1:60" x14ac:dyDescent="0.35">
      <c r="A34" s="1" t="s">
        <v>9</v>
      </c>
      <c r="B34" s="1" t="s">
        <v>3921</v>
      </c>
      <c r="K34" s="1">
        <v>2.72</v>
      </c>
    </row>
    <row r="35" spans="1:60" x14ac:dyDescent="0.35">
      <c r="A35" s="1" t="s">
        <v>9</v>
      </c>
      <c r="B35" s="1" t="s">
        <v>3920</v>
      </c>
      <c r="K35" s="1">
        <v>2.72</v>
      </c>
    </row>
    <row r="36" spans="1:60" x14ac:dyDescent="0.35">
      <c r="A36" s="1">
        <v>7</v>
      </c>
      <c r="B36" s="1" t="s">
        <v>3919</v>
      </c>
      <c r="C36" s="1">
        <v>1539.5000021569431</v>
      </c>
      <c r="D36" s="1">
        <v>0</v>
      </c>
      <c r="E36">
        <f>(R36-S36*(1000-T36)/(1000-U36))*AO36</f>
        <v>2.8565997891656147</v>
      </c>
      <c r="F36">
        <f>IF(AZ36&lt;&gt;0,1/(1/AZ36-1/N36),0)</f>
        <v>7.2939109903459487</v>
      </c>
      <c r="G36">
        <f>((BC36-AP36/2)*S36-E36)/(BC36+AP36/2)</f>
        <v>385.70715796275664</v>
      </c>
      <c r="H36">
        <f>AP36*1000</f>
        <v>17.790072385103681</v>
      </c>
      <c r="I36">
        <f>(AU36-BA36)</f>
        <v>0.55617401332890548</v>
      </c>
      <c r="J36">
        <f>(P36+AT36*D36)</f>
        <v>30.263833999633789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31.478132247924805</v>
      </c>
      <c r="P36" s="1">
        <v>30.263833999633789</v>
      </c>
      <c r="Q36" s="1">
        <v>31.628368377685547</v>
      </c>
      <c r="R36" s="1">
        <v>399.86257934570313</v>
      </c>
      <c r="S36" s="1">
        <v>390.97479248046875</v>
      </c>
      <c r="T36" s="1">
        <v>27.222967147827148</v>
      </c>
      <c r="U36" s="1">
        <v>42.649967193603516</v>
      </c>
      <c r="V36" s="1">
        <v>51.897403717041016</v>
      </c>
      <c r="W36" s="1">
        <v>81.307174682617188</v>
      </c>
      <c r="X36" s="1">
        <v>300.28656005859375</v>
      </c>
      <c r="Y36" s="1">
        <v>500.15414428710938</v>
      </c>
      <c r="Z36" s="1">
        <v>2.6296613737940788E-2</v>
      </c>
      <c r="AA36" s="1">
        <v>88.376815795898438</v>
      </c>
      <c r="AB36" s="1">
        <v>26.092323303222656</v>
      </c>
      <c r="AC36" s="1">
        <v>3.6069276332855225</v>
      </c>
      <c r="AD36" s="1">
        <v>5.7042054831981659E-2</v>
      </c>
      <c r="AE36" s="1">
        <v>1.0110539384186268E-2</v>
      </c>
      <c r="AF36" s="1">
        <v>2.8797158971428871E-2</v>
      </c>
      <c r="AG36" s="1">
        <v>1.8512357026338577E-2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1.1039947060977708</v>
      </c>
      <c r="AP36">
        <f>(U36-T36)/(1000-U36)*AO36</f>
        <v>1.7790072385103682E-2</v>
      </c>
      <c r="AQ36">
        <f>(P36+273.15)</f>
        <v>303.41383399963377</v>
      </c>
      <c r="AR36">
        <f>(O36+273.15)</f>
        <v>304.62813224792478</v>
      </c>
      <c r="AS36">
        <f>(Y36*AK36+Z36*AL36)*AM36</f>
        <v>80.024661297246894</v>
      </c>
      <c r="AT36">
        <f>((AS36+0.00000010773*(AR36^4-AQ36^4))-AP36*44100)/(L36*0.92*2*29.3+0.00000043092*AQ36^3)</f>
        <v>-5.4137999083398185</v>
      </c>
      <c r="AU36">
        <f>0.61365*EXP(17.502*J36/(240.97+J36))</f>
        <v>4.3254423076991149</v>
      </c>
      <c r="AV36">
        <f>AU36*1000/AA36</f>
        <v>48.943178917969782</v>
      </c>
      <c r="AW36">
        <f>(AV36-U36)</f>
        <v>6.293211724366266</v>
      </c>
      <c r="AX36">
        <f>IF(D36,P36,(O36+P36)/2)</f>
        <v>30.870983123779297</v>
      </c>
      <c r="AY36">
        <f>0.61365*EXP(17.502*AX36/(240.97+AX36))</f>
        <v>4.4782977134195079</v>
      </c>
      <c r="AZ36">
        <f>IF(AW36&lt;&gt;0,(1000-(AV36+U36)/2)/AW36*AP36,0)</f>
        <v>2.697406154273474</v>
      </c>
      <c r="BA36">
        <f>U36*AA36/1000</f>
        <v>3.7692682943702094</v>
      </c>
      <c r="BB36">
        <f>(AY36-BA36)</f>
        <v>0.7090294190492985</v>
      </c>
      <c r="BC36">
        <f>1/(1.6/F36+1.37/N36)</f>
        <v>1.8538138543258915</v>
      </c>
      <c r="BD36">
        <f>G36*AA36*0.001</f>
        <v>34.08757045043405</v>
      </c>
      <c r="BE36">
        <f>G36/S36</f>
        <v>0.98652692035644407</v>
      </c>
      <c r="BF36">
        <f>(1-AP36*AA36/AU36/F36)*100</f>
        <v>95.016607639452559</v>
      </c>
      <c r="BG36">
        <f>(S36-E36/(N36/1.35))</f>
        <v>390.07383543365415</v>
      </c>
      <c r="BH36">
        <f>E36*BF36/100/BG36</f>
        <v>6.9582831939584795E-3</v>
      </c>
    </row>
    <row r="37" spans="1:60" x14ac:dyDescent="0.35">
      <c r="A37" s="1" t="s">
        <v>9</v>
      </c>
      <c r="B37" s="1" t="s">
        <v>3918</v>
      </c>
      <c r="K37" s="1">
        <v>2.72</v>
      </c>
    </row>
    <row r="38" spans="1:60" x14ac:dyDescent="0.35">
      <c r="A38" s="1" t="s">
        <v>9</v>
      </c>
      <c r="B38" s="1" t="s">
        <v>3917</v>
      </c>
      <c r="K38" s="1">
        <v>2.72</v>
      </c>
    </row>
    <row r="39" spans="1:60" x14ac:dyDescent="0.35">
      <c r="A39" s="1">
        <v>8</v>
      </c>
      <c r="B39" s="1" t="s">
        <v>3916</v>
      </c>
      <c r="C39" s="1">
        <v>1746.5000021345913</v>
      </c>
      <c r="D39" s="1">
        <v>0</v>
      </c>
      <c r="E39">
        <f>(R39-S39*(1000-T39)/(1000-U39))*AO39</f>
        <v>3.8412820890471844</v>
      </c>
      <c r="F39">
        <f>IF(AZ39&lt;&gt;0,1/(1/AZ39-1/N39),0)</f>
        <v>9.2966061577743542</v>
      </c>
      <c r="G39">
        <f>((BC39-AP39/2)*S39-E39)/(BC39+AP39/2)</f>
        <v>384.79740091197152</v>
      </c>
      <c r="H39">
        <f>AP39*1000</f>
        <v>18.350278394072536</v>
      </c>
      <c r="I39">
        <f>(AU39-BA39)</f>
        <v>0.52767384333293688</v>
      </c>
      <c r="J39">
        <f>(P39+AT39*D39)</f>
        <v>30.395904541015625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31.493270874023438</v>
      </c>
      <c r="P39" s="1">
        <v>30.395904541015625</v>
      </c>
      <c r="Q39" s="1">
        <v>31.627910614013672</v>
      </c>
      <c r="R39" s="1">
        <v>400.15176391601563</v>
      </c>
      <c r="S39" s="1">
        <v>390.1876220703125</v>
      </c>
      <c r="T39" s="1">
        <v>27.445610046386719</v>
      </c>
      <c r="U39" s="1">
        <v>43.345436096191406</v>
      </c>
      <c r="V39" s="1">
        <v>52.275421142578125</v>
      </c>
      <c r="W39" s="1">
        <v>82.559677124023438</v>
      </c>
      <c r="X39" s="1">
        <v>300.31314086914063</v>
      </c>
      <c r="Y39" s="1">
        <v>749.5933837890625</v>
      </c>
      <c r="Z39" s="1">
        <v>1.7149992287158966E-2</v>
      </c>
      <c r="AA39" s="1">
        <v>88.374374389648438</v>
      </c>
      <c r="AB39" s="1">
        <v>25.881025314331055</v>
      </c>
      <c r="AC39" s="1">
        <v>3.6150557994842529</v>
      </c>
      <c r="AD39" s="1">
        <v>7.4850283563137054E-2</v>
      </c>
      <c r="AE39" s="1">
        <v>1.1034057475626469E-2</v>
      </c>
      <c r="AF39" s="1">
        <v>7.0569597184658051E-2</v>
      </c>
      <c r="AG39" s="1">
        <v>2.2999774664640427E-2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1.1040924296659578</v>
      </c>
      <c r="AP39">
        <f>(U39-T39)/(1000-U39)*AO39</f>
        <v>1.8350278394072536E-2</v>
      </c>
      <c r="AQ39">
        <f>(P39+273.15)</f>
        <v>303.5459045410156</v>
      </c>
      <c r="AR39">
        <f>(O39+273.15)</f>
        <v>304.64327087402341</v>
      </c>
      <c r="AS39">
        <f>(Y39*AK39+Z39*AL39)*AM39</f>
        <v>119.93493872549516</v>
      </c>
      <c r="AT39">
        <f>((AS39+0.00000010773*(AR39^4-AQ39^4))-AP39*44100)/(L39*0.92*2*29.3+0.00000043092*AQ39^3)</f>
        <v>-5.3048485623642447</v>
      </c>
      <c r="AU39">
        <f>0.61365*EXP(17.502*J39/(240.97+J39))</f>
        <v>4.3582996409803378</v>
      </c>
      <c r="AV39">
        <f>AU39*1000/AA39</f>
        <v>49.316328076782845</v>
      </c>
      <c r="AW39">
        <f>(AV39-U39)</f>
        <v>5.9708919805914391</v>
      </c>
      <c r="AX39">
        <f>IF(D39,P39,(O39+P39)/2)</f>
        <v>30.944587707519531</v>
      </c>
      <c r="AY39">
        <f>0.61365*EXP(17.502*AX39/(240.97+AX39))</f>
        <v>4.4971443254924051</v>
      </c>
      <c r="AZ39">
        <f>IF(AW39&lt;&gt;0,(1000-(AV39+U39)/2)/AW39*AP39,0)</f>
        <v>2.9309010892220329</v>
      </c>
      <c r="BA39">
        <f>U39*AA39/1000</f>
        <v>3.830625797647401</v>
      </c>
      <c r="BB39">
        <f>(AY39-BA39)</f>
        <v>0.66651852784500409</v>
      </c>
      <c r="BC39">
        <f>1/(1.6/F39+1.37/N39)</f>
        <v>2.0318048608414867</v>
      </c>
      <c r="BD39">
        <f>G39*AA39*0.001</f>
        <v>34.006229572358222</v>
      </c>
      <c r="BE39">
        <f>G39/S39</f>
        <v>0.98618556598556151</v>
      </c>
      <c r="BF39">
        <f>(1-AP39*AA39/AU39/F39)*100</f>
        <v>95.997535473949881</v>
      </c>
      <c r="BG39">
        <f>(S39-E39/(N39/1.35))</f>
        <v>388.97610123352752</v>
      </c>
      <c r="BH39">
        <f>E39*BF39/100/BG39</f>
        <v>9.4801097661105088E-3</v>
      </c>
    </row>
    <row r="40" spans="1:60" x14ac:dyDescent="0.35">
      <c r="A40" s="1" t="s">
        <v>9</v>
      </c>
      <c r="B40" s="1" t="s">
        <v>3915</v>
      </c>
      <c r="K40" s="1">
        <v>2.72</v>
      </c>
    </row>
    <row r="41" spans="1:60" x14ac:dyDescent="0.35">
      <c r="A41" s="1" t="s">
        <v>9</v>
      </c>
      <c r="B41" s="1" t="s">
        <v>3914</v>
      </c>
      <c r="K41" s="1">
        <v>2.72</v>
      </c>
    </row>
    <row r="42" spans="1:60" x14ac:dyDescent="0.35">
      <c r="A42" s="1">
        <v>9</v>
      </c>
      <c r="B42" s="1" t="s">
        <v>3913</v>
      </c>
      <c r="C42" s="1">
        <v>1954.5000021345913</v>
      </c>
      <c r="D42" s="1">
        <v>0</v>
      </c>
      <c r="E42">
        <f>(R42-S42*(1000-T42)/(1000-U42))*AO42</f>
        <v>4.3274745796612102</v>
      </c>
      <c r="F42">
        <f>IF(AZ42&lt;&gt;0,1/(1/AZ42-1/N42),0)</f>
        <v>13.191107642631069</v>
      </c>
      <c r="G42">
        <f>((BC42-AP42/2)*S42-E42)/(BC42+AP42/2)</f>
        <v>384.24780394487982</v>
      </c>
      <c r="H42">
        <f>AP42*1000</f>
        <v>19.027226149895593</v>
      </c>
      <c r="I42">
        <f>(AU42-BA42)</f>
        <v>0.49585797446315683</v>
      </c>
      <c r="J42">
        <f>(P42+AT42*D42)</f>
        <v>30.548715591430664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31.535947799682617</v>
      </c>
      <c r="P42" s="1">
        <v>30.548715591430664</v>
      </c>
      <c r="Q42" s="1">
        <v>31.651786804199219</v>
      </c>
      <c r="R42" s="1">
        <v>400.03729248046875</v>
      </c>
      <c r="S42" s="1">
        <v>389.40631103515625</v>
      </c>
      <c r="T42" s="1">
        <v>27.668004989624023</v>
      </c>
      <c r="U42" s="1">
        <v>44.141765594482422</v>
      </c>
      <c r="V42" s="1">
        <v>52.567768096923828</v>
      </c>
      <c r="W42" s="1">
        <v>83.867057800292969</v>
      </c>
      <c r="X42" s="1">
        <v>300.29293823242188</v>
      </c>
      <c r="Y42" s="1">
        <v>1000.3816528320313</v>
      </c>
      <c r="Z42" s="1">
        <v>6.7457698285579681E-2</v>
      </c>
      <c r="AA42" s="1">
        <v>88.368240356445313</v>
      </c>
      <c r="AB42" s="1">
        <v>25.965145111083984</v>
      </c>
      <c r="AC42" s="1">
        <v>3.6002247333526611</v>
      </c>
      <c r="AD42" s="1">
        <v>9.0505830943584442E-2</v>
      </c>
      <c r="AE42" s="1">
        <v>6.9118398241698742E-3</v>
      </c>
      <c r="AF42" s="1">
        <v>4.7066140919923782E-2</v>
      </c>
      <c r="AG42" s="1">
        <v>2.3460829630494118E-2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1.1040181552662565</v>
      </c>
      <c r="AP42">
        <f>(U42-T42)/(1000-U42)*AO42</f>
        <v>1.9027226149895594E-2</v>
      </c>
      <c r="AQ42">
        <f>(P42+273.15)</f>
        <v>303.69871559143064</v>
      </c>
      <c r="AR42">
        <f>(O42+273.15)</f>
        <v>304.68594779968259</v>
      </c>
      <c r="AS42">
        <f>(Y42*AK42+Z42*AL42)*AM42</f>
        <v>160.06106087548142</v>
      </c>
      <c r="AT42">
        <f>((AS42+0.00000010773*(AR42^4-AQ42^4))-AP42*44100)/(L42*0.92*2*29.3+0.00000043092*AQ42^3)</f>
        <v>-5.2338703717327641</v>
      </c>
      <c r="AU42">
        <f>0.61365*EXP(17.502*J42/(240.97+J42))</f>
        <v>4.3965881262742474</v>
      </c>
      <c r="AV42">
        <f>AU42*1000/AA42</f>
        <v>49.753034671053896</v>
      </c>
      <c r="AW42">
        <f>(AV42-U42)</f>
        <v>5.6112690765714746</v>
      </c>
      <c r="AX42">
        <f>IF(D42,P42,(O42+P42)/2)</f>
        <v>31.042331695556641</v>
      </c>
      <c r="AY42">
        <f>0.61365*EXP(17.502*AX42/(240.97+AX42))</f>
        <v>4.5222786516002209</v>
      </c>
      <c r="AZ42">
        <f>IF(AW42&lt;&gt;0,(1000-(AV42+U42)/2)/AW42*AP42,0)</f>
        <v>3.2317016173994899</v>
      </c>
      <c r="BA42">
        <f>U42*AA42/1000</f>
        <v>3.9007301518110906</v>
      </c>
      <c r="BB42">
        <f>(AY42-BA42)</f>
        <v>0.62154849978913029</v>
      </c>
      <c r="BC42">
        <f>1/(1.6/F42+1.37/N42)</f>
        <v>2.2657176347500343</v>
      </c>
      <c r="BD42">
        <f>G42*AA42*0.001</f>
        <v>33.95530229543742</v>
      </c>
      <c r="BE42">
        <f>G42/S42</f>
        <v>0.98675289294474045</v>
      </c>
      <c r="BF42">
        <f>(1-AP42*AA42/AU42/F42)*100</f>
        <v>97.100823603608816</v>
      </c>
      <c r="BG42">
        <f>(S42-E42/(N42/1.35))</f>
        <v>388.0414475592699</v>
      </c>
      <c r="BH42">
        <f>E42*BF42/100/BG42</f>
        <v>1.082877482423066E-2</v>
      </c>
    </row>
    <row r="43" spans="1:60" x14ac:dyDescent="0.35">
      <c r="A43" s="1" t="s">
        <v>9</v>
      </c>
      <c r="B43" s="1" t="s">
        <v>3912</v>
      </c>
      <c r="K43" s="1">
        <v>2.72</v>
      </c>
    </row>
    <row r="44" spans="1:60" x14ac:dyDescent="0.35">
      <c r="A44" s="1" t="s">
        <v>9</v>
      </c>
      <c r="B44" s="1" t="s">
        <v>3911</v>
      </c>
      <c r="K44" s="1">
        <v>2.72</v>
      </c>
    </row>
    <row r="45" spans="1:60" x14ac:dyDescent="0.35">
      <c r="A45" s="1">
        <v>10</v>
      </c>
      <c r="B45" s="1" t="s">
        <v>3910</v>
      </c>
      <c r="C45" s="1">
        <v>2162.0000021234155</v>
      </c>
      <c r="D45" s="1">
        <v>0</v>
      </c>
      <c r="E45">
        <f>(R45-S45*(1000-T45)/(1000-U45))*AO45</f>
        <v>5.1700421151621372</v>
      </c>
      <c r="F45">
        <f>IF(AZ45&lt;&gt;0,1/(1/AZ45-1/N45),0)</f>
        <v>21.199139358919954</v>
      </c>
      <c r="G45">
        <f>((BC45-AP45/2)*S45-E45)/(BC45+AP45/2)</f>
        <v>383.40924680851742</v>
      </c>
      <c r="H45">
        <f>AP45*1000</f>
        <v>19.743158754962042</v>
      </c>
      <c r="I45">
        <f>(AU45-BA45)</f>
        <v>0.46654021188949368</v>
      </c>
      <c r="J45">
        <f>(P45+AT45*D45)</f>
        <v>30.718503952026367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31.593532562255859</v>
      </c>
      <c r="P45" s="1">
        <v>30.718503952026367</v>
      </c>
      <c r="Q45" s="1">
        <v>31.693187713623047</v>
      </c>
      <c r="R45" s="1">
        <v>400.097412109375</v>
      </c>
      <c r="S45" s="1">
        <v>388.46810913085938</v>
      </c>
      <c r="T45" s="1">
        <v>27.884456634521484</v>
      </c>
      <c r="U45" s="1">
        <v>44.962505340576172</v>
      </c>
      <c r="V45" s="1">
        <v>52.801769256591797</v>
      </c>
      <c r="W45" s="1">
        <v>85.140617370605469</v>
      </c>
      <c r="X45" s="1">
        <v>300.30856323242188</v>
      </c>
      <c r="Y45" s="1">
        <v>1250.4940185546875</v>
      </c>
      <c r="Z45" s="1">
        <v>4.573424905538559E-2</v>
      </c>
      <c r="AA45" s="1">
        <v>88.361038208007813</v>
      </c>
      <c r="AB45" s="1">
        <v>25.946405410766602</v>
      </c>
      <c r="AC45" s="1">
        <v>3.5945389270782471</v>
      </c>
      <c r="AD45" s="1">
        <v>7.0079699158668518E-2</v>
      </c>
      <c r="AE45" s="1">
        <v>1.2507219798862934E-2</v>
      </c>
      <c r="AF45" s="1">
        <v>5.8415662497282028E-2</v>
      </c>
      <c r="AG45" s="1">
        <v>3.4047305583953857E-2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1.1040756001191978</v>
      </c>
      <c r="AP45">
        <f>(U45-T45)/(1000-U45)*AO45</f>
        <v>1.9743158754962041E-2</v>
      </c>
      <c r="AQ45">
        <f>(P45+273.15)</f>
        <v>303.86850395202634</v>
      </c>
      <c r="AR45">
        <f>(O45+273.15)</f>
        <v>304.74353256225584</v>
      </c>
      <c r="AS45">
        <f>(Y45*AK45+Z45*AL45)*AM45</f>
        <v>200.07903849663489</v>
      </c>
      <c r="AT45">
        <f>((AS45+0.00000010773*(AR45^4-AQ45^4))-AP45*44100)/(L45*0.92*2*29.3+0.00000043092*AQ45^3)</f>
        <v>-5.1773693125135924</v>
      </c>
      <c r="AU45">
        <f>0.61365*EXP(17.502*J45/(240.97+J45))</f>
        <v>4.4394738642159002</v>
      </c>
      <c r="AV45">
        <f>AU45*1000/AA45</f>
        <v>50.242436646851985</v>
      </c>
      <c r="AW45">
        <f>(AV45-U45)</f>
        <v>5.2799313062758131</v>
      </c>
      <c r="AX45">
        <f>IF(D45,P45,(O45+P45)/2)</f>
        <v>31.156018257141113</v>
      </c>
      <c r="AY45">
        <f>0.61365*EXP(17.502*AX45/(240.97+AX45))</f>
        <v>4.5516663624063769</v>
      </c>
      <c r="AZ45">
        <f>IF(AW45&lt;&gt;0,(1000-(AV45+U45)/2)/AW45*AP45,0)</f>
        <v>3.5612841384233</v>
      </c>
      <c r="BA45">
        <f>U45*AA45/1000</f>
        <v>3.9729336523264065</v>
      </c>
      <c r="BB45">
        <f>(AY45-BA45)</f>
        <v>0.5787327100799704</v>
      </c>
      <c r="BC45">
        <f>1/(1.6/F45+1.37/N45)</f>
        <v>2.5281752870627892</v>
      </c>
      <c r="BD45">
        <f>G45*AA45*0.001</f>
        <v>33.878439106550907</v>
      </c>
      <c r="BE45">
        <f>G45/S45</f>
        <v>0.98697740637278975</v>
      </c>
      <c r="BF45">
        <f>(1-AP45*AA45/AU45/F45)*100</f>
        <v>98.14635009051608</v>
      </c>
      <c r="BG45">
        <f>(S45-E45/(N45/1.35))</f>
        <v>386.83750413899099</v>
      </c>
      <c r="BH45">
        <f>E45*BF45/100/BG45</f>
        <v>1.3117155342701692E-2</v>
      </c>
    </row>
    <row r="46" spans="1:60" x14ac:dyDescent="0.35">
      <c r="A46" s="1" t="s">
        <v>9</v>
      </c>
      <c r="B46" s="1" t="s">
        <v>3909</v>
      </c>
      <c r="K46" s="1">
        <v>2.72</v>
      </c>
    </row>
    <row r="47" spans="1:60" x14ac:dyDescent="0.35">
      <c r="A47" s="1" t="s">
        <v>9</v>
      </c>
      <c r="B47" s="1" t="s">
        <v>3908</v>
      </c>
      <c r="K47" s="1">
        <v>2.72</v>
      </c>
    </row>
    <row r="48" spans="1:60" x14ac:dyDescent="0.35">
      <c r="A48" s="1">
        <v>11</v>
      </c>
      <c r="B48" s="1" t="s">
        <v>3907</v>
      </c>
      <c r="C48" s="1">
        <v>2371.0000021010637</v>
      </c>
      <c r="D48" s="1">
        <v>0</v>
      </c>
      <c r="E48">
        <f>(R48-S48*(1000-T48)/(1000-U48))*AO48</f>
        <v>6.0613606265241424</v>
      </c>
      <c r="F48">
        <f>IF(AZ48&lt;&gt;0,1/(1/AZ48-1/N48),0)</f>
        <v>50.223283957258275</v>
      </c>
      <c r="G48">
        <f>((BC48-AP48/2)*S48-E48)/(BC48+AP48/2)</f>
        <v>382.45618366183459</v>
      </c>
      <c r="H48">
        <f>AP48*1000</f>
        <v>20.564976467525739</v>
      </c>
      <c r="I48">
        <f>(AU48-BA48)</f>
        <v>0.43840464852751815</v>
      </c>
      <c r="J48">
        <f>(P48+AT48*D48)</f>
        <v>30.922613143920898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31.673778533935547</v>
      </c>
      <c r="P48" s="1">
        <v>30.922613143920898</v>
      </c>
      <c r="Q48" s="1">
        <v>31.748126983642578</v>
      </c>
      <c r="R48" s="1">
        <v>400.08084106445313</v>
      </c>
      <c r="S48" s="1">
        <v>387.37509155273438</v>
      </c>
      <c r="T48" s="1">
        <v>28.100597381591797</v>
      </c>
      <c r="U48" s="1">
        <v>45.873058319091797</v>
      </c>
      <c r="V48" s="1">
        <v>52.965534210205078</v>
      </c>
      <c r="W48" s="1">
        <v>86.464042663574219</v>
      </c>
      <c r="X48" s="1">
        <v>300.30026245117188</v>
      </c>
      <c r="Y48" s="1">
        <v>1600.0013427734375</v>
      </c>
      <c r="Z48" s="1">
        <v>5.1450055092573166E-2</v>
      </c>
      <c r="AA48" s="1">
        <v>88.354820251464844</v>
      </c>
      <c r="AB48" s="1">
        <v>26.131010055541992</v>
      </c>
      <c r="AC48" s="1">
        <v>3.4367063045501709</v>
      </c>
      <c r="AD48" s="1">
        <v>8.6675152182579041E-2</v>
      </c>
      <c r="AE48" s="1">
        <v>8.2850540056824684E-3</v>
      </c>
      <c r="AF48" s="1">
        <v>4.9630139023065567E-2</v>
      </c>
      <c r="AG48" s="1">
        <v>3.7345722317695618E-2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1.1040450825410728</v>
      </c>
      <c r="AP48">
        <f>(U48-T48)/(1000-U48)*AO48</f>
        <v>2.0564976467525739E-2</v>
      </c>
      <c r="AQ48">
        <f>(P48+273.15)</f>
        <v>304.07261314392088</v>
      </c>
      <c r="AR48">
        <f>(O48+273.15)</f>
        <v>304.82377853393552</v>
      </c>
      <c r="AS48">
        <f>(Y48*AK48+Z48*AL48)*AM48</f>
        <v>256.0002091216993</v>
      </c>
      <c r="AT48">
        <f>((AS48+0.00000010773*(AR48^4-AQ48^4))-AP48*44100)/(L48*0.92*2*29.3+0.00000043092*AQ48^3)</f>
        <v>-5.0337262865244448</v>
      </c>
      <c r="AU48">
        <f>0.61365*EXP(17.502*J48/(240.97+J48))</f>
        <v>4.4915104706958378</v>
      </c>
      <c r="AV48">
        <f>AU48*1000/AA48</f>
        <v>50.834922847589326</v>
      </c>
      <c r="AW48">
        <f>(AV48-U48)</f>
        <v>4.9618645284975287</v>
      </c>
      <c r="AX48">
        <f>IF(D48,P48,(O48+P48)/2)</f>
        <v>31.298195838928223</v>
      </c>
      <c r="AY48">
        <f>0.61365*EXP(17.502*AX48/(240.97+AX48))</f>
        <v>4.5886529103796034</v>
      </c>
      <c r="AZ48">
        <f>IF(AW48&lt;&gt;0,(1000-(AV48+U48)/2)/AW48*AP48,0)</f>
        <v>3.9441983304196389</v>
      </c>
      <c r="BA48">
        <f>U48*AA48/1000</f>
        <v>4.0531058221683196</v>
      </c>
      <c r="BB48">
        <f>(AY48-BA48)</f>
        <v>0.53554708821128383</v>
      </c>
      <c r="BC48">
        <f>1/(1.6/F48+1.37/N48)</f>
        <v>2.8415131907143589</v>
      </c>
      <c r="BD48">
        <f>G48*AA48*0.001</f>
        <v>33.791847361502626</v>
      </c>
      <c r="BE48">
        <f>G48/S48</f>
        <v>0.9873019510077865</v>
      </c>
      <c r="BF48">
        <f>(1-AP48*AA48/AU48/F48)*100</f>
        <v>99.194508537691064</v>
      </c>
      <c r="BG48">
        <f>(S48-E48/(N48/1.35))</f>
        <v>385.4633692350111</v>
      </c>
      <c r="BH48">
        <f>E48*BF48/100/BG48</f>
        <v>1.5598205598913818E-2</v>
      </c>
    </row>
    <row r="49" spans="1:60" x14ac:dyDescent="0.35">
      <c r="A49" s="1" t="s">
        <v>9</v>
      </c>
      <c r="B49" s="1" t="s">
        <v>3906</v>
      </c>
      <c r="K49" s="1">
        <v>2.72</v>
      </c>
    </row>
    <row r="50" spans="1:60" x14ac:dyDescent="0.35">
      <c r="A50" s="1" t="s">
        <v>9</v>
      </c>
      <c r="B50" s="1" t="s">
        <v>3901</v>
      </c>
      <c r="K50" s="1">
        <v>2.72</v>
      </c>
    </row>
    <row r="51" spans="1:60" x14ac:dyDescent="0.35">
      <c r="A51" s="1">
        <v>12</v>
      </c>
      <c r="B51" s="1" t="s">
        <v>3905</v>
      </c>
      <c r="C51" s="1">
        <v>2581.000002078712</v>
      </c>
      <c r="D51" s="1">
        <v>0</v>
      </c>
      <c r="E51">
        <f>(R51-S51*(1000-T51)/(1000-U51))*AO51</f>
        <v>7.5708823037638417</v>
      </c>
      <c r="F51">
        <f>IF(AZ51&lt;&gt;0,1/(1/AZ51-1/N51),0)</f>
        <v>-499.82978506051438</v>
      </c>
      <c r="G51">
        <f>((BC51-AP51/2)*S51-E51)/(BC51+AP51/2)</f>
        <v>380.80989170651725</v>
      </c>
      <c r="H51">
        <f>AP51*1000</f>
        <v>21.488392627126309</v>
      </c>
      <c r="I51">
        <f>(AU51-BA51)</f>
        <v>0.41811714643269848</v>
      </c>
      <c r="J51">
        <f>(P51+AT51*D51)</f>
        <v>31.181365966796875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31.782426834106445</v>
      </c>
      <c r="P51" s="1">
        <v>31.181365966796875</v>
      </c>
      <c r="Q51" s="1">
        <v>31.827951431274414</v>
      </c>
      <c r="R51" s="1">
        <v>400.18441772460938</v>
      </c>
      <c r="S51" s="1">
        <v>385.81881713867188</v>
      </c>
      <c r="T51" s="1">
        <v>28.308078765869141</v>
      </c>
      <c r="U51" s="1">
        <v>46.857948303222656</v>
      </c>
      <c r="V51" s="1">
        <v>53.028835296630859</v>
      </c>
      <c r="W51" s="1">
        <v>87.777854919433594</v>
      </c>
      <c r="X51" s="1">
        <v>300.32369995117188</v>
      </c>
      <c r="Y51" s="1">
        <v>1999.7281494140625</v>
      </c>
      <c r="Z51" s="1">
        <v>0.10175804048776627</v>
      </c>
      <c r="AA51" s="1">
        <v>88.354789733886719</v>
      </c>
      <c r="AB51" s="1">
        <v>26.063528060913086</v>
      </c>
      <c r="AC51" s="1">
        <v>3.1187279224395752</v>
      </c>
      <c r="AD51" s="1">
        <v>6.6873893141746521E-2</v>
      </c>
      <c r="AE51" s="1">
        <v>1.3854622840881348E-2</v>
      </c>
      <c r="AF51" s="1">
        <v>7.4410088360309601E-2</v>
      </c>
      <c r="AG51" s="1">
        <v>3.1374946236610413E-2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1.1041312498204845</v>
      </c>
      <c r="AP51">
        <f>(U51-T51)/(1000-U51)*AO51</f>
        <v>2.1488392627126308E-2</v>
      </c>
      <c r="AQ51">
        <f>(P51+273.15)</f>
        <v>304.33136596679685</v>
      </c>
      <c r="AR51">
        <f>(O51+273.15)</f>
        <v>304.93242683410642</v>
      </c>
      <c r="AS51">
        <f>(Y51*AK51+Z51*AL51)*AM51</f>
        <v>319.95649675466484</v>
      </c>
      <c r="AT51">
        <f>((AS51+0.00000010773*(AR51^4-AQ51^4))-AP51*44100)/(L51*0.92*2*29.3+0.00000043092*AQ51^3)</f>
        <v>-4.8645278231511844</v>
      </c>
      <c r="AU51">
        <f>0.61365*EXP(17.502*J51/(240.97+J51))</f>
        <v>4.5582413161252706</v>
      </c>
      <c r="AV51">
        <f>AU51*1000/AA51</f>
        <v>51.590200484366591</v>
      </c>
      <c r="AW51">
        <f>(AV51-U51)</f>
        <v>4.7322521811439344</v>
      </c>
      <c r="AX51">
        <f>IF(D51,P51,(O51+P51)/2)</f>
        <v>31.48189640045166</v>
      </c>
      <c r="AY51">
        <f>0.61365*EXP(17.502*AX51/(240.97+AX51))</f>
        <v>4.6368287730091211</v>
      </c>
      <c r="AZ51">
        <f>IF(AW51&lt;&gt;0,(1000-(AV51+U51)/2)/AW51*AP51,0)</f>
        <v>4.3173198738759613</v>
      </c>
      <c r="BA51">
        <f>U51*AA51/1000</f>
        <v>4.1401241696925721</v>
      </c>
      <c r="BB51">
        <f>(AY51-BA51)</f>
        <v>0.49670460331654898</v>
      </c>
      <c r="BC51">
        <f>1/(1.6/F51+1.37/N51)</f>
        <v>3.1559047674643308</v>
      </c>
      <c r="BD51">
        <f>G51*AA51*0.001</f>
        <v>33.646377910313504</v>
      </c>
      <c r="BE51">
        <f>G51/S51</f>
        <v>0.98701741540419918</v>
      </c>
      <c r="BF51">
        <f>(1-AP51*AA51/AU51/F51)*100</f>
        <v>100.0833325329516</v>
      </c>
      <c r="BG51">
        <f>(S51-E51/(N51/1.35))</f>
        <v>383.43099936032905</v>
      </c>
      <c r="BH51">
        <f>E51*BF51/100/BG51</f>
        <v>1.9761551164082305E-2</v>
      </c>
    </row>
    <row r="52" spans="1:60" x14ac:dyDescent="0.35">
      <c r="A52" s="1" t="s">
        <v>9</v>
      </c>
      <c r="B52" s="1" t="s">
        <v>3904</v>
      </c>
      <c r="K52" s="1">
        <v>1.972</v>
      </c>
    </row>
    <row r="53" spans="1:60" x14ac:dyDescent="0.35">
      <c r="A53" s="1" t="s">
        <v>9</v>
      </c>
      <c r="B53" s="1" t="s">
        <v>3903</v>
      </c>
      <c r="K53" s="1">
        <v>1.972</v>
      </c>
    </row>
    <row r="54" spans="1:60" x14ac:dyDescent="0.35">
      <c r="A54" s="1" t="s">
        <v>9</v>
      </c>
      <c r="B54" s="1" t="s">
        <v>3902</v>
      </c>
      <c r="K54" s="1">
        <v>1.972</v>
      </c>
    </row>
    <row r="55" spans="1:60" x14ac:dyDescent="0.35">
      <c r="A55" s="1" t="s">
        <v>9</v>
      </c>
      <c r="B55" s="1" t="s">
        <v>3901</v>
      </c>
      <c r="K55" s="1">
        <v>1.972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2DCDA-A5CC-48D4-A2F2-4856636D2A00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4708</v>
      </c>
    </row>
    <row r="3" spans="1:56" x14ac:dyDescent="0.35">
      <c r="A3" s="1" t="s">
        <v>2</v>
      </c>
      <c r="B3" s="1" t="s">
        <v>525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524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4707</v>
      </c>
    </row>
    <row r="12" spans="1:56" x14ac:dyDescent="0.35">
      <c r="A12" s="1" t="s">
        <v>9</v>
      </c>
      <c r="B12" s="1" t="s">
        <v>4706</v>
      </c>
    </row>
    <row r="13" spans="1:56" x14ac:dyDescent="0.35">
      <c r="A13" s="1" t="s">
        <v>9</v>
      </c>
      <c r="B13" s="1" t="s">
        <v>4705</v>
      </c>
    </row>
    <row r="14" spans="1:56" x14ac:dyDescent="0.35">
      <c r="A14" s="1" t="s">
        <v>9</v>
      </c>
      <c r="B14" s="1" t="s">
        <v>4704</v>
      </c>
    </row>
    <row r="15" spans="1:56" x14ac:dyDescent="0.35">
      <c r="A15" s="1" t="s">
        <v>9</v>
      </c>
      <c r="B15" s="1" t="s">
        <v>4703</v>
      </c>
    </row>
    <row r="16" spans="1:56" x14ac:dyDescent="0.35">
      <c r="A16" s="1" t="s">
        <v>9</v>
      </c>
      <c r="B16" s="1" t="s">
        <v>4702</v>
      </c>
    </row>
    <row r="17" spans="1:56" x14ac:dyDescent="0.35">
      <c r="A17" s="1" t="s">
        <v>9</v>
      </c>
      <c r="B17" s="1" t="s">
        <v>4701</v>
      </c>
    </row>
    <row r="18" spans="1:56" x14ac:dyDescent="0.35">
      <c r="A18" s="1">
        <v>1</v>
      </c>
      <c r="B18" s="1" t="s">
        <v>4700</v>
      </c>
      <c r="C18" s="1">
        <v>355.00000569969416</v>
      </c>
      <c r="D18" s="1">
        <v>0</v>
      </c>
      <c r="E18">
        <f>(R18-S18*(1000-T18)/(1000-U18))*AK18</f>
        <v>-2.816567414934676</v>
      </c>
      <c r="F18">
        <f>IF(AV18&lt;&gt;0,1/(1/AV18-1/N18),0)</f>
        <v>1.3615525049298447</v>
      </c>
      <c r="G18">
        <f>((AY18-AL18/2)*S18-E18)/(AY18+AL18/2)</f>
        <v>377.95663072182936</v>
      </c>
      <c r="H18">
        <f>AL18*1000</f>
        <v>30.575619770828656</v>
      </c>
      <c r="I18">
        <f>(AQ18-AW18)</f>
        <v>2.5713659484583538</v>
      </c>
      <c r="J18">
        <f>(P18+AP18*D18)</f>
        <v>32.578983306884766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32.620800018310547</v>
      </c>
      <c r="P18" s="1">
        <v>32.578983306884766</v>
      </c>
      <c r="Q18" s="1">
        <v>32.714534759521484</v>
      </c>
      <c r="R18" s="1">
        <v>399.94259643554688</v>
      </c>
      <c r="S18" s="1">
        <v>391.65557861328125</v>
      </c>
      <c r="T18" s="1">
        <v>-0.15573985874652863</v>
      </c>
      <c r="U18" s="1">
        <v>26.769693374633789</v>
      </c>
      <c r="V18" s="1">
        <v>-0.27791547775268555</v>
      </c>
      <c r="W18" s="1">
        <v>47.770118713378906</v>
      </c>
      <c r="X18" s="1">
        <v>300.60562133789063</v>
      </c>
      <c r="Y18" s="1">
        <v>0.23171843588352203</v>
      </c>
      <c r="Z18" s="1">
        <v>0.20168881118297577</v>
      </c>
      <c r="AA18" s="1">
        <v>88.250938415527344</v>
      </c>
      <c r="AB18" s="1">
        <v>16.58683967590332</v>
      </c>
      <c r="AC18" s="1">
        <v>1.3453536033630371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1.1051677255069505</v>
      </c>
      <c r="AL18">
        <f>(U18-T18)/(1000-U18)*AK18</f>
        <v>3.0575619770828656E-2</v>
      </c>
      <c r="AM18">
        <f>(P18+273.15)</f>
        <v>305.72898330688474</v>
      </c>
      <c r="AN18">
        <f>(O18+273.15)</f>
        <v>305.77080001831052</v>
      </c>
      <c r="AO18">
        <f>(Y18*AG18+Z18*AH18)*AI18</f>
        <v>3.7074948912673822E-2</v>
      </c>
      <c r="AP18">
        <f>((AO18+0.00000010773*(AN18^4-AM18^4))-AL18*44100)/(L18*51.4+0.00000043092*AM18^3)</f>
        <v>-11.018983424280302</v>
      </c>
      <c r="AQ18">
        <f>0.61365*EXP(17.502*J18/(240.97+J18))</f>
        <v>4.9338165098657107</v>
      </c>
      <c r="AR18">
        <f>AQ18*1000/AA18</f>
        <v>55.906674744181856</v>
      </c>
      <c r="AS18">
        <f>(AR18-U18)</f>
        <v>29.136981369548067</v>
      </c>
      <c r="AT18">
        <f>IF(D18,P18,(O18+P18)/2)</f>
        <v>32.599891662597656</v>
      </c>
      <c r="AU18">
        <f>0.61365*EXP(17.502*AT18/(240.97+AT18))</f>
        <v>4.9396336030939239</v>
      </c>
      <c r="AV18">
        <f>IF(AS18&lt;&gt;0,(1000-(AR18+U18)/2)/AS18*AL18,0)</f>
        <v>1.0059957413311933</v>
      </c>
      <c r="AW18">
        <f>U18*AA18/1000</f>
        <v>2.362450561407357</v>
      </c>
      <c r="AX18">
        <f>(AU18-AW18)</f>
        <v>2.5771830416865669</v>
      </c>
      <c r="AY18">
        <f>1/(1.6/F18+1.37/N18)</f>
        <v>0.6532704407510318</v>
      </c>
      <c r="AZ18">
        <f>G18*AA18*0.001</f>
        <v>33.355027341572374</v>
      </c>
      <c r="BA18">
        <f>G18/S18</f>
        <v>0.96502297263336523</v>
      </c>
      <c r="BB18">
        <f>(1-AL18*AA18/AQ18/F18)*100</f>
        <v>59.832276973628673</v>
      </c>
      <c r="BC18">
        <f>(S18-E18/(N18/1.35))</f>
        <v>392.64261310168024</v>
      </c>
      <c r="BD18">
        <f>E18*BB18/100/BC18</f>
        <v>-4.2919855375358317E-3</v>
      </c>
    </row>
    <row r="19" spans="1:56" x14ac:dyDescent="0.35">
      <c r="A19" s="1" t="s">
        <v>9</v>
      </c>
      <c r="B19" s="1" t="s">
        <v>4699</v>
      </c>
      <c r="K19" s="1">
        <v>2.72</v>
      </c>
    </row>
    <row r="20" spans="1:56" x14ac:dyDescent="0.35">
      <c r="A20" s="1" t="s">
        <v>9</v>
      </c>
      <c r="B20" s="1" t="s">
        <v>4698</v>
      </c>
      <c r="K20" s="1">
        <v>2.72</v>
      </c>
    </row>
    <row r="21" spans="1:56" x14ac:dyDescent="0.35">
      <c r="A21" s="1">
        <v>2</v>
      </c>
      <c r="B21" s="1" t="s">
        <v>4697</v>
      </c>
      <c r="C21" s="1">
        <v>558.50000571087003</v>
      </c>
      <c r="D21" s="1">
        <v>0</v>
      </c>
      <c r="E21">
        <f>(R21-S21*(1000-T21)/(1000-U21))*AK21</f>
        <v>-1.879874580869743</v>
      </c>
      <c r="F21">
        <f>IF(AV21&lt;&gt;0,1/(1/AV21-1/N21),0)</f>
        <v>1.0251569981207231</v>
      </c>
      <c r="G21">
        <f>((AY21-AL21/2)*S21-E21)/(AY21+AL21/2)</f>
        <v>373.09779250375971</v>
      </c>
      <c r="H21">
        <f>AL21*1000</f>
        <v>29.523521502458433</v>
      </c>
      <c r="I21">
        <f>(AQ21-AW21)</f>
        <v>3.0785171260657038</v>
      </c>
      <c r="J21">
        <f>(P21+AP21*D21)</f>
        <v>34.047695159912109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32.505077362060547</v>
      </c>
      <c r="P21" s="1">
        <v>34.047695159912109</v>
      </c>
      <c r="Q21" s="1">
        <v>32.650440216064453</v>
      </c>
      <c r="R21" s="1">
        <v>399.86129760742188</v>
      </c>
      <c r="S21" s="1">
        <v>391.114013671875</v>
      </c>
      <c r="T21" s="1">
        <v>-0.20215274393558502</v>
      </c>
      <c r="U21" s="1">
        <v>25.822170257568359</v>
      </c>
      <c r="V21" s="1">
        <v>-0.36308237910270691</v>
      </c>
      <c r="W21" s="1">
        <v>46.378665924072266</v>
      </c>
      <c r="X21" s="1">
        <v>300.60476684570313</v>
      </c>
      <c r="Y21" s="1">
        <v>25.795829772949219</v>
      </c>
      <c r="Z21" s="1">
        <v>0.22133216261863708</v>
      </c>
      <c r="AA21" s="1">
        <v>88.246810913085938</v>
      </c>
      <c r="AB21" s="1">
        <v>16.44160270690918</v>
      </c>
      <c r="AC21" s="1">
        <v>1.3356010913848877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1.1051645839915554</v>
      </c>
      <c r="AL21">
        <f>(U21-T21)/(1000-U21)*AK21</f>
        <v>2.9523521502458433E-2</v>
      </c>
      <c r="AM21">
        <f>(P21+273.15)</f>
        <v>307.19769515991209</v>
      </c>
      <c r="AN21">
        <f>(O21+273.15)</f>
        <v>305.65507736206052</v>
      </c>
      <c r="AO21">
        <f>(Y21*AG21+Z21*AH21)*AI21</f>
        <v>4.1273326714187988</v>
      </c>
      <c r="AP21">
        <f>((AO21+0.00000010773*(AN21^4-AM21^4))-AL21*44100)/(L21*51.4+0.00000043092*AM21^3)</f>
        <v>-10.751131577659605</v>
      </c>
      <c r="AQ21">
        <f>0.61365*EXP(17.502*J21/(240.97+J21))</f>
        <v>5.3572413021508503</v>
      </c>
      <c r="AR21">
        <f>AQ21*1000/AA21</f>
        <v>60.707477660888884</v>
      </c>
      <c r="AS21">
        <f>(AR21-U21)</f>
        <v>34.885307403320525</v>
      </c>
      <c r="AT21">
        <f>IF(D21,P21,(O21+P21)/2)</f>
        <v>33.276386260986328</v>
      </c>
      <c r="AU21">
        <f>0.61365*EXP(17.502*AT21/(240.97+AT21))</f>
        <v>5.1310964014534939</v>
      </c>
      <c r="AV21">
        <f>IF(AS21&lt;&gt;0,(1000-(AR21+U21)/2)/AS21*AL21,0)</f>
        <v>0.8096873338518864</v>
      </c>
      <c r="AW21">
        <f>U21*AA21/1000</f>
        <v>2.2787241760851464</v>
      </c>
      <c r="AX21">
        <f>(AU21-AW21)</f>
        <v>2.8523722253683474</v>
      </c>
      <c r="AY21">
        <f>1/(1.6/F21+1.37/N21)</f>
        <v>0.52182070687486215</v>
      </c>
      <c r="AZ21">
        <f>G21*AA21*0.001</f>
        <v>32.924690347169054</v>
      </c>
      <c r="BA21">
        <f>G21/S21</f>
        <v>0.95393614000435689</v>
      </c>
      <c r="BB21">
        <f>(1-AL21*AA21/AQ21/F21)*100</f>
        <v>52.560993131402832</v>
      </c>
      <c r="BC21">
        <f>(S21-E21/(N21/1.35))</f>
        <v>391.77279465305952</v>
      </c>
      <c r="BD21">
        <f>E21*BB21/100/BC21</f>
        <v>-2.5220759654966435E-3</v>
      </c>
    </row>
    <row r="22" spans="1:56" x14ac:dyDescent="0.35">
      <c r="A22" s="1" t="s">
        <v>9</v>
      </c>
      <c r="B22" s="1" t="s">
        <v>4696</v>
      </c>
      <c r="K22" s="1">
        <v>2.72</v>
      </c>
    </row>
    <row r="23" spans="1:56" x14ac:dyDescent="0.35">
      <c r="A23" s="1" t="s">
        <v>9</v>
      </c>
      <c r="B23" s="1" t="s">
        <v>4695</v>
      </c>
      <c r="K23" s="1">
        <v>2.72</v>
      </c>
    </row>
    <row r="24" spans="1:56" x14ac:dyDescent="0.35">
      <c r="A24" s="1">
        <v>3</v>
      </c>
      <c r="B24" s="1" t="s">
        <v>4694</v>
      </c>
      <c r="C24" s="1">
        <v>761.50000571087003</v>
      </c>
      <c r="D24" s="1">
        <v>0</v>
      </c>
      <c r="E24">
        <f>(R24-S24*(1000-T24)/(1000-U24))*AK24</f>
        <v>-1.0383043008249901</v>
      </c>
      <c r="F24">
        <f>IF(AV24&lt;&gt;0,1/(1/AV24-1/N24),0)</f>
        <v>1.1547021969482476</v>
      </c>
      <c r="G24">
        <f>((AY24-AL24/2)*S24-E24)/(AY24+AL24/2)</f>
        <v>373.87234476170141</v>
      </c>
      <c r="H24">
        <f>AL24*1000</f>
        <v>28.345749295889803</v>
      </c>
      <c r="I24">
        <f>(AQ24-AW24)</f>
        <v>2.7023978868553105</v>
      </c>
      <c r="J24">
        <f>(P24+AP24*D24)</f>
        <v>32.418430328369141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32.366649627685547</v>
      </c>
      <c r="P24" s="1">
        <v>32.418430328369141</v>
      </c>
      <c r="Q24" s="1">
        <v>32.537052154541016</v>
      </c>
      <c r="R24" s="1">
        <v>400.02792358398438</v>
      </c>
      <c r="S24" s="1">
        <v>390.93899536132813</v>
      </c>
      <c r="T24" s="1">
        <v>-0.23161861300468445</v>
      </c>
      <c r="U24" s="1">
        <v>24.785125732421875</v>
      </c>
      <c r="V24" s="1">
        <v>-0.4192173182964325</v>
      </c>
      <c r="W24" s="1">
        <v>44.859752655029297</v>
      </c>
      <c r="X24" s="1">
        <v>300.55667114257813</v>
      </c>
      <c r="Y24" s="1">
        <v>49.993476867675781</v>
      </c>
      <c r="Z24" s="1">
        <v>0.18859173357486725</v>
      </c>
      <c r="AA24" s="1">
        <v>88.236312866210938</v>
      </c>
      <c r="AB24" s="1">
        <v>16.228410720825195</v>
      </c>
      <c r="AC24" s="1">
        <v>1.3109728097915649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1.1049877615535957</v>
      </c>
      <c r="AL24">
        <f>(U24-T24)/(1000-U24)*AK24</f>
        <v>2.8345749295889802E-2</v>
      </c>
      <c r="AM24">
        <f>(P24+273.15)</f>
        <v>305.56843032836912</v>
      </c>
      <c r="AN24">
        <f>(O24+273.15)</f>
        <v>305.51664962768552</v>
      </c>
      <c r="AO24">
        <f>(Y24*AG24+Z24*AH24)*AI24</f>
        <v>7.9989561200375192</v>
      </c>
      <c r="AP24">
        <f>((AO24+0.00000010773*(AN24^4-AM24^4))-AL24*44100)/(L24*51.4+0.00000043092*AM24^3)</f>
        <v>-10.160976919587915</v>
      </c>
      <c r="AQ24">
        <f>0.61365*EXP(17.502*J24/(240.97+J24))</f>
        <v>4.8893459954096627</v>
      </c>
      <c r="AR24">
        <f>AQ24*1000/AA24</f>
        <v>55.411948171759796</v>
      </c>
      <c r="AS24">
        <f>(AR24-U24)</f>
        <v>30.626822439337921</v>
      </c>
      <c r="AT24">
        <f>IF(D24,P24,(O24+P24)/2)</f>
        <v>32.392539978027344</v>
      </c>
      <c r="AU24">
        <f>0.61365*EXP(17.502*AT24/(240.97+AT24))</f>
        <v>4.8822075606363979</v>
      </c>
      <c r="AV24">
        <f>IF(AS24&lt;&gt;0,(1000-(AR24+U24)/2)/AS24*AL24,0)</f>
        <v>0.88840839673154348</v>
      </c>
      <c r="AW24">
        <f>U24*AA24/1000</f>
        <v>2.1869481085543523</v>
      </c>
      <c r="AX24">
        <f>(AU24-AW24)</f>
        <v>2.6952594520820456</v>
      </c>
      <c r="AY24">
        <f>1/(1.6/F24+1.37/N24)</f>
        <v>0.57429376050388303</v>
      </c>
      <c r="AZ24">
        <f>G24*AA24*0.001</f>
        <v>32.989117184417367</v>
      </c>
      <c r="BA24">
        <f>G24/S24</f>
        <v>0.95634446601098788</v>
      </c>
      <c r="BB24">
        <f>(1-AL24*AA24/AQ24/F24)*100</f>
        <v>55.698897928170865</v>
      </c>
      <c r="BC24">
        <f>(S24-E24/(N24/1.35))</f>
        <v>391.302857468421</v>
      </c>
      <c r="BD24">
        <f>E24*BB24/100/BC24</f>
        <v>-1.47794487482625E-3</v>
      </c>
    </row>
    <row r="25" spans="1:56" x14ac:dyDescent="0.35">
      <c r="A25" s="1" t="s">
        <v>9</v>
      </c>
      <c r="B25" s="1" t="s">
        <v>4693</v>
      </c>
      <c r="K25" s="1">
        <v>2.72</v>
      </c>
    </row>
    <row r="26" spans="1:56" x14ac:dyDescent="0.35">
      <c r="A26" s="1" t="s">
        <v>9</v>
      </c>
      <c r="B26" s="1" t="s">
        <v>4692</v>
      </c>
      <c r="K26" s="1">
        <v>2.72</v>
      </c>
    </row>
    <row r="27" spans="1:56" x14ac:dyDescent="0.35">
      <c r="A27" s="1">
        <v>4</v>
      </c>
      <c r="B27" s="1" t="s">
        <v>4691</v>
      </c>
      <c r="C27" s="1">
        <v>964.50000571087003</v>
      </c>
      <c r="D27" s="1">
        <v>0</v>
      </c>
      <c r="E27">
        <f>(R27-S27*(1000-T27)/(1000-U27))*AK27</f>
        <v>-0.47367258486571029</v>
      </c>
      <c r="F27">
        <f>IF(AV27&lt;&gt;0,1/(1/AV27-1/N27),0)</f>
        <v>1.0256622543576597</v>
      </c>
      <c r="G27">
        <f>((AY27-AL27/2)*S27-E27)/(AY27+AL27/2)</f>
        <v>371.49331435411227</v>
      </c>
      <c r="H27">
        <f>AL27*1000</f>
        <v>27.44743566322602</v>
      </c>
      <c r="I27">
        <f>(AQ27-AW27)</f>
        <v>2.8693439178452627</v>
      </c>
      <c r="J27">
        <f>(P27+AP27*D27)</f>
        <v>32.767623901367188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32.256935119628906</v>
      </c>
      <c r="P27" s="1">
        <v>32.767623901367188</v>
      </c>
      <c r="Q27" s="1">
        <v>32.431407928466797</v>
      </c>
      <c r="R27" s="1">
        <v>399.89620971679688</v>
      </c>
      <c r="S27" s="1">
        <v>390.62127685546875</v>
      </c>
      <c r="T27" s="1">
        <v>-0.24915352463722229</v>
      </c>
      <c r="U27" s="1">
        <v>23.996282577514648</v>
      </c>
      <c r="V27" s="1">
        <v>-0.45372053980827332</v>
      </c>
      <c r="W27" s="1">
        <v>43.698383331298828</v>
      </c>
      <c r="X27" s="1">
        <v>300.53298950195313</v>
      </c>
      <c r="Y27" s="1">
        <v>100.96853637695313</v>
      </c>
      <c r="Z27" s="1">
        <v>0.24229207634925842</v>
      </c>
      <c r="AA27" s="1">
        <v>88.229179382324219</v>
      </c>
      <c r="AB27" s="1">
        <v>16.077024459838867</v>
      </c>
      <c r="AC27" s="1">
        <v>1.2982553243637085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1.1049006966983568</v>
      </c>
      <c r="AL27">
        <f>(U27-T27)/(1000-U27)*AK27</f>
        <v>2.7447435663226022E-2</v>
      </c>
      <c r="AM27">
        <f>(P27+273.15)</f>
        <v>305.91762390136716</v>
      </c>
      <c r="AN27">
        <f>(O27+273.15)</f>
        <v>305.40693511962888</v>
      </c>
      <c r="AO27">
        <f>(Y27*AG27+Z27*AH27)*AI27</f>
        <v>16.154965459220875</v>
      </c>
      <c r="AP27">
        <f>((AO27+0.00000010773*(AN27^4-AM27^4))-AL27*44100)/(L27*51.4+0.00000043092*AM27^3)</f>
        <v>-9.8131626938815248</v>
      </c>
      <c r="AQ27">
        <f>0.61365*EXP(17.502*J27/(240.97+J27))</f>
        <v>4.9865162378857439</v>
      </c>
      <c r="AR27">
        <f>AQ27*1000/AA27</f>
        <v>56.517767396176637</v>
      </c>
      <c r="AS27">
        <f>(AR27-U27)</f>
        <v>32.521484818661989</v>
      </c>
      <c r="AT27">
        <f>IF(D27,P27,(O27+P27)/2)</f>
        <v>32.512279510498047</v>
      </c>
      <c r="AU27">
        <f>0.61365*EXP(17.502*AT27/(240.97+AT27))</f>
        <v>4.9152981040509882</v>
      </c>
      <c r="AV27">
        <f>IF(AS27&lt;&gt;0,(1000-(AR27+U27)/2)/AS27*AL27,0)</f>
        <v>0.81000248625765192</v>
      </c>
      <c r="AW27">
        <f>U27*AA27/1000</f>
        <v>2.1171723200404813</v>
      </c>
      <c r="AX27">
        <f>(AU27-AW27)</f>
        <v>2.7981257840105069</v>
      </c>
      <c r="AY27">
        <f>1/(1.6/F27+1.37/N27)</f>
        <v>0.52203014406482151</v>
      </c>
      <c r="AZ27">
        <f>G27*AA27*0.001</f>
        <v>32.776550271483131</v>
      </c>
      <c r="BA27">
        <f>G27/S27</f>
        <v>0.95103194926979384</v>
      </c>
      <c r="BB27">
        <f>(1-AL27*AA27/AQ27/F27)*100</f>
        <v>52.650826259271689</v>
      </c>
      <c r="BC27">
        <f>(S27-E27/(N27/1.35))</f>
        <v>390.78727010490866</v>
      </c>
      <c r="BD27">
        <f>E27*BB27/100/BC27</f>
        <v>-6.3817976882536579E-4</v>
      </c>
    </row>
    <row r="28" spans="1:56" x14ac:dyDescent="0.35">
      <c r="A28" s="1" t="s">
        <v>9</v>
      </c>
      <c r="B28" s="1" t="s">
        <v>4690</v>
      </c>
      <c r="K28" s="1">
        <v>2.72</v>
      </c>
    </row>
    <row r="29" spans="1:56" x14ac:dyDescent="0.35">
      <c r="A29" s="1" t="s">
        <v>9</v>
      </c>
      <c r="B29" s="1" t="s">
        <v>4689</v>
      </c>
      <c r="K29" s="1">
        <v>2.72</v>
      </c>
    </row>
    <row r="30" spans="1:56" x14ac:dyDescent="0.35">
      <c r="A30" s="1">
        <v>5</v>
      </c>
      <c r="B30" s="1" t="s">
        <v>4688</v>
      </c>
      <c r="C30" s="1">
        <v>1168.50000571087</v>
      </c>
      <c r="D30" s="1">
        <v>0</v>
      </c>
      <c r="E30">
        <f>(R30-S30*(1000-T30)/(1000-U30))*AK30</f>
        <v>-0.28545317732871467</v>
      </c>
      <c r="F30">
        <f>IF(AV30&lt;&gt;0,1/(1/AV30-1/N30),0)</f>
        <v>0.74649007382918908</v>
      </c>
      <c r="G30">
        <f>((AY30-AL30/2)*S30-E30)/(AY30+AL30/2)</f>
        <v>366.77446912811473</v>
      </c>
      <c r="H30">
        <f>AL30*1000</f>
        <v>26.291354001959132</v>
      </c>
      <c r="I30">
        <f>(AQ30-AW30)</f>
        <v>3.549362319265208</v>
      </c>
      <c r="J30">
        <f>(P30+AP30*D30)</f>
        <v>34.770606994628906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32.155715942382813</v>
      </c>
      <c r="P30" s="1">
        <v>34.770606994628906</v>
      </c>
      <c r="Q30" s="1">
        <v>32.340785980224609</v>
      </c>
      <c r="R30" s="1">
        <v>399.996826171875</v>
      </c>
      <c r="S30" s="1">
        <v>390.95321655273438</v>
      </c>
      <c r="T30" s="1">
        <v>-0.26231348514556885</v>
      </c>
      <c r="U30" s="1">
        <v>22.983800888061523</v>
      </c>
      <c r="V30" s="1">
        <v>-0.48038101196289063</v>
      </c>
      <c r="W30" s="1">
        <v>42.090785980224609</v>
      </c>
      <c r="X30" s="1">
        <v>300.56143188476563</v>
      </c>
      <c r="Y30" s="1">
        <v>150.04850769042969</v>
      </c>
      <c r="Z30" s="1">
        <v>0.26324605941772461</v>
      </c>
      <c r="AA30" s="1">
        <v>88.220939636230469</v>
      </c>
      <c r="AB30" s="1">
        <v>16.024168014526367</v>
      </c>
      <c r="AC30" s="1">
        <v>1.2887146472930908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1.1050052642822263</v>
      </c>
      <c r="AL30">
        <f>(U30-T30)/(1000-U30)*AK30</f>
        <v>2.629135400195913E-2</v>
      </c>
      <c r="AM30">
        <f>(P30+273.15)</f>
        <v>307.92060699462888</v>
      </c>
      <c r="AN30">
        <f>(O30+273.15)</f>
        <v>305.30571594238279</v>
      </c>
      <c r="AO30">
        <f>(Y30*AG30+Z30*AH30)*AI30</f>
        <v>24.00776069385347</v>
      </c>
      <c r="AP30">
        <f>((AO30+0.00000010773*(AN30^4-AM30^4))-AL30*44100)/(L30*51.4+0.00000043092*AM30^3)</f>
        <v>-9.5273782295066738</v>
      </c>
      <c r="AQ30">
        <f>0.61365*EXP(17.502*J30/(240.97+J30))</f>
        <v>5.5770148300220237</v>
      </c>
      <c r="AR30">
        <f>AQ30*1000/AA30</f>
        <v>63.216452386681013</v>
      </c>
      <c r="AS30">
        <f>(AR30-U30)</f>
        <v>40.232651498619489</v>
      </c>
      <c r="AT30">
        <f>IF(D30,P30,(O30+P30)/2)</f>
        <v>33.463161468505859</v>
      </c>
      <c r="AU30">
        <f>0.61365*EXP(17.502*AT30/(240.97+AT30))</f>
        <v>5.1850819182074375</v>
      </c>
      <c r="AV30">
        <f>IF(AS30&lt;&gt;0,(1000-(AR30+U30)/2)/AS30*AL30,0)</f>
        <v>0.62531780476536547</v>
      </c>
      <c r="AW30">
        <f>U30*AA30/1000</f>
        <v>2.0276525107568157</v>
      </c>
      <c r="AX30">
        <f>(AU30-AW30)</f>
        <v>3.1574294074506217</v>
      </c>
      <c r="AY30">
        <f>1/(1.6/F30+1.37/N30)</f>
        <v>0.40016093734779945</v>
      </c>
      <c r="AZ30">
        <f>G30*AA30*0.001</f>
        <v>32.357188301061882</v>
      </c>
      <c r="BA30">
        <f>G30/S30</f>
        <v>0.9381543714160534</v>
      </c>
      <c r="BB30">
        <f>(1-AL30*AA30/AQ30/F30)*100</f>
        <v>44.286711279951383</v>
      </c>
      <c r="BC30">
        <f>(S30-E30/(N30/1.35))</f>
        <v>391.05325041997025</v>
      </c>
      <c r="BD30">
        <f>E30*BB30/100/BC30</f>
        <v>-3.2327521724279118E-4</v>
      </c>
    </row>
    <row r="31" spans="1:56" x14ac:dyDescent="0.35">
      <c r="A31" s="1" t="s">
        <v>9</v>
      </c>
      <c r="B31" s="1" t="s">
        <v>4687</v>
      </c>
      <c r="K31" s="1">
        <v>2.72</v>
      </c>
    </row>
    <row r="32" spans="1:56" x14ac:dyDescent="0.35">
      <c r="A32" s="1" t="s">
        <v>9</v>
      </c>
      <c r="B32" s="1" t="s">
        <v>4686</v>
      </c>
      <c r="K32" s="1">
        <v>2.72</v>
      </c>
    </row>
    <row r="33" spans="1:56" x14ac:dyDescent="0.35">
      <c r="A33" s="1">
        <v>6</v>
      </c>
      <c r="B33" s="1" t="s">
        <v>4685</v>
      </c>
      <c r="C33" s="1">
        <v>1372.50000571087</v>
      </c>
      <c r="D33" s="1">
        <v>0</v>
      </c>
      <c r="E33">
        <f>(R33-S33*(1000-T33)/(1000-U33))*AK33</f>
        <v>0.10236758688587798</v>
      </c>
      <c r="F33">
        <f>IF(AV33&lt;&gt;0,1/(1/AV33-1/N33),0)</f>
        <v>0.15180548351522005</v>
      </c>
      <c r="G33">
        <f>((AY33-AL33/2)*S33-E33)/(AY33+AL33/2)</f>
        <v>296.53405389072316</v>
      </c>
      <c r="H33">
        <f>AL33*1000</f>
        <v>24.892896798557274</v>
      </c>
      <c r="I33">
        <f>(AQ33-AW33)</f>
        <v>13.553168328336012</v>
      </c>
      <c r="J33">
        <f>(P33+AP33*D33)</f>
        <v>54.482692718505859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32.125804901123047</v>
      </c>
      <c r="P33" s="1">
        <v>54.482692718505859</v>
      </c>
      <c r="Q33" s="1">
        <v>32.290542602539063</v>
      </c>
      <c r="R33" s="1">
        <v>399.76626586914063</v>
      </c>
      <c r="S33" s="1">
        <v>390.8675537109375</v>
      </c>
      <c r="T33" s="1">
        <v>-0.27366158366203308</v>
      </c>
      <c r="U33" s="1">
        <v>21.765504837036133</v>
      </c>
      <c r="V33" s="1">
        <v>-0.50197756290435791</v>
      </c>
      <c r="W33" s="1">
        <v>39.924476623535156</v>
      </c>
      <c r="X33" s="1">
        <v>300.53298950195313</v>
      </c>
      <c r="Y33" s="1">
        <v>300.52951049804688</v>
      </c>
      <c r="Z33" s="1">
        <v>9.560713917016983E-2</v>
      </c>
      <c r="AA33" s="1">
        <v>88.215003967285156</v>
      </c>
      <c r="AB33" s="1">
        <v>15.911919593811035</v>
      </c>
      <c r="AC33" s="1">
        <v>1.2764444351196289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1.1049006966983568</v>
      </c>
      <c r="AL33">
        <f>(U33-T33)/(1000-U33)*AK33</f>
        <v>2.4892896798557274E-2</v>
      </c>
      <c r="AM33">
        <f>(P33+273.15)</f>
        <v>327.63269271850584</v>
      </c>
      <c r="AN33">
        <f>(O33+273.15)</f>
        <v>305.27580490112302</v>
      </c>
      <c r="AO33">
        <f>(Y33*AG33+Z33*AH33)*AI33</f>
        <v>48.084720604910217</v>
      </c>
      <c r="AP33">
        <f>((AO33+0.00000010773*(AN33^4-AM33^4))-AL33*44100)/(L33*51.4+0.00000043092*AM33^3)</f>
        <v>-10.829198776168811</v>
      </c>
      <c r="AQ33">
        <f>0.61365*EXP(17.502*J33/(240.97+J33))</f>
        <v>15.473212423885119</v>
      </c>
      <c r="AR33">
        <f>AQ33*1000/AA33</f>
        <v>175.40340903485551</v>
      </c>
      <c r="AS33">
        <f>(AR33-U33)</f>
        <v>153.63790419781938</v>
      </c>
      <c r="AT33">
        <f>IF(D33,P33,(O33+P33)/2)</f>
        <v>43.304248809814453</v>
      </c>
      <c r="AU33">
        <f>0.61365*EXP(17.502*AT33/(240.97+AT33))</f>
        <v>8.8268255512602831</v>
      </c>
      <c r="AV33">
        <f>IF(AS33&lt;&gt;0,(1000-(AR33+U33)/2)/AS33*AL33,0)</f>
        <v>0.14605018340537504</v>
      </c>
      <c r="AW33">
        <f>U33*AA33/1000</f>
        <v>1.9200440955491067</v>
      </c>
      <c r="AX33">
        <f>(AU33-AW33)</f>
        <v>6.906781455711176</v>
      </c>
      <c r="AY33">
        <f>1/(1.6/F33+1.37/N33)</f>
        <v>9.1781564788565459E-2</v>
      </c>
      <c r="AZ33">
        <f>G33*AA33*0.001</f>
        <v>26.158752740405294</v>
      </c>
      <c r="BA33">
        <f>G33/S33</f>
        <v>0.75865609993819594</v>
      </c>
      <c r="BB33">
        <f>(1-AL33*AA33/AQ33/F33)*100</f>
        <v>6.5132742630403921</v>
      </c>
      <c r="BC33">
        <f>(S33-E33/(N33/1.35))</f>
        <v>390.831680137234</v>
      </c>
      <c r="BD33">
        <f>E33*BB33/100/BC33</f>
        <v>1.7059726806159182E-5</v>
      </c>
    </row>
    <row r="34" spans="1:56" x14ac:dyDescent="0.35">
      <c r="A34" s="1" t="s">
        <v>9</v>
      </c>
      <c r="B34" s="1" t="s">
        <v>4684</v>
      </c>
      <c r="K34" s="1">
        <v>2.72</v>
      </c>
    </row>
    <row r="35" spans="1:56" x14ac:dyDescent="0.35">
      <c r="A35" s="1" t="s">
        <v>9</v>
      </c>
      <c r="B35" s="1" t="s">
        <v>4683</v>
      </c>
      <c r="K35" s="1">
        <v>2.72</v>
      </c>
    </row>
    <row r="36" spans="1:56" x14ac:dyDescent="0.35">
      <c r="A36" s="1">
        <v>7</v>
      </c>
      <c r="B36" s="1" t="s">
        <v>4682</v>
      </c>
      <c r="C36" s="1">
        <v>1576.50000571087</v>
      </c>
      <c r="D36" s="1">
        <v>0</v>
      </c>
      <c r="E36">
        <f>(R36-S36*(1000-T36)/(1000-U36))*AK36</f>
        <v>0.13587801932273438</v>
      </c>
      <c r="F36">
        <f>IF(AV36&lt;&gt;0,1/(1/AV36-1/N36),0)</f>
        <v>0.1044026601807161</v>
      </c>
      <c r="G36">
        <f>((AY36-AL36/2)*S36-E36)/(AY36+AL36/2)</f>
        <v>269.05030073821979</v>
      </c>
      <c r="H36">
        <f>AL36*1000</f>
        <v>23.303618485392636</v>
      </c>
      <c r="I36">
        <f>(AQ36-AW36)</f>
        <v>17.772651614904685</v>
      </c>
      <c r="J36">
        <f>(P36+AP36*D36)</f>
        <v>59.426143646240234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32.132766723632813</v>
      </c>
      <c r="P36" s="1">
        <v>59.426143646240234</v>
      </c>
      <c r="Q36" s="1">
        <v>32.268455505371094</v>
      </c>
      <c r="R36" s="1">
        <v>400.343994140625</v>
      </c>
      <c r="S36" s="1">
        <v>391.95367431640625</v>
      </c>
      <c r="T36" s="1">
        <v>-0.28148674964904785</v>
      </c>
      <c r="U36" s="1">
        <v>20.381248474121094</v>
      </c>
      <c r="V36" s="1">
        <v>-0.51607823371887207</v>
      </c>
      <c r="W36" s="1">
        <v>37.367008209228516</v>
      </c>
      <c r="X36" s="1">
        <v>300.51181030273438</v>
      </c>
      <c r="Y36" s="1">
        <v>501.36416625976563</v>
      </c>
      <c r="Z36" s="1">
        <v>0.21871428191661835</v>
      </c>
      <c r="AA36" s="1">
        <v>88.206474304199219</v>
      </c>
      <c r="AB36" s="1">
        <v>15.844681739807129</v>
      </c>
      <c r="AC36" s="1">
        <v>1.2652155160903931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1.1048228319953466</v>
      </c>
      <c r="AL36">
        <f>(U36-T36)/(1000-U36)*AK36</f>
        <v>2.3303618485392637E-2</v>
      </c>
      <c r="AM36">
        <f>(P36+273.15)</f>
        <v>332.57614364624021</v>
      </c>
      <c r="AN36">
        <f>(O36+273.15)</f>
        <v>305.28276672363279</v>
      </c>
      <c r="AO36">
        <f>(Y36*AG36+Z36*AH36)*AI36</f>
        <v>80.218264808544518</v>
      </c>
      <c r="AP36">
        <f>((AO36+0.00000010773*(AN36^4-AM36^4))-AL36*44100)/(L36*51.4+0.00000043092*AM36^3)</f>
        <v>-10.565275866729834</v>
      </c>
      <c r="AQ36">
        <f>0.61365*EXP(17.502*J36/(240.97+J36))</f>
        <v>19.570409684724748</v>
      </c>
      <c r="AR36">
        <f>AQ36*1000/AA36</f>
        <v>221.87044476159349</v>
      </c>
      <c r="AS36">
        <f>(AR36-U36)</f>
        <v>201.4891962874724</v>
      </c>
      <c r="AT36">
        <f>IF(D36,P36,(O36+P36)/2)</f>
        <v>45.779455184936523</v>
      </c>
      <c r="AU36">
        <f>0.61365*EXP(17.502*AT36/(240.97+AT36))</f>
        <v>10.032782037884548</v>
      </c>
      <c r="AV36">
        <f>IF(AS36&lt;&gt;0,(1000-(AR36+U36)/2)/AS36*AL36,0)</f>
        <v>0.10164787166984848</v>
      </c>
      <c r="AW36">
        <f>U36*AA36/1000</f>
        <v>1.7977580698200617</v>
      </c>
      <c r="AX36">
        <f>(AU36-AW36)</f>
        <v>8.2350239680644854</v>
      </c>
      <c r="AY36">
        <f>1/(1.6/F36+1.37/N36)</f>
        <v>6.3771807210297154E-2</v>
      </c>
      <c r="AZ36">
        <f>G36*AA36*0.001</f>
        <v>23.731978438602855</v>
      </c>
      <c r="BA36">
        <f>G36/S36</f>
        <v>0.68643392923273838</v>
      </c>
      <c r="BB36">
        <f>(1-AL36*AA36/AQ36/F36)*100</f>
        <v>-0.60332694446201263</v>
      </c>
      <c r="BC36">
        <f>(S36-E36/(N36/1.35))</f>
        <v>391.90605738716971</v>
      </c>
      <c r="BD36">
        <f>E36*BB36/100/BC36</f>
        <v>-2.0917990082645629E-6</v>
      </c>
    </row>
    <row r="37" spans="1:56" x14ac:dyDescent="0.35">
      <c r="A37" s="1" t="s">
        <v>9</v>
      </c>
      <c r="B37" s="1" t="s">
        <v>4681</v>
      </c>
      <c r="K37" s="1">
        <v>2.72</v>
      </c>
    </row>
    <row r="38" spans="1:56" x14ac:dyDescent="0.35">
      <c r="A38" s="1" t="s">
        <v>9</v>
      </c>
      <c r="B38" s="1" t="s">
        <v>4680</v>
      </c>
      <c r="K38" s="1">
        <v>2.72</v>
      </c>
    </row>
    <row r="39" spans="1:56" x14ac:dyDescent="0.35">
      <c r="A39" s="1">
        <v>8</v>
      </c>
      <c r="B39" s="1" t="s">
        <v>4679</v>
      </c>
      <c r="C39" s="1">
        <v>1780.0000057220459</v>
      </c>
      <c r="D39" s="1">
        <v>0</v>
      </c>
      <c r="E39">
        <f>(R39-S39*(1000-T39)/(1000-U39))*AK39</f>
        <v>-0.19263142733645452</v>
      </c>
      <c r="F39">
        <f>IF(AV39&lt;&gt;0,1/(1/AV39-1/N39),0)</f>
        <v>0.60078301349020002</v>
      </c>
      <c r="G39">
        <f>((AY39-AL39/2)*S39-E39)/(AY39+AL39/2)</f>
        <v>367.91791722224423</v>
      </c>
      <c r="H39">
        <f>AL39*1000</f>
        <v>21.856963564059985</v>
      </c>
      <c r="I39">
        <f>(AQ39-AW39)</f>
        <v>3.5638335626392106</v>
      </c>
      <c r="J39">
        <f>(P39+AP39*D39)</f>
        <v>33.684902191162109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32.146385192871094</v>
      </c>
      <c r="P39" s="1">
        <v>33.684902191162109</v>
      </c>
      <c r="Q39" s="1">
        <v>32.263656616210938</v>
      </c>
      <c r="R39" s="1">
        <v>400.00833129882813</v>
      </c>
      <c r="S39" s="1">
        <v>392.42083740234375</v>
      </c>
      <c r="T39" s="1">
        <v>-0.28823664784431458</v>
      </c>
      <c r="U39" s="1">
        <v>19.113033294677734</v>
      </c>
      <c r="V39" s="1">
        <v>-0.52807420492172241</v>
      </c>
      <c r="W39" s="1">
        <v>35.016712188720703</v>
      </c>
      <c r="X39" s="1">
        <v>300.57131958007813</v>
      </c>
      <c r="Y39" s="1">
        <v>751.3211669921875</v>
      </c>
      <c r="Z39" s="1">
        <v>9.8227329552173615E-2</v>
      </c>
      <c r="AA39" s="1">
        <v>88.211074829101563</v>
      </c>
      <c r="AB39" s="1">
        <v>15.869311332702637</v>
      </c>
      <c r="AC39" s="1">
        <v>1.2477849721908569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1.1050416161032282</v>
      </c>
      <c r="AL39">
        <f>(U39-T39)/(1000-U39)*AK39</f>
        <v>2.1856963564059986E-2</v>
      </c>
      <c r="AM39">
        <f>(P39+273.15)</f>
        <v>306.83490219116209</v>
      </c>
      <c r="AN39">
        <f>(O39+273.15)</f>
        <v>305.29638519287107</v>
      </c>
      <c r="AO39">
        <f>(Y39*AG39+Z39*AH39)*AI39</f>
        <v>120.21138403181612</v>
      </c>
      <c r="AP39">
        <f>((AO39+0.00000010773*(AN39^4-AM39^4))-AL39*44100)/(L39*51.4+0.00000043092*AM39^3)</f>
        <v>-7.0450475306730382</v>
      </c>
      <c r="AQ39">
        <f>0.61365*EXP(17.502*J39/(240.97+J39))</f>
        <v>5.249814772807138</v>
      </c>
      <c r="AR39">
        <f>AQ39*1000/AA39</f>
        <v>59.514236539777208</v>
      </c>
      <c r="AS39">
        <f>(AR39-U39)</f>
        <v>40.401203245099474</v>
      </c>
      <c r="AT39">
        <f>IF(D39,P39,(O39+P39)/2)</f>
        <v>32.915643692016602</v>
      </c>
      <c r="AU39">
        <f>0.61365*EXP(17.502*AT39/(240.97+AT39))</f>
        <v>5.0282102095990906</v>
      </c>
      <c r="AV39">
        <f>IF(AS39&lt;&gt;0,(1000-(AR39+U39)/2)/AS39*AL39,0)</f>
        <v>0.51972924545633015</v>
      </c>
      <c r="AW39">
        <f>U39*AA39/1000</f>
        <v>1.6859812101679272</v>
      </c>
      <c r="AX39">
        <f>(AU39-AW39)</f>
        <v>3.3422289994311631</v>
      </c>
      <c r="AY39">
        <f>1/(1.6/F39+1.37/N39)</f>
        <v>0.33125508066348225</v>
      </c>
      <c r="AZ39">
        <f>G39*AA39*0.001</f>
        <v>32.454434927058578</v>
      </c>
      <c r="BA39">
        <f>G39/S39</f>
        <v>0.93755958439338172</v>
      </c>
      <c r="BB39">
        <f>(1-AL39*AA39/AQ39/F39)*100</f>
        <v>38.870433417731711</v>
      </c>
      <c r="BC39">
        <f>(S39-E39/(N39/1.35))</f>
        <v>392.48834292744584</v>
      </c>
      <c r="BD39">
        <f>E39*BB39/100/BC39</f>
        <v>-1.9077425369110713E-4</v>
      </c>
    </row>
    <row r="40" spans="1:56" x14ac:dyDescent="0.35">
      <c r="A40" s="1" t="s">
        <v>9</v>
      </c>
      <c r="B40" s="1" t="s">
        <v>4678</v>
      </c>
      <c r="K40" s="1">
        <v>2.72</v>
      </c>
    </row>
    <row r="41" spans="1:56" x14ac:dyDescent="0.35">
      <c r="A41" s="1" t="s">
        <v>9</v>
      </c>
      <c r="B41" s="1" t="s">
        <v>4677</v>
      </c>
      <c r="K41" s="1">
        <v>2.72</v>
      </c>
    </row>
    <row r="42" spans="1:56" x14ac:dyDescent="0.35">
      <c r="A42" s="1">
        <v>9</v>
      </c>
      <c r="B42" s="1" t="s">
        <v>4676</v>
      </c>
      <c r="C42" s="1">
        <v>1983.0000057220459</v>
      </c>
      <c r="D42" s="1">
        <v>0</v>
      </c>
      <c r="E42">
        <f>(R42-S42*(1000-T42)/(1000-U42))*AK42</f>
        <v>-0.53862645016793875</v>
      </c>
      <c r="F42">
        <f>IF(AV42&lt;&gt;0,1/(1/AV42-1/N42),0)</f>
        <v>0.61932321762628428</v>
      </c>
      <c r="G42">
        <f>((AY42-AL42/2)*S42-E42)/(AY42+AL42/2)</f>
        <v>372.16082666471209</v>
      </c>
      <c r="H42">
        <f>AL42*1000</f>
        <v>20.275479466324914</v>
      </c>
      <c r="I42">
        <f>(AQ42-AW42)</f>
        <v>3.2315320349259995</v>
      </c>
      <c r="J42">
        <f>(P42+AP42*D42)</f>
        <v>32.075775146484375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32.151012420654297</v>
      </c>
      <c r="P42" s="1">
        <v>32.075775146484375</v>
      </c>
      <c r="Q42" s="1">
        <v>32.268741607666016</v>
      </c>
      <c r="R42" s="1">
        <v>400.11846923828125</v>
      </c>
      <c r="S42" s="1">
        <v>393.38787841796875</v>
      </c>
      <c r="T42" s="1">
        <v>-0.29329302906990051</v>
      </c>
      <c r="U42" s="1">
        <v>17.729755401611328</v>
      </c>
      <c r="V42" s="1">
        <v>-0.53723466396331787</v>
      </c>
      <c r="W42" s="1">
        <v>32.476184844970703</v>
      </c>
      <c r="X42" s="1">
        <v>300.56802368164063</v>
      </c>
      <c r="Y42" s="1">
        <v>1001.3211669921875</v>
      </c>
      <c r="Z42" s="1">
        <v>0.19120852649211884</v>
      </c>
      <c r="AA42" s="1">
        <v>88.217201232910156</v>
      </c>
      <c r="AB42" s="1">
        <v>15.885679244995117</v>
      </c>
      <c r="AC42" s="1">
        <v>1.2174512147903442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1.1050294988295608</v>
      </c>
      <c r="AL42">
        <f>(U42-T42)/(1000-U42)*AK42</f>
        <v>2.0275479466324915E-2</v>
      </c>
      <c r="AM42">
        <f>(P42+273.15)</f>
        <v>305.22577514648435</v>
      </c>
      <c r="AN42">
        <f>(O42+273.15)</f>
        <v>305.30101242065427</v>
      </c>
      <c r="AO42">
        <f>(Y42*AG42+Z42*AH42)*AI42</f>
        <v>160.21138313774645</v>
      </c>
      <c r="AP42">
        <f>((AO42+0.00000010773*(AN42^4-AM42^4))-AL42*44100)/(L42*51.4+0.00000043092*AM42^3)</f>
        <v>-5.9956184286483305</v>
      </c>
      <c r="AQ42">
        <f>0.61365*EXP(17.502*J42/(240.97+J42))</f>
        <v>4.7956014350002221</v>
      </c>
      <c r="AR42">
        <f>AQ42*1000/AA42</f>
        <v>54.361296526954241</v>
      </c>
      <c r="AS42">
        <f>(AR42-U42)</f>
        <v>36.631541125342913</v>
      </c>
      <c r="AT42">
        <f>IF(D42,P42,(O42+P42)/2)</f>
        <v>32.113393783569336</v>
      </c>
      <c r="AU42">
        <f>0.61365*EXP(17.502*AT42/(240.97+AT42))</f>
        <v>4.8058161948952396</v>
      </c>
      <c r="AV42">
        <f>IF(AS42&lt;&gt;0,(1000-(AR42+U42)/2)/AS42*AL42,0)</f>
        <v>0.53354673443595824</v>
      </c>
      <c r="AW42">
        <f>U42*AA42/1000</f>
        <v>1.5640694000742223</v>
      </c>
      <c r="AX42">
        <f>(AU42-AW42)</f>
        <v>3.241746794821017</v>
      </c>
      <c r="AY42">
        <f>1/(1.6/F42+1.37/N42)</f>
        <v>0.34024070600910372</v>
      </c>
      <c r="AZ42">
        <f>G42*AA42*0.001</f>
        <v>32.830986536887103</v>
      </c>
      <c r="BA42">
        <f>G42/S42</f>
        <v>0.94604040206164353</v>
      </c>
      <c r="BB42">
        <f>(1-AL42*AA42/AQ42/F42)*100</f>
        <v>39.776780993123054</v>
      </c>
      <c r="BC42">
        <f>(S42-E42/(N42/1.35))</f>
        <v>393.57663402163746</v>
      </c>
      <c r="BD42">
        <f>E42*BB42/100/BC42</f>
        <v>-5.4436225358478843E-4</v>
      </c>
    </row>
    <row r="43" spans="1:56" x14ac:dyDescent="0.35">
      <c r="A43" s="1" t="s">
        <v>9</v>
      </c>
      <c r="B43" s="1" t="s">
        <v>4675</v>
      </c>
      <c r="K43" s="1">
        <v>2.72</v>
      </c>
    </row>
    <row r="44" spans="1:56" x14ac:dyDescent="0.35">
      <c r="A44" s="1" t="s">
        <v>9</v>
      </c>
      <c r="B44" s="1" t="s">
        <v>4674</v>
      </c>
      <c r="K44" s="1">
        <v>2.72</v>
      </c>
    </row>
    <row r="45" spans="1:56" x14ac:dyDescent="0.35">
      <c r="A45" s="1">
        <v>10</v>
      </c>
      <c r="B45" s="1" t="s">
        <v>4673</v>
      </c>
      <c r="C45" s="1">
        <v>2186.0000057220459</v>
      </c>
      <c r="D45" s="1">
        <v>0</v>
      </c>
      <c r="E45">
        <f>(R45-S45*(1000-T45)/(1000-U45))*AK45</f>
        <v>-0.66281831438166772</v>
      </c>
      <c r="F45">
        <f>IF(AV45&lt;&gt;0,1/(1/AV45-1/N45),0)</f>
        <v>0.53194981431488764</v>
      </c>
      <c r="G45">
        <f>((AY45-AL45/2)*S45-E45)/(AY45+AL45/2)</f>
        <v>372.33229762669652</v>
      </c>
      <c r="H45">
        <f>AL45*1000</f>
        <v>18.501483191913998</v>
      </c>
      <c r="I45">
        <f>(AQ45-AW45)</f>
        <v>3.3688974462314825</v>
      </c>
      <c r="J45">
        <f>(P45+AP45*D45)</f>
        <v>32.077152252197266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32.206737518310547</v>
      </c>
      <c r="P45" s="1">
        <v>32.077152252197266</v>
      </c>
      <c r="Q45" s="1">
        <v>32.314334869384766</v>
      </c>
      <c r="R45" s="1">
        <v>399.94125366210938</v>
      </c>
      <c r="S45" s="1">
        <v>393.94509887695313</v>
      </c>
      <c r="T45" s="1">
        <v>-0.29637771844863892</v>
      </c>
      <c r="U45" s="1">
        <v>16.176202774047852</v>
      </c>
      <c r="V45" s="1">
        <v>-0.54119974374771118</v>
      </c>
      <c r="W45" s="1">
        <v>29.53851318359375</v>
      </c>
      <c r="X45" s="1">
        <v>300.55996704101563</v>
      </c>
      <c r="Y45" s="1">
        <v>1250.897216796875</v>
      </c>
      <c r="Z45" s="1">
        <v>0.33397167921066284</v>
      </c>
      <c r="AA45" s="1">
        <v>88.220802307128906</v>
      </c>
      <c r="AB45" s="1">
        <v>15.89528751373291</v>
      </c>
      <c r="AC45" s="1">
        <v>1.1917852163314819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1.104999878827263</v>
      </c>
      <c r="AL45">
        <f>(U45-T45)/(1000-U45)*AK45</f>
        <v>1.8501483191913998E-2</v>
      </c>
      <c r="AM45">
        <f>(P45+273.15)</f>
        <v>305.22715225219724</v>
      </c>
      <c r="AN45">
        <f>(O45+273.15)</f>
        <v>305.35673751831052</v>
      </c>
      <c r="AO45">
        <f>(Y45*AG45+Z45*AH45)*AI45</f>
        <v>200.14355021394294</v>
      </c>
      <c r="AP45">
        <f>((AO45+0.00000010773*(AN45^4-AM45^4))-AL45*44100)/(L45*51.4+0.00000043092*AM45^3)</f>
        <v>-5.0236374827826804</v>
      </c>
      <c r="AQ45">
        <f>0.61365*EXP(17.502*J45/(240.97+J45))</f>
        <v>4.7959750332407882</v>
      </c>
      <c r="AR45">
        <f>AQ45*1000/AA45</f>
        <v>54.363312368711448</v>
      </c>
      <c r="AS45">
        <f>(AR45-U45)</f>
        <v>38.187109594663596</v>
      </c>
      <c r="AT45">
        <f>IF(D45,P45,(O45+P45)/2)</f>
        <v>32.141944885253906</v>
      </c>
      <c r="AU45">
        <f>0.61365*EXP(17.502*AT45/(240.97+AT45))</f>
        <v>4.8135814428711834</v>
      </c>
      <c r="AV45">
        <f>IF(AS45&lt;&gt;0,(1000-(AR45+U45)/2)/AS45*AL45,0)</f>
        <v>0.46740747216748008</v>
      </c>
      <c r="AW45">
        <f>U45*AA45/1000</f>
        <v>1.4270775870093058</v>
      </c>
      <c r="AX45">
        <f>(AU45-AW45)</f>
        <v>3.3865038558618776</v>
      </c>
      <c r="AY45">
        <f>1/(1.6/F45+1.37/N45)</f>
        <v>0.29731527149540576</v>
      </c>
      <c r="AZ45">
        <f>G45*AA45*0.001</f>
        <v>32.847454021483877</v>
      </c>
      <c r="BA45">
        <f>G45/S45</f>
        <v>0.94513752979318755</v>
      </c>
      <c r="BB45">
        <f>(1-AL45*AA45/AQ45/F45)*100</f>
        <v>36.022101094521432</v>
      </c>
      <c r="BC45">
        <f>(S45-E45/(N45/1.35))</f>
        <v>394.17737612775431</v>
      </c>
      <c r="BD45">
        <f>E45*BB45/100/BC45</f>
        <v>-6.057199061627116E-4</v>
      </c>
    </row>
    <row r="46" spans="1:56" x14ac:dyDescent="0.35">
      <c r="A46" s="1" t="s">
        <v>9</v>
      </c>
      <c r="B46" s="1" t="s">
        <v>4672</v>
      </c>
      <c r="K46" s="1">
        <v>2.72</v>
      </c>
    </row>
    <row r="47" spans="1:56" x14ac:dyDescent="0.35">
      <c r="A47" s="1" t="s">
        <v>9</v>
      </c>
      <c r="B47" s="1" t="s">
        <v>4671</v>
      </c>
      <c r="K47" s="1">
        <v>2.72</v>
      </c>
    </row>
    <row r="48" spans="1:56" x14ac:dyDescent="0.35">
      <c r="A48" s="1">
        <v>11</v>
      </c>
      <c r="B48" s="1" t="s">
        <v>4670</v>
      </c>
      <c r="C48" s="1">
        <v>2389.0000057220459</v>
      </c>
      <c r="D48" s="1">
        <v>0</v>
      </c>
      <c r="E48">
        <f>(R48-S48*(1000-T48)/(1000-U48))*AK48</f>
        <v>-0.75569275305667305</v>
      </c>
      <c r="F48">
        <f>IF(AV48&lt;&gt;0,1/(1/AV48-1/N48),0)</f>
        <v>0.42013116735641953</v>
      </c>
      <c r="G48">
        <f>((AY48-AL48/2)*S48-E48)/(AY48+AL48/2)</f>
        <v>371.26989405700147</v>
      </c>
      <c r="H48">
        <f>AL48*1000</f>
        <v>16.622984713305666</v>
      </c>
      <c r="I48">
        <f>(AQ48-AW48)</f>
        <v>3.7331668641433611</v>
      </c>
      <c r="J48">
        <f>(P48+AP48*D48)</f>
        <v>32.86737060546875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32.311073303222656</v>
      </c>
      <c r="P48" s="1">
        <v>32.86737060546875</v>
      </c>
      <c r="Q48" s="1">
        <v>32.400989532470703</v>
      </c>
      <c r="R48" s="1">
        <v>399.88272094726563</v>
      </c>
      <c r="S48" s="1">
        <v>394.63006591796875</v>
      </c>
      <c r="T48" s="1">
        <v>-0.29997313022613525</v>
      </c>
      <c r="U48" s="1">
        <v>14.524813652038574</v>
      </c>
      <c r="V48" s="1">
        <v>-0.54455524682998657</v>
      </c>
      <c r="W48" s="1">
        <v>26.367570877075195</v>
      </c>
      <c r="X48" s="1">
        <v>300.562744140625</v>
      </c>
      <c r="Y48" s="1">
        <v>1600.311767578125</v>
      </c>
      <c r="Z48" s="1">
        <v>0.2959863543510437</v>
      </c>
      <c r="AA48" s="1">
        <v>88.222312927246094</v>
      </c>
      <c r="AB48" s="1">
        <v>15.997333526611328</v>
      </c>
      <c r="AC48" s="1">
        <v>1.1730004549026489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1.1050100887522976</v>
      </c>
      <c r="AL48">
        <f>(U48-T48)/(1000-U48)*AK48</f>
        <v>1.6622984713305665E-2</v>
      </c>
      <c r="AM48">
        <f>(P48+273.15)</f>
        <v>306.01737060546873</v>
      </c>
      <c r="AN48">
        <f>(O48+273.15)</f>
        <v>305.46107330322263</v>
      </c>
      <c r="AO48">
        <f>(Y48*AG48+Z48*AH48)*AI48</f>
        <v>256.04987708933913</v>
      </c>
      <c r="AP48">
        <f>((AO48+0.00000010773*(AN48^4-AM48^4))-AL48*44100)/(L48*51.4+0.00000043092*AM48^3)</f>
        <v>-3.9547107213091488</v>
      </c>
      <c r="AQ48">
        <f>0.61365*EXP(17.502*J48/(240.97+J48))</f>
        <v>5.0145795193634441</v>
      </c>
      <c r="AR48">
        <f>AQ48*1000/AA48</f>
        <v>56.840263568002293</v>
      </c>
      <c r="AS48">
        <f>(AR48-U48)</f>
        <v>42.315449915963718</v>
      </c>
      <c r="AT48">
        <f>IF(D48,P48,(O48+P48)/2)</f>
        <v>32.589221954345703</v>
      </c>
      <c r="AU48">
        <f>0.61365*EXP(17.502*AT48/(240.97+AT48))</f>
        <v>4.9366643465803106</v>
      </c>
      <c r="AV48">
        <f>IF(AS48&lt;&gt;0,(1000-(AR48+U48)/2)/AS48*AL48,0)</f>
        <v>0.3788175347607971</v>
      </c>
      <c r="AW48">
        <f>U48*AA48/1000</f>
        <v>1.2814126552200833</v>
      </c>
      <c r="AX48">
        <f>(AU48-AW48)</f>
        <v>3.6552516913602275</v>
      </c>
      <c r="AY48">
        <f>1/(1.6/F48+1.37/N48)</f>
        <v>0.24015572075520225</v>
      </c>
      <c r="AZ48">
        <f>G48*AA48*0.001</f>
        <v>32.754288773962287</v>
      </c>
      <c r="BA48">
        <f>G48/S48</f>
        <v>0.94080488569306542</v>
      </c>
      <c r="BB48">
        <f>(1-AL48*AA48/AQ48/F48)*100</f>
        <v>30.390578961597658</v>
      </c>
      <c r="BC48">
        <f>(S48-E48/(N48/1.35))</f>
        <v>394.89488997506214</v>
      </c>
      <c r="BD48">
        <f>E48*BB48/100/BC48</f>
        <v>-5.8157096649000077E-4</v>
      </c>
    </row>
    <row r="49" spans="1:56" x14ac:dyDescent="0.35">
      <c r="A49" s="1" t="s">
        <v>9</v>
      </c>
      <c r="B49" s="1" t="s">
        <v>4669</v>
      </c>
      <c r="K49" s="1">
        <v>2.72</v>
      </c>
    </row>
    <row r="50" spans="1:56" x14ac:dyDescent="0.35">
      <c r="A50" s="1" t="s">
        <v>9</v>
      </c>
      <c r="B50" s="1" t="s">
        <v>4668</v>
      </c>
      <c r="K50" s="1">
        <v>2.72</v>
      </c>
    </row>
    <row r="51" spans="1:56" x14ac:dyDescent="0.35">
      <c r="A51" s="1">
        <v>12</v>
      </c>
      <c r="B51" s="1" t="s">
        <v>4667</v>
      </c>
      <c r="C51" s="1">
        <v>2591.5000057332218</v>
      </c>
      <c r="D51" s="1">
        <v>0</v>
      </c>
      <c r="E51">
        <f>(R51-S51*(1000-T51)/(1000-U51))*AK51</f>
        <v>-0.86818238203920761</v>
      </c>
      <c r="F51">
        <f>IF(AV51&lt;&gt;0,1/(1/AV51-1/N51),0)</f>
        <v>0.3629996248847166</v>
      </c>
      <c r="G51">
        <f>((AY51-AL51/2)*S51-E51)/(AY51+AL51/2)</f>
        <v>373.30301152445389</v>
      </c>
      <c r="H51">
        <f>AL51*1000</f>
        <v>14.417462832754973</v>
      </c>
      <c r="I51">
        <f>(AQ51-AW51)</f>
        <v>3.7055973335183463</v>
      </c>
      <c r="J51">
        <f>(P51+AP51*D51)</f>
        <v>32.149375915527344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32.441566467285156</v>
      </c>
      <c r="P51" s="1">
        <v>32.149375915527344</v>
      </c>
      <c r="Q51" s="1">
        <v>32.512939453125</v>
      </c>
      <c r="R51" s="1">
        <v>399.94427490234375</v>
      </c>
      <c r="S51" s="1">
        <v>395.56884765625</v>
      </c>
      <c r="T51" s="1">
        <v>-0.30189502239227295</v>
      </c>
      <c r="U51" s="1">
        <v>12.581243515014648</v>
      </c>
      <c r="V51" s="1">
        <v>-0.54405200481414795</v>
      </c>
      <c r="W51" s="1">
        <v>22.672948837280273</v>
      </c>
      <c r="X51" s="1">
        <v>300.5643310546875</v>
      </c>
      <c r="Y51" s="1">
        <v>1999.1248779296875</v>
      </c>
      <c r="Z51" s="1">
        <v>0.25014454126358032</v>
      </c>
      <c r="AA51" s="1">
        <v>88.227127075195313</v>
      </c>
      <c r="AB51" s="1">
        <v>16.050294876098633</v>
      </c>
      <c r="AC51" s="1">
        <v>1.1377714872360229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1.1050159229951744</v>
      </c>
      <c r="AL51">
        <f>(U51-T51)/(1000-U51)*AK51</f>
        <v>1.4417462832754973E-2</v>
      </c>
      <c r="AM51">
        <f>(P51+273.15)</f>
        <v>305.29937591552732</v>
      </c>
      <c r="AN51">
        <f>(O51+273.15)</f>
        <v>305.59156646728513</v>
      </c>
      <c r="AO51">
        <f>(Y51*AG51+Z51*AH51)*AI51</f>
        <v>319.85997331932231</v>
      </c>
      <c r="AP51">
        <f>((AO51+0.00000010773*(AN51^4-AM51^4))-AL51*44100)/(L51*51.4+0.00000043092*AM51^3)</f>
        <v>-2.554746910312693</v>
      </c>
      <c r="AQ51">
        <f>0.61365*EXP(17.502*J51/(240.97+J51))</f>
        <v>4.8156043038815204</v>
      </c>
      <c r="AR51">
        <f>AQ51*1000/AA51</f>
        <v>54.581900867940732</v>
      </c>
      <c r="AS51">
        <f>(AR51-U51)</f>
        <v>42.000657352926083</v>
      </c>
      <c r="AT51">
        <f>IF(D51,P51,(O51+P51)/2)</f>
        <v>32.29547119140625</v>
      </c>
      <c r="AU51">
        <f>0.61365*EXP(17.502*AT51/(240.97+AT51))</f>
        <v>4.855524647520034</v>
      </c>
      <c r="AV51">
        <f>IF(AS51&lt;&gt;0,(1000-(AR51+U51)/2)/AS51*AL51,0)</f>
        <v>0.33174008794050852</v>
      </c>
      <c r="AW51">
        <f>U51*AA51/1000</f>
        <v>1.1100069703631743</v>
      </c>
      <c r="AX51">
        <f>(AU51-AW51)</f>
        <v>3.7455176771568599</v>
      </c>
      <c r="AY51">
        <f>1/(1.6/F51+1.37/N51)</f>
        <v>0.20993634897591543</v>
      </c>
      <c r="AZ51">
        <f>G51*AA51*0.001</f>
        <v>32.935452235321094</v>
      </c>
      <c r="BA51">
        <f>G51/S51</f>
        <v>0.94371185632103882</v>
      </c>
      <c r="BB51">
        <f>(1-AL51*AA51/AQ51/F51)*100</f>
        <v>27.23307749184859</v>
      </c>
      <c r="BC51">
        <f>(S51-E51/(N51/1.35))</f>
        <v>395.87309244327315</v>
      </c>
      <c r="BD51">
        <f>E51*BB51/100/BC51</f>
        <v>-5.9724387786016088E-4</v>
      </c>
    </row>
    <row r="52" spans="1:56" x14ac:dyDescent="0.35">
      <c r="A52" s="1" t="s">
        <v>9</v>
      </c>
      <c r="B52" s="1" t="s">
        <v>4666</v>
      </c>
      <c r="K52" s="1">
        <v>1.7462399999999998</v>
      </c>
    </row>
    <row r="53" spans="1:56" x14ac:dyDescent="0.35">
      <c r="A53" s="1" t="s">
        <v>9</v>
      </c>
      <c r="B53" s="1" t="s">
        <v>4665</v>
      </c>
    </row>
    <row r="54" spans="1:56" x14ac:dyDescent="0.35">
      <c r="A54" s="1" t="s">
        <v>9</v>
      </c>
      <c r="B54" s="1" t="s">
        <v>4664</v>
      </c>
    </row>
    <row r="55" spans="1:56" x14ac:dyDescent="0.35">
      <c r="A55" s="1" t="s">
        <v>9</v>
      </c>
      <c r="B55" s="1" t="s">
        <v>4663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EB202-26B3-43FD-B03F-B6D6F0C5F146}">
  <dimension ref="A1:BH55"/>
  <sheetViews>
    <sheetView topLeftCell="A7" zoomScale="5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299</v>
      </c>
    </row>
    <row r="2" spans="1:60" x14ac:dyDescent="0.35">
      <c r="A2" s="1" t="s">
        <v>4752</v>
      </c>
    </row>
    <row r="3" spans="1:60" x14ac:dyDescent="0.35">
      <c r="A3" s="1" t="s">
        <v>2</v>
      </c>
      <c r="B3" s="1" t="s">
        <v>297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296</v>
      </c>
    </row>
    <row r="7" spans="1:60" x14ac:dyDescent="0.35">
      <c r="A7" s="1" t="s">
        <v>9</v>
      </c>
      <c r="B7" s="1" t="s">
        <v>10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295</v>
      </c>
      <c r="AE9" s="1" t="s">
        <v>294</v>
      </c>
      <c r="AF9" s="1" t="s">
        <v>293</v>
      </c>
      <c r="AG9" s="1" t="s">
        <v>292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4751</v>
      </c>
    </row>
    <row r="12" spans="1:60" x14ac:dyDescent="0.35">
      <c r="A12" s="1" t="s">
        <v>9</v>
      </c>
      <c r="B12" s="1" t="s">
        <v>4750</v>
      </c>
    </row>
    <row r="13" spans="1:60" x14ac:dyDescent="0.35">
      <c r="A13" s="1" t="s">
        <v>9</v>
      </c>
      <c r="B13" s="1" t="s">
        <v>4749</v>
      </c>
    </row>
    <row r="14" spans="1:60" x14ac:dyDescent="0.35">
      <c r="A14" s="1" t="s">
        <v>9</v>
      </c>
      <c r="B14" s="1" t="s">
        <v>4748</v>
      </c>
    </row>
    <row r="15" spans="1:60" x14ac:dyDescent="0.35">
      <c r="A15" s="1" t="s">
        <v>9</v>
      </c>
      <c r="B15" s="1" t="s">
        <v>4747</v>
      </c>
    </row>
    <row r="16" spans="1:60" x14ac:dyDescent="0.35">
      <c r="A16" s="1" t="s">
        <v>9</v>
      </c>
      <c r="B16" s="1" t="s">
        <v>4746</v>
      </c>
    </row>
    <row r="17" spans="1:60" x14ac:dyDescent="0.35">
      <c r="A17" s="1" t="s">
        <v>9</v>
      </c>
      <c r="B17" s="1" t="s">
        <v>4745</v>
      </c>
    </row>
    <row r="18" spans="1:60" x14ac:dyDescent="0.35">
      <c r="A18" s="1">
        <v>1</v>
      </c>
      <c r="B18" s="1" t="s">
        <v>4744</v>
      </c>
      <c r="C18" s="1">
        <v>416.00000118464231</v>
      </c>
      <c r="D18" s="1">
        <v>0</v>
      </c>
      <c r="E18">
        <f>(R18-S18*(1000-T18)/(1000-U18))*AO18</f>
        <v>-6.6546050646525492</v>
      </c>
      <c r="F18">
        <f>IF(AZ18&lt;&gt;0,1/(1/AZ18-1/N18),0)</f>
        <v>58.146336753943181</v>
      </c>
      <c r="G18">
        <f>((BC18-AP18/2)*S18-E18)/(BC18+AP18/2)</f>
        <v>397.75243745546572</v>
      </c>
      <c r="H18">
        <f>AP18*1000</f>
        <v>21.152831610606359</v>
      </c>
      <c r="I18">
        <f>(AU18-BA18)</f>
        <v>0.44606231093562254</v>
      </c>
      <c r="J18">
        <f>(P18+AT18*D18)</f>
        <v>31.062540054321289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33.052867889404297</v>
      </c>
      <c r="P18" s="1">
        <v>31.062540054321289</v>
      </c>
      <c r="Q18" s="1">
        <v>33.123920440673828</v>
      </c>
      <c r="R18" s="1">
        <v>399.97103881835938</v>
      </c>
      <c r="S18" s="1">
        <v>398.3660888671875</v>
      </c>
      <c r="T18" s="1">
        <v>27.907325744628906</v>
      </c>
      <c r="U18" s="1">
        <v>46.181610107421875</v>
      </c>
      <c r="V18" s="1">
        <v>48.674205780029297</v>
      </c>
      <c r="W18" s="1">
        <v>80.547073364257813</v>
      </c>
      <c r="X18" s="1">
        <v>300.30511474609375</v>
      </c>
      <c r="Y18" s="1">
        <v>0.18125137686729431</v>
      </c>
      <c r="Z18" s="1">
        <v>7.546195387840271E-2</v>
      </c>
      <c r="AA18" s="1">
        <v>88.377777099609375</v>
      </c>
      <c r="AB18" s="1">
        <v>47.069961547851563</v>
      </c>
      <c r="AC18" s="1">
        <v>1.0342910289764404</v>
      </c>
      <c r="AD18" s="1">
        <v>5.1812130957841873E-2</v>
      </c>
      <c r="AE18" s="1">
        <v>7.0077916607260704E-3</v>
      </c>
      <c r="AF18" s="1">
        <v>2.6414522901177406E-2</v>
      </c>
      <c r="AG18" s="1">
        <v>2.444780245423317E-2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1.1040629218606386</v>
      </c>
      <c r="AP18">
        <f>(U18-T18)/(1000-U18)*AO18</f>
        <v>2.1152831610606358E-2</v>
      </c>
      <c r="AQ18">
        <f>(P18+273.15)</f>
        <v>304.21254005432127</v>
      </c>
      <c r="AR18">
        <f>(O18+273.15)</f>
        <v>306.20286788940427</v>
      </c>
      <c r="AS18">
        <f>(Y18*AK18+Z18*AL18)*AM18</f>
        <v>2.9000219650561654E-2</v>
      </c>
      <c r="AT18">
        <f>((AS18+0.00000010773*(AR18^4-AQ18^4))-AP18*44100)/(L18*0.92*2*29.3+0.00000043092*AQ18^3)</f>
        <v>-7.1241904672098917</v>
      </c>
      <c r="AU18">
        <f>0.61365*EXP(17.502*J18/(240.97+J18))</f>
        <v>4.5274903551104204</v>
      </c>
      <c r="AV18">
        <f>AU18*1000/AA18</f>
        <v>51.228832673711047</v>
      </c>
      <c r="AW18">
        <f>(AV18-U18)</f>
        <v>5.0472225662891717</v>
      </c>
      <c r="AX18">
        <f>IF(D18,P18,(O18+P18)/2)</f>
        <v>32.057703971862793</v>
      </c>
      <c r="AY18">
        <f>0.61365*EXP(17.502*AX18/(240.97+AX18))</f>
        <v>4.790701210650397</v>
      </c>
      <c r="AZ18">
        <f>IF(AW18&lt;&gt;0,(1000-(AV18+U18)/2)/AW18*AP18,0)</f>
        <v>3.9868616847560503</v>
      </c>
      <c r="BA18">
        <f>U18*AA18/1000</f>
        <v>4.0814280441747979</v>
      </c>
      <c r="BB18">
        <f>(AY18-BA18)</f>
        <v>0.70927316647559913</v>
      </c>
      <c r="BC18">
        <f>1/(1.6/F18+1.37/N18)</f>
        <v>2.8770006331236977</v>
      </c>
      <c r="BD18">
        <f>G18*AA18*0.001</f>
        <v>35.152476258265466</v>
      </c>
      <c r="BE18">
        <f>G18/S18</f>
        <v>0.99845957919393491</v>
      </c>
      <c r="BF18">
        <f>(1-AP18*AA18/AU18/F18)*100</f>
        <v>99.289880083956021</v>
      </c>
      <c r="BG18">
        <f>(S18-E18/(N18/1.35))</f>
        <v>400.46491746386613</v>
      </c>
      <c r="BH18">
        <f>E18*BF18/100/BG18</f>
        <v>-1.6499196560334304E-2</v>
      </c>
    </row>
    <row r="19" spans="1:60" x14ac:dyDescent="0.35">
      <c r="A19" s="1" t="s">
        <v>9</v>
      </c>
      <c r="B19" s="1" t="s">
        <v>4743</v>
      </c>
      <c r="K19" s="1">
        <v>2.72</v>
      </c>
    </row>
    <row r="20" spans="1:60" x14ac:dyDescent="0.35">
      <c r="A20" s="1" t="s">
        <v>9</v>
      </c>
      <c r="B20" s="1" t="s">
        <v>4742</v>
      </c>
      <c r="K20" s="1">
        <v>2.72</v>
      </c>
    </row>
    <row r="21" spans="1:60" x14ac:dyDescent="0.35">
      <c r="A21" s="1">
        <v>2</v>
      </c>
      <c r="B21" s="1" t="s">
        <v>4741</v>
      </c>
      <c r="C21" s="1">
        <v>623.00000120699406</v>
      </c>
      <c r="D21" s="1">
        <v>0</v>
      </c>
      <c r="E21">
        <f>(R21-S21*(1000-T21)/(1000-U21))*AO21</f>
        <v>-5.16086331458754</v>
      </c>
      <c r="F21">
        <f>IF(AZ21&lt;&gt;0,1/(1/AZ21-1/N21),0)</f>
        <v>24.154233496421785</v>
      </c>
      <c r="G21">
        <f>((BC21-AP21/2)*S21-E21)/(BC21+AP21/2)</f>
        <v>396.61201333436378</v>
      </c>
      <c r="H21">
        <f>AP21*1000</f>
        <v>19.69917475388905</v>
      </c>
      <c r="I21">
        <f>(AU21-BA21)</f>
        <v>0.45583691492268397</v>
      </c>
      <c r="J21">
        <f>(P21+AT21*D21)</f>
        <v>30.811641693115234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33.019866943359375</v>
      </c>
      <c r="P21" s="1">
        <v>30.811641693115234</v>
      </c>
      <c r="Q21" s="1">
        <v>33.128746032714844</v>
      </c>
      <c r="R21" s="1">
        <v>400.06045532226563</v>
      </c>
      <c r="S21" s="1">
        <v>397.64044189453125</v>
      </c>
      <c r="T21" s="1">
        <v>28.315572738647461</v>
      </c>
      <c r="U21" s="1">
        <v>45.345882415771484</v>
      </c>
      <c r="V21" s="1">
        <v>49.474773406982422</v>
      </c>
      <c r="W21" s="1">
        <v>79.231224060058594</v>
      </c>
      <c r="X21" s="1">
        <v>300.35885620117188</v>
      </c>
      <c r="Y21" s="1">
        <v>25.522792816162109</v>
      </c>
      <c r="Z21" s="1">
        <v>0.20466400682926178</v>
      </c>
      <c r="AA21" s="1">
        <v>88.372222900390625</v>
      </c>
      <c r="AB21" s="1">
        <v>47.0108642578125</v>
      </c>
      <c r="AC21" s="1">
        <v>1.1010075807571411</v>
      </c>
      <c r="AD21" s="1">
        <v>8.1288337707519531E-2</v>
      </c>
      <c r="AE21" s="1">
        <v>1.2184961698949337E-2</v>
      </c>
      <c r="AF21" s="1">
        <v>2.7192328125238419E-2</v>
      </c>
      <c r="AG21" s="1">
        <v>6.3564707525074482E-3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1.104260500739602</v>
      </c>
      <c r="AP21">
        <f>(U21-T21)/(1000-U21)*AO21</f>
        <v>1.9699174753889052E-2</v>
      </c>
      <c r="AQ21">
        <f>(P21+273.15)</f>
        <v>303.96164169311521</v>
      </c>
      <c r="AR21">
        <f>(O21+273.15)</f>
        <v>306.16986694335935</v>
      </c>
      <c r="AS21">
        <f>(Y21*AK21+Z21*AL21)*AM21</f>
        <v>4.0836467593093175</v>
      </c>
      <c r="AT21">
        <f>((AS21+0.00000010773*(AR21^4-AQ21^4))-AP21*44100)/(L21*0.92*2*29.3+0.00000043092*AQ21^3)</f>
        <v>-6.5705545353816444</v>
      </c>
      <c r="AU21">
        <f>0.61365*EXP(17.502*J21/(240.97+J21))</f>
        <v>4.4631533433841453</v>
      </c>
      <c r="AV21">
        <f>AU21*1000/AA21</f>
        <v>50.504029398636035</v>
      </c>
      <c r="AW21">
        <f>(AV21-U21)</f>
        <v>5.158146982864551</v>
      </c>
      <c r="AX21">
        <f>IF(D21,P21,(O21+P21)/2)</f>
        <v>31.915754318237305</v>
      </c>
      <c r="AY21">
        <f>0.61365*EXP(17.502*AX21/(240.97+AX21))</f>
        <v>4.7523611458774893</v>
      </c>
      <c r="AZ21">
        <f>IF(AW21&lt;&gt;0,(1000-(AV21+U21)/2)/AW21*AP21,0)</f>
        <v>3.6360136178176665</v>
      </c>
      <c r="BA21">
        <f>U21*AA21/1000</f>
        <v>4.0073164284614613</v>
      </c>
      <c r="BB21">
        <f>(AY21-BA21)</f>
        <v>0.74504471741602796</v>
      </c>
      <c r="BC21">
        <f>1/(1.6/F21+1.37/N21)</f>
        <v>2.5886053204403265</v>
      </c>
      <c r="BD21">
        <f>G21*AA21*0.001</f>
        <v>35.049485247357097</v>
      </c>
      <c r="BE21">
        <f>G21/S21</f>
        <v>0.99741367212231336</v>
      </c>
      <c r="BF21">
        <f>(1-AP21*AA21/AU21/F21)*100</f>
        <v>98.385162807129973</v>
      </c>
      <c r="BG21">
        <f>(S21-E21/(N21/1.35))</f>
        <v>399.2681519393754</v>
      </c>
      <c r="BH21">
        <f>E21*BF21/100/BG21</f>
        <v>-1.2717076855860427E-2</v>
      </c>
    </row>
    <row r="22" spans="1:60" x14ac:dyDescent="0.35">
      <c r="A22" s="1" t="s">
        <v>9</v>
      </c>
      <c r="B22" s="1" t="s">
        <v>4740</v>
      </c>
      <c r="K22" s="1">
        <v>2.72</v>
      </c>
    </row>
    <row r="23" spans="1:60" x14ac:dyDescent="0.35">
      <c r="A23" s="1" t="s">
        <v>9</v>
      </c>
      <c r="B23" s="1" t="s">
        <v>4739</v>
      </c>
      <c r="K23" s="1">
        <v>2.72</v>
      </c>
    </row>
    <row r="24" spans="1:60" x14ac:dyDescent="0.35">
      <c r="A24" s="1">
        <v>3</v>
      </c>
      <c r="B24" s="1" t="s">
        <v>4738</v>
      </c>
      <c r="C24" s="1">
        <v>830.00000120699406</v>
      </c>
      <c r="D24" s="1">
        <v>0</v>
      </c>
      <c r="E24">
        <f>(R24-S24*(1000-T24)/(1000-U24))*AO24</f>
        <v>-4.2193955697364807</v>
      </c>
      <c r="F24">
        <f>IF(AZ24&lt;&gt;0,1/(1/AZ24-1/N24),0)</f>
        <v>19.47564227930669</v>
      </c>
      <c r="G24">
        <f>((BC24-AP24/2)*S24-E24)/(BC24+AP24/2)</f>
        <v>396.02223872292234</v>
      </c>
      <c r="H24">
        <f>AP24*1000</f>
        <v>18.568589931405437</v>
      </c>
      <c r="I24">
        <f>(AU24-BA24)</f>
        <v>0.44554285709322849</v>
      </c>
      <c r="J24">
        <f>(P24+AT24*D24)</f>
        <v>30.526397705078125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32.925559997558594</v>
      </c>
      <c r="P24" s="1">
        <v>30.526397705078125</v>
      </c>
      <c r="Q24" s="1">
        <v>33.060970306396484</v>
      </c>
      <c r="R24" s="1">
        <v>400.14712524414063</v>
      </c>
      <c r="S24" s="1">
        <v>397.28759765625</v>
      </c>
      <c r="T24" s="1">
        <v>28.583475112915039</v>
      </c>
      <c r="U24" s="1">
        <v>44.648048400878906</v>
      </c>
      <c r="V24" s="1">
        <v>50.20556640625</v>
      </c>
      <c r="W24" s="1">
        <v>78.422256469726563</v>
      </c>
      <c r="X24" s="1">
        <v>300.35995483398438</v>
      </c>
      <c r="Y24" s="1">
        <v>49.737274169921875</v>
      </c>
      <c r="Z24" s="1">
        <v>6.2883146107196808E-2</v>
      </c>
      <c r="AA24" s="1">
        <v>88.367469787597656</v>
      </c>
      <c r="AB24" s="1">
        <v>47.0281982421875</v>
      </c>
      <c r="AC24" s="1">
        <v>1.099120020866394</v>
      </c>
      <c r="AD24" s="1">
        <v>6.8291991949081421E-2</v>
      </c>
      <c r="AE24" s="1">
        <v>7.4190529994666576E-3</v>
      </c>
      <c r="AF24" s="1">
        <v>5.9978477656841278E-2</v>
      </c>
      <c r="AG24" s="1">
        <v>1.3104119338095188E-2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1.1042645398308246</v>
      </c>
      <c r="AP24">
        <f>(U24-T24)/(1000-U24)*AO24</f>
        <v>1.8568589931405439E-2</v>
      </c>
      <c r="AQ24">
        <f>(P24+273.15)</f>
        <v>303.6763977050781</v>
      </c>
      <c r="AR24">
        <f>(O24+273.15)</f>
        <v>306.07555999755857</v>
      </c>
      <c r="AS24">
        <f>(Y24*AK24+Z24*AL24)*AM24</f>
        <v>7.9579636893131465</v>
      </c>
      <c r="AT24">
        <f>((AS24+0.00000010773*(AR24^4-AQ24^4))-AP24*44100)/(L24*0.92*2*29.3+0.00000043092*AQ24^3)</f>
        <v>-6.1328043367344423</v>
      </c>
      <c r="AU24">
        <f>0.61365*EXP(17.502*J24/(240.97+J24))</f>
        <v>4.3909779252330932</v>
      </c>
      <c r="AV24">
        <f>AU24*1000/AA24</f>
        <v>49.689981344802121</v>
      </c>
      <c r="AW24">
        <f>(AV24-U24)</f>
        <v>5.0419329439232143</v>
      </c>
      <c r="AX24">
        <f>IF(D24,P24,(O24+P24)/2)</f>
        <v>31.725978851318359</v>
      </c>
      <c r="AY24">
        <f>0.61365*EXP(17.502*AX24/(240.97+AX24))</f>
        <v>4.7015209602788417</v>
      </c>
      <c r="AZ24">
        <f>IF(AW24&lt;&gt;0,(1000-(AV24+U24)/2)/AW24*AP24,0)</f>
        <v>3.5091160540100885</v>
      </c>
      <c r="BA24">
        <f>U24*AA24/1000</f>
        <v>3.9454350681398647</v>
      </c>
      <c r="BB24">
        <f>(AY24-BA24)</f>
        <v>0.75608589213897703</v>
      </c>
      <c r="BC24">
        <f>1/(1.6/F24+1.37/N24)</f>
        <v>2.4861933381446493</v>
      </c>
      <c r="BD24">
        <f>G24*AA24*0.001</f>
        <v>34.995483215564633</v>
      </c>
      <c r="BE24">
        <f>G24/S24</f>
        <v>0.99681500519826827</v>
      </c>
      <c r="BF24">
        <f>(1-AP24*AA24/AU24/F24)*100</f>
        <v>98.081250398279977</v>
      </c>
      <c r="BG24">
        <f>(S24-E24/(N24/1.35))</f>
        <v>398.61837356202108</v>
      </c>
      <c r="BH24">
        <f>E24*BF24/100/BG24</f>
        <v>-1.0381949775838093E-2</v>
      </c>
    </row>
    <row r="25" spans="1:60" x14ac:dyDescent="0.35">
      <c r="A25" s="1" t="s">
        <v>9</v>
      </c>
      <c r="B25" s="1" t="s">
        <v>4737</v>
      </c>
      <c r="K25" s="1">
        <v>2.72</v>
      </c>
    </row>
    <row r="26" spans="1:60" x14ac:dyDescent="0.35">
      <c r="A26" s="1" t="s">
        <v>9</v>
      </c>
      <c r="B26" s="1" t="s">
        <v>4736</v>
      </c>
      <c r="K26" s="1">
        <v>2.72</v>
      </c>
    </row>
    <row r="27" spans="1:60" x14ac:dyDescent="0.35">
      <c r="A27" s="1">
        <v>4</v>
      </c>
      <c r="B27" s="1" t="s">
        <v>4735</v>
      </c>
      <c r="C27" s="1">
        <v>1037.0000012069941</v>
      </c>
      <c r="D27" s="1">
        <v>0</v>
      </c>
      <c r="E27">
        <f>(R27-S27*(1000-T27)/(1000-U27))*AO27</f>
        <v>-3.4714193146468588</v>
      </c>
      <c r="F27">
        <f>IF(AZ27&lt;&gt;0,1/(1/AZ27-1/N27),0)</f>
        <v>19.55914675268783</v>
      </c>
      <c r="G27">
        <f>((BC27-AP27/2)*S27-E27)/(BC27+AP27/2)</f>
        <v>395.18599642670387</v>
      </c>
      <c r="H27">
        <f>AP27*1000</f>
        <v>18.190234542260431</v>
      </c>
      <c r="I27">
        <f>(AU27-BA27)</f>
        <v>0.43618335503621841</v>
      </c>
      <c r="J27">
        <f>(P27+AT27*D27)</f>
        <v>30.453601837158203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32.865745544433594</v>
      </c>
      <c r="P27" s="1">
        <v>30.453601837158203</v>
      </c>
      <c r="Q27" s="1">
        <v>33.008678436279297</v>
      </c>
      <c r="R27" s="1">
        <v>400.07608032226563</v>
      </c>
      <c r="S27" s="1">
        <v>396.68527221679688</v>
      </c>
      <c r="T27" s="1">
        <v>28.810148239135742</v>
      </c>
      <c r="U27" s="1">
        <v>44.548896789550781</v>
      </c>
      <c r="V27" s="1">
        <v>50.772468566894531</v>
      </c>
      <c r="W27" s="1">
        <v>78.509056091308594</v>
      </c>
      <c r="X27" s="1">
        <v>300.36233520507813</v>
      </c>
      <c r="Y27" s="1">
        <v>100.54682922363281</v>
      </c>
      <c r="Z27" s="1">
        <v>4.2304851114749908E-2</v>
      </c>
      <c r="AA27" s="1">
        <v>88.364448547363281</v>
      </c>
      <c r="AB27" s="1">
        <v>47.060432434082031</v>
      </c>
      <c r="AC27" s="1">
        <v>1.0934447050094604</v>
      </c>
      <c r="AD27" s="1">
        <v>6.483045220375061E-2</v>
      </c>
      <c r="AE27" s="1">
        <v>4.4332644902169704E-3</v>
      </c>
      <c r="AF27" s="1">
        <v>1.9703339785337448E-2</v>
      </c>
      <c r="AG27" s="1">
        <v>1.6609737649559975E-2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1.1042732911951398</v>
      </c>
      <c r="AP27">
        <f>(U27-T27)/(1000-U27)*AO27</f>
        <v>1.8190234542260431E-2</v>
      </c>
      <c r="AQ27">
        <f>(P27+273.15)</f>
        <v>303.60360183715818</v>
      </c>
      <c r="AR27">
        <f>(O27+273.15)</f>
        <v>306.01574554443357</v>
      </c>
      <c r="AS27">
        <f>(Y27*AK27+Z27*AL27)*AM27</f>
        <v>16.087492316197768</v>
      </c>
      <c r="AT27">
        <f>((AS27+0.00000010773*(AR27^4-AQ27^4))-AP27*44100)/(L27*0.92*2*29.3+0.00000043092*AQ27^3)</f>
        <v>-5.9374099564360074</v>
      </c>
      <c r="AU27">
        <f>0.61365*EXP(17.502*J27/(240.97+J27))</f>
        <v>4.3727220532382756</v>
      </c>
      <c r="AV27">
        <f>AU27*1000/AA27</f>
        <v>49.485082803345954</v>
      </c>
      <c r="AW27">
        <f>(AV27-U27)</f>
        <v>4.9361860137951723</v>
      </c>
      <c r="AX27">
        <f>IF(D27,P27,(O27+P27)/2)</f>
        <v>31.659673690795898</v>
      </c>
      <c r="AY27">
        <f>0.61365*EXP(17.502*AX27/(240.97+AX27))</f>
        <v>4.683870014061128</v>
      </c>
      <c r="AZ27">
        <f>IF(AW27&lt;&gt;0,(1000-(AV27+U27)/2)/AW27*AP27,0)</f>
        <v>3.5118175088916508</v>
      </c>
      <c r="BA27">
        <f>U27*AA27/1000</f>
        <v>3.9365386982020572</v>
      </c>
      <c r="BB27">
        <f>(AY27-BA27)</f>
        <v>0.74733131585907087</v>
      </c>
      <c r="BC27">
        <f>1/(1.6/F27+1.37/N27)</f>
        <v>2.4883632230684389</v>
      </c>
      <c r="BD27">
        <f>G27*AA27*0.001</f>
        <v>34.920392647885969</v>
      </c>
      <c r="BE27">
        <f>G27/S27</f>
        <v>0.99622049041116501</v>
      </c>
      <c r="BF27">
        <f>(1-AP27*AA27/AU27/F27)*100</f>
        <v>98.120622200776552</v>
      </c>
      <c r="BG27">
        <f>(S27-E27/(N27/1.35))</f>
        <v>397.78014021540196</v>
      </c>
      <c r="BH27">
        <f>E27*BF27/100/BG27</f>
        <v>-8.5629670422584479E-3</v>
      </c>
    </row>
    <row r="28" spans="1:60" x14ac:dyDescent="0.35">
      <c r="A28" s="1" t="s">
        <v>9</v>
      </c>
      <c r="B28" s="1" t="s">
        <v>4734</v>
      </c>
      <c r="K28" s="1">
        <v>2.72</v>
      </c>
    </row>
    <row r="29" spans="1:60" x14ac:dyDescent="0.35">
      <c r="A29" s="1" t="s">
        <v>9</v>
      </c>
      <c r="B29" s="1" t="s">
        <v>4733</v>
      </c>
      <c r="K29" s="1">
        <v>2.72</v>
      </c>
    </row>
    <row r="30" spans="1:60" x14ac:dyDescent="0.35">
      <c r="A30" s="1">
        <v>5</v>
      </c>
      <c r="B30" s="1" t="s">
        <v>4732</v>
      </c>
      <c r="C30" s="1">
        <v>1244.0000012069941</v>
      </c>
      <c r="D30" s="1">
        <v>0</v>
      </c>
      <c r="E30">
        <f>(R30-S30*(1000-T30)/(1000-U30))*AO30</f>
        <v>-3.0516640935837382</v>
      </c>
      <c r="F30">
        <f>IF(AZ30&lt;&gt;0,1/(1/AZ30-1/N30),0)</f>
        <v>19.680996389676523</v>
      </c>
      <c r="G30">
        <f>((BC30-AP30/2)*S30-E30)/(BC30+AP30/2)</f>
        <v>394.65309182781073</v>
      </c>
      <c r="H30">
        <f>AP30*1000</f>
        <v>18.0104556669536</v>
      </c>
      <c r="I30">
        <f>(AU30-BA30)</f>
        <v>0.43132520628640592</v>
      </c>
      <c r="J30">
        <f>(P30+AT30*D30)</f>
        <v>30.445730209350586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32.825408935546875</v>
      </c>
      <c r="P30" s="1">
        <v>30.445730209350586</v>
      </c>
      <c r="Q30" s="1">
        <v>32.968650817871094</v>
      </c>
      <c r="R30" s="1">
        <v>399.98736572265625</v>
      </c>
      <c r="S30" s="1">
        <v>396.28701782226563</v>
      </c>
      <c r="T30" s="1">
        <v>29.003305435180664</v>
      </c>
      <c r="U30" s="1">
        <v>44.587963104248047</v>
      </c>
      <c r="V30" s="1">
        <v>51.221641540527344</v>
      </c>
      <c r="W30" s="1">
        <v>78.7451171875</v>
      </c>
      <c r="X30" s="1">
        <v>300.32192993164063</v>
      </c>
      <c r="Y30" s="1">
        <v>151.13307189941406</v>
      </c>
      <c r="Z30" s="1">
        <v>3.773057833313942E-2</v>
      </c>
      <c r="AA30" s="1">
        <v>88.351799011230469</v>
      </c>
      <c r="AB30" s="1">
        <v>47.018913269042969</v>
      </c>
      <c r="AC30" s="1">
        <v>1.0916022062301636</v>
      </c>
      <c r="AD30" s="1">
        <v>4.1309166699647903E-2</v>
      </c>
      <c r="AE30" s="1">
        <v>4.5492141507565975E-3</v>
      </c>
      <c r="AF30" s="1">
        <v>3.7915058434009552E-2</v>
      </c>
      <c r="AG30" s="1">
        <v>1.9203335046768188E-2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1.1041247423957374</v>
      </c>
      <c r="AP30">
        <f>(U30-T30)/(1000-U30)*AO30</f>
        <v>1.8010455666953602E-2</v>
      </c>
      <c r="AQ30">
        <f>(P30+273.15)</f>
        <v>303.59573020935056</v>
      </c>
      <c r="AR30">
        <f>(O30+273.15)</f>
        <v>305.97540893554685</v>
      </c>
      <c r="AS30">
        <f>(Y30*AK30+Z30*AL30)*AM30</f>
        <v>24.181290963412266</v>
      </c>
      <c r="AT30">
        <f>((AS30+0.00000010773*(AR30^4-AQ30^4))-AP30*44100)/(L30*0.92*2*29.3+0.00000043092*AQ30^3)</f>
        <v>-5.8148936957267567</v>
      </c>
      <c r="AU30">
        <f>0.61365*EXP(17.502*J30/(240.97+J30))</f>
        <v>4.3707519607930889</v>
      </c>
      <c r="AV30">
        <f>AU30*1000/AA30</f>
        <v>49.469869427757992</v>
      </c>
      <c r="AW30">
        <f>(AV30-U30)</f>
        <v>4.8819063235099449</v>
      </c>
      <c r="AX30">
        <f>IF(D30,P30,(O30+P30)/2)</f>
        <v>31.63556957244873</v>
      </c>
      <c r="AY30">
        <f>0.61365*EXP(17.502*AX30/(240.97+AX30))</f>
        <v>4.6774676272992801</v>
      </c>
      <c r="AZ30">
        <f>IF(AW30&lt;&gt;0,(1000-(AV30+U30)/2)/AW30*AP30,0)</f>
        <v>3.5157256854408212</v>
      </c>
      <c r="BA30">
        <f>U30*AA30/1000</f>
        <v>3.939426754506683</v>
      </c>
      <c r="BB30">
        <f>(AY30-BA30)</f>
        <v>0.73804087279259711</v>
      </c>
      <c r="BC30">
        <f>1/(1.6/F30+1.37/N30)</f>
        <v>2.4915031710529196</v>
      </c>
      <c r="BD30">
        <f>G30*AA30*0.001</f>
        <v>34.868310648331416</v>
      </c>
      <c r="BE30">
        <f>G30/S30</f>
        <v>0.99587691263914246</v>
      </c>
      <c r="BF30">
        <f>(1-AP30*AA30/AU30/F30)*100</f>
        <v>98.150148547504344</v>
      </c>
      <c r="BG30">
        <f>(S30-E30/(N30/1.35))</f>
        <v>397.24949715873174</v>
      </c>
      <c r="BH30">
        <f>E30*BF30/100/BG30</f>
        <v>-7.5398782438898171E-3</v>
      </c>
    </row>
    <row r="31" spans="1:60" x14ac:dyDescent="0.35">
      <c r="A31" s="1" t="s">
        <v>9</v>
      </c>
      <c r="B31" s="1" t="s">
        <v>4731</v>
      </c>
      <c r="K31" s="1">
        <v>2.72</v>
      </c>
    </row>
    <row r="32" spans="1:60" x14ac:dyDescent="0.35">
      <c r="A32" s="1" t="s">
        <v>9</v>
      </c>
      <c r="B32" s="1" t="s">
        <v>4730</v>
      </c>
      <c r="K32" s="1">
        <v>2.72</v>
      </c>
    </row>
    <row r="33" spans="1:60" x14ac:dyDescent="0.35">
      <c r="A33" s="1">
        <v>6</v>
      </c>
      <c r="B33" s="1" t="s">
        <v>4729</v>
      </c>
      <c r="C33" s="1">
        <v>1451.5000011958182</v>
      </c>
      <c r="D33" s="1">
        <v>0</v>
      </c>
      <c r="E33">
        <f>(R33-S33*(1000-T33)/(1000-U33))*AO33</f>
        <v>-2.0589627619943154</v>
      </c>
      <c r="F33">
        <f>IF(AZ33&lt;&gt;0,1/(1/AZ33-1/N33),0)</f>
        <v>23.255595453473607</v>
      </c>
      <c r="G33">
        <f>((BC33-AP33/2)*S33-E33)/(BC33+AP33/2)</f>
        <v>393.48052105038249</v>
      </c>
      <c r="H33">
        <f>AP33*1000</f>
        <v>18.22074433874646</v>
      </c>
      <c r="I33">
        <f>(AU33-BA33)</f>
        <v>0.4242123486024596</v>
      </c>
      <c r="J33">
        <f>(P33+AT33*D33)</f>
        <v>30.533105850219727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32.812549591064453</v>
      </c>
      <c r="P33" s="1">
        <v>30.533105850219727</v>
      </c>
      <c r="Q33" s="1">
        <v>32.949138641357422</v>
      </c>
      <c r="R33" s="1">
        <v>400.13616943359375</v>
      </c>
      <c r="S33" s="1">
        <v>395.47491455078125</v>
      </c>
      <c r="T33" s="1">
        <v>29.160123825073242</v>
      </c>
      <c r="U33" s="1">
        <v>44.92041015625</v>
      </c>
      <c r="V33" s="1">
        <v>51.531345367431641</v>
      </c>
      <c r="W33" s="1">
        <v>79.3826904296875</v>
      </c>
      <c r="X33" s="1">
        <v>300.338134765625</v>
      </c>
      <c r="Y33" s="1">
        <v>300.23294067382813</v>
      </c>
      <c r="Z33" s="1">
        <v>3.0871419236063957E-2</v>
      </c>
      <c r="AA33" s="1">
        <v>88.34405517578125</v>
      </c>
      <c r="AB33" s="1">
        <v>46.949249267578125</v>
      </c>
      <c r="AC33" s="1">
        <v>1.0851813554763794</v>
      </c>
      <c r="AD33" s="1">
        <v>3.3965125679969788E-2</v>
      </c>
      <c r="AE33" s="1">
        <v>6.3479775562882423E-3</v>
      </c>
      <c r="AF33" s="1">
        <v>4.6707332134246826E-2</v>
      </c>
      <c r="AG33" s="1">
        <v>1.7550665885210037E-2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1.1041843189912681</v>
      </c>
      <c r="AP33">
        <f>(U33-T33)/(1000-U33)*AO33</f>
        <v>1.8220744338746458E-2</v>
      </c>
      <c r="AQ33">
        <f>(P33+273.15)</f>
        <v>303.6831058502197</v>
      </c>
      <c r="AR33">
        <f>(O33+273.15)</f>
        <v>305.96254959106443</v>
      </c>
      <c r="AS33">
        <f>(Y33*AK33+Z33*AL33)*AM33</f>
        <v>48.037269434095833</v>
      </c>
      <c r="AT33">
        <f>((AS33+0.00000010773*(AR33^4-AQ33^4))-AP33*44100)/(L33*0.92*2*29.3+0.00000043092*AQ33^3)</f>
        <v>-5.7095185709934686</v>
      </c>
      <c r="AU33">
        <f>0.61365*EXP(17.502*J33/(240.97+J33))</f>
        <v>4.392663541964934</v>
      </c>
      <c r="AV33">
        <f>AU33*1000/AA33</f>
        <v>49.722231260775814</v>
      </c>
      <c r="AW33">
        <f>(AV33-U33)</f>
        <v>4.8018211045258141</v>
      </c>
      <c r="AX33">
        <f>IF(D33,P33,(O33+P33)/2)</f>
        <v>31.67282772064209</v>
      </c>
      <c r="AY33">
        <f>0.61365*EXP(17.502*AX33/(240.97+AX33))</f>
        <v>4.6873671232381371</v>
      </c>
      <c r="AZ33">
        <f>IF(AW33&lt;&gt;0,(1000-(AV33+U33)/2)/AW33*AP33,0)</f>
        <v>3.6149857053158572</v>
      </c>
      <c r="BA33">
        <f>U33*AA33/1000</f>
        <v>3.9684511933624744</v>
      </c>
      <c r="BB33">
        <f>(AY33-BA33)</f>
        <v>0.71891592987566266</v>
      </c>
      <c r="BC33">
        <f>1/(1.6/F33+1.37/N33)</f>
        <v>2.5715661830811789</v>
      </c>
      <c r="BD33">
        <f>G33*AA33*0.001</f>
        <v>34.761664862270145</v>
      </c>
      <c r="BE33">
        <f>G33/S33</f>
        <v>0.99495696584784854</v>
      </c>
      <c r="BF33">
        <f>(1-AP33*AA33/AU33/F33)*100</f>
        <v>98.424247367690072</v>
      </c>
      <c r="BG33">
        <f>(S33-E33/(N33/1.35))</f>
        <v>396.12430093545555</v>
      </c>
      <c r="BH33">
        <f>E33*BF33/100/BG33</f>
        <v>-5.1158653919697534E-3</v>
      </c>
    </row>
    <row r="34" spans="1:60" x14ac:dyDescent="0.35">
      <c r="A34" s="1" t="s">
        <v>9</v>
      </c>
      <c r="B34" s="1" t="s">
        <v>4728</v>
      </c>
      <c r="K34" s="1">
        <v>2.72</v>
      </c>
    </row>
    <row r="35" spans="1:60" x14ac:dyDescent="0.35">
      <c r="A35" s="1" t="s">
        <v>9</v>
      </c>
      <c r="B35" s="1" t="s">
        <v>2053</v>
      </c>
      <c r="K35" s="1">
        <v>2.72</v>
      </c>
    </row>
    <row r="36" spans="1:60" x14ac:dyDescent="0.35">
      <c r="A36" s="1">
        <v>7</v>
      </c>
      <c r="B36" s="1" t="s">
        <v>4727</v>
      </c>
      <c r="C36" s="1">
        <v>1659.5000011958182</v>
      </c>
      <c r="D36" s="1">
        <v>0</v>
      </c>
      <c r="E36">
        <f>(R36-S36*(1000-T36)/(1000-U36))*AO36</f>
        <v>-1.7145549535355584</v>
      </c>
      <c r="F36">
        <f>IF(AZ36&lt;&gt;0,1/(1/AZ36-1/N36),0)</f>
        <v>32.493897485619819</v>
      </c>
      <c r="G36">
        <f>((BC36-AP36/2)*S36-E36)/(BC36+AP36/2)</f>
        <v>392.82685045245</v>
      </c>
      <c r="H36">
        <f>AP36*1000</f>
        <v>18.730642401848218</v>
      </c>
      <c r="I36">
        <f>(AU36-BA36)</f>
        <v>0.41656360038956741</v>
      </c>
      <c r="J36">
        <f>(P36+AT36*D36)</f>
        <v>30.700841903686523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32.822086334228516</v>
      </c>
      <c r="P36" s="1">
        <v>30.700841903686523</v>
      </c>
      <c r="Q36" s="1">
        <v>32.948097229003906</v>
      </c>
      <c r="R36" s="1">
        <v>400.06439208984375</v>
      </c>
      <c r="S36" s="1">
        <v>394.918212890625</v>
      </c>
      <c r="T36" s="1">
        <v>29.296968460083008</v>
      </c>
      <c r="U36" s="1">
        <v>45.488136291503906</v>
      </c>
      <c r="V36" s="1">
        <v>51.743156433105469</v>
      </c>
      <c r="W36" s="1">
        <v>80.339370727539063</v>
      </c>
      <c r="X36" s="1">
        <v>300.34799194335938</v>
      </c>
      <c r="Y36" s="1">
        <v>499.43017578125</v>
      </c>
      <c r="Z36" s="1">
        <v>3.4299958497285843E-2</v>
      </c>
      <c r="AA36" s="1">
        <v>88.340225219726563</v>
      </c>
      <c r="AB36" s="1">
        <v>46.940017700195313</v>
      </c>
      <c r="AC36" s="1">
        <v>1.0713067054748535</v>
      </c>
      <c r="AD36" s="1">
        <v>6.3443996012210846E-2</v>
      </c>
      <c r="AE36" s="1">
        <v>7.7764536254107952E-3</v>
      </c>
      <c r="AF36" s="1">
        <v>7.3391549289226532E-2</v>
      </c>
      <c r="AG36" s="1">
        <v>2.3499168455600739E-2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1.1042205586152916</v>
      </c>
      <c r="AP36">
        <f>(U36-T36)/(1000-U36)*AO36</f>
        <v>1.8730642401848217E-2</v>
      </c>
      <c r="AQ36">
        <f>(P36+273.15)</f>
        <v>303.8508419036865</v>
      </c>
      <c r="AR36">
        <f>(O36+273.15)</f>
        <v>305.97208633422849</v>
      </c>
      <c r="AS36">
        <f>(Y36*AK36+Z36*AL36)*AM36</f>
        <v>79.908826338898507</v>
      </c>
      <c r="AT36">
        <f>((AS36+0.00000010773*(AR36^4-AQ36^4))-AP36*44100)/(L36*0.92*2*29.3+0.00000043092*AQ36^3)</f>
        <v>-5.6499673163094259</v>
      </c>
      <c r="AU36">
        <f>0.61365*EXP(17.502*J36/(240.97+J36))</f>
        <v>4.4349958052066398</v>
      </c>
      <c r="AV36">
        <f>AU36*1000/AA36</f>
        <v>50.203582730014318</v>
      </c>
      <c r="AW36">
        <f>(AV36-U36)</f>
        <v>4.715446438510412</v>
      </c>
      <c r="AX36">
        <f>IF(D36,P36,(O36+P36)/2)</f>
        <v>31.76146411895752</v>
      </c>
      <c r="AY36">
        <f>0.61365*EXP(17.502*AX36/(240.97+AX36))</f>
        <v>4.7109911825383302</v>
      </c>
      <c r="AZ36">
        <f>IF(AW36&lt;&gt;0,(1000-(AV36+U36)/2)/AW36*AP36,0)</f>
        <v>3.7821357849156154</v>
      </c>
      <c r="BA36">
        <f>U36*AA36/1000</f>
        <v>4.0184322048170724</v>
      </c>
      <c r="BB36">
        <f>(AY36-BA36)</f>
        <v>0.69255897772125774</v>
      </c>
      <c r="BC36">
        <f>1/(1.6/F36+1.37/N36)</f>
        <v>2.7077710136442517</v>
      </c>
      <c r="BD36">
        <f>G36*AA36*0.001</f>
        <v>34.702412441325279</v>
      </c>
      <c r="BE36">
        <f>G36/S36</f>
        <v>0.99470431504572265</v>
      </c>
      <c r="BF36">
        <f>(1-AP36*AA36/AU36/F36)*100</f>
        <v>98.851803667557775</v>
      </c>
      <c r="BG36">
        <f>(S36-E36/(N36/1.35))</f>
        <v>395.45897480393103</v>
      </c>
      <c r="BH36">
        <f>E36*BF36/100/BG36</f>
        <v>-4.2858263547607542E-3</v>
      </c>
    </row>
    <row r="37" spans="1:60" x14ac:dyDescent="0.35">
      <c r="A37" s="1" t="s">
        <v>9</v>
      </c>
      <c r="B37" s="1" t="s">
        <v>4726</v>
      </c>
      <c r="K37" s="1">
        <v>2.72</v>
      </c>
    </row>
    <row r="38" spans="1:60" x14ac:dyDescent="0.35">
      <c r="A38" s="1" t="s">
        <v>9</v>
      </c>
      <c r="B38" s="1" t="s">
        <v>4725</v>
      </c>
      <c r="K38" s="1">
        <v>2.72</v>
      </c>
    </row>
    <row r="39" spans="1:60" x14ac:dyDescent="0.35">
      <c r="A39" s="1">
        <v>8</v>
      </c>
      <c r="B39" s="1" t="s">
        <v>2049</v>
      </c>
      <c r="C39" s="1">
        <v>1867.5000011734664</v>
      </c>
      <c r="D39" s="1">
        <v>0</v>
      </c>
      <c r="E39">
        <f>(R39-S39*(1000-T39)/(1000-U39))*AO39</f>
        <v>-1.3808438180100375</v>
      </c>
      <c r="F39">
        <f>IF(AZ39&lt;&gt;0,1/(1/AZ39-1/N39),0)</f>
        <v>63.889520204812712</v>
      </c>
      <c r="G39">
        <f>((BC39-AP39/2)*S39-E39)/(BC39+AP39/2)</f>
        <v>392.02135377331814</v>
      </c>
      <c r="H39">
        <f>AP39*1000</f>
        <v>19.469506792393531</v>
      </c>
      <c r="I39">
        <f>(AU39-BA39)</f>
        <v>0.40793593443201015</v>
      </c>
      <c r="J39">
        <f>(P39+AT39*D39)</f>
        <v>30.92845344543457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32.857509613037109</v>
      </c>
      <c r="P39" s="1">
        <v>30.92845344543457</v>
      </c>
      <c r="Q39" s="1">
        <v>32.968666076660156</v>
      </c>
      <c r="R39" s="1">
        <v>399.88623046875</v>
      </c>
      <c r="S39" s="1">
        <v>394.18612670898438</v>
      </c>
      <c r="T39" s="1">
        <v>29.423868179321289</v>
      </c>
      <c r="U39" s="1">
        <v>46.241527557373047</v>
      </c>
      <c r="V39" s="1">
        <v>51.864906311035156</v>
      </c>
      <c r="W39" s="1">
        <v>81.509078979492188</v>
      </c>
      <c r="X39" s="1">
        <v>300.32861328125</v>
      </c>
      <c r="Y39" s="1">
        <v>748.7950439453125</v>
      </c>
      <c r="Z39" s="1">
        <v>3.8874533027410507E-2</v>
      </c>
      <c r="AA39" s="1">
        <v>88.342048645019531</v>
      </c>
      <c r="AB39" s="1">
        <v>46.916347503662109</v>
      </c>
      <c r="AC39" s="1">
        <v>1.0473778247833252</v>
      </c>
      <c r="AD39" s="1">
        <v>5.3694292902946472E-2</v>
      </c>
      <c r="AE39" s="1">
        <v>4.9265190027654171E-3</v>
      </c>
      <c r="AF39" s="1">
        <v>7.6243065297603607E-2</v>
      </c>
      <c r="AG39" s="1">
        <v>2.067093551158905E-2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1.104149313534007</v>
      </c>
      <c r="AP39">
        <f>(U39-T39)/(1000-U39)*AO39</f>
        <v>1.946950679239353E-2</v>
      </c>
      <c r="AQ39">
        <f>(P39+273.15)</f>
        <v>304.07845344543455</v>
      </c>
      <c r="AR39">
        <f>(O39+273.15)</f>
        <v>306.00750961303709</v>
      </c>
      <c r="AS39">
        <f>(Y39*AK39+Z39*AL39)*AM39</f>
        <v>119.80720435335024</v>
      </c>
      <c r="AT39">
        <f>((AS39+0.00000010773*(AR39^4-AQ39^4))-AP39*44100)/(L39*0.92*2*29.3+0.00000043092*AQ39^3)</f>
        <v>-5.6095680657912856</v>
      </c>
      <c r="AU39">
        <f>0.61365*EXP(17.502*J39/(240.97+J39))</f>
        <v>4.4930072113254713</v>
      </c>
      <c r="AV39">
        <f>AU39*1000/AA39</f>
        <v>50.859214612279352</v>
      </c>
      <c r="AW39">
        <f>(AV39-U39)</f>
        <v>4.6176870549063054</v>
      </c>
      <c r="AX39">
        <f>IF(D39,P39,(O39+P39)/2)</f>
        <v>31.89298152923584</v>
      </c>
      <c r="AY39">
        <f>0.61365*EXP(17.502*AX39/(240.97+AX39))</f>
        <v>4.7462352336124196</v>
      </c>
      <c r="AZ39">
        <f>IF(AW39&lt;&gt;0,(1000-(AV39+U39)/2)/AW39*AP39,0)</f>
        <v>4.0115873580263965</v>
      </c>
      <c r="BA39">
        <f>U39*AA39/1000</f>
        <v>4.0850712768934612</v>
      </c>
      <c r="BB39">
        <f>(AY39-BA39)</f>
        <v>0.66116395671895845</v>
      </c>
      <c r="BC39">
        <f>1/(1.6/F39+1.37/N39)</f>
        <v>2.8976212790650204</v>
      </c>
      <c r="BD39">
        <f>G39*AA39*0.001</f>
        <v>34.631969504928882</v>
      </c>
      <c r="BE39">
        <f>G39/S39</f>
        <v>0.99450824676723237</v>
      </c>
      <c r="BF39">
        <f>(1-AP39*AA39/AU39/F39)*100</f>
        <v>99.400822255338738</v>
      </c>
      <c r="BG39">
        <f>(S39-E39/(N39/1.35))</f>
        <v>394.62163782716937</v>
      </c>
      <c r="BH39">
        <f>E39*BF39/100/BG39</f>
        <v>-3.4781927233425779E-3</v>
      </c>
    </row>
    <row r="40" spans="1:60" x14ac:dyDescent="0.35">
      <c r="A40" s="1" t="s">
        <v>9</v>
      </c>
      <c r="B40" s="1" t="s">
        <v>4724</v>
      </c>
      <c r="K40" s="1">
        <v>2.72</v>
      </c>
    </row>
    <row r="41" spans="1:60" x14ac:dyDescent="0.35">
      <c r="A41" s="1" t="s">
        <v>9</v>
      </c>
      <c r="B41" s="1" t="s">
        <v>4723</v>
      </c>
      <c r="K41" s="1">
        <v>2.72</v>
      </c>
    </row>
    <row r="42" spans="1:60" x14ac:dyDescent="0.35">
      <c r="A42" s="1">
        <v>9</v>
      </c>
      <c r="B42" s="1" t="s">
        <v>4722</v>
      </c>
      <c r="C42" s="1">
        <v>2077.0000011622906</v>
      </c>
      <c r="D42" s="1">
        <v>0</v>
      </c>
      <c r="E42">
        <f>(R42-S42*(1000-T42)/(1000-U42))*AO42</f>
        <v>-0.94764630470078548</v>
      </c>
      <c r="F42">
        <f>IF(AZ42&lt;&gt;0,1/(1/AZ42-1/N42),0)</f>
        <v>746.2245764060965</v>
      </c>
      <c r="G42">
        <f>((BC42-AP42/2)*S42-E42)/(BC42+AP42/2)</f>
        <v>391.27884638163346</v>
      </c>
      <c r="H42">
        <f>AP42*1000</f>
        <v>20.321722350340135</v>
      </c>
      <c r="I42">
        <f>(AU42-BA42)</f>
        <v>0.40099635886330809</v>
      </c>
      <c r="J42">
        <f>(P42+AT42*D42)</f>
        <v>31.188343048095703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32.914382934570313</v>
      </c>
      <c r="P42" s="1">
        <v>31.188343048095703</v>
      </c>
      <c r="Q42" s="1">
        <v>33.009296417236328</v>
      </c>
      <c r="R42" s="1">
        <v>399.92752075195313</v>
      </c>
      <c r="S42" s="1">
        <v>393.54296875</v>
      </c>
      <c r="T42" s="1">
        <v>29.542881011962891</v>
      </c>
      <c r="U42" s="1">
        <v>47.080429077148438</v>
      </c>
      <c r="V42" s="1">
        <v>51.906841278076172</v>
      </c>
      <c r="W42" s="1">
        <v>82.720306396484375</v>
      </c>
      <c r="X42" s="1">
        <v>300.34249877929688</v>
      </c>
      <c r="Y42" s="1">
        <v>1000.9494018554688</v>
      </c>
      <c r="Z42" s="1">
        <v>0.16464918851852417</v>
      </c>
      <c r="AA42" s="1">
        <v>88.339385986328125</v>
      </c>
      <c r="AB42" s="1">
        <v>46.789810180664063</v>
      </c>
      <c r="AC42" s="1">
        <v>1.0081837177276611</v>
      </c>
      <c r="AD42" s="1">
        <v>5.0601307302713394E-2</v>
      </c>
      <c r="AE42" s="1">
        <v>1.3822057284414768E-2</v>
      </c>
      <c r="AF42" s="1">
        <v>7.3124021291732788E-2</v>
      </c>
      <c r="AG42" s="1">
        <v>2.8662204742431641E-2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1.1042003631591795</v>
      </c>
      <c r="AP42">
        <f>(U42-T42)/(1000-U42)*AO42</f>
        <v>2.0321722350340136E-2</v>
      </c>
      <c r="AQ42">
        <f>(P42+273.15)</f>
        <v>304.33834304809568</v>
      </c>
      <c r="AR42">
        <f>(O42+273.15)</f>
        <v>306.06438293457029</v>
      </c>
      <c r="AS42">
        <f>(Y42*AK42+Z42*AL42)*AM42</f>
        <v>160.15190071720099</v>
      </c>
      <c r="AT42">
        <f>((AS42+0.00000010773*(AR42^4-AQ42^4))-AP42*44100)/(L42*0.92*2*29.3+0.00000043092*AQ42^3)</f>
        <v>-5.6057567901874199</v>
      </c>
      <c r="AU42">
        <f>0.61365*EXP(17.502*J42/(240.97+J42))</f>
        <v>4.5600525555114704</v>
      </c>
      <c r="AV42">
        <f>AU42*1000/AA42</f>
        <v>51.619699464712241</v>
      </c>
      <c r="AW42">
        <f>(AV42-U42)</f>
        <v>4.5392703875638034</v>
      </c>
      <c r="AX42">
        <f>IF(D42,P42,(O42+P42)/2)</f>
        <v>32.051362991333008</v>
      </c>
      <c r="AY42">
        <f>0.61365*EXP(17.502*AX42/(240.97+AX42))</f>
        <v>4.7889828080805632</v>
      </c>
      <c r="AZ42">
        <f>IF(AW42&lt;&gt;0,(1000-(AV42+U42)/2)/AW42*AP42,0)</f>
        <v>4.2559359537564685</v>
      </c>
      <c r="BA42">
        <f>U42*AA42/1000</f>
        <v>4.1590561966481623</v>
      </c>
      <c r="BB42">
        <f>(AY42-BA42)</f>
        <v>0.62992661143240092</v>
      </c>
      <c r="BC42">
        <f>1/(1.6/F42+1.37/N42)</f>
        <v>3.1035509848198801</v>
      </c>
      <c r="BD42">
        <f>G42*AA42*0.001</f>
        <v>34.565333038792303</v>
      </c>
      <c r="BE42">
        <f>G42/S42</f>
        <v>0.99424682296940026</v>
      </c>
      <c r="BF42">
        <f>(1-AP42*AA42/AU42/F42)*100</f>
        <v>99.947243558557119</v>
      </c>
      <c r="BG42">
        <f>(S42-E42/(N42/1.35))</f>
        <v>393.84185157542981</v>
      </c>
      <c r="BH42">
        <f>E42*BF42/100/BG42</f>
        <v>-2.4048900756591125E-3</v>
      </c>
    </row>
    <row r="43" spans="1:60" x14ac:dyDescent="0.35">
      <c r="A43" s="1" t="s">
        <v>9</v>
      </c>
      <c r="B43" s="1" t="s">
        <v>4721</v>
      </c>
      <c r="K43" s="1">
        <v>2.72</v>
      </c>
    </row>
    <row r="44" spans="1:60" x14ac:dyDescent="0.35">
      <c r="A44" s="1" t="s">
        <v>9</v>
      </c>
      <c r="B44" s="1" t="s">
        <v>4720</v>
      </c>
      <c r="K44" s="1">
        <v>2.72</v>
      </c>
    </row>
    <row r="45" spans="1:60" x14ac:dyDescent="0.35">
      <c r="A45" s="1">
        <v>10</v>
      </c>
      <c r="B45" s="1" t="s">
        <v>4719</v>
      </c>
      <c r="C45" s="1">
        <v>2287.0000011399388</v>
      </c>
      <c r="D45" s="1">
        <v>0</v>
      </c>
      <c r="E45">
        <f>(R45-S45*(1000-T45)/(1000-U45))*AO45</f>
        <v>-0.46918114019179502</v>
      </c>
      <c r="F45">
        <f>IF(AZ45&lt;&gt;0,1/(1/AZ45-1/N45),0)</f>
        <v>-97.109526087569861</v>
      </c>
      <c r="G45">
        <f>((BC45-AP45/2)*S45-E45)/(BC45+AP45/2)</f>
        <v>390.39598063842948</v>
      </c>
      <c r="H45">
        <f>AP45*1000</f>
        <v>21.234289432580471</v>
      </c>
      <c r="I45">
        <f>(AU45-BA45)</f>
        <v>0.39787420802214513</v>
      </c>
      <c r="J45">
        <f>(P45+AT45*D45)</f>
        <v>31.476434707641602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32.991790771484375</v>
      </c>
      <c r="P45" s="1">
        <v>31.476434707641602</v>
      </c>
      <c r="Q45" s="1">
        <v>33.065521240234375</v>
      </c>
      <c r="R45" s="1">
        <v>399.90670776367188</v>
      </c>
      <c r="S45" s="1">
        <v>392.77792358398438</v>
      </c>
      <c r="T45" s="1">
        <v>29.660943984985352</v>
      </c>
      <c r="U45" s="1">
        <v>47.969921112060547</v>
      </c>
      <c r="V45" s="1">
        <v>51.886589050292969</v>
      </c>
      <c r="W45" s="1">
        <v>83.914909362792969</v>
      </c>
      <c r="X45" s="1">
        <v>300.32620239257813</v>
      </c>
      <c r="Y45" s="1">
        <v>1250.133056640625</v>
      </c>
      <c r="Z45" s="1">
        <v>0.1051868200302124</v>
      </c>
      <c r="AA45" s="1">
        <v>88.336936950683594</v>
      </c>
      <c r="AB45" s="1">
        <v>46.78106689453125</v>
      </c>
      <c r="AC45" s="1">
        <v>0.95256465673446655</v>
      </c>
      <c r="AD45" s="1">
        <v>6.3908867537975311E-2</v>
      </c>
      <c r="AE45" s="1">
        <v>7.4555762112140656E-3</v>
      </c>
      <c r="AF45" s="1">
        <v>0.10296215862035751</v>
      </c>
      <c r="AG45" s="1">
        <v>2.9783587902784348E-2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1.1041404499727134</v>
      </c>
      <c r="AP45">
        <f>(U45-T45)/(1000-U45)*AO45</f>
        <v>2.1234289432580471E-2</v>
      </c>
      <c r="AQ45">
        <f>(P45+273.15)</f>
        <v>304.62643470764158</v>
      </c>
      <c r="AR45">
        <f>(O45+273.15)</f>
        <v>306.14179077148435</v>
      </c>
      <c r="AS45">
        <f>(Y45*AK45+Z45*AL45)*AM45</f>
        <v>200.02128459167579</v>
      </c>
      <c r="AT45">
        <f>((AS45+0.00000010773*(AR45^4-AQ45^4))-AP45*44100)/(L45*0.92*2*29.3+0.00000043092*AQ45^3)</f>
        <v>-5.6271498358195791</v>
      </c>
      <c r="AU45">
        <f>0.61365*EXP(17.502*J45/(240.97+J45))</f>
        <v>4.6353901048275032</v>
      </c>
      <c r="AV45">
        <f>AU45*1000/AA45</f>
        <v>52.473973683458489</v>
      </c>
      <c r="AW45">
        <f>(AV45-U45)</f>
        <v>4.504052571397942</v>
      </c>
      <c r="AX45">
        <f>IF(D45,P45,(O45+P45)/2)</f>
        <v>32.234112739562988</v>
      </c>
      <c r="AY45">
        <f>0.61365*EXP(17.502*AX45/(240.97+AX45))</f>
        <v>4.8387235843814436</v>
      </c>
      <c r="AZ45">
        <f>IF(AW45&lt;&gt;0,(1000-(AV45+U45)/2)/AW45*AP45,0)</f>
        <v>4.4777146238790522</v>
      </c>
      <c r="BA45">
        <f>U45*AA45/1000</f>
        <v>4.2375158968053581</v>
      </c>
      <c r="BB45">
        <f>(AY45-BA45)</f>
        <v>0.60120768757608545</v>
      </c>
      <c r="BC45">
        <f>1/(1.6/F45+1.37/N45)</f>
        <v>3.2939032203107734</v>
      </c>
      <c r="BD45">
        <f>G45*AA45*0.001</f>
        <v>34.48638512745724</v>
      </c>
      <c r="BE45">
        <f>G45/S45</f>
        <v>0.99393564963167902</v>
      </c>
      <c r="BF45">
        <f>(1-AP45*AA45/AU45/F45)*100</f>
        <v>100.41670810235657</v>
      </c>
      <c r="BG45">
        <f>(S45-E45/(N45/1.35))</f>
        <v>392.92590092967049</v>
      </c>
      <c r="BH45">
        <f>E45*BF45/100/BG45</f>
        <v>-1.1990460667087239E-3</v>
      </c>
    </row>
    <row r="46" spans="1:60" x14ac:dyDescent="0.35">
      <c r="A46" s="1" t="s">
        <v>9</v>
      </c>
      <c r="B46" s="1" t="s">
        <v>4718</v>
      </c>
      <c r="K46" s="1">
        <v>2.72</v>
      </c>
    </row>
    <row r="47" spans="1:60" x14ac:dyDescent="0.35">
      <c r="A47" s="1" t="s">
        <v>9</v>
      </c>
      <c r="B47" s="1" t="s">
        <v>4717</v>
      </c>
      <c r="K47" s="1">
        <v>2.72</v>
      </c>
    </row>
    <row r="48" spans="1:60" x14ac:dyDescent="0.35">
      <c r="A48" s="1">
        <v>11</v>
      </c>
      <c r="B48" s="1" t="s">
        <v>4716</v>
      </c>
      <c r="C48" s="1">
        <v>2497.500001128763</v>
      </c>
      <c r="D48" s="1">
        <v>0</v>
      </c>
      <c r="E48">
        <f>(R48-S48*(1000-T48)/(1000-U48))*AO48</f>
        <v>-0.13503329076254461</v>
      </c>
      <c r="F48">
        <f>IF(AZ48&lt;&gt;0,1/(1/AZ48-1/N48),0)</f>
        <v>-54.788597179234849</v>
      </c>
      <c r="G48">
        <f>((BC48-AP48/2)*S48-E48)/(BC48+AP48/2)</f>
        <v>389.66513935916765</v>
      </c>
      <c r="H48">
        <f>AP48*1000</f>
        <v>22.28211561925831</v>
      </c>
      <c r="I48">
        <f>(AU48-BA48)</f>
        <v>0.40215792561491615</v>
      </c>
      <c r="J48">
        <f>(P48+AT48*D48)</f>
        <v>31.827615737915039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33.088893890380859</v>
      </c>
      <c r="P48" s="1">
        <v>31.827615737915039</v>
      </c>
      <c r="Q48" s="1">
        <v>33.142101287841797</v>
      </c>
      <c r="R48" s="1">
        <v>399.95016479492188</v>
      </c>
      <c r="S48" s="1">
        <v>392.15939331054688</v>
      </c>
      <c r="T48" s="1">
        <v>29.792661666870117</v>
      </c>
      <c r="U48" s="1">
        <v>48.982444763183594</v>
      </c>
      <c r="V48" s="1">
        <v>51.828392028808594</v>
      </c>
      <c r="W48" s="1">
        <v>85.211639404296875</v>
      </c>
      <c r="X48" s="1">
        <v>300.36117553710938</v>
      </c>
      <c r="Y48" s="1">
        <v>1599.522216796875</v>
      </c>
      <c r="Z48" s="1">
        <v>4.230460524559021E-2</v>
      </c>
      <c r="AA48" s="1">
        <v>88.328216552734375</v>
      </c>
      <c r="AB48" s="1">
        <v>46.655139923095703</v>
      </c>
      <c r="AC48" s="1">
        <v>0.76248079538345337</v>
      </c>
      <c r="AD48" s="1">
        <v>4.9610234797000885E-2</v>
      </c>
      <c r="AE48" s="1">
        <v>8.5168611258268356E-3</v>
      </c>
      <c r="AF48" s="1">
        <v>5.8363761752843857E-2</v>
      </c>
      <c r="AG48" s="1">
        <v>2.9958697035908699E-2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1.1042690277099605</v>
      </c>
      <c r="AP48">
        <f>(U48-T48)/(1000-U48)*AO48</f>
        <v>2.2282115619258309E-2</v>
      </c>
      <c r="AQ48">
        <f>(P48+273.15)</f>
        <v>304.97761573791502</v>
      </c>
      <c r="AR48">
        <f>(O48+273.15)</f>
        <v>306.23889389038084</v>
      </c>
      <c r="AS48">
        <f>(Y48*AK48+Z48*AL48)*AM48</f>
        <v>255.92354896716279</v>
      </c>
      <c r="AT48">
        <f>((AS48+0.00000010773*(AR48^4-AQ48^4))-AP48*44100)/(L48*0.92*2*29.3+0.00000043092*AQ48^3)</f>
        <v>-5.5734971202567483</v>
      </c>
      <c r="AU48">
        <f>0.61365*EXP(17.502*J48/(240.97+J48))</f>
        <v>4.7286899139397462</v>
      </c>
      <c r="AV48">
        <f>AU48*1000/AA48</f>
        <v>53.535439732518412</v>
      </c>
      <c r="AW48">
        <f>(AV48-U48)</f>
        <v>4.5529949693348186</v>
      </c>
      <c r="AX48">
        <f>IF(D48,P48,(O48+P48)/2)</f>
        <v>32.458254814147949</v>
      </c>
      <c r="AY48">
        <f>0.61365*EXP(17.502*AX48/(240.97+AX48))</f>
        <v>4.9003440551779631</v>
      </c>
      <c r="AZ48">
        <f>IF(AW48&lt;&gt;0,(1000-(AV48+U48)/2)/AW48*AP48,0)</f>
        <v>4.6430883591903696</v>
      </c>
      <c r="BA48">
        <f>U48*AA48/1000</f>
        <v>4.3265319883248301</v>
      </c>
      <c r="BB48">
        <f>(AY48-BA48)</f>
        <v>0.57381206685313302</v>
      </c>
      <c r="BC48">
        <f>1/(1.6/F48+1.37/N48)</f>
        <v>3.4380296440767517</v>
      </c>
      <c r="BD48">
        <f>G48*AA48*0.001</f>
        <v>34.418426812367983</v>
      </c>
      <c r="BE48">
        <f>G48/S48</f>
        <v>0.99363969346667147</v>
      </c>
      <c r="BF48">
        <f>(1-AP48*AA48/AU48/F48)*100</f>
        <v>100.75966981153455</v>
      </c>
      <c r="BG48">
        <f>(S48-E48/(N48/1.35))</f>
        <v>392.20198212376761</v>
      </c>
      <c r="BH48">
        <f>E48*BF48/100/BG48</f>
        <v>-3.4691078604761618E-4</v>
      </c>
    </row>
    <row r="49" spans="1:60" x14ac:dyDescent="0.35">
      <c r="A49" s="1" t="s">
        <v>9</v>
      </c>
      <c r="B49" s="1" t="s">
        <v>4715</v>
      </c>
      <c r="K49" s="1">
        <v>2.72</v>
      </c>
    </row>
    <row r="50" spans="1:60" x14ac:dyDescent="0.35">
      <c r="A50" s="1" t="s">
        <v>9</v>
      </c>
      <c r="B50" s="1" t="s">
        <v>4714</v>
      </c>
      <c r="K50" s="1">
        <v>2.72</v>
      </c>
    </row>
    <row r="51" spans="1:60" x14ac:dyDescent="0.35">
      <c r="A51" s="1">
        <v>12</v>
      </c>
      <c r="B51" s="1" t="s">
        <v>4713</v>
      </c>
      <c r="C51" s="1">
        <v>2708.5000011064112</v>
      </c>
      <c r="D51" s="1">
        <v>0</v>
      </c>
      <c r="E51">
        <f>(R51-S51*(1000-T51)/(1000-U51))*AO51</f>
        <v>0.40031699213225064</v>
      </c>
      <c r="F51">
        <f>IF(AZ51&lt;&gt;0,1/(1/AZ51-1/N51),0)</f>
        <v>-70.469261847560432</v>
      </c>
      <c r="G51">
        <f>((BC51-AP51/2)*S51-E51)/(BC51+AP51/2)</f>
        <v>388.58863049258241</v>
      </c>
      <c r="H51">
        <f>AP51*1000</f>
        <v>23.265059830229696</v>
      </c>
      <c r="I51">
        <f>(AU51-BA51)</f>
        <v>0.42727117875295484</v>
      </c>
      <c r="J51">
        <f>(P51+AT51*D51)</f>
        <v>32.231868743896484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33.206249237060547</v>
      </c>
      <c r="P51" s="1">
        <v>32.231868743896484</v>
      </c>
      <c r="Q51" s="1">
        <v>33.227828979492188</v>
      </c>
      <c r="R51" s="1">
        <v>400.01458740234375</v>
      </c>
      <c r="S51" s="1">
        <v>391.40573120117188</v>
      </c>
      <c r="T51" s="1">
        <v>29.926280975341797</v>
      </c>
      <c r="U51" s="1">
        <v>49.942573547363281</v>
      </c>
      <c r="V51" s="1">
        <v>51.713191986083984</v>
      </c>
      <c r="W51" s="1">
        <v>86.301734924316406</v>
      </c>
      <c r="X51" s="1">
        <v>300.35806274414063</v>
      </c>
      <c r="Y51" s="1">
        <v>1998.5218505859375</v>
      </c>
      <c r="Z51" s="1">
        <v>0.19094374775886536</v>
      </c>
      <c r="AA51" s="1">
        <v>88.318214416503906</v>
      </c>
      <c r="AB51" s="1">
        <v>46.600795745849609</v>
      </c>
      <c r="AC51" s="1">
        <v>0.32876592874526978</v>
      </c>
      <c r="AD51" s="1">
        <v>6.8026982247829437E-2</v>
      </c>
      <c r="AE51" s="1">
        <v>1.9678408280014992E-2</v>
      </c>
      <c r="AF51" s="1">
        <v>0.10532020032405853</v>
      </c>
      <c r="AG51" s="1">
        <v>4.1621062904596329E-2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1.1042575836181636</v>
      </c>
      <c r="AP51">
        <f>(U51-T51)/(1000-U51)*AO51</f>
        <v>2.3265059830229695E-2</v>
      </c>
      <c r="AQ51">
        <f>(P51+273.15)</f>
        <v>305.38186874389646</v>
      </c>
      <c r="AR51">
        <f>(O51+273.15)</f>
        <v>306.35624923706052</v>
      </c>
      <c r="AS51">
        <f>(Y51*AK51+Z51*AL51)*AM51</f>
        <v>319.7634889464789</v>
      </c>
      <c r="AT51">
        <f>((AS51+0.00000010773*(AR51^4-AQ51^4))-AP51*44100)/(L51*0.92*2*29.3+0.00000043092*AQ51^3)</f>
        <v>-5.4382455830127228</v>
      </c>
      <c r="AU51">
        <f>0.61365*EXP(17.502*J51/(240.97+J51))</f>
        <v>4.8381100978210014</v>
      </c>
      <c r="AV51">
        <f>AU51*1000/AA51</f>
        <v>54.780433795963503</v>
      </c>
      <c r="AW51">
        <f>(AV51-U51)</f>
        <v>4.8378602486002222</v>
      </c>
      <c r="AX51">
        <f>IF(D51,P51,(O51+P51)/2)</f>
        <v>32.719058990478516</v>
      </c>
      <c r="AY51">
        <f>0.61365*EXP(17.502*AX51/(240.97+AX51))</f>
        <v>4.9729022600383512</v>
      </c>
      <c r="AZ51">
        <f>IF(AW51&lt;&gt;0,(1000-(AV51+U51)/2)/AW51*AP51,0)</f>
        <v>4.5571523734871535</v>
      </c>
      <c r="BA51">
        <f>U51*AA51/1000</f>
        <v>4.4108389190680466</v>
      </c>
      <c r="BB51">
        <f>(AY51-BA51)</f>
        <v>0.56206334097030464</v>
      </c>
      <c r="BC51">
        <f>1/(1.6/F51+1.37/N51)</f>
        <v>3.3628988517415239</v>
      </c>
      <c r="BD51">
        <f>G51*AA51*0.001</f>
        <v>34.3194539876595</v>
      </c>
      <c r="BE51">
        <f>G51/S51</f>
        <v>0.99280260741214965</v>
      </c>
      <c r="BF51">
        <f>(1-AP51*AA51/AU51/F51)*100</f>
        <v>100.60266918244713</v>
      </c>
      <c r="BG51">
        <f>(S51-E51/(N51/1.35))</f>
        <v>391.27947325758834</v>
      </c>
      <c r="BH51">
        <f>E51*BF51/100/BG51</f>
        <v>1.0292632422626599E-3</v>
      </c>
    </row>
    <row r="52" spans="1:60" x14ac:dyDescent="0.35">
      <c r="A52" s="1" t="s">
        <v>9</v>
      </c>
      <c r="B52" s="1" t="s">
        <v>4712</v>
      </c>
    </row>
    <row r="53" spans="1:60" x14ac:dyDescent="0.35">
      <c r="A53" s="1" t="s">
        <v>9</v>
      </c>
      <c r="B53" s="1" t="s">
        <v>4711</v>
      </c>
    </row>
    <row r="54" spans="1:60" x14ac:dyDescent="0.35">
      <c r="A54" s="1" t="s">
        <v>9</v>
      </c>
      <c r="B54" s="1" t="s">
        <v>4710</v>
      </c>
    </row>
    <row r="55" spans="1:60" x14ac:dyDescent="0.35">
      <c r="A55" s="1" t="s">
        <v>9</v>
      </c>
      <c r="B55" s="1" t="s">
        <v>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VOL_b_la.5_1_25jun2020_</vt:lpstr>
      <vt:lpstr>VOL_b_da.5_1_25jun2020_</vt:lpstr>
      <vt:lpstr>VOL_b_cl.5_1_25jun2020_</vt:lpstr>
      <vt:lpstr>VOL_b_pt.5_1_25jun2020_</vt:lpstr>
      <vt:lpstr>VOL_b_mo.5_1_25jun2020_</vt:lpstr>
      <vt:lpstr>VOL_b_la2_1_25jun2020_</vt:lpstr>
      <vt:lpstr>VOL_h_da2_1_26jun2020_</vt:lpstr>
      <vt:lpstr>VOL_h_cl2_1_26jun2020_</vt:lpstr>
      <vt:lpstr>VOL_h_pt2_1_26jun2020_</vt:lpstr>
      <vt:lpstr>VOL_h_mo2_1_26jun2020_</vt:lpstr>
      <vt:lpstr>VOL_h_la6_1_26jun2020_</vt:lpstr>
      <vt:lpstr>VOL_h_da6_1_26jun2020_</vt:lpstr>
      <vt:lpstr>VOL_s_cl6_1_27jun2020_</vt:lpstr>
      <vt:lpstr>VOL_s_pt6_1_27jun2020_</vt:lpstr>
      <vt:lpstr>VOL_s_mo6_1_27jun2020_</vt:lpstr>
      <vt:lpstr>VOL_s_la12_1_27jun2020_</vt:lpstr>
      <vt:lpstr>VOL_b_da12_01_3aug2020_</vt:lpstr>
      <vt:lpstr>VOL_s_cl12_01_25aug2020_</vt:lpstr>
      <vt:lpstr>VOL_b_pt12_1_29jun2020_</vt:lpstr>
      <vt:lpstr>VOL_b_mo12_1_29jun2020_</vt:lpstr>
      <vt:lpstr>VOL_b_la24_1_29jun2020_</vt:lpstr>
      <vt:lpstr>VOL_b_da24_1_29jun2020_</vt:lpstr>
      <vt:lpstr>VOL_b_cl24_1_29jun2020_</vt:lpstr>
      <vt:lpstr>VOL_b_pt24_1_29jun2020_</vt:lpstr>
      <vt:lpstr>VOL_s_mo24_01_3aug2020_</vt:lpstr>
      <vt:lpstr>VOL_h_la.5_2_30jun2020_</vt:lpstr>
      <vt:lpstr>VOL_h_da.5_2_30jun2020_</vt:lpstr>
      <vt:lpstr>VOL_h_cl.5_2_30jun2020_</vt:lpstr>
      <vt:lpstr>VOL_h_pt.5_2_30jun2020_</vt:lpstr>
      <vt:lpstr>VOL_h_mo.5_2_30jun2020_</vt:lpstr>
      <vt:lpstr>VOL_b_la2_01(2)_2aug2020_</vt:lpstr>
      <vt:lpstr>VOL_s_da2_2_1jul2020_</vt:lpstr>
      <vt:lpstr>VOL_b_cl2_02_4aug2020_</vt:lpstr>
      <vt:lpstr>VOL_s_pt2_2_1jul2020_</vt:lpstr>
      <vt:lpstr>VOL_s_mo2_2_1jul2020_</vt:lpstr>
      <vt:lpstr>VOL_h_la6_02_4aug2020_</vt:lpstr>
      <vt:lpstr>VOL_b_da6_2_2jul2020_</vt:lpstr>
      <vt:lpstr>VOL_b_cl6_2_2jul2020_</vt:lpstr>
      <vt:lpstr>VOL_b_pt6_2_2jul2020_</vt:lpstr>
      <vt:lpstr>VOL_b_mo6_2_2jul2020_</vt:lpstr>
      <vt:lpstr>VOL_b_la12_2_2jul2020_</vt:lpstr>
      <vt:lpstr>VOL_b_da12_2_2jul2020_</vt:lpstr>
      <vt:lpstr>VOL_h_cl12_2_3jul2020_</vt:lpstr>
      <vt:lpstr>VOL_h_pt12_2_3jul2020_</vt:lpstr>
      <vt:lpstr>VOL_h_mo12_2_3jul2020_</vt:lpstr>
      <vt:lpstr>VOL_h_la24_2_3jul2020_</vt:lpstr>
      <vt:lpstr>VOL_s_da24_2_31jul2020_</vt:lpstr>
      <vt:lpstr>VOL_h_cl24_2_3jul2020_</vt:lpstr>
      <vt:lpstr>VOL_s_pt24_2_5jul2020_</vt:lpstr>
      <vt:lpstr>VOL_h_mo24_02_3aug2020_</vt:lpstr>
      <vt:lpstr>VOL_s_la.5_3_5jul2020_</vt:lpstr>
      <vt:lpstr>VOL_s_da.5_3_5jul2020_</vt:lpstr>
      <vt:lpstr>VOL_h_cl.5_03_1aug2020_</vt:lpstr>
      <vt:lpstr>VOL_s_pt.5_03_25aug2020_</vt:lpstr>
      <vt:lpstr>VOL_b_mo.5_3_6jul2020_</vt:lpstr>
      <vt:lpstr>VOL_b_la2_3_6jul2020_</vt:lpstr>
      <vt:lpstr>VOL_b_da2_3_6jul2020_</vt:lpstr>
      <vt:lpstr>VOL_b_cl2_3_6jul2020_</vt:lpstr>
      <vt:lpstr>VOL_s_pt2_3_28jul2020_</vt:lpstr>
      <vt:lpstr>VOL_b_mo2_3_6jul2020_</vt:lpstr>
      <vt:lpstr>VOL_h_la6_3_7jul2020_</vt:lpstr>
      <vt:lpstr>VOL_h_da6_3_7jul2020_</vt:lpstr>
      <vt:lpstr>VOL_h_cl6_3_7jul2020_</vt:lpstr>
      <vt:lpstr>VOL_h_pt6_3_7jul2020_</vt:lpstr>
      <vt:lpstr>VOL_h_mo6_3_7jul2020_</vt:lpstr>
      <vt:lpstr>VOL_h_la12_3_7jul2020_</vt:lpstr>
      <vt:lpstr>VOL_s_da12_3_8jul2020_</vt:lpstr>
      <vt:lpstr>VOL_s_cl12_3_8jul2020_</vt:lpstr>
      <vt:lpstr>VOL_s_pt12_3_8jul2020_</vt:lpstr>
      <vt:lpstr>VOL_s_mo12_3_8jul2020_</vt:lpstr>
      <vt:lpstr>VOL_s_la24_3_8jul2020_</vt:lpstr>
      <vt:lpstr>VOL_b_da24_03_3aug2020_</vt:lpstr>
      <vt:lpstr>VOL_b_cl24_3_9jul2020_</vt:lpstr>
      <vt:lpstr>VOL_b_pt24_3_9jul2020_</vt:lpstr>
      <vt:lpstr>VOL_b_mo24_3_9jul2020_</vt:lpstr>
      <vt:lpstr>VOL_b_la.5_4_9jul2020_</vt:lpstr>
      <vt:lpstr>VOL_b_da.5_4_9jul2020_</vt:lpstr>
      <vt:lpstr>VOL_b_cl.5_4_9jul2020_</vt:lpstr>
      <vt:lpstr>VOL_h_pt.5_4_9jul2020_</vt:lpstr>
      <vt:lpstr>VOL_h_mo.5_4_9jul2020_</vt:lpstr>
      <vt:lpstr>VOL_h_la2_04_2aug2020_</vt:lpstr>
      <vt:lpstr>VOL_h_da2_4_10jul2020_</vt:lpstr>
      <vt:lpstr>VOL_h_cl2_4_10jul2020_</vt:lpstr>
      <vt:lpstr>VOL_h_pt2_4_10jul2020_</vt:lpstr>
      <vt:lpstr>VOL_b_mo2_4_10jul2020_</vt:lpstr>
      <vt:lpstr>VOL_h_la6_4_10jul2020_</vt:lpstr>
      <vt:lpstr>VOL_h_da6_4_19jul2020_</vt:lpstr>
      <vt:lpstr>VOL_h_cl6_4_24jul2020_</vt:lpstr>
      <vt:lpstr>VOL_h_pt6_4_24jul2020_</vt:lpstr>
      <vt:lpstr>VOL_h_mo6_4_24jul2020_</vt:lpstr>
      <vt:lpstr>VOL_h_la12_4_24jul2020_</vt:lpstr>
      <vt:lpstr>VOL_h_da12_4_24jul2020_</vt:lpstr>
      <vt:lpstr>VOL_b_cl12_4_30jul2020_</vt:lpstr>
      <vt:lpstr>VOL_b_pt12_4_30jul2020_</vt:lpstr>
      <vt:lpstr>VOL_b_mo12_4_30jul2020_</vt:lpstr>
      <vt:lpstr>VOL_b_la24_4_30jul2020_</vt:lpstr>
      <vt:lpstr>VOL_b_da24_04_25aug2020_</vt:lpstr>
      <vt:lpstr>VOL_b_cl24_4_31jul2020_</vt:lpstr>
      <vt:lpstr>VOL_b_pt24_4_30jul2020_</vt:lpstr>
      <vt:lpstr>VOL_s_mo24_04_3aug2020_</vt:lpstr>
      <vt:lpstr>VOL_s_la.5_05_4aug2020_</vt:lpstr>
      <vt:lpstr>VOL_s_da.5_5_18jul2020_</vt:lpstr>
      <vt:lpstr>VOL_s_cl.5_5_18jul2020_</vt:lpstr>
      <vt:lpstr>VOL_h_pt.5_05_4aug2020_</vt:lpstr>
      <vt:lpstr>VOL_s_mo.5_5_18jul2020_</vt:lpstr>
      <vt:lpstr>VOL_s_la2_5_18jul2020_</vt:lpstr>
      <vt:lpstr>VOL_h_da2_5_19jul2020_</vt:lpstr>
      <vt:lpstr>VOL_h_cl2_5_19jul2020_</vt:lpstr>
      <vt:lpstr>VOL_h_pt2_5_19jul2020_</vt:lpstr>
      <vt:lpstr>VOL_h_mo2_5_19jul2020_</vt:lpstr>
      <vt:lpstr>VOL_h_la6_5_19jul2020_</vt:lpstr>
      <vt:lpstr>VOL_h_da6_5_24jul2020_</vt:lpstr>
      <vt:lpstr>VOL_h_cl6_5_29jul2020_</vt:lpstr>
      <vt:lpstr>VOL_h_pt6_5_29jul2020_</vt:lpstr>
      <vt:lpstr>VOL_h_mo6_5_29jul2020_</vt:lpstr>
      <vt:lpstr>VOL_h_la12_5_29jul2020_</vt:lpstr>
      <vt:lpstr>VOL_b_da12_5_30jul2020_</vt:lpstr>
      <vt:lpstr>VOL_b_cl12_05_3aug2020_</vt:lpstr>
      <vt:lpstr>VOL_b_pt12_5_25jul2020_</vt:lpstr>
      <vt:lpstr>VOL_h_mo12_05_4aug2020_</vt:lpstr>
      <vt:lpstr>VOL_b_la24_5_25jul2020_</vt:lpstr>
      <vt:lpstr>VOL_b_da24_5_25jul2020_</vt:lpstr>
      <vt:lpstr>VOL_b_cl24_5_25jul2020_</vt:lpstr>
      <vt:lpstr>VOL_h_pt24_5_31jul2020_</vt:lpstr>
      <vt:lpstr>VOL_b_mo24_5_31jul2020_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Hoellrich</dc:creator>
  <cp:lastModifiedBy>Mikaela Hoellrich</cp:lastModifiedBy>
  <dcterms:created xsi:type="dcterms:W3CDTF">2020-06-29T03:20:46Z</dcterms:created>
  <dcterms:modified xsi:type="dcterms:W3CDTF">2021-05-04T18:39:43Z</dcterms:modified>
</cp:coreProperties>
</file>